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УК\- ОТДЕЛ КУЛЬТУРЫ -\СЕТЕВЫЕ ГРАФИКИ И ТЕХЗАДАНИЯ\2021\МП Культурное пространство\февраль\"/>
    </mc:Choice>
  </mc:AlternateContent>
  <bookViews>
    <workbookView xWindow="0" yWindow="0" windowWidth="19200" windowHeight="11595"/>
  </bookViews>
  <sheets>
    <sheet name="МП Культурное пространство" sheetId="1" r:id="rId1"/>
  </sheets>
  <definedNames>
    <definedName name="Z_388A1E4B_B5AE_4D91_9FF1_5AD49EECDDED_.wvu.PrintArea" localSheetId="0" hidden="1">'МП Культурное пространство'!$A$1:$AF$286</definedName>
    <definedName name="Z_388A1E4B_B5AE_4D91_9FF1_5AD49EECDDED_.wvu.PrintTitles" localSheetId="0" hidden="1">'МП Культурное пространство'!$A:$A,'МП Культурное пространство'!$7:$8</definedName>
    <definedName name="Z_388A1E4B_B5AE_4D91_9FF1_5AD49EECDDED_.wvu.Rows" localSheetId="0" hidden="1">'МП Культурное пространство'!$117:$144</definedName>
    <definedName name="Z_3B746F1D_385E_47E1_9DD6_DF5EE791B92F_.wvu.PrintArea" localSheetId="0" hidden="1">'МП Культурное пространство'!$A$1:$AF$286</definedName>
    <definedName name="Z_3B746F1D_385E_47E1_9DD6_DF5EE791B92F_.wvu.PrintTitles" localSheetId="0" hidden="1">'МП Культурное пространство'!$A:$A,'МП Культурное пространство'!$7:$8</definedName>
    <definedName name="Z_3B746F1D_385E_47E1_9DD6_DF5EE791B92F_.wvu.Rows" localSheetId="0" hidden="1">'МП Культурное пространство'!$117:$144</definedName>
    <definedName name="Z_79971965_4C3E_4F6D_82D4_06E9338FB302_.wvu.PrintArea" localSheetId="0" hidden="1">'МП Культурное пространство'!$A$1:$AF$286</definedName>
    <definedName name="Z_79971965_4C3E_4F6D_82D4_06E9338FB302_.wvu.PrintTitles" localSheetId="0" hidden="1">'МП Культурное пространство'!$A:$A,'МП Культурное пространство'!$7:$8</definedName>
    <definedName name="Z_79971965_4C3E_4F6D_82D4_06E9338FB302_.wvu.Rows" localSheetId="0" hidden="1">'МП Культурное пространство'!$117:$144</definedName>
    <definedName name="Z_B6ED5A6A_E502_40ED_B1F2_2FE231B320B9_.wvu.PrintArea" localSheetId="0" hidden="1">'МП Культурное пространство'!$A$1:$AF$286</definedName>
    <definedName name="Z_B6ED5A6A_E502_40ED_B1F2_2FE231B320B9_.wvu.PrintTitles" localSheetId="0" hidden="1">'МП Культурное пространство'!$A:$A,'МП Культурное пространство'!$7:$8</definedName>
    <definedName name="Z_B6ED5A6A_E502_40ED_B1F2_2FE231B320B9_.wvu.Rows" localSheetId="0" hidden="1">'МП Культурное пространство'!$117:$144</definedName>
    <definedName name="Z_C599058B_0D9F_45BB_A102_E92C28C88691_.wvu.PrintArea" localSheetId="0" hidden="1">'МП Культурное пространство'!$A$1:$AF$286</definedName>
    <definedName name="Z_C599058B_0D9F_45BB_A102_E92C28C88691_.wvu.PrintTitles" localSheetId="0" hidden="1">'МП Культурное пространство'!$A:$A,'МП Культурное пространство'!$7:$8</definedName>
    <definedName name="Z_C599058B_0D9F_45BB_A102_E92C28C88691_.wvu.Rows" localSheetId="0" hidden="1">'МП Культурное пространство'!$117:$144</definedName>
    <definedName name="Z_CC99A19B_7C06_4842_B555_F1FC30BBAE15_.wvu.PrintArea" localSheetId="0" hidden="1">'МП Культурное пространство'!$A$1:$AF$286</definedName>
    <definedName name="Z_CC99A19B_7C06_4842_B555_F1FC30BBAE15_.wvu.PrintTitles" localSheetId="0" hidden="1">'МП Культурное пространство'!$A:$A,'МП Культурное пространство'!$7:$8</definedName>
    <definedName name="Z_CC99A19B_7C06_4842_B555_F1FC30BBAE15_.wvu.Rows" localSheetId="0" hidden="1">'МП Культурное пространство'!$117:$144</definedName>
    <definedName name="Z_E36983B1_2930_4BC3_9F81_C76866BFC5EC_.wvu.PrintArea" localSheetId="0" hidden="1">'МП Культурное пространство'!$A$1:$AF$286</definedName>
    <definedName name="Z_E36983B1_2930_4BC3_9F81_C76866BFC5EC_.wvu.PrintTitles" localSheetId="0" hidden="1">'МП Культурное пространство'!$A:$A,'МП Культурное пространство'!$7:$8</definedName>
    <definedName name="Z_E36983B1_2930_4BC3_9F81_C76866BFC5EC_.wvu.Rows" localSheetId="0" hidden="1">'МП Культурное пространство'!$117:$144</definedName>
    <definedName name="Z_E6058B35_16EE_4520_97FC_BC8944DC361A_.wvu.PrintArea" localSheetId="0" hidden="1">'МП Культурное пространство'!$A$1:$AF$286</definedName>
    <definedName name="Z_E6058B35_16EE_4520_97FC_BC8944DC361A_.wvu.PrintTitles" localSheetId="0" hidden="1">'МП Культурное пространство'!$A:$A,'МП Культурное пространство'!$7:$8</definedName>
    <definedName name="Z_E6058B35_16EE_4520_97FC_BC8944DC361A_.wvu.Rows" localSheetId="0" hidden="1">'МП Культурное пространство'!$117:$144</definedName>
    <definedName name="Z_FFEDA674_087A_4656_BF09_7E905D9B9A21_.wvu.PrintArea" localSheetId="0" hidden="1">'МП Культурное пространство'!$A$1:$AF$286</definedName>
    <definedName name="Z_FFEDA674_087A_4656_BF09_7E905D9B9A21_.wvu.PrintTitles" localSheetId="0" hidden="1">'МП Культурное пространство'!$A:$A,'МП Культурное пространство'!$7:$8</definedName>
    <definedName name="Z_FFEDA674_087A_4656_BF09_7E905D9B9A21_.wvu.Rows" localSheetId="0" hidden="1">'МП Культурное пространство'!$117:$144</definedName>
    <definedName name="_xlnm.Print_Titles" localSheetId="0">'МП Культурное пространство'!$A:$A,'МП Культурное пространство'!$7:$8</definedName>
    <definedName name="_xlnm.Print_Area" localSheetId="0">'МП Культурное пространство'!$A$1:$AF$286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82" i="1" l="1"/>
  <c r="Z282" i="1"/>
  <c r="X282" i="1"/>
  <c r="V282" i="1"/>
  <c r="T282" i="1"/>
  <c r="R282" i="1"/>
  <c r="P282" i="1"/>
  <c r="N282" i="1"/>
  <c r="L282" i="1"/>
  <c r="J282" i="1"/>
  <c r="H282" i="1"/>
  <c r="AG277" i="1"/>
  <c r="G277" i="1"/>
  <c r="B277" i="1"/>
  <c r="F277" i="1" s="1"/>
  <c r="E276" i="1"/>
  <c r="C276" i="1"/>
  <c r="B276" i="1"/>
  <c r="AG275" i="1"/>
  <c r="G275" i="1"/>
  <c r="B275" i="1"/>
  <c r="F275" i="1" s="1"/>
  <c r="AG274" i="1"/>
  <c r="G274" i="1"/>
  <c r="B274" i="1"/>
  <c r="F274" i="1" s="1"/>
  <c r="AD273" i="1"/>
  <c r="AB273" i="1"/>
  <c r="Z273" i="1"/>
  <c r="X273" i="1"/>
  <c r="V273" i="1"/>
  <c r="T273" i="1"/>
  <c r="R273" i="1"/>
  <c r="P273" i="1"/>
  <c r="N273" i="1"/>
  <c r="L273" i="1"/>
  <c r="J273" i="1"/>
  <c r="H273" i="1"/>
  <c r="AG273" i="1" s="1"/>
  <c r="C273" i="1"/>
  <c r="AG272" i="1"/>
  <c r="AD271" i="1"/>
  <c r="AB271" i="1"/>
  <c r="Z271" i="1"/>
  <c r="X271" i="1"/>
  <c r="V271" i="1"/>
  <c r="T271" i="1"/>
  <c r="R271" i="1"/>
  <c r="P271" i="1"/>
  <c r="AG271" i="1" s="1"/>
  <c r="N271" i="1"/>
  <c r="L271" i="1"/>
  <c r="J271" i="1"/>
  <c r="H271" i="1"/>
  <c r="G271" i="1"/>
  <c r="E271" i="1"/>
  <c r="F271" i="1" s="1"/>
  <c r="D271" i="1"/>
  <c r="C271" i="1"/>
  <c r="B271" i="1"/>
  <c r="AD270" i="1"/>
  <c r="AB270" i="1"/>
  <c r="Z270" i="1"/>
  <c r="X270" i="1"/>
  <c r="V270" i="1"/>
  <c r="T270" i="1"/>
  <c r="R270" i="1"/>
  <c r="P270" i="1"/>
  <c r="AG270" i="1" s="1"/>
  <c r="N270" i="1"/>
  <c r="L270" i="1"/>
  <c r="J270" i="1"/>
  <c r="H270" i="1"/>
  <c r="C270" i="1"/>
  <c r="B270" i="1"/>
  <c r="AD269" i="1"/>
  <c r="AB269" i="1"/>
  <c r="Z269" i="1"/>
  <c r="X269" i="1"/>
  <c r="V269" i="1"/>
  <c r="T269" i="1"/>
  <c r="R269" i="1"/>
  <c r="P269" i="1"/>
  <c r="N269" i="1"/>
  <c r="L269" i="1"/>
  <c r="J269" i="1"/>
  <c r="J267" i="1" s="1"/>
  <c r="H269" i="1"/>
  <c r="AG269" i="1" s="1"/>
  <c r="G269" i="1"/>
  <c r="E269" i="1"/>
  <c r="D269" i="1"/>
  <c r="C269" i="1"/>
  <c r="B269" i="1"/>
  <c r="AD268" i="1"/>
  <c r="AB268" i="1"/>
  <c r="AB267" i="1" s="1"/>
  <c r="Z268" i="1"/>
  <c r="X268" i="1"/>
  <c r="V268" i="1"/>
  <c r="T268" i="1"/>
  <c r="T267" i="1" s="1"/>
  <c r="R268" i="1"/>
  <c r="R267" i="1" s="1"/>
  <c r="P268" i="1"/>
  <c r="P267" i="1" s="1"/>
  <c r="N268" i="1"/>
  <c r="L268" i="1"/>
  <c r="L267" i="1" s="1"/>
  <c r="J268" i="1"/>
  <c r="H268" i="1"/>
  <c r="E268" i="1"/>
  <c r="D268" i="1"/>
  <c r="C268" i="1"/>
  <c r="B268" i="1"/>
  <c r="AD267" i="1"/>
  <c r="Z267" i="1"/>
  <c r="X267" i="1"/>
  <c r="V267" i="1"/>
  <c r="N267" i="1"/>
  <c r="H267" i="1"/>
  <c r="C267" i="1"/>
  <c r="AG266" i="1"/>
  <c r="AG265" i="1"/>
  <c r="AG264" i="1"/>
  <c r="AG263" i="1"/>
  <c r="G263" i="1"/>
  <c r="B263" i="1"/>
  <c r="AG262" i="1"/>
  <c r="E262" i="1"/>
  <c r="C262" i="1"/>
  <c r="C259" i="1" s="1"/>
  <c r="B262" i="1"/>
  <c r="AG261" i="1"/>
  <c r="G261" i="1"/>
  <c r="B261" i="1"/>
  <c r="AG260" i="1"/>
  <c r="G260" i="1"/>
  <c r="F260" i="1"/>
  <c r="B260" i="1"/>
  <c r="AD259" i="1"/>
  <c r="AB259" i="1"/>
  <c r="Z259" i="1"/>
  <c r="X259" i="1"/>
  <c r="V259" i="1"/>
  <c r="T259" i="1"/>
  <c r="R259" i="1"/>
  <c r="P259" i="1"/>
  <c r="N259" i="1"/>
  <c r="L259" i="1"/>
  <c r="J259" i="1"/>
  <c r="H259" i="1"/>
  <c r="AG259" i="1" s="1"/>
  <c r="AG258" i="1"/>
  <c r="AG257" i="1"/>
  <c r="G257" i="1"/>
  <c r="F257" i="1"/>
  <c r="B257" i="1"/>
  <c r="AG256" i="1"/>
  <c r="E256" i="1"/>
  <c r="D256" i="1"/>
  <c r="C256" i="1"/>
  <c r="B256" i="1"/>
  <c r="AG255" i="1"/>
  <c r="G255" i="1"/>
  <c r="B255" i="1"/>
  <c r="F255" i="1" s="1"/>
  <c r="AG254" i="1"/>
  <c r="G254" i="1"/>
  <c r="B254" i="1"/>
  <c r="F254" i="1" s="1"/>
  <c r="AD253" i="1"/>
  <c r="AB253" i="1"/>
  <c r="Z253" i="1"/>
  <c r="X253" i="1"/>
  <c r="V253" i="1"/>
  <c r="T253" i="1"/>
  <c r="R253" i="1"/>
  <c r="P253" i="1"/>
  <c r="N253" i="1"/>
  <c r="L253" i="1"/>
  <c r="J253" i="1"/>
  <c r="H253" i="1"/>
  <c r="C253" i="1"/>
  <c r="AG252" i="1"/>
  <c r="AD251" i="1"/>
  <c r="AB251" i="1"/>
  <c r="Z251" i="1"/>
  <c r="X251" i="1"/>
  <c r="V251" i="1"/>
  <c r="T251" i="1"/>
  <c r="R251" i="1"/>
  <c r="P251" i="1"/>
  <c r="N251" i="1"/>
  <c r="L251" i="1"/>
  <c r="J251" i="1"/>
  <c r="H251" i="1"/>
  <c r="E251" i="1"/>
  <c r="F251" i="1" s="1"/>
  <c r="D251" i="1"/>
  <c r="C251" i="1"/>
  <c r="B251" i="1"/>
  <c r="AD250" i="1"/>
  <c r="AB250" i="1"/>
  <c r="Z250" i="1"/>
  <c r="X250" i="1"/>
  <c r="V250" i="1"/>
  <c r="T250" i="1"/>
  <c r="R250" i="1"/>
  <c r="P250" i="1"/>
  <c r="N250" i="1"/>
  <c r="L250" i="1"/>
  <c r="J250" i="1"/>
  <c r="H250" i="1"/>
  <c r="C250" i="1"/>
  <c r="B250" i="1"/>
  <c r="AD249" i="1"/>
  <c r="AB249" i="1"/>
  <c r="Z249" i="1"/>
  <c r="X249" i="1"/>
  <c r="V249" i="1"/>
  <c r="T249" i="1"/>
  <c r="R249" i="1"/>
  <c r="P249" i="1"/>
  <c r="N249" i="1"/>
  <c r="L249" i="1"/>
  <c r="J249" i="1"/>
  <c r="H249" i="1"/>
  <c r="G249" i="1"/>
  <c r="E249" i="1"/>
  <c r="D249" i="1"/>
  <c r="C249" i="1"/>
  <c r="B249" i="1"/>
  <c r="AD248" i="1"/>
  <c r="AB248" i="1"/>
  <c r="Z248" i="1"/>
  <c r="X248" i="1"/>
  <c r="V248" i="1"/>
  <c r="T248" i="1"/>
  <c r="R248" i="1"/>
  <c r="P248" i="1"/>
  <c r="N248" i="1"/>
  <c r="L248" i="1"/>
  <c r="J248" i="1"/>
  <c r="H248" i="1"/>
  <c r="E248" i="1"/>
  <c r="D248" i="1"/>
  <c r="C248" i="1"/>
  <c r="B248" i="1"/>
  <c r="AD247" i="1"/>
  <c r="X247" i="1"/>
  <c r="V247" i="1"/>
  <c r="N247" i="1"/>
  <c r="H247" i="1"/>
  <c r="C247" i="1"/>
  <c r="AG246" i="1"/>
  <c r="G245" i="1"/>
  <c r="F245" i="1"/>
  <c r="B245" i="1"/>
  <c r="G244" i="1"/>
  <c r="E244" i="1"/>
  <c r="C244" i="1"/>
  <c r="B244" i="1"/>
  <c r="B226" i="1" s="1"/>
  <c r="G243" i="1"/>
  <c r="B243" i="1"/>
  <c r="F243" i="1" s="1"/>
  <c r="G242" i="1"/>
  <c r="F242" i="1"/>
  <c r="B242" i="1"/>
  <c r="AD241" i="1"/>
  <c r="AB241" i="1"/>
  <c r="Z241" i="1"/>
  <c r="X241" i="1"/>
  <c r="V241" i="1"/>
  <c r="T241" i="1"/>
  <c r="R241" i="1"/>
  <c r="P241" i="1"/>
  <c r="N241" i="1"/>
  <c r="L241" i="1"/>
  <c r="J241" i="1"/>
  <c r="H241" i="1"/>
  <c r="G241" i="1"/>
  <c r="E241" i="1"/>
  <c r="C241" i="1"/>
  <c r="AG239" i="1"/>
  <c r="G239" i="1"/>
  <c r="F239" i="1"/>
  <c r="B239" i="1"/>
  <c r="E238" i="1"/>
  <c r="F238" i="1" s="1"/>
  <c r="D238" i="1"/>
  <c r="D235" i="1" s="1"/>
  <c r="C238" i="1"/>
  <c r="B238" i="1"/>
  <c r="AG237" i="1"/>
  <c r="G237" i="1"/>
  <c r="F237" i="1"/>
  <c r="B237" i="1"/>
  <c r="AG236" i="1"/>
  <c r="G236" i="1"/>
  <c r="F236" i="1"/>
  <c r="B236" i="1"/>
  <c r="AD235" i="1"/>
  <c r="AB235" i="1"/>
  <c r="Z235" i="1"/>
  <c r="X235" i="1"/>
  <c r="V235" i="1"/>
  <c r="T235" i="1"/>
  <c r="R235" i="1"/>
  <c r="P235" i="1"/>
  <c r="N235" i="1"/>
  <c r="L235" i="1"/>
  <c r="K235" i="1"/>
  <c r="J235" i="1"/>
  <c r="I235" i="1"/>
  <c r="H235" i="1"/>
  <c r="AG235" i="1" s="1"/>
  <c r="E235" i="1"/>
  <c r="B235" i="1"/>
  <c r="F235" i="1" s="1"/>
  <c r="AG234" i="1"/>
  <c r="AG233" i="1"/>
  <c r="G233" i="1"/>
  <c r="F233" i="1"/>
  <c r="B233" i="1"/>
  <c r="E232" i="1"/>
  <c r="D232" i="1"/>
  <c r="C232" i="1"/>
  <c r="B232" i="1"/>
  <c r="AG231" i="1"/>
  <c r="G231" i="1"/>
  <c r="F231" i="1"/>
  <c r="B231" i="1"/>
  <c r="AG230" i="1"/>
  <c r="G230" i="1"/>
  <c r="F230" i="1"/>
  <c r="B230" i="1"/>
  <c r="AD229" i="1"/>
  <c r="AB229" i="1"/>
  <c r="Z229" i="1"/>
  <c r="X229" i="1"/>
  <c r="V229" i="1"/>
  <c r="T229" i="1"/>
  <c r="R229" i="1"/>
  <c r="P229" i="1"/>
  <c r="N229" i="1"/>
  <c r="L229" i="1"/>
  <c r="K229" i="1"/>
  <c r="J229" i="1"/>
  <c r="I229" i="1"/>
  <c r="H229" i="1"/>
  <c r="AG229" i="1" s="1"/>
  <c r="B229" i="1"/>
  <c r="AG228" i="1"/>
  <c r="AD227" i="1"/>
  <c r="AB227" i="1"/>
  <c r="Z227" i="1"/>
  <c r="X227" i="1"/>
  <c r="V227" i="1"/>
  <c r="T227" i="1"/>
  <c r="R227" i="1"/>
  <c r="P227" i="1"/>
  <c r="AG227" i="1" s="1"/>
  <c r="N227" i="1"/>
  <c r="L227" i="1"/>
  <c r="J227" i="1"/>
  <c r="H227" i="1"/>
  <c r="F227" i="1"/>
  <c r="E227" i="1"/>
  <c r="C227" i="1"/>
  <c r="B227" i="1"/>
  <c r="AD226" i="1"/>
  <c r="AB226" i="1"/>
  <c r="Z226" i="1"/>
  <c r="X226" i="1"/>
  <c r="X223" i="1" s="1"/>
  <c r="V226" i="1"/>
  <c r="T226" i="1"/>
  <c r="R226" i="1"/>
  <c r="P226" i="1"/>
  <c r="N226" i="1"/>
  <c r="L226" i="1"/>
  <c r="J226" i="1"/>
  <c r="H226" i="1"/>
  <c r="AD225" i="1"/>
  <c r="AB225" i="1"/>
  <c r="AB223" i="1" s="1"/>
  <c r="Z225" i="1"/>
  <c r="X225" i="1"/>
  <c r="V225" i="1"/>
  <c r="T225" i="1"/>
  <c r="R225" i="1"/>
  <c r="P225" i="1"/>
  <c r="N225" i="1"/>
  <c r="L225" i="1"/>
  <c r="J225" i="1"/>
  <c r="H225" i="1"/>
  <c r="E225" i="1"/>
  <c r="B225" i="1"/>
  <c r="AD224" i="1"/>
  <c r="AB224" i="1"/>
  <c r="Z224" i="1"/>
  <c r="X224" i="1"/>
  <c r="V224" i="1"/>
  <c r="T224" i="1"/>
  <c r="R224" i="1"/>
  <c r="R223" i="1" s="1"/>
  <c r="P224" i="1"/>
  <c r="P223" i="1" s="1"/>
  <c r="N224" i="1"/>
  <c r="L224" i="1"/>
  <c r="J224" i="1"/>
  <c r="H224" i="1"/>
  <c r="E224" i="1"/>
  <c r="C224" i="1"/>
  <c r="B224" i="1"/>
  <c r="V223" i="1"/>
  <c r="T223" i="1"/>
  <c r="AG222" i="1"/>
  <c r="AG221" i="1"/>
  <c r="AG220" i="1"/>
  <c r="G219" i="1"/>
  <c r="F219" i="1"/>
  <c r="B219" i="1"/>
  <c r="G218" i="1"/>
  <c r="B218" i="1"/>
  <c r="F218" i="1" s="1"/>
  <c r="G217" i="1"/>
  <c r="F217" i="1"/>
  <c r="B217" i="1"/>
  <c r="G216" i="1"/>
  <c r="B216" i="1"/>
  <c r="F216" i="1" s="1"/>
  <c r="AD215" i="1"/>
  <c r="AB215" i="1"/>
  <c r="Z215" i="1"/>
  <c r="X215" i="1"/>
  <c r="V215" i="1"/>
  <c r="T215" i="1"/>
  <c r="R215" i="1"/>
  <c r="P215" i="1"/>
  <c r="N215" i="1"/>
  <c r="L215" i="1"/>
  <c r="J215" i="1"/>
  <c r="H215" i="1"/>
  <c r="G215" i="1"/>
  <c r="E215" i="1"/>
  <c r="D215" i="1"/>
  <c r="C215" i="1"/>
  <c r="AG213" i="1"/>
  <c r="G213" i="1"/>
  <c r="B213" i="1"/>
  <c r="F213" i="1" s="1"/>
  <c r="AG212" i="1"/>
  <c r="G212" i="1"/>
  <c r="B212" i="1"/>
  <c r="F212" i="1" s="1"/>
  <c r="AG211" i="1"/>
  <c r="G211" i="1"/>
  <c r="B211" i="1"/>
  <c r="B209" i="1" s="1"/>
  <c r="AG210" i="1"/>
  <c r="G210" i="1"/>
  <c r="B210" i="1"/>
  <c r="F210" i="1" s="1"/>
  <c r="AD209" i="1"/>
  <c r="AB209" i="1"/>
  <c r="Z209" i="1"/>
  <c r="X209" i="1"/>
  <c r="V209" i="1"/>
  <c r="T209" i="1"/>
  <c r="R209" i="1"/>
  <c r="P209" i="1"/>
  <c r="N209" i="1"/>
  <c r="L209" i="1"/>
  <c r="J209" i="1"/>
  <c r="H209" i="1"/>
  <c r="E209" i="1"/>
  <c r="D209" i="1"/>
  <c r="C209" i="1"/>
  <c r="G209" i="1" s="1"/>
  <c r="AG208" i="1"/>
  <c r="AG207" i="1"/>
  <c r="G207" i="1"/>
  <c r="B207" i="1"/>
  <c r="F207" i="1" s="1"/>
  <c r="AG206" i="1"/>
  <c r="G206" i="1"/>
  <c r="F206" i="1"/>
  <c r="E206" i="1"/>
  <c r="C206" i="1"/>
  <c r="B206" i="1"/>
  <c r="AG205" i="1"/>
  <c r="G205" i="1"/>
  <c r="B205" i="1"/>
  <c r="F205" i="1" s="1"/>
  <c r="AG204" i="1"/>
  <c r="G204" i="1"/>
  <c r="F204" i="1"/>
  <c r="B204" i="1"/>
  <c r="AD203" i="1"/>
  <c r="AB203" i="1"/>
  <c r="Z203" i="1"/>
  <c r="X203" i="1"/>
  <c r="V203" i="1"/>
  <c r="T203" i="1"/>
  <c r="R203" i="1"/>
  <c r="P203" i="1"/>
  <c r="N203" i="1"/>
  <c r="L203" i="1"/>
  <c r="K203" i="1"/>
  <c r="J203" i="1"/>
  <c r="AG203" i="1" s="1"/>
  <c r="I203" i="1"/>
  <c r="H203" i="1"/>
  <c r="C203" i="1"/>
  <c r="AG202" i="1"/>
  <c r="AG201" i="1"/>
  <c r="E201" i="1" s="1"/>
  <c r="D201" i="1"/>
  <c r="D189" i="1" s="1"/>
  <c r="C201" i="1"/>
  <c r="B201" i="1"/>
  <c r="AG200" i="1"/>
  <c r="E200" i="1"/>
  <c r="D200" i="1"/>
  <c r="C200" i="1"/>
  <c r="C197" i="1" s="1"/>
  <c r="B200" i="1"/>
  <c r="AG199" i="1"/>
  <c r="E199" i="1" s="1"/>
  <c r="D199" i="1"/>
  <c r="D187" i="1" s="1"/>
  <c r="C199" i="1"/>
  <c r="B199" i="1"/>
  <c r="AG198" i="1"/>
  <c r="E198" i="1" s="1"/>
  <c r="G198" i="1"/>
  <c r="D198" i="1"/>
  <c r="C198" i="1"/>
  <c r="C186" i="1" s="1"/>
  <c r="B198" i="1"/>
  <c r="AD197" i="1"/>
  <c r="AB197" i="1"/>
  <c r="Z197" i="1"/>
  <c r="X197" i="1"/>
  <c r="V197" i="1"/>
  <c r="T197" i="1"/>
  <c r="R197" i="1"/>
  <c r="P197" i="1"/>
  <c r="N197" i="1"/>
  <c r="AG197" i="1" s="1"/>
  <c r="L197" i="1"/>
  <c r="J197" i="1"/>
  <c r="H197" i="1"/>
  <c r="B197" i="1"/>
  <c r="AG196" i="1"/>
  <c r="AG195" i="1"/>
  <c r="G195" i="1"/>
  <c r="F195" i="1"/>
  <c r="B195" i="1"/>
  <c r="AG194" i="1"/>
  <c r="G194" i="1"/>
  <c r="E194" i="1"/>
  <c r="D194" i="1"/>
  <c r="C194" i="1"/>
  <c r="B194" i="1"/>
  <c r="B191" i="1" s="1"/>
  <c r="AG193" i="1"/>
  <c r="G193" i="1"/>
  <c r="F193" i="1"/>
  <c r="B193" i="1"/>
  <c r="AG192" i="1"/>
  <c r="G192" i="1"/>
  <c r="B192" i="1"/>
  <c r="F192" i="1" s="1"/>
  <c r="AD191" i="1"/>
  <c r="AB191" i="1"/>
  <c r="Z191" i="1"/>
  <c r="X191" i="1"/>
  <c r="V191" i="1"/>
  <c r="T191" i="1"/>
  <c r="R191" i="1"/>
  <c r="P191" i="1"/>
  <c r="N191" i="1"/>
  <c r="L191" i="1"/>
  <c r="K191" i="1"/>
  <c r="J191" i="1"/>
  <c r="I191" i="1"/>
  <c r="H191" i="1"/>
  <c r="E191" i="1"/>
  <c r="D191" i="1"/>
  <c r="C191" i="1"/>
  <c r="AG190" i="1"/>
  <c r="AD189" i="1"/>
  <c r="AB189" i="1"/>
  <c r="Z189" i="1"/>
  <c r="X189" i="1"/>
  <c r="V189" i="1"/>
  <c r="T189" i="1"/>
  <c r="R189" i="1"/>
  <c r="P189" i="1"/>
  <c r="N189" i="1"/>
  <c r="L189" i="1"/>
  <c r="J189" i="1"/>
  <c r="H189" i="1"/>
  <c r="C189" i="1"/>
  <c r="AD188" i="1"/>
  <c r="AB188" i="1"/>
  <c r="Z188" i="1"/>
  <c r="X188" i="1"/>
  <c r="V188" i="1"/>
  <c r="T188" i="1"/>
  <c r="R188" i="1"/>
  <c r="P188" i="1"/>
  <c r="P185" i="1" s="1"/>
  <c r="N188" i="1"/>
  <c r="L188" i="1"/>
  <c r="J188" i="1"/>
  <c r="H188" i="1"/>
  <c r="C188" i="1"/>
  <c r="C185" i="1" s="1"/>
  <c r="AD187" i="1"/>
  <c r="AB187" i="1"/>
  <c r="Z187" i="1"/>
  <c r="X187" i="1"/>
  <c r="V187" i="1"/>
  <c r="T187" i="1"/>
  <c r="T185" i="1" s="1"/>
  <c r="R187" i="1"/>
  <c r="R280" i="1" s="1"/>
  <c r="P187" i="1"/>
  <c r="N187" i="1"/>
  <c r="L187" i="1"/>
  <c r="J187" i="1"/>
  <c r="H187" i="1"/>
  <c r="E187" i="1"/>
  <c r="E280" i="1" s="1"/>
  <c r="C187" i="1"/>
  <c r="AD186" i="1"/>
  <c r="AB186" i="1"/>
  <c r="Z186" i="1"/>
  <c r="Z185" i="1" s="1"/>
  <c r="X186" i="1"/>
  <c r="X185" i="1" s="1"/>
  <c r="V186" i="1"/>
  <c r="T186" i="1"/>
  <c r="R186" i="1"/>
  <c r="P186" i="1"/>
  <c r="N186" i="1"/>
  <c r="L186" i="1"/>
  <c r="L185" i="1" s="1"/>
  <c r="J186" i="1"/>
  <c r="J185" i="1" s="1"/>
  <c r="H186" i="1"/>
  <c r="H185" i="1" s="1"/>
  <c r="D186" i="1"/>
  <c r="B186" i="1"/>
  <c r="AD185" i="1"/>
  <c r="V185" i="1"/>
  <c r="N185" i="1"/>
  <c r="AG184" i="1"/>
  <c r="AG183" i="1"/>
  <c r="G183" i="1"/>
  <c r="B183" i="1"/>
  <c r="F183" i="1" s="1"/>
  <c r="AG182" i="1"/>
  <c r="G182" i="1"/>
  <c r="B182" i="1"/>
  <c r="F182" i="1" s="1"/>
  <c r="AG181" i="1"/>
  <c r="G181" i="1"/>
  <c r="B181" i="1"/>
  <c r="F181" i="1" s="1"/>
  <c r="AG180" i="1"/>
  <c r="G180" i="1"/>
  <c r="B180" i="1"/>
  <c r="F180" i="1" s="1"/>
  <c r="AG179" i="1"/>
  <c r="G179" i="1"/>
  <c r="E179" i="1"/>
  <c r="D179" i="1"/>
  <c r="C179" i="1"/>
  <c r="AG178" i="1"/>
  <c r="AG177" i="1"/>
  <c r="G177" i="1"/>
  <c r="B177" i="1"/>
  <c r="F177" i="1" s="1"/>
  <c r="AG176" i="1"/>
  <c r="G176" i="1"/>
  <c r="B176" i="1"/>
  <c r="F176" i="1" s="1"/>
  <c r="AG175" i="1"/>
  <c r="G175" i="1"/>
  <c r="B175" i="1"/>
  <c r="F175" i="1" s="1"/>
  <c r="AG174" i="1"/>
  <c r="G174" i="1"/>
  <c r="B174" i="1"/>
  <c r="F174" i="1" s="1"/>
  <c r="AD173" i="1"/>
  <c r="AB173" i="1"/>
  <c r="Z173" i="1"/>
  <c r="X173" i="1"/>
  <c r="V173" i="1"/>
  <c r="T173" i="1"/>
  <c r="R173" i="1"/>
  <c r="P173" i="1"/>
  <c r="N173" i="1"/>
  <c r="L173" i="1"/>
  <c r="J173" i="1"/>
  <c r="H173" i="1"/>
  <c r="AG173" i="1" s="1"/>
  <c r="E173" i="1"/>
  <c r="D173" i="1"/>
  <c r="C173" i="1"/>
  <c r="G173" i="1" s="1"/>
  <c r="AG172" i="1"/>
  <c r="AG171" i="1"/>
  <c r="G171" i="1"/>
  <c r="B171" i="1"/>
  <c r="F171" i="1" s="1"/>
  <c r="AG170" i="1"/>
  <c r="G170" i="1"/>
  <c r="B170" i="1"/>
  <c r="F170" i="1" s="1"/>
  <c r="AG169" i="1"/>
  <c r="G169" i="1"/>
  <c r="B169" i="1"/>
  <c r="F169" i="1" s="1"/>
  <c r="AG168" i="1"/>
  <c r="G168" i="1"/>
  <c r="B168" i="1"/>
  <c r="AD167" i="1"/>
  <c r="AB167" i="1"/>
  <c r="Z167" i="1"/>
  <c r="X167" i="1"/>
  <c r="V167" i="1"/>
  <c r="T167" i="1"/>
  <c r="R167" i="1"/>
  <c r="P167" i="1"/>
  <c r="N167" i="1"/>
  <c r="AG167" i="1" s="1"/>
  <c r="L167" i="1"/>
  <c r="J167" i="1"/>
  <c r="H167" i="1"/>
  <c r="E167" i="1"/>
  <c r="D167" i="1"/>
  <c r="C167" i="1"/>
  <c r="AG166" i="1"/>
  <c r="AG165" i="1"/>
  <c r="G165" i="1"/>
  <c r="B165" i="1"/>
  <c r="AG164" i="1"/>
  <c r="G164" i="1"/>
  <c r="B164" i="1"/>
  <c r="F164" i="1" s="1"/>
  <c r="AG163" i="1"/>
  <c r="G163" i="1"/>
  <c r="B163" i="1"/>
  <c r="F163" i="1" s="1"/>
  <c r="AG162" i="1"/>
  <c r="G162" i="1"/>
  <c r="B162" i="1"/>
  <c r="F162" i="1" s="1"/>
  <c r="AD161" i="1"/>
  <c r="AB161" i="1"/>
  <c r="Z161" i="1"/>
  <c r="X161" i="1"/>
  <c r="V161" i="1"/>
  <c r="T161" i="1"/>
  <c r="R161" i="1"/>
  <c r="P161" i="1"/>
  <c r="N161" i="1"/>
  <c r="L161" i="1"/>
  <c r="J161" i="1"/>
  <c r="H161" i="1"/>
  <c r="AG161" i="1" s="1"/>
  <c r="G161" i="1"/>
  <c r="E161" i="1"/>
  <c r="D161" i="1"/>
  <c r="C161" i="1"/>
  <c r="AG160" i="1"/>
  <c r="AG159" i="1"/>
  <c r="AD158" i="1"/>
  <c r="AB158" i="1"/>
  <c r="Z158" i="1"/>
  <c r="X158" i="1"/>
  <c r="V158" i="1"/>
  <c r="T158" i="1"/>
  <c r="T152" i="1" s="1"/>
  <c r="R158" i="1"/>
  <c r="P158" i="1"/>
  <c r="P152" i="1" s="1"/>
  <c r="N158" i="1"/>
  <c r="L158" i="1"/>
  <c r="J158" i="1"/>
  <c r="H158" i="1"/>
  <c r="E158" i="1"/>
  <c r="D158" i="1"/>
  <c r="C158" i="1"/>
  <c r="AD157" i="1"/>
  <c r="AD151" i="1" s="1"/>
  <c r="AB157" i="1"/>
  <c r="Z157" i="1"/>
  <c r="X157" i="1"/>
  <c r="X151" i="1" s="1"/>
  <c r="V157" i="1"/>
  <c r="T157" i="1"/>
  <c r="R157" i="1"/>
  <c r="P157" i="1"/>
  <c r="P151" i="1" s="1"/>
  <c r="N157" i="1"/>
  <c r="N151" i="1" s="1"/>
  <c r="L157" i="1"/>
  <c r="J157" i="1"/>
  <c r="H157" i="1"/>
  <c r="E157" i="1"/>
  <c r="D157" i="1"/>
  <c r="C157" i="1"/>
  <c r="G157" i="1" s="1"/>
  <c r="AD156" i="1"/>
  <c r="AD150" i="1" s="1"/>
  <c r="AB156" i="1"/>
  <c r="Z156" i="1"/>
  <c r="X156" i="1"/>
  <c r="V156" i="1"/>
  <c r="T156" i="1"/>
  <c r="R156" i="1"/>
  <c r="P156" i="1"/>
  <c r="P150" i="1" s="1"/>
  <c r="P148" i="1" s="1"/>
  <c r="N156" i="1"/>
  <c r="N150" i="1" s="1"/>
  <c r="L156" i="1"/>
  <c r="J156" i="1"/>
  <c r="H156" i="1"/>
  <c r="E156" i="1"/>
  <c r="D156" i="1"/>
  <c r="D150" i="1" s="1"/>
  <c r="D148" i="1" s="1"/>
  <c r="C156" i="1"/>
  <c r="B156" i="1"/>
  <c r="B150" i="1" s="1"/>
  <c r="AD155" i="1"/>
  <c r="AB155" i="1"/>
  <c r="AB149" i="1" s="1"/>
  <c r="Z155" i="1"/>
  <c r="X155" i="1"/>
  <c r="V155" i="1"/>
  <c r="T155" i="1"/>
  <c r="R155" i="1"/>
  <c r="P155" i="1"/>
  <c r="N155" i="1"/>
  <c r="L155" i="1"/>
  <c r="L149" i="1" s="1"/>
  <c r="J155" i="1"/>
  <c r="H155" i="1"/>
  <c r="E155" i="1"/>
  <c r="E154" i="1" s="1"/>
  <c r="D155" i="1"/>
  <c r="C155" i="1"/>
  <c r="AB154" i="1"/>
  <c r="Z154" i="1"/>
  <c r="X154" i="1"/>
  <c r="L154" i="1"/>
  <c r="J154" i="1"/>
  <c r="AG153" i="1"/>
  <c r="AD152" i="1"/>
  <c r="AB152" i="1"/>
  <c r="Z152" i="1"/>
  <c r="X152" i="1"/>
  <c r="V152" i="1"/>
  <c r="R152" i="1"/>
  <c r="N152" i="1"/>
  <c r="L152" i="1"/>
  <c r="J152" i="1"/>
  <c r="H152" i="1"/>
  <c r="D152" i="1"/>
  <c r="C152" i="1"/>
  <c r="AB151" i="1"/>
  <c r="Z151" i="1"/>
  <c r="V151" i="1"/>
  <c r="T151" i="1"/>
  <c r="R151" i="1"/>
  <c r="L151" i="1"/>
  <c r="J151" i="1"/>
  <c r="E151" i="1"/>
  <c r="D151" i="1"/>
  <c r="C151" i="1"/>
  <c r="AB150" i="1"/>
  <c r="AB148" i="1" s="1"/>
  <c r="Z150" i="1"/>
  <c r="X150" i="1"/>
  <c r="V150" i="1"/>
  <c r="T150" i="1"/>
  <c r="R150" i="1"/>
  <c r="L150" i="1"/>
  <c r="J150" i="1"/>
  <c r="H150" i="1"/>
  <c r="AG150" i="1" s="1"/>
  <c r="E150" i="1"/>
  <c r="AD149" i="1"/>
  <c r="Z149" i="1"/>
  <c r="X149" i="1"/>
  <c r="V149" i="1"/>
  <c r="P149" i="1"/>
  <c r="N149" i="1"/>
  <c r="J149" i="1"/>
  <c r="J148" i="1" s="1"/>
  <c r="H149" i="1"/>
  <c r="D149" i="1"/>
  <c r="C149" i="1"/>
  <c r="Z148" i="1"/>
  <c r="X148" i="1"/>
  <c r="L148" i="1"/>
  <c r="AG147" i="1"/>
  <c r="AG146" i="1"/>
  <c r="AG145" i="1"/>
  <c r="AG144" i="1"/>
  <c r="B144" i="1"/>
  <c r="AG143" i="1"/>
  <c r="B143" i="1"/>
  <c r="AG142" i="1"/>
  <c r="B142" i="1"/>
  <c r="AG141" i="1"/>
  <c r="B141" i="1"/>
  <c r="AG140" i="1"/>
  <c r="B140" i="1"/>
  <c r="AD139" i="1"/>
  <c r="AD127" i="1" s="1"/>
  <c r="AD125" i="1" s="1"/>
  <c r="AB139" i="1"/>
  <c r="AB127" i="1" s="1"/>
  <c r="AB125" i="1" s="1"/>
  <c r="Z139" i="1"/>
  <c r="X139" i="1"/>
  <c r="X127" i="1" s="1"/>
  <c r="X125" i="1" s="1"/>
  <c r="V139" i="1"/>
  <c r="V127" i="1" s="1"/>
  <c r="V125" i="1" s="1"/>
  <c r="T139" i="1"/>
  <c r="T127" i="1" s="1"/>
  <c r="R139" i="1"/>
  <c r="P139" i="1"/>
  <c r="N139" i="1"/>
  <c r="N127" i="1" s="1"/>
  <c r="N125" i="1" s="1"/>
  <c r="L139" i="1"/>
  <c r="L127" i="1" s="1"/>
  <c r="L125" i="1" s="1"/>
  <c r="J139" i="1"/>
  <c r="H139" i="1"/>
  <c r="B139" i="1"/>
  <c r="AG138" i="1"/>
  <c r="AG137" i="1"/>
  <c r="B137" i="1"/>
  <c r="AG136" i="1"/>
  <c r="B136" i="1"/>
  <c r="AG135" i="1"/>
  <c r="B135" i="1"/>
  <c r="AG134" i="1"/>
  <c r="B134" i="1"/>
  <c r="AG133" i="1"/>
  <c r="B133" i="1"/>
  <c r="AD132" i="1"/>
  <c r="AB132" i="1"/>
  <c r="Z132" i="1"/>
  <c r="X132" i="1"/>
  <c r="V132" i="1"/>
  <c r="T132" i="1"/>
  <c r="R132" i="1"/>
  <c r="P132" i="1"/>
  <c r="N132" i="1"/>
  <c r="L132" i="1"/>
  <c r="J132" i="1"/>
  <c r="H132" i="1"/>
  <c r="B132" i="1"/>
  <c r="AG131" i="1"/>
  <c r="AG130" i="1"/>
  <c r="B130" i="1"/>
  <c r="AG129" i="1"/>
  <c r="B129" i="1"/>
  <c r="AG128" i="1"/>
  <c r="B128" i="1"/>
  <c r="Z127" i="1"/>
  <c r="R127" i="1"/>
  <c r="R125" i="1" s="1"/>
  <c r="P127" i="1"/>
  <c r="P125" i="1" s="1"/>
  <c r="J127" i="1"/>
  <c r="H127" i="1"/>
  <c r="AG126" i="1"/>
  <c r="H126" i="1"/>
  <c r="H125" i="1" s="1"/>
  <c r="Z125" i="1"/>
  <c r="J125" i="1"/>
  <c r="AG124" i="1"/>
  <c r="AG123" i="1"/>
  <c r="AG122" i="1"/>
  <c r="B122" i="1"/>
  <c r="AG121" i="1"/>
  <c r="B121" i="1"/>
  <c r="AG120" i="1"/>
  <c r="B120" i="1"/>
  <c r="B118" i="1" s="1"/>
  <c r="AG119" i="1"/>
  <c r="B119" i="1"/>
  <c r="AD118" i="1"/>
  <c r="AB118" i="1"/>
  <c r="Z118" i="1"/>
  <c r="X118" i="1"/>
  <c r="V118" i="1"/>
  <c r="T118" i="1"/>
  <c r="R118" i="1"/>
  <c r="P118" i="1"/>
  <c r="N118" i="1"/>
  <c r="L118" i="1"/>
  <c r="J118" i="1"/>
  <c r="H118" i="1"/>
  <c r="AG117" i="1"/>
  <c r="AG116" i="1"/>
  <c r="G116" i="1"/>
  <c r="B116" i="1"/>
  <c r="F116" i="1" s="1"/>
  <c r="AG115" i="1"/>
  <c r="F115" i="1"/>
  <c r="E115" i="1"/>
  <c r="G115" i="1" s="1"/>
  <c r="D115" i="1"/>
  <c r="C115" i="1"/>
  <c r="B115" i="1"/>
  <c r="AG114" i="1"/>
  <c r="G114" i="1"/>
  <c r="B114" i="1"/>
  <c r="F114" i="1" s="1"/>
  <c r="AG113" i="1"/>
  <c r="G113" i="1"/>
  <c r="B113" i="1"/>
  <c r="F113" i="1" s="1"/>
  <c r="AD112" i="1"/>
  <c r="AB112" i="1"/>
  <c r="Z112" i="1"/>
  <c r="X112" i="1"/>
  <c r="V112" i="1"/>
  <c r="T112" i="1"/>
  <c r="R112" i="1"/>
  <c r="P112" i="1"/>
  <c r="AG112" i="1" s="1"/>
  <c r="N112" i="1"/>
  <c r="L112" i="1"/>
  <c r="J112" i="1"/>
  <c r="H112" i="1"/>
  <c r="E112" i="1"/>
  <c r="D112" i="1"/>
  <c r="C112" i="1"/>
  <c r="G112" i="1" s="1"/>
  <c r="AG111" i="1"/>
  <c r="AG110" i="1"/>
  <c r="G110" i="1"/>
  <c r="B110" i="1"/>
  <c r="F110" i="1" s="1"/>
  <c r="AG109" i="1"/>
  <c r="E109" i="1"/>
  <c r="E106" i="1" s="1"/>
  <c r="C109" i="1"/>
  <c r="B109" i="1"/>
  <c r="AG108" i="1"/>
  <c r="G108" i="1"/>
  <c r="B108" i="1"/>
  <c r="F108" i="1" s="1"/>
  <c r="AG107" i="1"/>
  <c r="G107" i="1"/>
  <c r="F107" i="1"/>
  <c r="B107" i="1"/>
  <c r="AD106" i="1"/>
  <c r="AB106" i="1"/>
  <c r="Z106" i="1"/>
  <c r="X106" i="1"/>
  <c r="V106" i="1"/>
  <c r="T106" i="1"/>
  <c r="R106" i="1"/>
  <c r="P106" i="1"/>
  <c r="N106" i="1"/>
  <c r="L106" i="1"/>
  <c r="J106" i="1"/>
  <c r="H106" i="1"/>
  <c r="AG106" i="1" s="1"/>
  <c r="C106" i="1"/>
  <c r="AG105" i="1"/>
  <c r="AG104" i="1"/>
  <c r="G104" i="1"/>
  <c r="B104" i="1"/>
  <c r="F104" i="1" s="1"/>
  <c r="AG103" i="1"/>
  <c r="E103" i="1"/>
  <c r="E100" i="1" s="1"/>
  <c r="D103" i="1"/>
  <c r="D100" i="1" s="1"/>
  <c r="C103" i="1"/>
  <c r="C100" i="1" s="1"/>
  <c r="B103" i="1"/>
  <c r="AG102" i="1"/>
  <c r="G102" i="1"/>
  <c r="F102" i="1"/>
  <c r="B102" i="1"/>
  <c r="AG101" i="1"/>
  <c r="G101" i="1"/>
  <c r="F101" i="1"/>
  <c r="B101" i="1"/>
  <c r="AD100" i="1"/>
  <c r="AB100" i="1"/>
  <c r="Z100" i="1"/>
  <c r="X100" i="1"/>
  <c r="V100" i="1"/>
  <c r="T100" i="1"/>
  <c r="R100" i="1"/>
  <c r="P100" i="1"/>
  <c r="N100" i="1"/>
  <c r="L100" i="1"/>
  <c r="J100" i="1"/>
  <c r="H100" i="1"/>
  <c r="AG100" i="1" s="1"/>
  <c r="B100" i="1"/>
  <c r="AG99" i="1"/>
  <c r="AG98" i="1"/>
  <c r="AG97" i="1"/>
  <c r="AD97" i="1"/>
  <c r="AB97" i="1"/>
  <c r="Z97" i="1"/>
  <c r="X97" i="1"/>
  <c r="V97" i="1"/>
  <c r="T97" i="1"/>
  <c r="R97" i="1"/>
  <c r="P97" i="1"/>
  <c r="N97" i="1"/>
  <c r="L97" i="1"/>
  <c r="J97" i="1"/>
  <c r="H97" i="1"/>
  <c r="E97" i="1"/>
  <c r="G97" i="1" s="1"/>
  <c r="D97" i="1"/>
  <c r="D91" i="1" s="1"/>
  <c r="C97" i="1"/>
  <c r="C91" i="1" s="1"/>
  <c r="B97" i="1"/>
  <c r="AD96" i="1"/>
  <c r="AB96" i="1"/>
  <c r="AB90" i="1" s="1"/>
  <c r="Z96" i="1"/>
  <c r="X96" i="1"/>
  <c r="V96" i="1"/>
  <c r="V90" i="1" s="1"/>
  <c r="V87" i="1" s="1"/>
  <c r="T96" i="1"/>
  <c r="T90" i="1" s="1"/>
  <c r="R96" i="1"/>
  <c r="P96" i="1"/>
  <c r="N96" i="1"/>
  <c r="L96" i="1"/>
  <c r="L90" i="1" s="1"/>
  <c r="J96" i="1"/>
  <c r="H96" i="1"/>
  <c r="AG96" i="1" s="1"/>
  <c r="B96" i="1"/>
  <c r="AD95" i="1"/>
  <c r="AD89" i="1" s="1"/>
  <c r="AD87" i="1" s="1"/>
  <c r="AB95" i="1"/>
  <c r="AB89" i="1" s="1"/>
  <c r="AB87" i="1" s="1"/>
  <c r="Z95" i="1"/>
  <c r="Z89" i="1" s="1"/>
  <c r="Z87" i="1" s="1"/>
  <c r="X95" i="1"/>
  <c r="V95" i="1"/>
  <c r="T95" i="1"/>
  <c r="R95" i="1"/>
  <c r="P95" i="1"/>
  <c r="N95" i="1"/>
  <c r="N89" i="1" s="1"/>
  <c r="N87" i="1" s="1"/>
  <c r="L95" i="1"/>
  <c r="L89" i="1" s="1"/>
  <c r="L87" i="1" s="1"/>
  <c r="J95" i="1"/>
  <c r="J89" i="1" s="1"/>
  <c r="J87" i="1" s="1"/>
  <c r="H95" i="1"/>
  <c r="AG95" i="1" s="1"/>
  <c r="E95" i="1"/>
  <c r="G95" i="1" s="1"/>
  <c r="D95" i="1"/>
  <c r="C95" i="1"/>
  <c r="B95" i="1"/>
  <c r="B89" i="1" s="1"/>
  <c r="B87" i="1" s="1"/>
  <c r="AD94" i="1"/>
  <c r="AB94" i="1"/>
  <c r="Z94" i="1"/>
  <c r="X94" i="1"/>
  <c r="V94" i="1"/>
  <c r="T94" i="1"/>
  <c r="T93" i="1" s="1"/>
  <c r="R94" i="1"/>
  <c r="R88" i="1" s="1"/>
  <c r="P94" i="1"/>
  <c r="P88" i="1" s="1"/>
  <c r="N94" i="1"/>
  <c r="L94" i="1"/>
  <c r="J94" i="1"/>
  <c r="H94" i="1"/>
  <c r="E94" i="1"/>
  <c r="D94" i="1"/>
  <c r="C94" i="1"/>
  <c r="B94" i="1"/>
  <c r="X93" i="1"/>
  <c r="H93" i="1"/>
  <c r="AG92" i="1"/>
  <c r="AD91" i="1"/>
  <c r="AB91" i="1"/>
  <c r="Z91" i="1"/>
  <c r="X91" i="1"/>
  <c r="V91" i="1"/>
  <c r="T91" i="1"/>
  <c r="R91" i="1"/>
  <c r="P91" i="1"/>
  <c r="AG91" i="1" s="1"/>
  <c r="N91" i="1"/>
  <c r="L91" i="1"/>
  <c r="J91" i="1"/>
  <c r="H91" i="1"/>
  <c r="E91" i="1"/>
  <c r="B91" i="1"/>
  <c r="AD90" i="1"/>
  <c r="Z90" i="1"/>
  <c r="X90" i="1"/>
  <c r="R90" i="1"/>
  <c r="P90" i="1"/>
  <c r="P87" i="1" s="1"/>
  <c r="N90" i="1"/>
  <c r="J90" i="1"/>
  <c r="H90" i="1"/>
  <c r="B90" i="1"/>
  <c r="X89" i="1"/>
  <c r="V89" i="1"/>
  <c r="T89" i="1"/>
  <c r="R89" i="1"/>
  <c r="R87" i="1" s="1"/>
  <c r="P89" i="1"/>
  <c r="H89" i="1"/>
  <c r="E89" i="1"/>
  <c r="D89" i="1"/>
  <c r="C89" i="1"/>
  <c r="AD88" i="1"/>
  <c r="AB88" i="1"/>
  <c r="Z88" i="1"/>
  <c r="X88" i="1"/>
  <c r="V88" i="1"/>
  <c r="T88" i="1"/>
  <c r="N88" i="1"/>
  <c r="L88" i="1"/>
  <c r="J88" i="1"/>
  <c r="H88" i="1"/>
  <c r="E88" i="1"/>
  <c r="D88" i="1"/>
  <c r="C88" i="1"/>
  <c r="B88" i="1"/>
  <c r="X87" i="1"/>
  <c r="H87" i="1"/>
  <c r="AG86" i="1"/>
  <c r="AG85" i="1"/>
  <c r="G85" i="1"/>
  <c r="B85" i="1"/>
  <c r="B55" i="1" s="1"/>
  <c r="AG84" i="1"/>
  <c r="E84" i="1"/>
  <c r="G84" i="1" s="1"/>
  <c r="C84" i="1"/>
  <c r="B84" i="1"/>
  <c r="AG83" i="1"/>
  <c r="G83" i="1"/>
  <c r="B83" i="1"/>
  <c r="F83" i="1" s="1"/>
  <c r="AG82" i="1"/>
  <c r="G82" i="1"/>
  <c r="B82" i="1"/>
  <c r="F82" i="1" s="1"/>
  <c r="AG81" i="1"/>
  <c r="I81" i="1"/>
  <c r="H81" i="1"/>
  <c r="C81" i="1"/>
  <c r="B81" i="1"/>
  <c r="AG80" i="1"/>
  <c r="AG79" i="1"/>
  <c r="G79" i="1"/>
  <c r="F79" i="1"/>
  <c r="B79" i="1"/>
  <c r="AG78" i="1"/>
  <c r="G78" i="1"/>
  <c r="F78" i="1"/>
  <c r="E78" i="1"/>
  <c r="D78" i="1" s="1"/>
  <c r="D75" i="1" s="1"/>
  <c r="C78" i="1"/>
  <c r="B78" i="1"/>
  <c r="AG77" i="1"/>
  <c r="G77" i="1"/>
  <c r="B77" i="1"/>
  <c r="F77" i="1" s="1"/>
  <c r="AG76" i="1"/>
  <c r="G76" i="1"/>
  <c r="B76" i="1"/>
  <c r="F76" i="1" s="1"/>
  <c r="AD75" i="1"/>
  <c r="AB75" i="1"/>
  <c r="Z75" i="1"/>
  <c r="X75" i="1"/>
  <c r="V75" i="1"/>
  <c r="T75" i="1"/>
  <c r="R75" i="1"/>
  <c r="P75" i="1"/>
  <c r="N75" i="1"/>
  <c r="L75" i="1"/>
  <c r="J75" i="1"/>
  <c r="H75" i="1"/>
  <c r="AG75" i="1" s="1"/>
  <c r="E75" i="1"/>
  <c r="G75" i="1" s="1"/>
  <c r="C75" i="1"/>
  <c r="AG74" i="1"/>
  <c r="AG73" i="1"/>
  <c r="G73" i="1"/>
  <c r="B73" i="1"/>
  <c r="F73" i="1" s="1"/>
  <c r="AG72" i="1"/>
  <c r="E72" i="1"/>
  <c r="D72" i="1" s="1"/>
  <c r="D69" i="1" s="1"/>
  <c r="C72" i="1"/>
  <c r="B72" i="1"/>
  <c r="AG71" i="1"/>
  <c r="G71" i="1"/>
  <c r="B71" i="1"/>
  <c r="F71" i="1" s="1"/>
  <c r="AG70" i="1"/>
  <c r="G70" i="1"/>
  <c r="B70" i="1"/>
  <c r="F70" i="1" s="1"/>
  <c r="AD69" i="1"/>
  <c r="AB69" i="1"/>
  <c r="Z69" i="1"/>
  <c r="X69" i="1"/>
  <c r="V69" i="1"/>
  <c r="T69" i="1"/>
  <c r="R69" i="1"/>
  <c r="P69" i="1"/>
  <c r="N69" i="1"/>
  <c r="L69" i="1"/>
  <c r="J69" i="1"/>
  <c r="H69" i="1"/>
  <c r="AG69" i="1" s="1"/>
  <c r="C69" i="1"/>
  <c r="AG68" i="1"/>
  <c r="AG67" i="1"/>
  <c r="G67" i="1"/>
  <c r="B67" i="1"/>
  <c r="F67" i="1" s="1"/>
  <c r="AG66" i="1"/>
  <c r="E66" i="1"/>
  <c r="E63" i="1" s="1"/>
  <c r="D66" i="1"/>
  <c r="D63" i="1" s="1"/>
  <c r="C66" i="1"/>
  <c r="B66" i="1"/>
  <c r="AG65" i="1"/>
  <c r="G65" i="1"/>
  <c r="B65" i="1"/>
  <c r="F65" i="1" s="1"/>
  <c r="AG64" i="1"/>
  <c r="G64" i="1"/>
  <c r="F64" i="1"/>
  <c r="B64" i="1"/>
  <c r="AD63" i="1"/>
  <c r="AB63" i="1"/>
  <c r="Z63" i="1"/>
  <c r="X63" i="1"/>
  <c r="V63" i="1"/>
  <c r="T63" i="1"/>
  <c r="R63" i="1"/>
  <c r="P63" i="1"/>
  <c r="N63" i="1"/>
  <c r="L63" i="1"/>
  <c r="J63" i="1"/>
  <c r="H63" i="1"/>
  <c r="AG63" i="1" s="1"/>
  <c r="C63" i="1"/>
  <c r="AG62" i="1"/>
  <c r="AG61" i="1"/>
  <c r="G61" i="1"/>
  <c r="B61" i="1"/>
  <c r="F61" i="1" s="1"/>
  <c r="E60" i="1"/>
  <c r="D60" i="1"/>
  <c r="C60" i="1"/>
  <c r="C57" i="1" s="1"/>
  <c r="B60" i="1"/>
  <c r="B54" i="1" s="1"/>
  <c r="G59" i="1"/>
  <c r="B59" i="1"/>
  <c r="F59" i="1" s="1"/>
  <c r="AG58" i="1"/>
  <c r="G58" i="1"/>
  <c r="B58" i="1"/>
  <c r="F58" i="1" s="1"/>
  <c r="AD57" i="1"/>
  <c r="AB57" i="1"/>
  <c r="Z57" i="1"/>
  <c r="X57" i="1"/>
  <c r="V57" i="1"/>
  <c r="T57" i="1"/>
  <c r="R57" i="1"/>
  <c r="P57" i="1"/>
  <c r="AG57" i="1" s="1"/>
  <c r="N57" i="1"/>
  <c r="L57" i="1"/>
  <c r="J57" i="1"/>
  <c r="H57" i="1"/>
  <c r="E57" i="1"/>
  <c r="D57" i="1"/>
  <c r="AG56" i="1"/>
  <c r="AD55" i="1"/>
  <c r="AB55" i="1"/>
  <c r="Z55" i="1"/>
  <c r="X55" i="1"/>
  <c r="V55" i="1"/>
  <c r="T55" i="1"/>
  <c r="R55" i="1"/>
  <c r="P55" i="1"/>
  <c r="N55" i="1"/>
  <c r="L55" i="1"/>
  <c r="J55" i="1"/>
  <c r="H55" i="1"/>
  <c r="AG55" i="1" s="1"/>
  <c r="E55" i="1"/>
  <c r="G55" i="1" s="1"/>
  <c r="D55" i="1"/>
  <c r="C55" i="1"/>
  <c r="AD54" i="1"/>
  <c r="AD51" i="1" s="1"/>
  <c r="AB54" i="1"/>
  <c r="Z54" i="1"/>
  <c r="X54" i="1"/>
  <c r="V54" i="1"/>
  <c r="T54" i="1"/>
  <c r="R54" i="1"/>
  <c r="P54" i="1"/>
  <c r="N54" i="1"/>
  <c r="N51" i="1" s="1"/>
  <c r="L54" i="1"/>
  <c r="J54" i="1"/>
  <c r="H54" i="1"/>
  <c r="C54" i="1"/>
  <c r="C51" i="1" s="1"/>
  <c r="AD53" i="1"/>
  <c r="AB53" i="1"/>
  <c r="AB51" i="1" s="1"/>
  <c r="Z53" i="1"/>
  <c r="X53" i="1"/>
  <c r="V53" i="1"/>
  <c r="V51" i="1" s="1"/>
  <c r="T53" i="1"/>
  <c r="T51" i="1" s="1"/>
  <c r="R53" i="1"/>
  <c r="P53" i="1"/>
  <c r="N53" i="1"/>
  <c r="L53" i="1"/>
  <c r="L51" i="1" s="1"/>
  <c r="J53" i="1"/>
  <c r="H53" i="1"/>
  <c r="AG53" i="1" s="1"/>
  <c r="G53" i="1"/>
  <c r="E53" i="1"/>
  <c r="D53" i="1"/>
  <c r="C53" i="1"/>
  <c r="AD52" i="1"/>
  <c r="AB52" i="1"/>
  <c r="Z52" i="1"/>
  <c r="X52" i="1"/>
  <c r="V52" i="1"/>
  <c r="T52" i="1"/>
  <c r="R52" i="1"/>
  <c r="P52" i="1"/>
  <c r="N52" i="1"/>
  <c r="L52" i="1"/>
  <c r="J52" i="1"/>
  <c r="J51" i="1" s="1"/>
  <c r="H52" i="1"/>
  <c r="AG52" i="1" s="1"/>
  <c r="E52" i="1"/>
  <c r="G52" i="1" s="1"/>
  <c r="D52" i="1"/>
  <c r="C52" i="1"/>
  <c r="B52" i="1"/>
  <c r="Z51" i="1"/>
  <c r="X51" i="1"/>
  <c r="R51" i="1"/>
  <c r="P51" i="1"/>
  <c r="H51" i="1"/>
  <c r="AG50" i="1"/>
  <c r="AG49" i="1"/>
  <c r="B49" i="1"/>
  <c r="AG48" i="1"/>
  <c r="E48" i="1"/>
  <c r="E45" i="1" s="1"/>
  <c r="D48" i="1"/>
  <c r="D45" i="1" s="1"/>
  <c r="C48" i="1"/>
  <c r="B48" i="1"/>
  <c r="AG47" i="1"/>
  <c r="B47" i="1"/>
  <c r="AG46" i="1"/>
  <c r="B46" i="1"/>
  <c r="AD45" i="1"/>
  <c r="AB45" i="1"/>
  <c r="Z45" i="1"/>
  <c r="X45" i="1"/>
  <c r="V45" i="1"/>
  <c r="T45" i="1"/>
  <c r="R45" i="1"/>
  <c r="P45" i="1"/>
  <c r="N45" i="1"/>
  <c r="AG45" i="1" s="1"/>
  <c r="L45" i="1"/>
  <c r="J45" i="1"/>
  <c r="H45" i="1"/>
  <c r="C45" i="1"/>
  <c r="B45" i="1"/>
  <c r="AG44" i="1"/>
  <c r="AG43" i="1"/>
  <c r="B43" i="1"/>
  <c r="AD42" i="1"/>
  <c r="AD282" i="1" s="1"/>
  <c r="G42" i="1"/>
  <c r="B42" i="1"/>
  <c r="B282" i="1" s="1"/>
  <c r="AG41" i="1"/>
  <c r="E41" i="1"/>
  <c r="G41" i="1" s="1"/>
  <c r="D41" i="1"/>
  <c r="C41" i="1"/>
  <c r="B41" i="1"/>
  <c r="AG40" i="1"/>
  <c r="G40" i="1"/>
  <c r="B40" i="1"/>
  <c r="F40" i="1" s="1"/>
  <c r="AG39" i="1"/>
  <c r="G39" i="1"/>
  <c r="B39" i="1"/>
  <c r="F39" i="1" s="1"/>
  <c r="AD38" i="1"/>
  <c r="AB38" i="1"/>
  <c r="Z38" i="1"/>
  <c r="X38" i="1"/>
  <c r="V38" i="1"/>
  <c r="T38" i="1"/>
  <c r="R38" i="1"/>
  <c r="P38" i="1"/>
  <c r="N38" i="1"/>
  <c r="AG38" i="1" s="1"/>
  <c r="L38" i="1"/>
  <c r="J38" i="1"/>
  <c r="H38" i="1"/>
  <c r="E38" i="1"/>
  <c r="D38" i="1"/>
  <c r="C38" i="1"/>
  <c r="G38" i="1" s="1"/>
  <c r="AG37" i="1"/>
  <c r="AG36" i="1"/>
  <c r="G36" i="1"/>
  <c r="B36" i="1"/>
  <c r="F36" i="1" s="1"/>
  <c r="AG35" i="1"/>
  <c r="G35" i="1"/>
  <c r="E35" i="1"/>
  <c r="F35" i="1" s="1"/>
  <c r="C35" i="1"/>
  <c r="C32" i="1" s="1"/>
  <c r="B35" i="1"/>
  <c r="AG34" i="1"/>
  <c r="G34" i="1"/>
  <c r="F34" i="1"/>
  <c r="B34" i="1"/>
  <c r="AG33" i="1"/>
  <c r="G33" i="1"/>
  <c r="F33" i="1"/>
  <c r="B33" i="1"/>
  <c r="AD32" i="1"/>
  <c r="AB32" i="1"/>
  <c r="Z32" i="1"/>
  <c r="X32" i="1"/>
  <c r="V32" i="1"/>
  <c r="T32" i="1"/>
  <c r="R32" i="1"/>
  <c r="P32" i="1"/>
  <c r="N32" i="1"/>
  <c r="L32" i="1"/>
  <c r="K32" i="1"/>
  <c r="J32" i="1"/>
  <c r="I32" i="1"/>
  <c r="H32" i="1"/>
  <c r="AG32" i="1" s="1"/>
  <c r="E32" i="1"/>
  <c r="G32" i="1" s="1"/>
  <c r="B32" i="1"/>
  <c r="AG31" i="1"/>
  <c r="AG30" i="1"/>
  <c r="G30" i="1"/>
  <c r="B30" i="1"/>
  <c r="B17" i="1" s="1"/>
  <c r="AG29" i="1"/>
  <c r="E29" i="1"/>
  <c r="G29" i="1" s="1"/>
  <c r="D29" i="1"/>
  <c r="C29" i="1"/>
  <c r="B29" i="1"/>
  <c r="AG28" i="1"/>
  <c r="G28" i="1"/>
  <c r="B28" i="1"/>
  <c r="F28" i="1" s="1"/>
  <c r="AG27" i="1"/>
  <c r="G27" i="1"/>
  <c r="B27" i="1"/>
  <c r="F27" i="1" s="1"/>
  <c r="AD26" i="1"/>
  <c r="AB26" i="1"/>
  <c r="Z26" i="1"/>
  <c r="X26" i="1"/>
  <c r="V26" i="1"/>
  <c r="T26" i="1"/>
  <c r="R26" i="1"/>
  <c r="P26" i="1"/>
  <c r="N26" i="1"/>
  <c r="AG26" i="1" s="1"/>
  <c r="L26" i="1"/>
  <c r="K26" i="1"/>
  <c r="J26" i="1"/>
  <c r="H26" i="1"/>
  <c r="E26" i="1"/>
  <c r="G26" i="1" s="1"/>
  <c r="D26" i="1"/>
  <c r="C26" i="1"/>
  <c r="B26" i="1"/>
  <c r="AG25" i="1"/>
  <c r="AG24" i="1"/>
  <c r="B24" i="1"/>
  <c r="AG23" i="1"/>
  <c r="G23" i="1"/>
  <c r="F23" i="1"/>
  <c r="E23" i="1"/>
  <c r="E282" i="1" s="1"/>
  <c r="G282" i="1" s="1"/>
  <c r="D23" i="1"/>
  <c r="D282" i="1" s="1"/>
  <c r="C23" i="1"/>
  <c r="C282" i="1" s="1"/>
  <c r="B23" i="1"/>
  <c r="P22" i="1"/>
  <c r="AG22" i="1" s="1"/>
  <c r="G22" i="1"/>
  <c r="F22" i="1"/>
  <c r="E22" i="1"/>
  <c r="D22" i="1"/>
  <c r="C22" i="1"/>
  <c r="B22" i="1"/>
  <c r="B19" i="1" s="1"/>
  <c r="AG21" i="1"/>
  <c r="E21" i="1"/>
  <c r="G21" i="1" s="1"/>
  <c r="B21" i="1"/>
  <c r="AG20" i="1"/>
  <c r="G20" i="1"/>
  <c r="F20" i="1"/>
  <c r="B20" i="1"/>
  <c r="AD19" i="1"/>
  <c r="AB19" i="1"/>
  <c r="Z19" i="1"/>
  <c r="X19" i="1"/>
  <c r="V19" i="1"/>
  <c r="T19" i="1"/>
  <c r="R19" i="1"/>
  <c r="P19" i="1"/>
  <c r="N19" i="1"/>
  <c r="L19" i="1"/>
  <c r="K19" i="1"/>
  <c r="J19" i="1"/>
  <c r="H19" i="1"/>
  <c r="AG19" i="1" s="1"/>
  <c r="D19" i="1"/>
  <c r="C19" i="1"/>
  <c r="AG18" i="1"/>
  <c r="AD17" i="1"/>
  <c r="AB17" i="1"/>
  <c r="Z17" i="1"/>
  <c r="X17" i="1"/>
  <c r="V17" i="1"/>
  <c r="T17" i="1"/>
  <c r="R17" i="1"/>
  <c r="P17" i="1"/>
  <c r="N17" i="1"/>
  <c r="L17" i="1"/>
  <c r="J17" i="1"/>
  <c r="H17" i="1"/>
  <c r="AG17" i="1" s="1"/>
  <c r="G17" i="1"/>
  <c r="E17" i="1"/>
  <c r="D17" i="1"/>
  <c r="C17" i="1"/>
  <c r="AD16" i="1"/>
  <c r="AB16" i="1"/>
  <c r="AB13" i="1" s="1"/>
  <c r="Z16" i="1"/>
  <c r="X16" i="1"/>
  <c r="V16" i="1"/>
  <c r="T16" i="1"/>
  <c r="R16" i="1"/>
  <c r="P16" i="1"/>
  <c r="N16" i="1"/>
  <c r="L16" i="1"/>
  <c r="J16" i="1"/>
  <c r="H16" i="1"/>
  <c r="AG16" i="1" s="1"/>
  <c r="E16" i="1"/>
  <c r="C16" i="1"/>
  <c r="G16" i="1" s="1"/>
  <c r="B16" i="1"/>
  <c r="F16" i="1" s="1"/>
  <c r="AD15" i="1"/>
  <c r="AB15" i="1"/>
  <c r="Z15" i="1"/>
  <c r="X15" i="1"/>
  <c r="V15" i="1"/>
  <c r="T15" i="1"/>
  <c r="R15" i="1"/>
  <c r="P15" i="1"/>
  <c r="N15" i="1"/>
  <c r="L15" i="1"/>
  <c r="L13" i="1" s="1"/>
  <c r="J15" i="1"/>
  <c r="H15" i="1"/>
  <c r="AG15" i="1" s="1"/>
  <c r="E15" i="1"/>
  <c r="F15" i="1" s="1"/>
  <c r="D15" i="1"/>
  <c r="C15" i="1"/>
  <c r="B15" i="1"/>
  <c r="B13" i="1" s="1"/>
  <c r="AD14" i="1"/>
  <c r="AB14" i="1"/>
  <c r="Z14" i="1"/>
  <c r="Z13" i="1" s="1"/>
  <c r="X14" i="1"/>
  <c r="X13" i="1" s="1"/>
  <c r="V14" i="1"/>
  <c r="T14" i="1"/>
  <c r="T13" i="1" s="1"/>
  <c r="R14" i="1"/>
  <c r="R13" i="1" s="1"/>
  <c r="P14" i="1"/>
  <c r="N14" i="1"/>
  <c r="L14" i="1"/>
  <c r="J14" i="1"/>
  <c r="J13" i="1" s="1"/>
  <c r="H14" i="1"/>
  <c r="H13" i="1" s="1"/>
  <c r="AG13" i="1" s="1"/>
  <c r="E14" i="1"/>
  <c r="G14" i="1" s="1"/>
  <c r="D14" i="1"/>
  <c r="C14" i="1"/>
  <c r="B14" i="1"/>
  <c r="AD13" i="1"/>
  <c r="V13" i="1"/>
  <c r="P13" i="1"/>
  <c r="N13" i="1"/>
  <c r="C13" i="1"/>
  <c r="B51" i="1" l="1"/>
  <c r="AG88" i="1"/>
  <c r="T87" i="1"/>
  <c r="AG87" i="1" s="1"/>
  <c r="L281" i="1"/>
  <c r="AG90" i="1"/>
  <c r="G106" i="1"/>
  <c r="AB281" i="1"/>
  <c r="T283" i="1"/>
  <c r="F17" i="1"/>
  <c r="AG127" i="1"/>
  <c r="T125" i="1"/>
  <c r="AG125" i="1" s="1"/>
  <c r="D283" i="1"/>
  <c r="AG51" i="1"/>
  <c r="AG89" i="1"/>
  <c r="G100" i="1"/>
  <c r="F100" i="1"/>
  <c r="G57" i="1"/>
  <c r="AG152" i="1"/>
  <c r="F63" i="1"/>
  <c r="G63" i="1"/>
  <c r="V93" i="1"/>
  <c r="AG94" i="1"/>
  <c r="D109" i="1"/>
  <c r="D106" i="1" s="1"/>
  <c r="N148" i="1"/>
  <c r="AD148" i="1"/>
  <c r="B188" i="1"/>
  <c r="B281" i="1" s="1"/>
  <c r="AG188" i="1"/>
  <c r="AG191" i="1"/>
  <c r="E189" i="1"/>
  <c r="G201" i="1"/>
  <c r="AG224" i="1"/>
  <c r="D229" i="1"/>
  <c r="G238" i="1"/>
  <c r="C235" i="1"/>
  <c r="G235" i="1" s="1"/>
  <c r="J279" i="1"/>
  <c r="Z279" i="1"/>
  <c r="V280" i="1"/>
  <c r="V281" i="1"/>
  <c r="V283" i="1"/>
  <c r="AG226" i="1"/>
  <c r="H223" i="1"/>
  <c r="E226" i="1"/>
  <c r="E229" i="1"/>
  <c r="G232" i="1"/>
  <c r="F232" i="1"/>
  <c r="L279" i="1"/>
  <c r="AB279" i="1"/>
  <c r="H280" i="1"/>
  <c r="X280" i="1"/>
  <c r="X281" i="1"/>
  <c r="H283" i="1"/>
  <c r="X283" i="1"/>
  <c r="AG253" i="1"/>
  <c r="F21" i="1"/>
  <c r="AG54" i="1"/>
  <c r="F72" i="1"/>
  <c r="F85" i="1"/>
  <c r="R149" i="1"/>
  <c r="R154" i="1"/>
  <c r="E13" i="1"/>
  <c r="G15" i="1"/>
  <c r="E19" i="1"/>
  <c r="F26" i="1"/>
  <c r="F30" i="1"/>
  <c r="F32" i="1"/>
  <c r="F42" i="1"/>
  <c r="E54" i="1"/>
  <c r="F57" i="1"/>
  <c r="F66" i="1"/>
  <c r="B69" i="1"/>
  <c r="G72" i="1"/>
  <c r="J93" i="1"/>
  <c r="Z93" i="1"/>
  <c r="F94" i="1"/>
  <c r="F109" i="1"/>
  <c r="B127" i="1"/>
  <c r="AG132" i="1"/>
  <c r="AG139" i="1"/>
  <c r="P154" i="1"/>
  <c r="T149" i="1"/>
  <c r="T154" i="1"/>
  <c r="AG158" i="1"/>
  <c r="F187" i="1"/>
  <c r="F191" i="1"/>
  <c r="F198" i="1"/>
  <c r="E186" i="1"/>
  <c r="E197" i="1"/>
  <c r="G200" i="1"/>
  <c r="F200" i="1"/>
  <c r="E188" i="1"/>
  <c r="B203" i="1"/>
  <c r="F209" i="1"/>
  <c r="F225" i="1"/>
  <c r="N279" i="1"/>
  <c r="AD279" i="1"/>
  <c r="J280" i="1"/>
  <c r="J247" i="1"/>
  <c r="AG247" i="1" s="1"/>
  <c r="Z280" i="1"/>
  <c r="Z247" i="1"/>
  <c r="J281" i="1"/>
  <c r="Z281" i="1"/>
  <c r="J283" i="1"/>
  <c r="Z283" i="1"/>
  <c r="D262" i="1"/>
  <c r="E259" i="1"/>
  <c r="G262" i="1"/>
  <c r="B223" i="1"/>
  <c r="B63" i="1"/>
  <c r="G66" i="1"/>
  <c r="E81" i="1"/>
  <c r="D84" i="1"/>
  <c r="D81" i="1" s="1"/>
  <c r="B93" i="1"/>
  <c r="L93" i="1"/>
  <c r="AG93" i="1" s="1"/>
  <c r="AB93" i="1"/>
  <c r="G94" i="1"/>
  <c r="F97" i="1"/>
  <c r="F103" i="1"/>
  <c r="B106" i="1"/>
  <c r="F106" i="1" s="1"/>
  <c r="G109" i="1"/>
  <c r="F112" i="1"/>
  <c r="AG118" i="1"/>
  <c r="G155" i="1"/>
  <c r="V154" i="1"/>
  <c r="B167" i="1"/>
  <c r="B155" i="1"/>
  <c r="F168" i="1"/>
  <c r="G187" i="1"/>
  <c r="AG189" i="1"/>
  <c r="G191" i="1"/>
  <c r="AG209" i="1"/>
  <c r="F211" i="1"/>
  <c r="G224" i="1"/>
  <c r="F224" i="1"/>
  <c r="AG225" i="1"/>
  <c r="B247" i="1"/>
  <c r="P279" i="1"/>
  <c r="P247" i="1"/>
  <c r="AG248" i="1"/>
  <c r="L280" i="1"/>
  <c r="AB280" i="1"/>
  <c r="L283" i="1"/>
  <c r="AB283" i="1"/>
  <c r="F262" i="1"/>
  <c r="B267" i="1"/>
  <c r="AG268" i="1"/>
  <c r="H279" i="1"/>
  <c r="AG282" i="1"/>
  <c r="AG14" i="1"/>
  <c r="B53" i="1"/>
  <c r="F53" i="1" s="1"/>
  <c r="F60" i="1"/>
  <c r="N93" i="1"/>
  <c r="AD93" i="1"/>
  <c r="G103" i="1"/>
  <c r="H148" i="1"/>
  <c r="AG148" i="1" s="1"/>
  <c r="AG155" i="1"/>
  <c r="F156" i="1"/>
  <c r="G158" i="1"/>
  <c r="E152" i="1"/>
  <c r="F167" i="1"/>
  <c r="AG187" i="1"/>
  <c r="B189" i="1"/>
  <c r="B283" i="1" s="1"/>
  <c r="C279" i="1"/>
  <c r="R279" i="1"/>
  <c r="R247" i="1"/>
  <c r="N280" i="1"/>
  <c r="AD280" i="1"/>
  <c r="N281" i="1"/>
  <c r="AD281" i="1"/>
  <c r="N283" i="1"/>
  <c r="AD283" i="1"/>
  <c r="E270" i="1"/>
  <c r="E273" i="1"/>
  <c r="G276" i="1"/>
  <c r="F276" i="1"/>
  <c r="D276" i="1"/>
  <c r="X279" i="1"/>
  <c r="X278" i="1" s="1"/>
  <c r="D54" i="1"/>
  <c r="D51" i="1" s="1"/>
  <c r="D35" i="1"/>
  <c r="D32" i="1" s="1"/>
  <c r="AG42" i="1"/>
  <c r="F52" i="1"/>
  <c r="G60" i="1"/>
  <c r="E69" i="1"/>
  <c r="F75" i="1"/>
  <c r="F84" i="1"/>
  <c r="P93" i="1"/>
  <c r="F95" i="1"/>
  <c r="C96" i="1"/>
  <c r="C90" i="1" s="1"/>
  <c r="C87" i="1" s="1"/>
  <c r="T148" i="1"/>
  <c r="F158" i="1"/>
  <c r="G167" i="1"/>
  <c r="R185" i="1"/>
  <c r="AG185" i="1" s="1"/>
  <c r="AB185" i="1"/>
  <c r="B187" i="1"/>
  <c r="F194" i="1"/>
  <c r="J223" i="1"/>
  <c r="Z223" i="1"/>
  <c r="D279" i="1"/>
  <c r="D247" i="1"/>
  <c r="T279" i="1"/>
  <c r="T278" i="1" s="1"/>
  <c r="P280" i="1"/>
  <c r="AG250" i="1"/>
  <c r="P283" i="1"/>
  <c r="AG251" i="1"/>
  <c r="D250" i="1"/>
  <c r="D253" i="1"/>
  <c r="B280" i="1"/>
  <c r="F280" i="1" s="1"/>
  <c r="F261" i="1"/>
  <c r="B259" i="1"/>
  <c r="AG267" i="1"/>
  <c r="C150" i="1"/>
  <c r="C148" i="1" s="1"/>
  <c r="G156" i="1"/>
  <c r="AG156" i="1"/>
  <c r="F14" i="1"/>
  <c r="F29" i="1"/>
  <c r="F41" i="1"/>
  <c r="F55" i="1"/>
  <c r="B57" i="1"/>
  <c r="R93" i="1"/>
  <c r="D96" i="1"/>
  <c r="D90" i="1" s="1"/>
  <c r="D87" i="1" s="1"/>
  <c r="E149" i="1"/>
  <c r="E148" i="1" s="1"/>
  <c r="V148" i="1"/>
  <c r="D154" i="1"/>
  <c r="AG157" i="1"/>
  <c r="H151" i="1"/>
  <c r="AG151" i="1" s="1"/>
  <c r="B158" i="1"/>
  <c r="B152" i="1" s="1"/>
  <c r="F165" i="1"/>
  <c r="G199" i="1"/>
  <c r="F199" i="1"/>
  <c r="L223" i="1"/>
  <c r="F244" i="1"/>
  <c r="G248" i="1"/>
  <c r="F248" i="1"/>
  <c r="V279" i="1"/>
  <c r="V278" i="1" s="1"/>
  <c r="D280" i="1"/>
  <c r="R281" i="1"/>
  <c r="G251" i="1"/>
  <c r="C283" i="1"/>
  <c r="R283" i="1"/>
  <c r="E250" i="1"/>
  <c r="E253" i="1"/>
  <c r="G256" i="1"/>
  <c r="F256" i="1"/>
  <c r="E267" i="1"/>
  <c r="G268" i="1"/>
  <c r="F268" i="1"/>
  <c r="B75" i="1"/>
  <c r="F282" i="1"/>
  <c r="B38" i="1"/>
  <c r="F38" i="1" s="1"/>
  <c r="E96" i="1"/>
  <c r="B126" i="1"/>
  <c r="AG149" i="1"/>
  <c r="R148" i="1"/>
  <c r="H154" i="1"/>
  <c r="C154" i="1"/>
  <c r="G154" i="1" s="1"/>
  <c r="N154" i="1"/>
  <c r="AD154" i="1"/>
  <c r="F161" i="1"/>
  <c r="AG186" i="1"/>
  <c r="D197" i="1"/>
  <c r="F201" i="1"/>
  <c r="D206" i="1"/>
  <c r="E203" i="1"/>
  <c r="N223" i="1"/>
  <c r="AD223" i="1"/>
  <c r="G227" i="1"/>
  <c r="C226" i="1"/>
  <c r="C229" i="1"/>
  <c r="B241" i="1"/>
  <c r="F241" i="1" s="1"/>
  <c r="F249" i="1"/>
  <c r="T280" i="1"/>
  <c r="T281" i="1"/>
  <c r="F269" i="1"/>
  <c r="E283" i="1"/>
  <c r="B112" i="1"/>
  <c r="B157" i="1"/>
  <c r="B151" i="1" s="1"/>
  <c r="B161" i="1"/>
  <c r="B173" i="1"/>
  <c r="F173" i="1" s="1"/>
  <c r="C225" i="1"/>
  <c r="G225" i="1" s="1"/>
  <c r="D244" i="1"/>
  <c r="D241" i="1" s="1"/>
  <c r="L247" i="1"/>
  <c r="AB247" i="1"/>
  <c r="AG249" i="1"/>
  <c r="B253" i="1"/>
  <c r="B273" i="1"/>
  <c r="P281" i="1"/>
  <c r="B215" i="1"/>
  <c r="F215" i="1" s="1"/>
  <c r="F263" i="1"/>
  <c r="B179" i="1"/>
  <c r="F179" i="1" s="1"/>
  <c r="T247" i="1"/>
  <c r="G69" i="1" l="1"/>
  <c r="F69" i="1"/>
  <c r="E279" i="1"/>
  <c r="AD278" i="1"/>
  <c r="F273" i="1"/>
  <c r="G273" i="1"/>
  <c r="F157" i="1"/>
  <c r="B149" i="1"/>
  <c r="B279" i="1" s="1"/>
  <c r="B278" i="1" s="1"/>
  <c r="B154" i="1"/>
  <c r="F154" i="1" s="1"/>
  <c r="N278" i="1"/>
  <c r="G197" i="1"/>
  <c r="F197" i="1"/>
  <c r="AG283" i="1"/>
  <c r="D16" i="1"/>
  <c r="D13" i="1" s="1"/>
  <c r="G96" i="1"/>
  <c r="E90" i="1"/>
  <c r="E87" i="1" s="1"/>
  <c r="F96" i="1"/>
  <c r="F267" i="1"/>
  <c r="G267" i="1"/>
  <c r="B185" i="1"/>
  <c r="F270" i="1"/>
  <c r="G270" i="1"/>
  <c r="R278" i="1"/>
  <c r="G186" i="1"/>
  <c r="F186" i="1"/>
  <c r="F155" i="1"/>
  <c r="Z278" i="1"/>
  <c r="C93" i="1"/>
  <c r="C281" i="1"/>
  <c r="B125" i="1"/>
  <c r="C280" i="1"/>
  <c r="G280" i="1" s="1"/>
  <c r="C278" i="1"/>
  <c r="C223" i="1"/>
  <c r="H281" i="1"/>
  <c r="AG281" i="1" s="1"/>
  <c r="G229" i="1"/>
  <c r="F229" i="1"/>
  <c r="J278" i="1"/>
  <c r="F189" i="1"/>
  <c r="G189" i="1"/>
  <c r="AG279" i="1"/>
  <c r="G19" i="1"/>
  <c r="F19" i="1"/>
  <c r="F226" i="1"/>
  <c r="E223" i="1"/>
  <c r="G226" i="1"/>
  <c r="F253" i="1"/>
  <c r="G253" i="1"/>
  <c r="AG280" i="1"/>
  <c r="AG223" i="1"/>
  <c r="E93" i="1"/>
  <c r="G203" i="1"/>
  <c r="F203" i="1"/>
  <c r="F250" i="1"/>
  <c r="G250" i="1"/>
  <c r="D270" i="1"/>
  <c r="D267" i="1" s="1"/>
  <c r="D273" i="1"/>
  <c r="P278" i="1"/>
  <c r="G259" i="1"/>
  <c r="F259" i="1"/>
  <c r="G13" i="1"/>
  <c r="F13" i="1"/>
  <c r="AB278" i="1"/>
  <c r="D93" i="1"/>
  <c r="G188" i="1"/>
  <c r="F188" i="1"/>
  <c r="D203" i="1"/>
  <c r="D188" i="1"/>
  <c r="D185" i="1" s="1"/>
  <c r="E247" i="1"/>
  <c r="D259" i="1"/>
  <c r="D281" i="1"/>
  <c r="D278" i="1" s="1"/>
  <c r="E51" i="1"/>
  <c r="G54" i="1"/>
  <c r="F54" i="1"/>
  <c r="E185" i="1"/>
  <c r="L278" i="1"/>
  <c r="AG154" i="1"/>
  <c r="G81" i="1"/>
  <c r="F81" i="1"/>
  <c r="D226" i="1"/>
  <c r="D223" i="1" s="1"/>
  <c r="G223" i="1" l="1"/>
  <c r="F223" i="1"/>
  <c r="F185" i="1"/>
  <c r="G185" i="1"/>
  <c r="F247" i="1"/>
  <c r="G247" i="1"/>
  <c r="F93" i="1"/>
  <c r="G93" i="1"/>
  <c r="F279" i="1"/>
  <c r="E278" i="1"/>
  <c r="G279" i="1"/>
  <c r="G51" i="1"/>
  <c r="F51" i="1"/>
  <c r="H278" i="1"/>
  <c r="AG278" i="1" s="1"/>
  <c r="B148" i="1"/>
  <c r="E281" i="1"/>
  <c r="G278" i="1" l="1"/>
  <c r="F278" i="1"/>
  <c r="G281" i="1"/>
  <c r="F281" i="1"/>
</calcChain>
</file>

<file path=xl/sharedStrings.xml><?xml version="1.0" encoding="utf-8"?>
<sst xmlns="http://schemas.openxmlformats.org/spreadsheetml/2006/main" count="332" uniqueCount="93">
  <si>
    <t>СОГЛАСОВАНО</t>
  </si>
  <si>
    <t>Заместитель главы города Когалыма</t>
  </si>
  <si>
    <t>____________________Л.А.Юрьева</t>
  </si>
  <si>
    <t xml:space="preserve">Отчет о ходе реализации муниципальной программы  (сетевой график) </t>
  </si>
  <si>
    <t xml:space="preserve"> "Культурное пространство города Когалыма"</t>
  </si>
  <si>
    <t>Основные мероприятия программы</t>
  </si>
  <si>
    <t>План на 2021 год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</si>
  <si>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</si>
  <si>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</si>
  <si>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</si>
  <si>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</si>
  <si>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</si>
  <si>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</si>
  <si>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</si>
  <si>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</si>
  <si>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</si>
  <si>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</si>
  <si>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</si>
  <si>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</si>
  <si>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</si>
  <si>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</si>
  <si>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План на 01.03.2021</t>
  </si>
  <si>
    <t>Профинансировано на 01.03.2021</t>
  </si>
  <si>
    <t>Кассовый расход на 01.03.2021</t>
  </si>
  <si>
    <t>к плану на год</t>
  </si>
  <si>
    <t>на отчетную дату</t>
  </si>
  <si>
    <t xml:space="preserve">план </t>
  </si>
  <si>
    <t>касса</t>
  </si>
  <si>
    <t>Подпрограмма 1. "Модернизация и развитие учреждений и организаций культуры"</t>
  </si>
  <si>
    <t>Задача 1. Повышение качества услуг в культуре путем модернизации имущественного комплекса учреждений и организаций культуры.</t>
  </si>
  <si>
    <t xml:space="preserve">1.1. Развитие библиотечного дела </t>
  </si>
  <si>
    <t>Всего</t>
  </si>
  <si>
    <t>федеральный бюджет</t>
  </si>
  <si>
    <t>бюджет автономного округа</t>
  </si>
  <si>
    <t>бюджет города Когалыма</t>
  </si>
  <si>
    <t>привлеченные средства</t>
  </si>
  <si>
    <t>1.1.1. Комплектование книжного фонда города Когалыма</t>
  </si>
  <si>
    <t xml:space="preserve">Оказание информационных услуг (Консультант-Плюс).
Приобретение печатных изданий для комплектования фонда 458 шт. </t>
  </si>
  <si>
    <t>в т.ч. бюджет города Когалыма в части софинансирования</t>
  </si>
  <si>
    <t>1.1.2. Проведение библиотечных мероприятий, направленных на повышение читательского интереса</t>
  </si>
  <si>
    <t>Приобретение товара (книги,дипломы,грамоты для награждения,канц. товары, картриджи,батарейки, диски, фотобумага)</t>
  </si>
  <si>
    <t>1.1.3. Обеспечение деятельности (оказание услуг) общедоступных библиотек города Когалыма</t>
  </si>
  <si>
    <t xml:space="preserve">Отклонение возникло:
-по оплате труда и начисления - 1096,50т.р (возмещение расходов по заработной плате ООО "ЛУКОЙЛ-АИК",средства будут освоены на очередной отпуск сотрудников в течение 2021 года)                                                                                                                                                        -прочие выплаты - 6,00т.р.  (будут освоены в течение 2021 года по факту произведенных командировочных расходов)                                                                                                                -прочие несоциальные выплаты персоналу в натуральной форме - 79,00 т.р. (будут освоены в течение 2021 года по факту произведенных расходов на льготный проезд)                                                                                                                                                                                                                                                                                                                                                                                                                                                                                                                                                         -услуги связи - 6,64т.р. (в учреждении действует режим экономиии на телефонную связь)       -транспортные услуги - 2,65т.р. (будут освоены в течение 2021 года по факту произведенных расходов)                                                                                                                            
-по коммунальным услугам -4,55т.р.(фактические показания счетчиков);
-по работам и услугам по содержанию имущества-3,43т.р. (остаток средств будет освоен  на тех. обслуж. внутр. телефонных. сетей,содержание ,тех. обслуживание, текущий ремонт в феврале 2021 года)                                                                                                                                 - прочие работы, услуги- 113,69т.р. (остаток средств будет освоен в феврале 2021г. на охранные услуги посредством ПЦН)                                                                                                                                                                                                                                                                                                                                                                                                                                                                                                                                                                                                                                                                                                                             -страхование -0,6т.р. (будут использованы в течение 2021 года)                                                     -социальные пособия и компенсации персоналу в денежной форме - 13,21т.р. (будут освоены в марте 2021 года)                                                                                                                                  - налоги,пошлины и сборы - 2,51т.р.  (будут освоены в марте 2021 года)          </t>
  </si>
  <si>
    <t>1.1.4. Подключение общедоступных библиотек города Когалыма к сети Интернет и развитие системы библиотечного дела с учетом задачи расширения инфомационных технологий и оцифровки</t>
  </si>
  <si>
    <t>1.1.5. Модернизация общедоступных библиотек города Когалыма</t>
  </si>
  <si>
    <t xml:space="preserve">1.2. Развитие музейного дела </t>
  </si>
  <si>
    <t>1.2.1. Пополнение фонда музея города Когалыма</t>
  </si>
  <si>
    <t>1.2.2. Информатизация музея города Когалыма</t>
  </si>
  <si>
    <t>1.2.3. Поддержка выставочных проектов на базе МБУ "МВЦ"</t>
  </si>
  <si>
    <t>Остаток средств в сумме -38,0 т.руб., в т.ч. оплата транспортных расходов-30,0 т.руб., прочее приобр.-8,0 т.руб.оплата по факту на основании документов на оплату и акта выполненных работ, средства будут использованы в марте.</t>
  </si>
  <si>
    <t>1.2.4. Реализация музейных проектов</t>
  </si>
  <si>
    <t xml:space="preserve">1.2.5. Обеспечение деятельности (оказание  музейных услуг) </t>
  </si>
  <si>
    <t xml:space="preserve">1.3. Укрепление материально-технической базы учреждений культуры города Когалыма </t>
  </si>
  <si>
    <t>1.3.1. Развитие материально-технического состояния учреждений культуры города Когалыма</t>
  </si>
  <si>
    <t>в том числе:</t>
  </si>
  <si>
    <t>МАУ КДК "АРТ-Праздник"</t>
  </si>
  <si>
    <t>Отклонение 8,300 тыс. руб. - цена на костюмы на мер. "Проводы зимы" сложилась ниже (дог. №3 от 11.01.2021г. С ООО "Мастерская радости")</t>
  </si>
  <si>
    <t>МБУ "ЦБС"</t>
  </si>
  <si>
    <t>МБУ "МВЦ"</t>
  </si>
  <si>
    <t>1.3.2. Реконструкция объекта: «Кино-концертный комплекс «Янтарь» под «Филиал Государственного академического Малого театра России» (в том числе ПИР, приобретение и монтаж оборудования, укомплектование товарно-материальными ценностями)</t>
  </si>
  <si>
    <t>Подключение общедоступных библиотек города Когалыма к сети Интернет и развитие системы библиотечного дела с учетом задачи расширения информационных технологий и оцифровки</t>
  </si>
  <si>
    <t>Комплектование книжного фонда города Когалыма</t>
  </si>
  <si>
    <t>Модернизация общедоступных библиотек города Когалыма</t>
  </si>
  <si>
    <t>Подпрограмма 2. "Поддержка творческих инициатив, способствующих самореализации населения"</t>
  </si>
  <si>
    <t>Задача 2. Создание равной доступности населения к знаниям, информации и культурным ценностям, реализации каждым человеком его творческого потенциала.</t>
  </si>
  <si>
    <t>2.1. Сохранение нематериального и материального наследия города Когалыма и продвижение культурных проектов (1)</t>
  </si>
  <si>
    <t>2.1.1. Сохранение, возрождение и развитие народных художественных промыслов и ремесел</t>
  </si>
  <si>
    <t>МАУ "КДК "АРТ-Праздник"</t>
  </si>
  <si>
    <t>МАУ "Дворец спорта"</t>
  </si>
  <si>
    <t>2.1.2 Создание условий для реализации продукции, произведенной мастерами народных художественных промыслов и ремесел города Когалыма</t>
  </si>
  <si>
    <t xml:space="preserve">2.2. Стимулирование культурного разнообразия </t>
  </si>
  <si>
    <t>2.2.1. Организация и проведение культурно-массовых мероприятий</t>
  </si>
  <si>
    <t>2.2.2. Поддержка деятелей культуры и искусства</t>
  </si>
  <si>
    <t>2.2.3. Обеспечение деятельности (оказание услуг) муниципального культурно-досугового учреждения города Когалыма</t>
  </si>
  <si>
    <t>2.2.4. Поддержка немуниципальных организаций (коммерческих, некоммерческих), осуществляющих деятельность в сфере культуры</t>
  </si>
  <si>
    <t>2.2.5.Поддержка некоммерческих организаций, в том числе добровольческих (волонтерских), по реализации проектов в сфере культуры</t>
  </si>
  <si>
    <t>Подпрограмма 3. "Организационные, экономические механизмы развития культуры, архивного дела и историко-культурного наследия"</t>
  </si>
  <si>
    <t>Задача 3. Совершенствование системы управления в сфере культуры, архивного дела и историко-культурного наследия.</t>
  </si>
  <si>
    <t xml:space="preserve">3.1. Реализация единой государственной политики в сфере культуры и архивного дела </t>
  </si>
  <si>
    <t>3.1.1. Обеспечение функций Управления культуры, спорта и молодежной политики Администрации города Когалыма</t>
  </si>
  <si>
    <t xml:space="preserve">3.1.2. Обеспечение деятельности (оказание услуг) архивного отдела Администрации города Когалыма </t>
  </si>
  <si>
    <t>3.1.3. Проведение независимой оценки качества оказания услуг учреждениями культуры города Когалыма</t>
  </si>
  <si>
    <t>3.2. Развитие архивного дела</t>
  </si>
  <si>
    <t>3.2.1. Осуществоение полномочий по хранению,комплектованию, учету и использованию архивных документов, относящихся к государственной собственности ХМАО-Югры</t>
  </si>
  <si>
    <t>3.3 Обспечение хозяйственной деятельности учреждений культуры города Когалыма</t>
  </si>
  <si>
    <t>Кассовый расход сформировался меньше планового в связи с: образованием листов временной нетрудоспособности, вакантных ставок (уборщик служебных помещений).</t>
  </si>
  <si>
    <t>Подпрограмма 4. "Развитие туризма"</t>
  </si>
  <si>
    <t>Задача 4. Создание благоприятных условий для развития туризма в городе Когалыме.</t>
  </si>
  <si>
    <t>4.1. Продвижение внутреннего и въездного туризма (6)</t>
  </si>
  <si>
    <t>4.1.1. Создание условий для развития туризма</t>
  </si>
  <si>
    <t>ИТОГО по программе, в том числе</t>
  </si>
  <si>
    <t>Начальник Управления культуры, спорта и молодежной политики_________________О.Р.Перминова</t>
  </si>
  <si>
    <t>Ответственный за составление сетевого графика Розумная П.А. 93-661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</si>
</sst>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 ;[Red]\-#,##0.0\ "/>
    <numFmt numFmtId="165" formatCode="#,##0_ ;[Red]\-#,##0\ "/>
    <numFmt numFmtId="166" formatCode="#,##0.000\ _₽"/>
    <numFmt numFmtId="167" formatCode="#,##0.00\ _₽"/>
    <numFmt numFmtId="168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DDF3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8" fontId="1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1" applyFont="1" applyFill="1" applyAlignment="1">
      <alignment horizontal="justify" vertical="center" wrapText="1"/>
    </xf>
    <xf numFmtId="0" fontId="2" fillId="0" borderId="0" xfId="1" applyFont="1" applyFill="1" applyAlignment="1">
      <alignment vertical="center" wrapText="1"/>
    </xf>
    <xf numFmtId="164" fontId="2" fillId="0" borderId="0" xfId="1" applyNumberFormat="1" applyFont="1" applyFill="1" applyAlignment="1">
      <alignment vertical="center" wrapText="1"/>
    </xf>
    <xf numFmtId="164" fontId="2" fillId="0" borderId="0" xfId="1" applyNumberFormat="1" applyFont="1" applyFill="1" applyAlignment="1">
      <alignment horizontal="left" vertical="top" wrapText="1"/>
    </xf>
    <xf numFmtId="164" fontId="2" fillId="0" borderId="0" xfId="1" applyNumberFormat="1" applyFont="1" applyFill="1" applyAlignment="1">
      <alignment horizontal="left" vertical="top" wrapText="1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164" fontId="8" fillId="0" borderId="3" xfId="1" applyNumberFormat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 vertical="center" wrapText="1"/>
    </xf>
    <xf numFmtId="165" fontId="8" fillId="0" borderId="3" xfId="1" applyNumberFormat="1" applyFont="1" applyFill="1" applyBorder="1" applyAlignment="1">
      <alignment horizontal="center" vertical="center" wrapText="1"/>
    </xf>
    <xf numFmtId="165" fontId="2" fillId="0" borderId="0" xfId="1" applyNumberFormat="1" applyFont="1" applyFill="1" applyAlignment="1">
      <alignment vertical="center" wrapText="1"/>
    </xf>
    <xf numFmtId="0" fontId="6" fillId="2" borderId="4" xfId="1" applyFont="1" applyFill="1" applyBorder="1" applyAlignment="1" applyProtection="1">
      <alignment horizontal="left" vertical="top" wrapText="1"/>
    </xf>
    <xf numFmtId="0" fontId="6" fillId="2" borderId="2" xfId="1" applyFont="1" applyFill="1" applyBorder="1" applyAlignment="1" applyProtection="1">
      <alignment horizontal="left" vertical="top" wrapText="1"/>
    </xf>
    <xf numFmtId="0" fontId="6" fillId="2" borderId="3" xfId="1" applyFont="1" applyFill="1" applyBorder="1" applyAlignment="1" applyProtection="1">
      <alignment horizontal="left" vertical="top" wrapText="1"/>
    </xf>
    <xf numFmtId="0" fontId="9" fillId="2" borderId="0" xfId="1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left" vertical="top" wrapText="1"/>
    </xf>
    <xf numFmtId="2" fontId="8" fillId="3" borderId="3" xfId="0" applyNumberFormat="1" applyFont="1" applyFill="1" applyBorder="1" applyAlignment="1">
      <alignment horizontal="right" wrapText="1"/>
    </xf>
    <xf numFmtId="2" fontId="6" fillId="3" borderId="3" xfId="0" applyNumberFormat="1" applyFont="1" applyFill="1" applyBorder="1" applyAlignment="1" applyProtection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0" xfId="1" applyFont="1" applyFill="1" applyBorder="1" applyAlignment="1">
      <alignment vertical="center" wrapText="1"/>
    </xf>
    <xf numFmtId="166" fontId="6" fillId="3" borderId="3" xfId="0" applyNumberFormat="1" applyFont="1" applyFill="1" applyBorder="1" applyAlignment="1">
      <alignment horizontal="justify" wrapText="1"/>
    </xf>
    <xf numFmtId="167" fontId="6" fillId="3" borderId="3" xfId="0" applyNumberFormat="1" applyFont="1" applyFill="1" applyBorder="1" applyAlignment="1">
      <alignment horizontal="right" wrapText="1"/>
    </xf>
    <xf numFmtId="167" fontId="6" fillId="3" borderId="3" xfId="0" applyNumberFormat="1" applyFont="1" applyFill="1" applyBorder="1" applyAlignment="1" applyProtection="1">
      <alignment vertical="center" wrapText="1"/>
    </xf>
    <xf numFmtId="0" fontId="9" fillId="4" borderId="3" xfId="0" applyFont="1" applyFill="1" applyBorder="1" applyAlignment="1">
      <alignment vertical="center" wrapText="1"/>
    </xf>
    <xf numFmtId="4" fontId="9" fillId="4" borderId="0" xfId="1" applyNumberFormat="1" applyFont="1" applyFill="1" applyBorder="1" applyAlignment="1">
      <alignment vertical="center" wrapText="1"/>
    </xf>
    <xf numFmtId="0" fontId="9" fillId="4" borderId="0" xfId="1" applyFont="1" applyFill="1" applyBorder="1" applyAlignment="1">
      <alignment vertical="center" wrapText="1"/>
    </xf>
    <xf numFmtId="166" fontId="8" fillId="3" borderId="3" xfId="0" applyNumberFormat="1" applyFont="1" applyFill="1" applyBorder="1" applyAlignment="1">
      <alignment horizontal="justify" wrapText="1"/>
    </xf>
    <xf numFmtId="167" fontId="8" fillId="3" borderId="3" xfId="0" applyNumberFormat="1" applyFont="1" applyFill="1" applyBorder="1" applyAlignment="1">
      <alignment horizontal="right" wrapText="1"/>
    </xf>
    <xf numFmtId="166" fontId="8" fillId="4" borderId="3" xfId="0" applyNumberFormat="1" applyFont="1" applyFill="1" applyBorder="1" applyAlignment="1">
      <alignment horizontal="left" vertical="top" wrapText="1"/>
    </xf>
    <xf numFmtId="167" fontId="8" fillId="4" borderId="3" xfId="0" applyNumberFormat="1" applyFont="1" applyFill="1" applyBorder="1" applyAlignment="1">
      <alignment horizontal="right" wrapText="1"/>
    </xf>
    <xf numFmtId="167" fontId="6" fillId="4" borderId="3" xfId="0" applyNumberFormat="1" applyFont="1" applyFill="1" applyBorder="1" applyAlignment="1" applyProtection="1">
      <alignment vertical="center" wrapText="1"/>
    </xf>
    <xf numFmtId="166" fontId="6" fillId="0" borderId="3" xfId="0" applyNumberFormat="1" applyFont="1" applyFill="1" applyBorder="1" applyAlignment="1">
      <alignment horizontal="justify" wrapText="1"/>
    </xf>
    <xf numFmtId="167" fontId="6" fillId="0" borderId="3" xfId="0" applyNumberFormat="1" applyFont="1" applyFill="1" applyBorder="1" applyAlignment="1">
      <alignment horizontal="right" wrapText="1"/>
    </xf>
    <xf numFmtId="167" fontId="6" fillId="0" borderId="3" xfId="0" applyNumberFormat="1" applyFont="1" applyFill="1" applyBorder="1" applyAlignment="1" applyProtection="1">
      <alignment vertical="center" wrapText="1"/>
    </xf>
    <xf numFmtId="0" fontId="2" fillId="0" borderId="3" xfId="0" applyFont="1" applyFill="1" applyBorder="1" applyAlignment="1">
      <alignment vertical="center" wrapText="1"/>
    </xf>
    <xf numFmtId="166" fontId="8" fillId="0" borderId="3" xfId="0" applyNumberFormat="1" applyFont="1" applyFill="1" applyBorder="1" applyAlignment="1">
      <alignment horizontal="justify" wrapText="1"/>
    </xf>
    <xf numFmtId="167" fontId="8" fillId="0" borderId="3" xfId="0" applyNumberFormat="1" applyFont="1" applyFill="1" applyBorder="1" applyAlignment="1">
      <alignment horizontal="right" wrapText="1"/>
    </xf>
    <xf numFmtId="167" fontId="8" fillId="0" borderId="3" xfId="0" applyNumberFormat="1" applyFont="1" applyFill="1" applyBorder="1" applyAlignment="1" applyProtection="1">
      <alignment vertical="center" wrapText="1"/>
    </xf>
    <xf numFmtId="167" fontId="8" fillId="4" borderId="3" xfId="0" applyNumberFormat="1" applyFont="1" applyFill="1" applyBorder="1" applyAlignment="1" applyProtection="1">
      <alignment vertical="center" wrapText="1"/>
    </xf>
    <xf numFmtId="168" fontId="8" fillId="4" borderId="3" xfId="0" applyNumberFormat="1" applyFont="1" applyFill="1" applyBorder="1" applyAlignment="1" applyProtection="1">
      <alignment vertical="center" wrapText="1"/>
    </xf>
    <xf numFmtId="168" fontId="8" fillId="4" borderId="3" xfId="2" applyNumberFormat="1" applyFont="1" applyFill="1" applyBorder="1" applyAlignment="1" applyProtection="1">
      <alignment horizontal="center" vertical="center" wrapText="1"/>
    </xf>
    <xf numFmtId="168" fontId="6" fillId="4" borderId="3" xfId="2" applyNumberFormat="1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>
      <alignment horizontal="right" vertical="top" wrapText="1"/>
    </xf>
    <xf numFmtId="167" fontId="8" fillId="5" borderId="3" xfId="0" applyNumberFormat="1" applyFont="1" applyFill="1" applyBorder="1" applyAlignment="1">
      <alignment horizontal="right" vertical="center" wrapText="1"/>
    </xf>
    <xf numFmtId="0" fontId="9" fillId="5" borderId="3" xfId="0" applyFont="1" applyFill="1" applyBorder="1" applyAlignment="1">
      <alignment vertical="center" wrapText="1"/>
    </xf>
    <xf numFmtId="168" fontId="8" fillId="5" borderId="3" xfId="2" applyNumberFormat="1" applyFont="1" applyFill="1" applyBorder="1" applyAlignment="1" applyProtection="1">
      <alignment horizontal="center" vertical="center" wrapText="1"/>
    </xf>
    <xf numFmtId="168" fontId="6" fillId="5" borderId="3" xfId="2" applyNumberFormat="1" applyFont="1" applyFill="1" applyBorder="1" applyAlignment="1" applyProtection="1">
      <alignment horizontal="center" vertical="center" wrapText="1"/>
    </xf>
    <xf numFmtId="0" fontId="9" fillId="5" borderId="0" xfId="1" applyFont="1" applyFill="1" applyBorder="1" applyAlignment="1">
      <alignment vertical="center" wrapText="1"/>
    </xf>
    <xf numFmtId="166" fontId="8" fillId="0" borderId="3" xfId="0" applyNumberFormat="1" applyFont="1" applyFill="1" applyBorder="1" applyAlignment="1">
      <alignment horizontal="left" vertical="center" wrapText="1"/>
    </xf>
    <xf numFmtId="167" fontId="8" fillId="4" borderId="3" xfId="0" applyNumberFormat="1" applyFont="1" applyFill="1" applyBorder="1" applyAlignment="1">
      <alignment horizontal="right" vertical="center" wrapText="1"/>
    </xf>
    <xf numFmtId="166" fontId="8" fillId="0" borderId="3" xfId="0" applyNumberFormat="1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justify" wrapText="1"/>
    </xf>
    <xf numFmtId="0" fontId="8" fillId="0" borderId="3" xfId="0" applyFont="1" applyFill="1" applyBorder="1" applyAlignment="1">
      <alignment horizontal="justify" wrapText="1"/>
    </xf>
    <xf numFmtId="167" fontId="8" fillId="5" borderId="3" xfId="0" applyNumberFormat="1" applyFont="1" applyFill="1" applyBorder="1" applyAlignment="1">
      <alignment horizontal="right" wrapText="1"/>
    </xf>
    <xf numFmtId="167" fontId="8" fillId="5" borderId="3" xfId="0" applyNumberFormat="1" applyFont="1" applyFill="1" applyBorder="1" applyAlignment="1" applyProtection="1">
      <alignment vertical="center" wrapText="1"/>
    </xf>
    <xf numFmtId="167" fontId="6" fillId="4" borderId="3" xfId="0" applyNumberFormat="1" applyFont="1" applyFill="1" applyBorder="1" applyAlignment="1">
      <alignment horizontal="right" wrapText="1"/>
    </xf>
    <xf numFmtId="166" fontId="6" fillId="3" borderId="3" xfId="0" applyNumberFormat="1" applyFont="1" applyFill="1" applyBorder="1" applyAlignment="1">
      <alignment horizontal="left" vertical="top" wrapText="1"/>
    </xf>
    <xf numFmtId="167" fontId="8" fillId="3" borderId="3" xfId="0" applyNumberFormat="1" applyFont="1" applyFill="1" applyBorder="1" applyAlignment="1" applyProtection="1">
      <alignment vertical="center" wrapText="1"/>
    </xf>
    <xf numFmtId="166" fontId="6" fillId="4" borderId="3" xfId="0" applyNumberFormat="1" applyFont="1" applyFill="1" applyBorder="1" applyAlignment="1">
      <alignment horizontal="justify" wrapText="1"/>
    </xf>
    <xf numFmtId="166" fontId="8" fillId="4" borderId="3" xfId="0" applyNumberFormat="1" applyFont="1" applyFill="1" applyBorder="1" applyAlignment="1">
      <alignment horizontal="justify" wrapText="1"/>
    </xf>
    <xf numFmtId="166" fontId="8" fillId="3" borderId="3" xfId="0" applyNumberFormat="1" applyFont="1" applyFill="1" applyBorder="1" applyAlignment="1">
      <alignment horizontal="left" vertical="top" wrapText="1"/>
    </xf>
    <xf numFmtId="167" fontId="8" fillId="3" borderId="3" xfId="0" applyNumberFormat="1" applyFont="1" applyFill="1" applyBorder="1" applyAlignment="1">
      <alignment horizontal="right" vertical="center" wrapText="1"/>
    </xf>
    <xf numFmtId="166" fontId="8" fillId="4" borderId="3" xfId="0" applyNumberFormat="1" applyFont="1" applyFill="1" applyBorder="1" applyAlignment="1">
      <alignment horizontal="right" vertical="top" wrapText="1"/>
    </xf>
    <xf numFmtId="167" fontId="8" fillId="0" borderId="3" xfId="0" applyNumberFormat="1" applyFont="1" applyFill="1" applyBorder="1" applyAlignment="1">
      <alignment horizontal="right" vertical="center" wrapText="1"/>
    </xf>
    <xf numFmtId="166" fontId="8" fillId="0" borderId="3" xfId="0" applyNumberFormat="1" applyFont="1" applyFill="1" applyBorder="1" applyAlignment="1">
      <alignment horizontal="right" vertical="top" wrapText="1"/>
    </xf>
    <xf numFmtId="166" fontId="6" fillId="0" borderId="3" xfId="0" applyNumberFormat="1" applyFont="1" applyFill="1" applyBorder="1" applyAlignment="1">
      <alignment horizontal="left" wrapText="1"/>
    </xf>
    <xf numFmtId="167" fontId="6" fillId="0" borderId="3" xfId="0" applyNumberFormat="1" applyFont="1" applyFill="1" applyBorder="1" applyAlignment="1">
      <alignment horizontal="right" vertical="center" wrapText="1"/>
    </xf>
    <xf numFmtId="0" fontId="9" fillId="0" borderId="3" xfId="1" applyFont="1" applyFill="1" applyBorder="1" applyAlignment="1">
      <alignment vertical="center" wrapText="1"/>
    </xf>
    <xf numFmtId="166" fontId="8" fillId="5" borderId="3" xfId="0" applyNumberFormat="1" applyFont="1" applyFill="1" applyBorder="1" applyAlignment="1">
      <alignment horizontal="right" vertical="top" wrapText="1"/>
    </xf>
    <xf numFmtId="0" fontId="9" fillId="5" borderId="3" xfId="1" applyFont="1" applyFill="1" applyBorder="1" applyAlignment="1">
      <alignment vertical="center" wrapText="1"/>
    </xf>
    <xf numFmtId="166" fontId="6" fillId="2" borderId="3" xfId="0" applyNumberFormat="1" applyFont="1" applyFill="1" applyBorder="1" applyAlignment="1" applyProtection="1">
      <alignment horizontal="left" vertical="top" wrapText="1"/>
    </xf>
    <xf numFmtId="166" fontId="6" fillId="2" borderId="3" xfId="0" applyNumberFormat="1" applyFont="1" applyFill="1" applyBorder="1" applyAlignment="1" applyProtection="1">
      <alignment horizontal="left" vertical="top" wrapText="1"/>
    </xf>
    <xf numFmtId="0" fontId="9" fillId="2" borderId="3" xfId="0" applyFont="1" applyFill="1" applyBorder="1" applyAlignment="1">
      <alignment vertical="center" wrapText="1"/>
    </xf>
    <xf numFmtId="166" fontId="6" fillId="2" borderId="3" xfId="0" applyNumberFormat="1" applyFont="1" applyFill="1" applyBorder="1" applyAlignment="1" applyProtection="1">
      <alignment vertical="top" wrapText="1"/>
    </xf>
    <xf numFmtId="166" fontId="6" fillId="2" borderId="0" xfId="1" applyNumberFormat="1" applyFont="1" applyFill="1" applyBorder="1" applyAlignment="1" applyProtection="1">
      <alignment vertical="top" wrapText="1"/>
    </xf>
    <xf numFmtId="166" fontId="6" fillId="2" borderId="9" xfId="1" applyNumberFormat="1" applyFont="1" applyFill="1" applyBorder="1" applyAlignment="1" applyProtection="1">
      <alignment vertical="top" wrapText="1"/>
    </xf>
    <xf numFmtId="166" fontId="8" fillId="3" borderId="3" xfId="0" applyNumberFormat="1" applyFont="1" applyFill="1" applyBorder="1" applyAlignment="1">
      <alignment horizontal="right" wrapText="1"/>
    </xf>
    <xf numFmtId="166" fontId="8" fillId="3" borderId="3" xfId="0" applyNumberFormat="1" applyFont="1" applyFill="1" applyBorder="1" applyAlignment="1" applyProtection="1">
      <alignment vertical="center" wrapText="1"/>
    </xf>
    <xf numFmtId="167" fontId="8" fillId="4" borderId="3" xfId="0" applyNumberFormat="1" applyFont="1" applyFill="1" applyBorder="1" applyAlignment="1" applyProtection="1">
      <alignment horizontal="right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166" fontId="6" fillId="3" borderId="3" xfId="0" applyNumberFormat="1" applyFont="1" applyFill="1" applyBorder="1" applyAlignment="1">
      <alignment horizontal="left" vertical="center" wrapText="1"/>
    </xf>
    <xf numFmtId="166" fontId="6" fillId="3" borderId="3" xfId="0" applyNumberFormat="1" applyFont="1" applyFill="1" applyBorder="1" applyAlignment="1">
      <alignment horizontal="right" wrapText="1"/>
    </xf>
    <xf numFmtId="166" fontId="6" fillId="3" borderId="3" xfId="0" applyNumberFormat="1" applyFont="1" applyFill="1" applyBorder="1" applyAlignment="1" applyProtection="1">
      <alignment vertical="center" wrapText="1"/>
    </xf>
    <xf numFmtId="167" fontId="8" fillId="3" borderId="3" xfId="0" applyNumberFormat="1" applyFont="1" applyFill="1" applyBorder="1" applyAlignment="1" applyProtection="1">
      <alignment horizontal="right" vertical="center" wrapText="1"/>
    </xf>
    <xf numFmtId="167" fontId="8" fillId="4" borderId="3" xfId="0" applyNumberFormat="1" applyFont="1" applyFill="1" applyBorder="1" applyAlignment="1" applyProtection="1">
      <alignment horizontal="right" vertical="center" wrapText="1"/>
    </xf>
    <xf numFmtId="0" fontId="2" fillId="4" borderId="6" xfId="0" applyFont="1" applyFill="1" applyBorder="1" applyAlignment="1">
      <alignment horizontal="center" vertical="center" wrapText="1"/>
    </xf>
    <xf numFmtId="166" fontId="6" fillId="3" borderId="3" xfId="0" applyNumberFormat="1" applyFont="1" applyFill="1" applyBorder="1" applyAlignment="1">
      <alignment horizontal="left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167" fontId="8" fillId="3" borderId="3" xfId="0" applyNumberFormat="1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justify" wrapText="1"/>
    </xf>
    <xf numFmtId="0" fontId="8" fillId="3" borderId="3" xfId="0" applyFont="1" applyFill="1" applyBorder="1" applyAlignment="1">
      <alignment horizontal="justify" wrapText="1"/>
    </xf>
    <xf numFmtId="0" fontId="8" fillId="4" borderId="3" xfId="0" applyFont="1" applyFill="1" applyBorder="1" applyAlignment="1">
      <alignment horizontal="justify" wrapText="1"/>
    </xf>
    <xf numFmtId="166" fontId="6" fillId="6" borderId="3" xfId="0" applyNumberFormat="1" applyFont="1" applyFill="1" applyBorder="1" applyAlignment="1">
      <alignment horizontal="justify" wrapText="1"/>
    </xf>
    <xf numFmtId="167" fontId="6" fillId="6" borderId="3" xfId="0" applyNumberFormat="1" applyFont="1" applyFill="1" applyBorder="1" applyAlignment="1">
      <alignment horizontal="right" wrapText="1"/>
    </xf>
    <xf numFmtId="0" fontId="2" fillId="6" borderId="3" xfId="0" applyFont="1" applyFill="1" applyBorder="1" applyAlignment="1">
      <alignment vertical="center" wrapText="1"/>
    </xf>
    <xf numFmtId="0" fontId="2" fillId="6" borderId="0" xfId="1" applyFont="1" applyFill="1" applyAlignment="1">
      <alignment vertical="center" wrapText="1"/>
    </xf>
    <xf numFmtId="166" fontId="8" fillId="7" borderId="3" xfId="0" applyNumberFormat="1" applyFont="1" applyFill="1" applyBorder="1" applyAlignment="1">
      <alignment horizontal="justify" wrapText="1"/>
    </xf>
    <xf numFmtId="167" fontId="8" fillId="7" borderId="3" xfId="0" applyNumberFormat="1" applyFont="1" applyFill="1" applyBorder="1" applyAlignment="1">
      <alignment horizontal="right" wrapText="1"/>
    </xf>
    <xf numFmtId="0" fontId="9" fillId="7" borderId="3" xfId="0" applyFont="1" applyFill="1" applyBorder="1" applyAlignment="1">
      <alignment vertical="center" wrapText="1"/>
    </xf>
    <xf numFmtId="0" fontId="9" fillId="7" borderId="0" xfId="1" applyFont="1" applyFill="1" applyBorder="1" applyAlignment="1">
      <alignment vertical="center" wrapText="1"/>
    </xf>
    <xf numFmtId="166" fontId="6" fillId="5" borderId="3" xfId="0" applyNumberFormat="1" applyFont="1" applyFill="1" applyBorder="1" applyAlignment="1">
      <alignment horizontal="right" vertical="top" wrapText="1"/>
    </xf>
    <xf numFmtId="167" fontId="6" fillId="5" borderId="3" xfId="0" applyNumberFormat="1" applyFont="1" applyFill="1" applyBorder="1" applyAlignment="1">
      <alignment horizontal="right" vertical="center" wrapText="1"/>
    </xf>
    <xf numFmtId="166" fontId="8" fillId="7" borderId="3" xfId="0" applyNumberFormat="1" applyFont="1" applyFill="1" applyBorder="1" applyAlignment="1">
      <alignment horizontal="left" vertical="center" wrapText="1"/>
    </xf>
    <xf numFmtId="167" fontId="8" fillId="7" borderId="3" xfId="0" applyNumberFormat="1" applyFont="1" applyFill="1" applyBorder="1" applyAlignment="1">
      <alignment horizontal="right" vertical="center" wrapText="1"/>
    </xf>
    <xf numFmtId="0" fontId="8" fillId="0" borderId="0" xfId="1" applyFont="1" applyFill="1" applyBorder="1" applyAlignment="1">
      <alignment horizontal="justify" wrapText="1"/>
    </xf>
    <xf numFmtId="164" fontId="6" fillId="0" borderId="0" xfId="1" applyNumberFormat="1" applyFont="1" applyFill="1" applyBorder="1" applyAlignment="1" applyProtection="1">
      <alignment vertical="center" wrapText="1"/>
    </xf>
    <xf numFmtId="0" fontId="8" fillId="0" borderId="0" xfId="1" applyFont="1" applyFill="1" applyAlignment="1">
      <alignment horizontal="left" vertical="center" wrapText="1"/>
    </xf>
    <xf numFmtId="0" fontId="8" fillId="0" borderId="0" xfId="1" applyFont="1" applyFill="1" applyAlignment="1">
      <alignment horizontal="left" vertical="center" wrapText="1"/>
    </xf>
    <xf numFmtId="2" fontId="2" fillId="0" borderId="0" xfId="1" applyNumberFormat="1" applyFont="1" applyFill="1" applyAlignment="1">
      <alignment vertical="center" wrapText="1"/>
    </xf>
    <xf numFmtId="0" fontId="8" fillId="0" borderId="0" xfId="1" applyFont="1" applyFill="1" applyAlignment="1">
      <alignment vertical="center" wrapText="1"/>
    </xf>
    <xf numFmtId="14" fontId="8" fillId="0" borderId="0" xfId="1" applyNumberFormat="1" applyFont="1" applyFill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89"/>
  <sheetViews>
    <sheetView showGridLines="0" tabSelected="1" view="pageBreakPreview" topLeftCell="A4" zoomScale="70" zoomScaleNormal="70" zoomScaleSheetLayoutView="70" workbookViewId="0">
      <pane ySplit="6" topLeftCell="A253" activePane="bottomLeft" state="frozen"/>
      <selection activeCell="A4" sqref="A4"/>
      <selection pane="bottomLeft" activeCell="B270" sqref="B270"/>
    </sheetView>
  </sheetViews>
  <sheetFormatPr defaultRowHeight="15.75" x14ac:dyDescent="0.25"/>
  <cols>
    <col min="1" max="1" width="45.42578125" style="1" customWidth="1"/>
    <col min="2" max="7" width="18.140625" style="1" customWidth="1"/>
    <col min="8" max="9" width="17.5703125" style="2" customWidth="1"/>
    <col min="10" max="11" width="18.5703125" style="2" customWidth="1"/>
    <col min="12" max="13" width="17" style="2" customWidth="1"/>
    <col min="14" max="19" width="15.7109375" style="2" customWidth="1"/>
    <col min="20" max="31" width="15.7109375" style="3" customWidth="1"/>
    <col min="32" max="32" width="36.85546875" style="3" customWidth="1"/>
    <col min="33" max="33" width="18.42578125" style="2" customWidth="1"/>
    <col min="34" max="274" width="9.140625" style="2"/>
    <col min="275" max="275" width="45.42578125" style="2" customWidth="1"/>
    <col min="276" max="276" width="18.140625" style="2" customWidth="1"/>
    <col min="277" max="277" width="17.5703125" style="2" customWidth="1"/>
    <col min="278" max="278" width="18.5703125" style="2" customWidth="1"/>
    <col min="279" max="279" width="17" style="2" customWidth="1"/>
    <col min="280" max="288" width="15.7109375" style="2" customWidth="1"/>
    <col min="289" max="289" width="18.42578125" style="2" customWidth="1"/>
    <col min="290" max="530" width="9.140625" style="2"/>
    <col min="531" max="531" width="45.42578125" style="2" customWidth="1"/>
    <col min="532" max="532" width="18.140625" style="2" customWidth="1"/>
    <col min="533" max="533" width="17.5703125" style="2" customWidth="1"/>
    <col min="534" max="534" width="18.5703125" style="2" customWidth="1"/>
    <col min="535" max="535" width="17" style="2" customWidth="1"/>
    <col min="536" max="544" width="15.7109375" style="2" customWidth="1"/>
    <col min="545" max="545" width="18.42578125" style="2" customWidth="1"/>
    <col min="546" max="786" width="9.140625" style="2"/>
    <col min="787" max="787" width="45.42578125" style="2" customWidth="1"/>
    <col min="788" max="788" width="18.140625" style="2" customWidth="1"/>
    <col min="789" max="789" width="17.5703125" style="2" customWidth="1"/>
    <col min="790" max="790" width="18.5703125" style="2" customWidth="1"/>
    <col min="791" max="791" width="17" style="2" customWidth="1"/>
    <col min="792" max="800" width="15.7109375" style="2" customWidth="1"/>
    <col min="801" max="801" width="18.42578125" style="2" customWidth="1"/>
    <col min="802" max="1042" width="9.140625" style="2"/>
    <col min="1043" max="1043" width="45.42578125" style="2" customWidth="1"/>
    <col min="1044" max="1044" width="18.140625" style="2" customWidth="1"/>
    <col min="1045" max="1045" width="17.5703125" style="2" customWidth="1"/>
    <col min="1046" max="1046" width="18.5703125" style="2" customWidth="1"/>
    <col min="1047" max="1047" width="17" style="2" customWidth="1"/>
    <col min="1048" max="1056" width="15.7109375" style="2" customWidth="1"/>
    <col min="1057" max="1057" width="18.42578125" style="2" customWidth="1"/>
    <col min="1058" max="1298" width="9.140625" style="2"/>
    <col min="1299" max="1299" width="45.42578125" style="2" customWidth="1"/>
    <col min="1300" max="1300" width="18.140625" style="2" customWidth="1"/>
    <col min="1301" max="1301" width="17.5703125" style="2" customWidth="1"/>
    <col min="1302" max="1302" width="18.5703125" style="2" customWidth="1"/>
    <col min="1303" max="1303" width="17" style="2" customWidth="1"/>
    <col min="1304" max="1312" width="15.7109375" style="2" customWidth="1"/>
    <col min="1313" max="1313" width="18.42578125" style="2" customWidth="1"/>
    <col min="1314" max="1554" width="9.140625" style="2"/>
    <col min="1555" max="1555" width="45.42578125" style="2" customWidth="1"/>
    <col min="1556" max="1556" width="18.140625" style="2" customWidth="1"/>
    <col min="1557" max="1557" width="17.5703125" style="2" customWidth="1"/>
    <col min="1558" max="1558" width="18.5703125" style="2" customWidth="1"/>
    <col min="1559" max="1559" width="17" style="2" customWidth="1"/>
    <col min="1560" max="1568" width="15.7109375" style="2" customWidth="1"/>
    <col min="1569" max="1569" width="18.42578125" style="2" customWidth="1"/>
    <col min="1570" max="1810" width="9.140625" style="2"/>
    <col min="1811" max="1811" width="45.42578125" style="2" customWidth="1"/>
    <col min="1812" max="1812" width="18.140625" style="2" customWidth="1"/>
    <col min="1813" max="1813" width="17.5703125" style="2" customWidth="1"/>
    <col min="1814" max="1814" width="18.5703125" style="2" customWidth="1"/>
    <col min="1815" max="1815" width="17" style="2" customWidth="1"/>
    <col min="1816" max="1824" width="15.7109375" style="2" customWidth="1"/>
    <col min="1825" max="1825" width="18.42578125" style="2" customWidth="1"/>
    <col min="1826" max="2066" width="9.140625" style="2"/>
    <col min="2067" max="2067" width="45.42578125" style="2" customWidth="1"/>
    <col min="2068" max="2068" width="18.140625" style="2" customWidth="1"/>
    <col min="2069" max="2069" width="17.5703125" style="2" customWidth="1"/>
    <col min="2070" max="2070" width="18.5703125" style="2" customWidth="1"/>
    <col min="2071" max="2071" width="17" style="2" customWidth="1"/>
    <col min="2072" max="2080" width="15.7109375" style="2" customWidth="1"/>
    <col min="2081" max="2081" width="18.42578125" style="2" customWidth="1"/>
    <col min="2082" max="2322" width="9.140625" style="2"/>
    <col min="2323" max="2323" width="45.42578125" style="2" customWidth="1"/>
    <col min="2324" max="2324" width="18.140625" style="2" customWidth="1"/>
    <col min="2325" max="2325" width="17.5703125" style="2" customWidth="1"/>
    <col min="2326" max="2326" width="18.5703125" style="2" customWidth="1"/>
    <col min="2327" max="2327" width="17" style="2" customWidth="1"/>
    <col min="2328" max="2336" width="15.7109375" style="2" customWidth="1"/>
    <col min="2337" max="2337" width="18.42578125" style="2" customWidth="1"/>
    <col min="2338" max="2578" width="9.140625" style="2"/>
    <col min="2579" max="2579" width="45.42578125" style="2" customWidth="1"/>
    <col min="2580" max="2580" width="18.140625" style="2" customWidth="1"/>
    <col min="2581" max="2581" width="17.5703125" style="2" customWidth="1"/>
    <col min="2582" max="2582" width="18.5703125" style="2" customWidth="1"/>
    <col min="2583" max="2583" width="17" style="2" customWidth="1"/>
    <col min="2584" max="2592" width="15.7109375" style="2" customWidth="1"/>
    <col min="2593" max="2593" width="18.42578125" style="2" customWidth="1"/>
    <col min="2594" max="2834" width="9.140625" style="2"/>
    <col min="2835" max="2835" width="45.42578125" style="2" customWidth="1"/>
    <col min="2836" max="2836" width="18.140625" style="2" customWidth="1"/>
    <col min="2837" max="2837" width="17.5703125" style="2" customWidth="1"/>
    <col min="2838" max="2838" width="18.5703125" style="2" customWidth="1"/>
    <col min="2839" max="2839" width="17" style="2" customWidth="1"/>
    <col min="2840" max="2848" width="15.7109375" style="2" customWidth="1"/>
    <col min="2849" max="2849" width="18.42578125" style="2" customWidth="1"/>
    <col min="2850" max="3090" width="9.140625" style="2"/>
    <col min="3091" max="3091" width="45.42578125" style="2" customWidth="1"/>
    <col min="3092" max="3092" width="18.140625" style="2" customWidth="1"/>
    <col min="3093" max="3093" width="17.5703125" style="2" customWidth="1"/>
    <col min="3094" max="3094" width="18.5703125" style="2" customWidth="1"/>
    <col min="3095" max="3095" width="17" style="2" customWidth="1"/>
    <col min="3096" max="3104" width="15.7109375" style="2" customWidth="1"/>
    <col min="3105" max="3105" width="18.42578125" style="2" customWidth="1"/>
    <col min="3106" max="3346" width="9.140625" style="2"/>
    <col min="3347" max="3347" width="45.42578125" style="2" customWidth="1"/>
    <col min="3348" max="3348" width="18.140625" style="2" customWidth="1"/>
    <col min="3349" max="3349" width="17.5703125" style="2" customWidth="1"/>
    <col min="3350" max="3350" width="18.5703125" style="2" customWidth="1"/>
    <col min="3351" max="3351" width="17" style="2" customWidth="1"/>
    <col min="3352" max="3360" width="15.7109375" style="2" customWidth="1"/>
    <col min="3361" max="3361" width="18.42578125" style="2" customWidth="1"/>
    <col min="3362" max="3602" width="9.140625" style="2"/>
    <col min="3603" max="3603" width="45.42578125" style="2" customWidth="1"/>
    <col min="3604" max="3604" width="18.140625" style="2" customWidth="1"/>
    <col min="3605" max="3605" width="17.5703125" style="2" customWidth="1"/>
    <col min="3606" max="3606" width="18.5703125" style="2" customWidth="1"/>
    <col min="3607" max="3607" width="17" style="2" customWidth="1"/>
    <col min="3608" max="3616" width="15.7109375" style="2" customWidth="1"/>
    <col min="3617" max="3617" width="18.42578125" style="2" customWidth="1"/>
    <col min="3618" max="3858" width="9.140625" style="2"/>
    <col min="3859" max="3859" width="45.42578125" style="2" customWidth="1"/>
    <col min="3860" max="3860" width="18.140625" style="2" customWidth="1"/>
    <col min="3861" max="3861" width="17.5703125" style="2" customWidth="1"/>
    <col min="3862" max="3862" width="18.5703125" style="2" customWidth="1"/>
    <col min="3863" max="3863" width="17" style="2" customWidth="1"/>
    <col min="3864" max="3872" width="15.7109375" style="2" customWidth="1"/>
    <col min="3873" max="3873" width="18.42578125" style="2" customWidth="1"/>
    <col min="3874" max="4114" width="9.140625" style="2"/>
    <col min="4115" max="4115" width="45.42578125" style="2" customWidth="1"/>
    <col min="4116" max="4116" width="18.140625" style="2" customWidth="1"/>
    <col min="4117" max="4117" width="17.5703125" style="2" customWidth="1"/>
    <col min="4118" max="4118" width="18.5703125" style="2" customWidth="1"/>
    <col min="4119" max="4119" width="17" style="2" customWidth="1"/>
    <col min="4120" max="4128" width="15.7109375" style="2" customWidth="1"/>
    <col min="4129" max="4129" width="18.42578125" style="2" customWidth="1"/>
    <col min="4130" max="4370" width="9.140625" style="2"/>
    <col min="4371" max="4371" width="45.42578125" style="2" customWidth="1"/>
    <col min="4372" max="4372" width="18.140625" style="2" customWidth="1"/>
    <col min="4373" max="4373" width="17.5703125" style="2" customWidth="1"/>
    <col min="4374" max="4374" width="18.5703125" style="2" customWidth="1"/>
    <col min="4375" max="4375" width="17" style="2" customWidth="1"/>
    <col min="4376" max="4384" width="15.7109375" style="2" customWidth="1"/>
    <col min="4385" max="4385" width="18.42578125" style="2" customWidth="1"/>
    <col min="4386" max="4626" width="9.140625" style="2"/>
    <col min="4627" max="4627" width="45.42578125" style="2" customWidth="1"/>
    <col min="4628" max="4628" width="18.140625" style="2" customWidth="1"/>
    <col min="4629" max="4629" width="17.5703125" style="2" customWidth="1"/>
    <col min="4630" max="4630" width="18.5703125" style="2" customWidth="1"/>
    <col min="4631" max="4631" width="17" style="2" customWidth="1"/>
    <col min="4632" max="4640" width="15.7109375" style="2" customWidth="1"/>
    <col min="4641" max="4641" width="18.42578125" style="2" customWidth="1"/>
    <col min="4642" max="4882" width="9.140625" style="2"/>
    <col min="4883" max="4883" width="45.42578125" style="2" customWidth="1"/>
    <col min="4884" max="4884" width="18.140625" style="2" customWidth="1"/>
    <col min="4885" max="4885" width="17.5703125" style="2" customWidth="1"/>
    <col min="4886" max="4886" width="18.5703125" style="2" customWidth="1"/>
    <col min="4887" max="4887" width="17" style="2" customWidth="1"/>
    <col min="4888" max="4896" width="15.7109375" style="2" customWidth="1"/>
    <col min="4897" max="4897" width="18.42578125" style="2" customWidth="1"/>
    <col min="4898" max="5138" width="9.140625" style="2"/>
    <col min="5139" max="5139" width="45.42578125" style="2" customWidth="1"/>
    <col min="5140" max="5140" width="18.140625" style="2" customWidth="1"/>
    <col min="5141" max="5141" width="17.5703125" style="2" customWidth="1"/>
    <col min="5142" max="5142" width="18.5703125" style="2" customWidth="1"/>
    <col min="5143" max="5143" width="17" style="2" customWidth="1"/>
    <col min="5144" max="5152" width="15.7109375" style="2" customWidth="1"/>
    <col min="5153" max="5153" width="18.42578125" style="2" customWidth="1"/>
    <col min="5154" max="5394" width="9.140625" style="2"/>
    <col min="5395" max="5395" width="45.42578125" style="2" customWidth="1"/>
    <col min="5396" max="5396" width="18.140625" style="2" customWidth="1"/>
    <col min="5397" max="5397" width="17.5703125" style="2" customWidth="1"/>
    <col min="5398" max="5398" width="18.5703125" style="2" customWidth="1"/>
    <col min="5399" max="5399" width="17" style="2" customWidth="1"/>
    <col min="5400" max="5408" width="15.7109375" style="2" customWidth="1"/>
    <col min="5409" max="5409" width="18.42578125" style="2" customWidth="1"/>
    <col min="5410" max="5650" width="9.140625" style="2"/>
    <col min="5651" max="5651" width="45.42578125" style="2" customWidth="1"/>
    <col min="5652" max="5652" width="18.140625" style="2" customWidth="1"/>
    <col min="5653" max="5653" width="17.5703125" style="2" customWidth="1"/>
    <col min="5654" max="5654" width="18.5703125" style="2" customWidth="1"/>
    <col min="5655" max="5655" width="17" style="2" customWidth="1"/>
    <col min="5656" max="5664" width="15.7109375" style="2" customWidth="1"/>
    <col min="5665" max="5665" width="18.42578125" style="2" customWidth="1"/>
    <col min="5666" max="5906" width="9.140625" style="2"/>
    <col min="5907" max="5907" width="45.42578125" style="2" customWidth="1"/>
    <col min="5908" max="5908" width="18.140625" style="2" customWidth="1"/>
    <col min="5909" max="5909" width="17.5703125" style="2" customWidth="1"/>
    <col min="5910" max="5910" width="18.5703125" style="2" customWidth="1"/>
    <col min="5911" max="5911" width="17" style="2" customWidth="1"/>
    <col min="5912" max="5920" width="15.7109375" style="2" customWidth="1"/>
    <col min="5921" max="5921" width="18.42578125" style="2" customWidth="1"/>
    <col min="5922" max="6162" width="9.140625" style="2"/>
    <col min="6163" max="6163" width="45.42578125" style="2" customWidth="1"/>
    <col min="6164" max="6164" width="18.140625" style="2" customWidth="1"/>
    <col min="6165" max="6165" width="17.5703125" style="2" customWidth="1"/>
    <col min="6166" max="6166" width="18.5703125" style="2" customWidth="1"/>
    <col min="6167" max="6167" width="17" style="2" customWidth="1"/>
    <col min="6168" max="6176" width="15.7109375" style="2" customWidth="1"/>
    <col min="6177" max="6177" width="18.42578125" style="2" customWidth="1"/>
    <col min="6178" max="6418" width="9.140625" style="2"/>
    <col min="6419" max="6419" width="45.42578125" style="2" customWidth="1"/>
    <col min="6420" max="6420" width="18.140625" style="2" customWidth="1"/>
    <col min="6421" max="6421" width="17.5703125" style="2" customWidth="1"/>
    <col min="6422" max="6422" width="18.5703125" style="2" customWidth="1"/>
    <col min="6423" max="6423" width="17" style="2" customWidth="1"/>
    <col min="6424" max="6432" width="15.7109375" style="2" customWidth="1"/>
    <col min="6433" max="6433" width="18.42578125" style="2" customWidth="1"/>
    <col min="6434" max="6674" width="9.140625" style="2"/>
    <col min="6675" max="6675" width="45.42578125" style="2" customWidth="1"/>
    <col min="6676" max="6676" width="18.140625" style="2" customWidth="1"/>
    <col min="6677" max="6677" width="17.5703125" style="2" customWidth="1"/>
    <col min="6678" max="6678" width="18.5703125" style="2" customWidth="1"/>
    <col min="6679" max="6679" width="17" style="2" customWidth="1"/>
    <col min="6680" max="6688" width="15.7109375" style="2" customWidth="1"/>
    <col min="6689" max="6689" width="18.42578125" style="2" customWidth="1"/>
    <col min="6690" max="6930" width="9.140625" style="2"/>
    <col min="6931" max="6931" width="45.42578125" style="2" customWidth="1"/>
    <col min="6932" max="6932" width="18.140625" style="2" customWidth="1"/>
    <col min="6933" max="6933" width="17.5703125" style="2" customWidth="1"/>
    <col min="6934" max="6934" width="18.5703125" style="2" customWidth="1"/>
    <col min="6935" max="6935" width="17" style="2" customWidth="1"/>
    <col min="6936" max="6944" width="15.7109375" style="2" customWidth="1"/>
    <col min="6945" max="6945" width="18.42578125" style="2" customWidth="1"/>
    <col min="6946" max="7186" width="9.140625" style="2"/>
    <col min="7187" max="7187" width="45.42578125" style="2" customWidth="1"/>
    <col min="7188" max="7188" width="18.140625" style="2" customWidth="1"/>
    <col min="7189" max="7189" width="17.5703125" style="2" customWidth="1"/>
    <col min="7190" max="7190" width="18.5703125" style="2" customWidth="1"/>
    <col min="7191" max="7191" width="17" style="2" customWidth="1"/>
    <col min="7192" max="7200" width="15.7109375" style="2" customWidth="1"/>
    <col min="7201" max="7201" width="18.42578125" style="2" customWidth="1"/>
    <col min="7202" max="7442" width="9.140625" style="2"/>
    <col min="7443" max="7443" width="45.42578125" style="2" customWidth="1"/>
    <col min="7444" max="7444" width="18.140625" style="2" customWidth="1"/>
    <col min="7445" max="7445" width="17.5703125" style="2" customWidth="1"/>
    <col min="7446" max="7446" width="18.5703125" style="2" customWidth="1"/>
    <col min="7447" max="7447" width="17" style="2" customWidth="1"/>
    <col min="7448" max="7456" width="15.7109375" style="2" customWidth="1"/>
    <col min="7457" max="7457" width="18.42578125" style="2" customWidth="1"/>
    <col min="7458" max="7698" width="9.140625" style="2"/>
    <col min="7699" max="7699" width="45.42578125" style="2" customWidth="1"/>
    <col min="7700" max="7700" width="18.140625" style="2" customWidth="1"/>
    <col min="7701" max="7701" width="17.5703125" style="2" customWidth="1"/>
    <col min="7702" max="7702" width="18.5703125" style="2" customWidth="1"/>
    <col min="7703" max="7703" width="17" style="2" customWidth="1"/>
    <col min="7704" max="7712" width="15.7109375" style="2" customWidth="1"/>
    <col min="7713" max="7713" width="18.42578125" style="2" customWidth="1"/>
    <col min="7714" max="7954" width="9.140625" style="2"/>
    <col min="7955" max="7955" width="45.42578125" style="2" customWidth="1"/>
    <col min="7956" max="7956" width="18.140625" style="2" customWidth="1"/>
    <col min="7957" max="7957" width="17.5703125" style="2" customWidth="1"/>
    <col min="7958" max="7958" width="18.5703125" style="2" customWidth="1"/>
    <col min="7959" max="7959" width="17" style="2" customWidth="1"/>
    <col min="7960" max="7968" width="15.7109375" style="2" customWidth="1"/>
    <col min="7969" max="7969" width="18.42578125" style="2" customWidth="1"/>
    <col min="7970" max="8210" width="9.140625" style="2"/>
    <col min="8211" max="8211" width="45.42578125" style="2" customWidth="1"/>
    <col min="8212" max="8212" width="18.140625" style="2" customWidth="1"/>
    <col min="8213" max="8213" width="17.5703125" style="2" customWidth="1"/>
    <col min="8214" max="8214" width="18.5703125" style="2" customWidth="1"/>
    <col min="8215" max="8215" width="17" style="2" customWidth="1"/>
    <col min="8216" max="8224" width="15.7109375" style="2" customWidth="1"/>
    <col min="8225" max="8225" width="18.42578125" style="2" customWidth="1"/>
    <col min="8226" max="8466" width="9.140625" style="2"/>
    <col min="8467" max="8467" width="45.42578125" style="2" customWidth="1"/>
    <col min="8468" max="8468" width="18.140625" style="2" customWidth="1"/>
    <col min="8469" max="8469" width="17.5703125" style="2" customWidth="1"/>
    <col min="8470" max="8470" width="18.5703125" style="2" customWidth="1"/>
    <col min="8471" max="8471" width="17" style="2" customWidth="1"/>
    <col min="8472" max="8480" width="15.7109375" style="2" customWidth="1"/>
    <col min="8481" max="8481" width="18.42578125" style="2" customWidth="1"/>
    <col min="8482" max="8722" width="9.140625" style="2"/>
    <col min="8723" max="8723" width="45.42578125" style="2" customWidth="1"/>
    <col min="8724" max="8724" width="18.140625" style="2" customWidth="1"/>
    <col min="8725" max="8725" width="17.5703125" style="2" customWidth="1"/>
    <col min="8726" max="8726" width="18.5703125" style="2" customWidth="1"/>
    <col min="8727" max="8727" width="17" style="2" customWidth="1"/>
    <col min="8728" max="8736" width="15.7109375" style="2" customWidth="1"/>
    <col min="8737" max="8737" width="18.42578125" style="2" customWidth="1"/>
    <col min="8738" max="8978" width="9.140625" style="2"/>
    <col min="8979" max="8979" width="45.42578125" style="2" customWidth="1"/>
    <col min="8980" max="8980" width="18.140625" style="2" customWidth="1"/>
    <col min="8981" max="8981" width="17.5703125" style="2" customWidth="1"/>
    <col min="8982" max="8982" width="18.5703125" style="2" customWidth="1"/>
    <col min="8983" max="8983" width="17" style="2" customWidth="1"/>
    <col min="8984" max="8992" width="15.7109375" style="2" customWidth="1"/>
    <col min="8993" max="8993" width="18.42578125" style="2" customWidth="1"/>
    <col min="8994" max="9234" width="9.140625" style="2"/>
    <col min="9235" max="9235" width="45.42578125" style="2" customWidth="1"/>
    <col min="9236" max="9236" width="18.140625" style="2" customWidth="1"/>
    <col min="9237" max="9237" width="17.5703125" style="2" customWidth="1"/>
    <col min="9238" max="9238" width="18.5703125" style="2" customWidth="1"/>
    <col min="9239" max="9239" width="17" style="2" customWidth="1"/>
    <col min="9240" max="9248" width="15.7109375" style="2" customWidth="1"/>
    <col min="9249" max="9249" width="18.42578125" style="2" customWidth="1"/>
    <col min="9250" max="9490" width="9.140625" style="2"/>
    <col min="9491" max="9491" width="45.42578125" style="2" customWidth="1"/>
    <col min="9492" max="9492" width="18.140625" style="2" customWidth="1"/>
    <col min="9493" max="9493" width="17.5703125" style="2" customWidth="1"/>
    <col min="9494" max="9494" width="18.5703125" style="2" customWidth="1"/>
    <col min="9495" max="9495" width="17" style="2" customWidth="1"/>
    <col min="9496" max="9504" width="15.7109375" style="2" customWidth="1"/>
    <col min="9505" max="9505" width="18.42578125" style="2" customWidth="1"/>
    <col min="9506" max="9746" width="9.140625" style="2"/>
    <col min="9747" max="9747" width="45.42578125" style="2" customWidth="1"/>
    <col min="9748" max="9748" width="18.140625" style="2" customWidth="1"/>
    <col min="9749" max="9749" width="17.5703125" style="2" customWidth="1"/>
    <col min="9750" max="9750" width="18.5703125" style="2" customWidth="1"/>
    <col min="9751" max="9751" width="17" style="2" customWidth="1"/>
    <col min="9752" max="9760" width="15.7109375" style="2" customWidth="1"/>
    <col min="9761" max="9761" width="18.42578125" style="2" customWidth="1"/>
    <col min="9762" max="10002" width="9.140625" style="2"/>
    <col min="10003" max="10003" width="45.42578125" style="2" customWidth="1"/>
    <col min="10004" max="10004" width="18.140625" style="2" customWidth="1"/>
    <col min="10005" max="10005" width="17.5703125" style="2" customWidth="1"/>
    <col min="10006" max="10006" width="18.5703125" style="2" customWidth="1"/>
    <col min="10007" max="10007" width="17" style="2" customWidth="1"/>
    <col min="10008" max="10016" width="15.7109375" style="2" customWidth="1"/>
    <col min="10017" max="10017" width="18.42578125" style="2" customWidth="1"/>
    <col min="10018" max="10258" width="9.140625" style="2"/>
    <col min="10259" max="10259" width="45.42578125" style="2" customWidth="1"/>
    <col min="10260" max="10260" width="18.140625" style="2" customWidth="1"/>
    <col min="10261" max="10261" width="17.5703125" style="2" customWidth="1"/>
    <col min="10262" max="10262" width="18.5703125" style="2" customWidth="1"/>
    <col min="10263" max="10263" width="17" style="2" customWidth="1"/>
    <col min="10264" max="10272" width="15.7109375" style="2" customWidth="1"/>
    <col min="10273" max="10273" width="18.42578125" style="2" customWidth="1"/>
    <col min="10274" max="10514" width="9.140625" style="2"/>
    <col min="10515" max="10515" width="45.42578125" style="2" customWidth="1"/>
    <col min="10516" max="10516" width="18.140625" style="2" customWidth="1"/>
    <col min="10517" max="10517" width="17.5703125" style="2" customWidth="1"/>
    <col min="10518" max="10518" width="18.5703125" style="2" customWidth="1"/>
    <col min="10519" max="10519" width="17" style="2" customWidth="1"/>
    <col min="10520" max="10528" width="15.7109375" style="2" customWidth="1"/>
    <col min="10529" max="10529" width="18.42578125" style="2" customWidth="1"/>
    <col min="10530" max="10770" width="9.140625" style="2"/>
    <col min="10771" max="10771" width="45.42578125" style="2" customWidth="1"/>
    <col min="10772" max="10772" width="18.140625" style="2" customWidth="1"/>
    <col min="10773" max="10773" width="17.5703125" style="2" customWidth="1"/>
    <col min="10774" max="10774" width="18.5703125" style="2" customWidth="1"/>
    <col min="10775" max="10775" width="17" style="2" customWidth="1"/>
    <col min="10776" max="10784" width="15.7109375" style="2" customWidth="1"/>
    <col min="10785" max="10785" width="18.42578125" style="2" customWidth="1"/>
    <col min="10786" max="11026" width="9.140625" style="2"/>
    <col min="11027" max="11027" width="45.42578125" style="2" customWidth="1"/>
    <col min="11028" max="11028" width="18.140625" style="2" customWidth="1"/>
    <col min="11029" max="11029" width="17.5703125" style="2" customWidth="1"/>
    <col min="11030" max="11030" width="18.5703125" style="2" customWidth="1"/>
    <col min="11031" max="11031" width="17" style="2" customWidth="1"/>
    <col min="11032" max="11040" width="15.7109375" style="2" customWidth="1"/>
    <col min="11041" max="11041" width="18.42578125" style="2" customWidth="1"/>
    <col min="11042" max="11282" width="9.140625" style="2"/>
    <col min="11283" max="11283" width="45.42578125" style="2" customWidth="1"/>
    <col min="11284" max="11284" width="18.140625" style="2" customWidth="1"/>
    <col min="11285" max="11285" width="17.5703125" style="2" customWidth="1"/>
    <col min="11286" max="11286" width="18.5703125" style="2" customWidth="1"/>
    <col min="11287" max="11287" width="17" style="2" customWidth="1"/>
    <col min="11288" max="11296" width="15.7109375" style="2" customWidth="1"/>
    <col min="11297" max="11297" width="18.42578125" style="2" customWidth="1"/>
    <col min="11298" max="11538" width="9.140625" style="2"/>
    <col min="11539" max="11539" width="45.42578125" style="2" customWidth="1"/>
    <col min="11540" max="11540" width="18.140625" style="2" customWidth="1"/>
    <col min="11541" max="11541" width="17.5703125" style="2" customWidth="1"/>
    <col min="11542" max="11542" width="18.5703125" style="2" customWidth="1"/>
    <col min="11543" max="11543" width="17" style="2" customWidth="1"/>
    <col min="11544" max="11552" width="15.7109375" style="2" customWidth="1"/>
    <col min="11553" max="11553" width="18.42578125" style="2" customWidth="1"/>
    <col min="11554" max="11794" width="9.140625" style="2"/>
    <col min="11795" max="11795" width="45.42578125" style="2" customWidth="1"/>
    <col min="11796" max="11796" width="18.140625" style="2" customWidth="1"/>
    <col min="11797" max="11797" width="17.5703125" style="2" customWidth="1"/>
    <col min="11798" max="11798" width="18.5703125" style="2" customWidth="1"/>
    <col min="11799" max="11799" width="17" style="2" customWidth="1"/>
    <col min="11800" max="11808" width="15.7109375" style="2" customWidth="1"/>
    <col min="11809" max="11809" width="18.42578125" style="2" customWidth="1"/>
    <col min="11810" max="12050" width="9.140625" style="2"/>
    <col min="12051" max="12051" width="45.42578125" style="2" customWidth="1"/>
    <col min="12052" max="12052" width="18.140625" style="2" customWidth="1"/>
    <col min="12053" max="12053" width="17.5703125" style="2" customWidth="1"/>
    <col min="12054" max="12054" width="18.5703125" style="2" customWidth="1"/>
    <col min="12055" max="12055" width="17" style="2" customWidth="1"/>
    <col min="12056" max="12064" width="15.7109375" style="2" customWidth="1"/>
    <col min="12065" max="12065" width="18.42578125" style="2" customWidth="1"/>
    <col min="12066" max="12306" width="9.140625" style="2"/>
    <col min="12307" max="12307" width="45.42578125" style="2" customWidth="1"/>
    <col min="12308" max="12308" width="18.140625" style="2" customWidth="1"/>
    <col min="12309" max="12309" width="17.5703125" style="2" customWidth="1"/>
    <col min="12310" max="12310" width="18.5703125" style="2" customWidth="1"/>
    <col min="12311" max="12311" width="17" style="2" customWidth="1"/>
    <col min="12312" max="12320" width="15.7109375" style="2" customWidth="1"/>
    <col min="12321" max="12321" width="18.42578125" style="2" customWidth="1"/>
    <col min="12322" max="12562" width="9.140625" style="2"/>
    <col min="12563" max="12563" width="45.42578125" style="2" customWidth="1"/>
    <col min="12564" max="12564" width="18.140625" style="2" customWidth="1"/>
    <col min="12565" max="12565" width="17.5703125" style="2" customWidth="1"/>
    <col min="12566" max="12566" width="18.5703125" style="2" customWidth="1"/>
    <col min="12567" max="12567" width="17" style="2" customWidth="1"/>
    <col min="12568" max="12576" width="15.7109375" style="2" customWidth="1"/>
    <col min="12577" max="12577" width="18.42578125" style="2" customWidth="1"/>
    <col min="12578" max="12818" width="9.140625" style="2"/>
    <col min="12819" max="12819" width="45.42578125" style="2" customWidth="1"/>
    <col min="12820" max="12820" width="18.140625" style="2" customWidth="1"/>
    <col min="12821" max="12821" width="17.5703125" style="2" customWidth="1"/>
    <col min="12822" max="12822" width="18.5703125" style="2" customWidth="1"/>
    <col min="12823" max="12823" width="17" style="2" customWidth="1"/>
    <col min="12824" max="12832" width="15.7109375" style="2" customWidth="1"/>
    <col min="12833" max="12833" width="18.42578125" style="2" customWidth="1"/>
    <col min="12834" max="13074" width="9.140625" style="2"/>
    <col min="13075" max="13075" width="45.42578125" style="2" customWidth="1"/>
    <col min="13076" max="13076" width="18.140625" style="2" customWidth="1"/>
    <col min="13077" max="13077" width="17.5703125" style="2" customWidth="1"/>
    <col min="13078" max="13078" width="18.5703125" style="2" customWidth="1"/>
    <col min="13079" max="13079" width="17" style="2" customWidth="1"/>
    <col min="13080" max="13088" width="15.7109375" style="2" customWidth="1"/>
    <col min="13089" max="13089" width="18.42578125" style="2" customWidth="1"/>
    <col min="13090" max="13330" width="9.140625" style="2"/>
    <col min="13331" max="13331" width="45.42578125" style="2" customWidth="1"/>
    <col min="13332" max="13332" width="18.140625" style="2" customWidth="1"/>
    <col min="13333" max="13333" width="17.5703125" style="2" customWidth="1"/>
    <col min="13334" max="13334" width="18.5703125" style="2" customWidth="1"/>
    <col min="13335" max="13335" width="17" style="2" customWidth="1"/>
    <col min="13336" max="13344" width="15.7109375" style="2" customWidth="1"/>
    <col min="13345" max="13345" width="18.42578125" style="2" customWidth="1"/>
    <col min="13346" max="13586" width="9.140625" style="2"/>
    <col min="13587" max="13587" width="45.42578125" style="2" customWidth="1"/>
    <col min="13588" max="13588" width="18.140625" style="2" customWidth="1"/>
    <col min="13589" max="13589" width="17.5703125" style="2" customWidth="1"/>
    <col min="13590" max="13590" width="18.5703125" style="2" customWidth="1"/>
    <col min="13591" max="13591" width="17" style="2" customWidth="1"/>
    <col min="13592" max="13600" width="15.7109375" style="2" customWidth="1"/>
    <col min="13601" max="13601" width="18.42578125" style="2" customWidth="1"/>
    <col min="13602" max="13842" width="9.140625" style="2"/>
    <col min="13843" max="13843" width="45.42578125" style="2" customWidth="1"/>
    <col min="13844" max="13844" width="18.140625" style="2" customWidth="1"/>
    <col min="13845" max="13845" width="17.5703125" style="2" customWidth="1"/>
    <col min="13846" max="13846" width="18.5703125" style="2" customWidth="1"/>
    <col min="13847" max="13847" width="17" style="2" customWidth="1"/>
    <col min="13848" max="13856" width="15.7109375" style="2" customWidth="1"/>
    <col min="13857" max="13857" width="18.42578125" style="2" customWidth="1"/>
    <col min="13858" max="14098" width="9.140625" style="2"/>
    <col min="14099" max="14099" width="45.42578125" style="2" customWidth="1"/>
    <col min="14100" max="14100" width="18.140625" style="2" customWidth="1"/>
    <col min="14101" max="14101" width="17.5703125" style="2" customWidth="1"/>
    <col min="14102" max="14102" width="18.5703125" style="2" customWidth="1"/>
    <col min="14103" max="14103" width="17" style="2" customWidth="1"/>
    <col min="14104" max="14112" width="15.7109375" style="2" customWidth="1"/>
    <col min="14113" max="14113" width="18.42578125" style="2" customWidth="1"/>
    <col min="14114" max="14354" width="9.140625" style="2"/>
    <col min="14355" max="14355" width="45.42578125" style="2" customWidth="1"/>
    <col min="14356" max="14356" width="18.140625" style="2" customWidth="1"/>
    <col min="14357" max="14357" width="17.5703125" style="2" customWidth="1"/>
    <col min="14358" max="14358" width="18.5703125" style="2" customWidth="1"/>
    <col min="14359" max="14359" width="17" style="2" customWidth="1"/>
    <col min="14360" max="14368" width="15.7109375" style="2" customWidth="1"/>
    <col min="14369" max="14369" width="18.42578125" style="2" customWidth="1"/>
    <col min="14370" max="14610" width="9.140625" style="2"/>
    <col min="14611" max="14611" width="45.42578125" style="2" customWidth="1"/>
    <col min="14612" max="14612" width="18.140625" style="2" customWidth="1"/>
    <col min="14613" max="14613" width="17.5703125" style="2" customWidth="1"/>
    <col min="14614" max="14614" width="18.5703125" style="2" customWidth="1"/>
    <col min="14615" max="14615" width="17" style="2" customWidth="1"/>
    <col min="14616" max="14624" width="15.7109375" style="2" customWidth="1"/>
    <col min="14625" max="14625" width="18.42578125" style="2" customWidth="1"/>
    <col min="14626" max="14866" width="9.140625" style="2"/>
    <col min="14867" max="14867" width="45.42578125" style="2" customWidth="1"/>
    <col min="14868" max="14868" width="18.140625" style="2" customWidth="1"/>
    <col min="14869" max="14869" width="17.5703125" style="2" customWidth="1"/>
    <col min="14870" max="14870" width="18.5703125" style="2" customWidth="1"/>
    <col min="14871" max="14871" width="17" style="2" customWidth="1"/>
    <col min="14872" max="14880" width="15.7109375" style="2" customWidth="1"/>
    <col min="14881" max="14881" width="18.42578125" style="2" customWidth="1"/>
    <col min="14882" max="15122" width="9.140625" style="2"/>
    <col min="15123" max="15123" width="45.42578125" style="2" customWidth="1"/>
    <col min="15124" max="15124" width="18.140625" style="2" customWidth="1"/>
    <col min="15125" max="15125" width="17.5703125" style="2" customWidth="1"/>
    <col min="15126" max="15126" width="18.5703125" style="2" customWidth="1"/>
    <col min="15127" max="15127" width="17" style="2" customWidth="1"/>
    <col min="15128" max="15136" width="15.7109375" style="2" customWidth="1"/>
    <col min="15137" max="15137" width="18.42578125" style="2" customWidth="1"/>
    <col min="15138" max="15378" width="9.140625" style="2"/>
    <col min="15379" max="15379" width="45.42578125" style="2" customWidth="1"/>
    <col min="15380" max="15380" width="18.140625" style="2" customWidth="1"/>
    <col min="15381" max="15381" width="17.5703125" style="2" customWidth="1"/>
    <col min="15382" max="15382" width="18.5703125" style="2" customWidth="1"/>
    <col min="15383" max="15383" width="17" style="2" customWidth="1"/>
    <col min="15384" max="15392" width="15.7109375" style="2" customWidth="1"/>
    <col min="15393" max="15393" width="18.42578125" style="2" customWidth="1"/>
    <col min="15394" max="15634" width="9.140625" style="2"/>
    <col min="15635" max="15635" width="45.42578125" style="2" customWidth="1"/>
    <col min="15636" max="15636" width="18.140625" style="2" customWidth="1"/>
    <col min="15637" max="15637" width="17.5703125" style="2" customWidth="1"/>
    <col min="15638" max="15638" width="18.5703125" style="2" customWidth="1"/>
    <col min="15639" max="15639" width="17" style="2" customWidth="1"/>
    <col min="15640" max="15648" width="15.7109375" style="2" customWidth="1"/>
    <col min="15649" max="15649" width="18.42578125" style="2" customWidth="1"/>
    <col min="15650" max="15890" width="9.140625" style="2"/>
    <col min="15891" max="15891" width="45.42578125" style="2" customWidth="1"/>
    <col min="15892" max="15892" width="18.140625" style="2" customWidth="1"/>
    <col min="15893" max="15893" width="17.5703125" style="2" customWidth="1"/>
    <col min="15894" max="15894" width="18.5703125" style="2" customWidth="1"/>
    <col min="15895" max="15895" width="17" style="2" customWidth="1"/>
    <col min="15896" max="15904" width="15.7109375" style="2" customWidth="1"/>
    <col min="15905" max="15905" width="18.42578125" style="2" customWidth="1"/>
    <col min="15906" max="16146" width="9.140625" style="2"/>
    <col min="16147" max="16147" width="45.42578125" style="2" customWidth="1"/>
    <col min="16148" max="16148" width="18.140625" style="2" customWidth="1"/>
    <col min="16149" max="16149" width="17.5703125" style="2" customWidth="1"/>
    <col min="16150" max="16150" width="18.5703125" style="2" customWidth="1"/>
    <col min="16151" max="16151" width="17" style="2" customWidth="1"/>
    <col min="16152" max="16160" width="15.7109375" style="2" customWidth="1"/>
    <col min="16161" max="16161" width="18.42578125" style="2" customWidth="1"/>
    <col min="16162" max="16384" width="9.140625" style="2"/>
  </cols>
  <sheetData>
    <row r="1" spans="1:33" ht="15" customHeight="1" x14ac:dyDescent="0.25">
      <c r="Z1" s="4" t="s">
        <v>0</v>
      </c>
      <c r="AA1" s="4"/>
      <c r="AB1" s="4"/>
      <c r="AC1" s="4"/>
      <c r="AD1" s="4"/>
      <c r="AE1" s="5"/>
      <c r="AF1" s="5"/>
    </row>
    <row r="2" spans="1:33" ht="15" customHeight="1" x14ac:dyDescent="0.25">
      <c r="Z2" s="4" t="s">
        <v>1</v>
      </c>
      <c r="AA2" s="4"/>
      <c r="AB2" s="4"/>
      <c r="AC2" s="4"/>
      <c r="AD2" s="4"/>
      <c r="AE2" s="5"/>
      <c r="AF2" s="5"/>
    </row>
    <row r="3" spans="1:33" ht="15" customHeight="1" x14ac:dyDescent="0.25">
      <c r="Z3" s="4" t="s">
        <v>2</v>
      </c>
      <c r="AA3" s="4"/>
      <c r="AB3" s="4"/>
      <c r="AC3" s="4"/>
      <c r="AD3" s="4"/>
      <c r="AE3" s="5"/>
      <c r="AF3" s="5"/>
    </row>
    <row r="4" spans="1:33" ht="28.5" customHeight="1" x14ac:dyDescent="0.25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7"/>
      <c r="AF4" s="7"/>
    </row>
    <row r="5" spans="1:33" ht="27" customHeight="1" x14ac:dyDescent="0.25">
      <c r="A5" s="8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9"/>
      <c r="AF5" s="9"/>
    </row>
    <row r="6" spans="1:33" ht="20.25" customHeight="1" x14ac:dyDescent="0.25">
      <c r="A6" s="10"/>
      <c r="B6" s="9"/>
      <c r="C6" s="9"/>
      <c r="D6" s="9"/>
      <c r="E6" s="9"/>
      <c r="F6" s="9"/>
      <c r="G6" s="9"/>
      <c r="H6" s="10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0"/>
      <c r="V6" s="10"/>
      <c r="W6" s="10"/>
      <c r="X6" s="10"/>
      <c r="Y6" s="10"/>
      <c r="Z6" s="10"/>
      <c r="AA6" s="10"/>
      <c r="AB6" s="12"/>
      <c r="AC6" s="12"/>
      <c r="AD6" s="12"/>
      <c r="AE6" s="13"/>
      <c r="AF6" s="13"/>
    </row>
    <row r="7" spans="1:33" s="20" customFormat="1" ht="18.75" customHeight="1" x14ac:dyDescent="0.25">
      <c r="A7" s="14" t="s">
        <v>5</v>
      </c>
      <c r="B7" s="15" t="s">
        <v>6</v>
      </c>
      <c r="C7" s="16"/>
      <c r="D7" s="16"/>
      <c r="E7" s="16"/>
      <c r="F7" s="17" t="s">
        <v>7</v>
      </c>
      <c r="G7" s="18"/>
      <c r="H7" s="17" t="s">
        <v>8</v>
      </c>
      <c r="I7" s="18"/>
      <c r="J7" s="17" t="s">
        <v>9</v>
      </c>
      <c r="K7" s="18"/>
      <c r="L7" s="17" t="s">
        <v>10</v>
      </c>
      <c r="M7" s="18"/>
      <c r="N7" s="17" t="s">
        <v>11</v>
      </c>
      <c r="O7" s="18"/>
      <c r="P7" s="17" t="s">
        <v>12</v>
      </c>
      <c r="Q7" s="18"/>
      <c r="R7" s="17" t="s">
        <v>13</v>
      </c>
      <c r="S7" s="18"/>
      <c r="T7" s="17" t="s">
        <v>14</v>
      </c>
      <c r="U7" s="18"/>
      <c r="V7" s="17" t="s">
        <v>15</v>
      </c>
      <c r="W7" s="18"/>
      <c r="X7" s="17" t="s">
        <v>16</v>
      </c>
      <c r="Y7" s="18"/>
      <c r="Z7" s="17" t="s">
        <v>17</v>
      </c>
      <c r="AA7" s="18"/>
      <c r="AB7" s="17" t="s">
        <v>18</v>
      </c>
      <c r="AC7" s="18"/>
      <c r="AD7" s="17" t="s">
        <v>19</v>
      </c>
      <c r="AE7" s="18"/>
      <c r="AF7" s="19" t="s">
        <v>20</v>
      </c>
    </row>
    <row r="8" spans="1:33" s="22" customFormat="1" ht="63.75" customHeight="1" x14ac:dyDescent="0.25">
      <c r="A8" s="14"/>
      <c r="B8" s="15"/>
      <c r="C8" s="16" t="s">
        <v>21</v>
      </c>
      <c r="D8" s="16" t="s">
        <v>22</v>
      </c>
      <c r="E8" s="16" t="s">
        <v>23</v>
      </c>
      <c r="F8" s="16" t="s">
        <v>24</v>
      </c>
      <c r="G8" s="16" t="s">
        <v>25</v>
      </c>
      <c r="H8" s="21" t="s">
        <v>26</v>
      </c>
      <c r="I8" s="21" t="s">
        <v>27</v>
      </c>
      <c r="J8" s="21" t="s">
        <v>26</v>
      </c>
      <c r="K8" s="21" t="s">
        <v>27</v>
      </c>
      <c r="L8" s="21" t="s">
        <v>26</v>
      </c>
      <c r="M8" s="21" t="s">
        <v>27</v>
      </c>
      <c r="N8" s="21" t="s">
        <v>26</v>
      </c>
      <c r="O8" s="21" t="s">
        <v>27</v>
      </c>
      <c r="P8" s="21" t="s">
        <v>26</v>
      </c>
      <c r="Q8" s="21" t="s">
        <v>27</v>
      </c>
      <c r="R8" s="21" t="s">
        <v>26</v>
      </c>
      <c r="S8" s="21" t="s">
        <v>27</v>
      </c>
      <c r="T8" s="21" t="s">
        <v>26</v>
      </c>
      <c r="U8" s="21" t="s">
        <v>27</v>
      </c>
      <c r="V8" s="21" t="s">
        <v>26</v>
      </c>
      <c r="W8" s="21" t="s">
        <v>27</v>
      </c>
      <c r="X8" s="21" t="s">
        <v>26</v>
      </c>
      <c r="Y8" s="21" t="s">
        <v>27</v>
      </c>
      <c r="Z8" s="21" t="s">
        <v>26</v>
      </c>
      <c r="AA8" s="21" t="s">
        <v>27</v>
      </c>
      <c r="AB8" s="21" t="s">
        <v>26</v>
      </c>
      <c r="AC8" s="21" t="s">
        <v>27</v>
      </c>
      <c r="AD8" s="21" t="s">
        <v>26</v>
      </c>
      <c r="AE8" s="21" t="s">
        <v>27</v>
      </c>
      <c r="AF8" s="19"/>
    </row>
    <row r="9" spans="1:33" s="24" customFormat="1" ht="24.75" customHeight="1" x14ac:dyDescent="0.25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  <c r="L9" s="23">
        <v>12</v>
      </c>
      <c r="M9" s="23">
        <v>13</v>
      </c>
      <c r="N9" s="23">
        <v>14</v>
      </c>
      <c r="O9" s="23">
        <v>15</v>
      </c>
      <c r="P9" s="23">
        <v>16</v>
      </c>
      <c r="Q9" s="23">
        <v>17</v>
      </c>
      <c r="R9" s="23">
        <v>18</v>
      </c>
      <c r="S9" s="23">
        <v>19</v>
      </c>
      <c r="T9" s="23">
        <v>20</v>
      </c>
      <c r="U9" s="23">
        <v>21</v>
      </c>
      <c r="V9" s="23">
        <v>22</v>
      </c>
      <c r="W9" s="23">
        <v>23</v>
      </c>
      <c r="X9" s="23">
        <v>24</v>
      </c>
      <c r="Y9" s="23">
        <v>25</v>
      </c>
      <c r="Z9" s="23">
        <v>26</v>
      </c>
      <c r="AA9" s="23">
        <v>27</v>
      </c>
      <c r="AB9" s="23">
        <v>28</v>
      </c>
      <c r="AC9" s="23">
        <v>29</v>
      </c>
      <c r="AD9" s="23">
        <v>30</v>
      </c>
      <c r="AE9" s="23">
        <v>31</v>
      </c>
      <c r="AF9" s="19"/>
    </row>
    <row r="10" spans="1:33" s="28" customFormat="1" ht="18.75" customHeight="1" x14ac:dyDescent="0.25">
      <c r="A10" s="25" t="s">
        <v>28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7"/>
      <c r="AF10" s="27"/>
    </row>
    <row r="11" spans="1:33" s="28" customFormat="1" ht="18.75" customHeight="1" x14ac:dyDescent="0.25">
      <c r="A11" s="25" t="s">
        <v>29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7"/>
      <c r="AF11" s="27"/>
    </row>
    <row r="12" spans="1:33" s="33" customFormat="1" ht="18.75" customHeight="1" x14ac:dyDescent="0.3">
      <c r="A12" s="29" t="s">
        <v>30</v>
      </c>
      <c r="B12" s="30"/>
      <c r="C12" s="30"/>
      <c r="D12" s="30"/>
      <c r="E12" s="30"/>
      <c r="F12" s="30"/>
      <c r="G12" s="30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2"/>
    </row>
    <row r="13" spans="1:33" s="39" customFormat="1" ht="18.75" x14ac:dyDescent="0.3">
      <c r="A13" s="34" t="s">
        <v>31</v>
      </c>
      <c r="B13" s="35">
        <f>B14+B15+B16</f>
        <v>54120.4</v>
      </c>
      <c r="C13" s="35">
        <f>C14+C15+C16</f>
        <v>7499.2749999999996</v>
      </c>
      <c r="D13" s="35">
        <f>D14+D15+D16</f>
        <v>6170.4868200000001</v>
      </c>
      <c r="E13" s="35">
        <f>E14+E15+E16</f>
        <v>6170.4868200000001</v>
      </c>
      <c r="F13" s="35">
        <f>E13/B13*100</f>
        <v>11.40140653062431</v>
      </c>
      <c r="G13" s="35">
        <f>E13/C13*100</f>
        <v>82.281111440772619</v>
      </c>
      <c r="H13" s="36">
        <f>H14+H15+H16</f>
        <v>1807.35</v>
      </c>
      <c r="I13" s="36"/>
      <c r="J13" s="36">
        <f t="shared" ref="J13:AB13" si="0">J14+J15+J16</f>
        <v>5691.9250000000002</v>
      </c>
      <c r="K13" s="36"/>
      <c r="L13" s="36">
        <f t="shared" si="0"/>
        <v>5701.125</v>
      </c>
      <c r="M13" s="36"/>
      <c r="N13" s="36">
        <f>N14+N15+N16</f>
        <v>5759.3750000000009</v>
      </c>
      <c r="O13" s="36"/>
      <c r="P13" s="36">
        <f t="shared" si="0"/>
        <v>6847.42</v>
      </c>
      <c r="Q13" s="36"/>
      <c r="R13" s="36">
        <f t="shared" si="0"/>
        <v>6115.9950000000008</v>
      </c>
      <c r="S13" s="36"/>
      <c r="T13" s="36">
        <f t="shared" si="0"/>
        <v>6223.3250000000007</v>
      </c>
      <c r="U13" s="36"/>
      <c r="V13" s="36">
        <f t="shared" si="0"/>
        <v>2241.8449999999998</v>
      </c>
      <c r="W13" s="36"/>
      <c r="X13" s="36">
        <f t="shared" si="0"/>
        <v>3648.0549999999998</v>
      </c>
      <c r="Y13" s="36"/>
      <c r="Z13" s="36">
        <f t="shared" si="0"/>
        <v>3439.3249999999998</v>
      </c>
      <c r="AA13" s="36"/>
      <c r="AB13" s="36">
        <f t="shared" si="0"/>
        <v>3384.0050000000001</v>
      </c>
      <c r="AC13" s="36"/>
      <c r="AD13" s="36">
        <f>AD14+AD15+AD16</f>
        <v>3260.6550000000002</v>
      </c>
      <c r="AE13" s="36"/>
      <c r="AF13" s="37"/>
      <c r="AG13" s="38">
        <f>H13+J13+L13+N13+P13+R13+T13+V13+X13+Z13+AB13+AD13</f>
        <v>54120.399999999994</v>
      </c>
    </row>
    <row r="14" spans="1:33" s="39" customFormat="1" ht="18.75" x14ac:dyDescent="0.3">
      <c r="A14" s="40" t="s">
        <v>32</v>
      </c>
      <c r="B14" s="41">
        <f t="shared" ref="B14:E16" si="1">B20+B27+B33+B39</f>
        <v>0</v>
      </c>
      <c r="C14" s="41">
        <f t="shared" si="1"/>
        <v>0</v>
      </c>
      <c r="D14" s="41">
        <f t="shared" si="1"/>
        <v>0</v>
      </c>
      <c r="E14" s="41">
        <f t="shared" si="1"/>
        <v>0</v>
      </c>
      <c r="F14" s="41" t="e">
        <f>E14/B14*100</f>
        <v>#DIV/0!</v>
      </c>
      <c r="G14" s="41" t="e">
        <f>E14/C14*100</f>
        <v>#DIV/0!</v>
      </c>
      <c r="H14" s="41">
        <f t="shared" ref="H14:AD14" si="2">H20+H27+H33+H39</f>
        <v>0</v>
      </c>
      <c r="I14" s="41"/>
      <c r="J14" s="41">
        <f t="shared" si="2"/>
        <v>0</v>
      </c>
      <c r="K14" s="41"/>
      <c r="L14" s="41">
        <f t="shared" si="2"/>
        <v>0</v>
      </c>
      <c r="M14" s="41"/>
      <c r="N14" s="41">
        <f t="shared" si="2"/>
        <v>0</v>
      </c>
      <c r="O14" s="41"/>
      <c r="P14" s="41">
        <f t="shared" si="2"/>
        <v>0</v>
      </c>
      <c r="Q14" s="41"/>
      <c r="R14" s="41">
        <f t="shared" si="2"/>
        <v>0</v>
      </c>
      <c r="S14" s="41"/>
      <c r="T14" s="41">
        <f t="shared" si="2"/>
        <v>0</v>
      </c>
      <c r="U14" s="41"/>
      <c r="V14" s="41">
        <f t="shared" si="2"/>
        <v>0</v>
      </c>
      <c r="W14" s="41"/>
      <c r="X14" s="41">
        <f t="shared" si="2"/>
        <v>0</v>
      </c>
      <c r="Y14" s="41"/>
      <c r="Z14" s="41">
        <f t="shared" si="2"/>
        <v>0</v>
      </c>
      <c r="AA14" s="41"/>
      <c r="AB14" s="41">
        <f t="shared" si="2"/>
        <v>0</v>
      </c>
      <c r="AC14" s="41"/>
      <c r="AD14" s="41">
        <f t="shared" si="2"/>
        <v>0</v>
      </c>
      <c r="AE14" s="41"/>
      <c r="AF14" s="37"/>
      <c r="AG14" s="38">
        <f t="shared" ref="AG14:AG77" si="3">H14+J14+L14+N14+P14+R14+T14+V14+X14+Z14+AB14+AD14</f>
        <v>0</v>
      </c>
    </row>
    <row r="15" spans="1:33" s="39" customFormat="1" ht="18.75" x14ac:dyDescent="0.3">
      <c r="A15" s="40" t="s">
        <v>33</v>
      </c>
      <c r="B15" s="41">
        <f>B21+B28+B34+B40+B47</f>
        <v>627.30100000000004</v>
      </c>
      <c r="C15" s="41">
        <f t="shared" si="1"/>
        <v>0</v>
      </c>
      <c r="D15" s="41">
        <f t="shared" si="1"/>
        <v>0</v>
      </c>
      <c r="E15" s="41">
        <f t="shared" si="1"/>
        <v>0</v>
      </c>
      <c r="F15" s="41">
        <f>E15/B15*100</f>
        <v>0</v>
      </c>
      <c r="G15" s="41" t="e">
        <f>E15/C15*100</f>
        <v>#DIV/0!</v>
      </c>
      <c r="H15" s="41">
        <f>H21+H28+H34+H40+H47</f>
        <v>0</v>
      </c>
      <c r="I15" s="41"/>
      <c r="J15" s="41">
        <f t="shared" ref="J15:AD15" si="4">J21+J28+J34+J40+J47</f>
        <v>0</v>
      </c>
      <c r="K15" s="41"/>
      <c r="L15" s="41">
        <f t="shared" si="4"/>
        <v>0</v>
      </c>
      <c r="M15" s="41"/>
      <c r="N15" s="41">
        <f t="shared" si="4"/>
        <v>12.037000000000001</v>
      </c>
      <c r="O15" s="41"/>
      <c r="P15" s="41">
        <f t="shared" si="4"/>
        <v>355.95299999999997</v>
      </c>
      <c r="Q15" s="41"/>
      <c r="R15" s="41">
        <f t="shared" si="4"/>
        <v>21.117000000000001</v>
      </c>
      <c r="S15" s="41"/>
      <c r="T15" s="41">
        <f t="shared" si="4"/>
        <v>21.117000000000001</v>
      </c>
      <c r="U15" s="41"/>
      <c r="V15" s="41">
        <f t="shared" si="4"/>
        <v>21.117000000000001</v>
      </c>
      <c r="W15" s="41"/>
      <c r="X15" s="41">
        <f t="shared" si="4"/>
        <v>67.581000000000003</v>
      </c>
      <c r="Y15" s="41"/>
      <c r="Z15" s="41">
        <f t="shared" si="4"/>
        <v>88.317000000000007</v>
      </c>
      <c r="AA15" s="41"/>
      <c r="AB15" s="41">
        <f t="shared" si="4"/>
        <v>21.117000000000001</v>
      </c>
      <c r="AC15" s="41"/>
      <c r="AD15" s="41">
        <f t="shared" si="4"/>
        <v>18.945</v>
      </c>
      <c r="AE15" s="41"/>
      <c r="AF15" s="37"/>
      <c r="AG15" s="38">
        <f t="shared" si="3"/>
        <v>627.30100000000004</v>
      </c>
    </row>
    <row r="16" spans="1:33" s="39" customFormat="1" ht="18.75" x14ac:dyDescent="0.3">
      <c r="A16" s="40" t="s">
        <v>34</v>
      </c>
      <c r="B16" s="41">
        <f>B22+B29+B35+B41+B48</f>
        <v>53493.099000000002</v>
      </c>
      <c r="C16" s="41">
        <f t="shared" si="1"/>
        <v>7499.2749999999996</v>
      </c>
      <c r="D16" s="41">
        <f t="shared" si="1"/>
        <v>6170.4868200000001</v>
      </c>
      <c r="E16" s="41">
        <f t="shared" si="1"/>
        <v>6170.4868200000001</v>
      </c>
      <c r="F16" s="41">
        <f>E16/B16*100</f>
        <v>11.535108145445079</v>
      </c>
      <c r="G16" s="41">
        <f>E16/C16*100</f>
        <v>82.281111440772619</v>
      </c>
      <c r="H16" s="41">
        <f t="shared" ref="H16:AD16" si="5">H22+H29+H35+H41+H48</f>
        <v>1807.35</v>
      </c>
      <c r="I16" s="41"/>
      <c r="J16" s="41">
        <f t="shared" si="5"/>
        <v>5691.9250000000002</v>
      </c>
      <c r="K16" s="41"/>
      <c r="L16" s="41">
        <f t="shared" si="5"/>
        <v>5701.125</v>
      </c>
      <c r="M16" s="41"/>
      <c r="N16" s="41">
        <f t="shared" si="5"/>
        <v>5747.3380000000006</v>
      </c>
      <c r="O16" s="41"/>
      <c r="P16" s="41">
        <f>P22+P29+P35+P41+P48</f>
        <v>6491.4669999999996</v>
      </c>
      <c r="Q16" s="41"/>
      <c r="R16" s="41">
        <f t="shared" si="5"/>
        <v>6094.8780000000006</v>
      </c>
      <c r="S16" s="41"/>
      <c r="T16" s="41">
        <f t="shared" si="5"/>
        <v>6202.2080000000005</v>
      </c>
      <c r="U16" s="41"/>
      <c r="V16" s="41">
        <f t="shared" si="5"/>
        <v>2220.7279999999996</v>
      </c>
      <c r="W16" s="41"/>
      <c r="X16" s="41">
        <f t="shared" si="5"/>
        <v>3580.4739999999997</v>
      </c>
      <c r="Y16" s="41"/>
      <c r="Z16" s="41">
        <f t="shared" si="5"/>
        <v>3351.0079999999998</v>
      </c>
      <c r="AA16" s="41"/>
      <c r="AB16" s="41">
        <f t="shared" si="5"/>
        <v>3362.8879999999999</v>
      </c>
      <c r="AC16" s="41"/>
      <c r="AD16" s="41">
        <f t="shared" si="5"/>
        <v>3241.71</v>
      </c>
      <c r="AE16" s="41"/>
      <c r="AF16" s="37"/>
      <c r="AG16" s="38">
        <f t="shared" si="3"/>
        <v>53493.099000000009</v>
      </c>
    </row>
    <row r="17" spans="1:33" s="39" customFormat="1" ht="18.75" x14ac:dyDescent="0.3">
      <c r="A17" s="40" t="s">
        <v>35</v>
      </c>
      <c r="B17" s="41">
        <f>B24+B30+B36+B43</f>
        <v>0</v>
      </c>
      <c r="C17" s="41">
        <f>C24+C30+C36+C43</f>
        <v>0</v>
      </c>
      <c r="D17" s="41">
        <f>D24+D30+D36+D43</f>
        <v>0</v>
      </c>
      <c r="E17" s="41">
        <f>E24+E30+E36+E43</f>
        <v>0</v>
      </c>
      <c r="F17" s="41" t="e">
        <f>E17/B17*100</f>
        <v>#DIV/0!</v>
      </c>
      <c r="G17" s="41" t="e">
        <f>E17/C17*100</f>
        <v>#DIV/0!</v>
      </c>
      <c r="H17" s="41">
        <f t="shared" ref="H17:AD17" si="6">H24+H30+H36+H43</f>
        <v>0</v>
      </c>
      <c r="I17" s="41"/>
      <c r="J17" s="41">
        <f t="shared" si="6"/>
        <v>0</v>
      </c>
      <c r="K17" s="41"/>
      <c r="L17" s="41">
        <f t="shared" si="6"/>
        <v>0</v>
      </c>
      <c r="M17" s="41"/>
      <c r="N17" s="41">
        <f t="shared" si="6"/>
        <v>0</v>
      </c>
      <c r="O17" s="41"/>
      <c r="P17" s="41">
        <f t="shared" si="6"/>
        <v>0</v>
      </c>
      <c r="Q17" s="41"/>
      <c r="R17" s="41">
        <f t="shared" si="6"/>
        <v>0</v>
      </c>
      <c r="S17" s="41"/>
      <c r="T17" s="41">
        <f t="shared" si="6"/>
        <v>0</v>
      </c>
      <c r="U17" s="41"/>
      <c r="V17" s="41">
        <f t="shared" si="6"/>
        <v>0</v>
      </c>
      <c r="W17" s="41"/>
      <c r="X17" s="41">
        <f t="shared" si="6"/>
        <v>0</v>
      </c>
      <c r="Y17" s="41"/>
      <c r="Z17" s="41">
        <f t="shared" si="6"/>
        <v>0</v>
      </c>
      <c r="AA17" s="41"/>
      <c r="AB17" s="41">
        <f t="shared" si="6"/>
        <v>0</v>
      </c>
      <c r="AC17" s="41"/>
      <c r="AD17" s="41">
        <f t="shared" si="6"/>
        <v>0</v>
      </c>
      <c r="AE17" s="41"/>
      <c r="AF17" s="37"/>
      <c r="AG17" s="38">
        <f t="shared" si="3"/>
        <v>0</v>
      </c>
    </row>
    <row r="18" spans="1:33" s="39" customFormat="1" ht="41.25" customHeight="1" x14ac:dyDescent="0.3">
      <c r="A18" s="42" t="s">
        <v>36</v>
      </c>
      <c r="B18" s="43"/>
      <c r="C18" s="43"/>
      <c r="D18" s="43"/>
      <c r="E18" s="43"/>
      <c r="F18" s="43"/>
      <c r="G18" s="43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37"/>
      <c r="AG18" s="38">
        <f t="shared" si="3"/>
        <v>0</v>
      </c>
    </row>
    <row r="19" spans="1:33" s="33" customFormat="1" ht="64.5" customHeight="1" x14ac:dyDescent="0.3">
      <c r="A19" s="45" t="s">
        <v>31</v>
      </c>
      <c r="B19" s="46">
        <f>B21+B22+B20</f>
        <v>896.74000000000012</v>
      </c>
      <c r="C19" s="46">
        <f>C20+C21+C22</f>
        <v>209.27500000000001</v>
      </c>
      <c r="D19" s="46">
        <f>D20+D21+D22</f>
        <v>209.28</v>
      </c>
      <c r="E19" s="46">
        <f>E20+E21+E22</f>
        <v>209.28</v>
      </c>
      <c r="F19" s="46">
        <f>E19/B19*100</f>
        <v>23.337868278430758</v>
      </c>
      <c r="G19" s="46">
        <f>E19/C19*100</f>
        <v>100.00238920081233</v>
      </c>
      <c r="H19" s="47">
        <f>H21+H22+H20</f>
        <v>0</v>
      </c>
      <c r="I19" s="47"/>
      <c r="J19" s="47">
        <f t="shared" ref="J19:AD19" si="7">J21+J22+J20</f>
        <v>209.27500000000001</v>
      </c>
      <c r="K19" s="47">
        <f t="shared" si="7"/>
        <v>209.28</v>
      </c>
      <c r="L19" s="47">
        <f t="shared" si="7"/>
        <v>159.27500000000001</v>
      </c>
      <c r="M19" s="47"/>
      <c r="N19" s="47">
        <f t="shared" si="7"/>
        <v>109.27500000000001</v>
      </c>
      <c r="O19" s="47"/>
      <c r="P19" s="47">
        <f t="shared" si="7"/>
        <v>40.519999999999996</v>
      </c>
      <c r="Q19" s="47"/>
      <c r="R19" s="47">
        <f t="shared" si="7"/>
        <v>266.77500000000003</v>
      </c>
      <c r="S19" s="47"/>
      <c r="T19" s="47">
        <f t="shared" si="7"/>
        <v>9.2750000000000004</v>
      </c>
      <c r="U19" s="47"/>
      <c r="V19" s="47">
        <f t="shared" si="7"/>
        <v>9.2750000000000004</v>
      </c>
      <c r="W19" s="47"/>
      <c r="X19" s="47">
        <f t="shared" si="7"/>
        <v>67.355000000000004</v>
      </c>
      <c r="Y19" s="47"/>
      <c r="Z19" s="47">
        <f t="shared" si="7"/>
        <v>9.2750000000000004</v>
      </c>
      <c r="AA19" s="47"/>
      <c r="AB19" s="47">
        <f t="shared" si="7"/>
        <v>9.2750000000000004</v>
      </c>
      <c r="AC19" s="47"/>
      <c r="AD19" s="47">
        <f t="shared" si="7"/>
        <v>7.165</v>
      </c>
      <c r="AE19" s="47"/>
      <c r="AF19" s="48" t="s">
        <v>37</v>
      </c>
      <c r="AG19" s="38">
        <f t="shared" si="3"/>
        <v>896.74</v>
      </c>
    </row>
    <row r="20" spans="1:33" s="33" customFormat="1" ht="18.75" x14ac:dyDescent="0.3">
      <c r="A20" s="49" t="s">
        <v>32</v>
      </c>
      <c r="B20" s="50">
        <f>H20+J20+L20+N20+P20+R20+T20+V20+X20+Z20+AB20+AD20</f>
        <v>0</v>
      </c>
      <c r="C20" s="50">
        <v>0</v>
      </c>
      <c r="D20" s="50">
        <v>0</v>
      </c>
      <c r="E20" s="50">
        <v>0</v>
      </c>
      <c r="F20" s="50" t="e">
        <f>E20/B20*100</f>
        <v>#DIV/0!</v>
      </c>
      <c r="G20" s="50" t="e">
        <f>E20/C20*100</f>
        <v>#DIV/0!</v>
      </c>
      <c r="H20" s="51"/>
      <c r="I20" s="51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32"/>
      <c r="AG20" s="38">
        <f t="shared" si="3"/>
        <v>0</v>
      </c>
    </row>
    <row r="21" spans="1:33" s="33" customFormat="1" ht="18.75" x14ac:dyDescent="0.3">
      <c r="A21" s="49" t="s">
        <v>33</v>
      </c>
      <c r="B21" s="50">
        <f>H21+J21+L21+N21+P21+R21+T21+V21+X21+Z21+AB21+AD21</f>
        <v>151.34100000000001</v>
      </c>
      <c r="C21" s="50">
        <v>0</v>
      </c>
      <c r="D21" s="50">
        <v>0</v>
      </c>
      <c r="E21" s="50">
        <f>K21</f>
        <v>0</v>
      </c>
      <c r="F21" s="50">
        <f>E21/B21*100</f>
        <v>0</v>
      </c>
      <c r="G21" s="50" t="e">
        <f>E21/C21*100</f>
        <v>#DIV/0!</v>
      </c>
      <c r="H21" s="32"/>
      <c r="I21" s="32"/>
      <c r="J21" s="53"/>
      <c r="K21" s="53"/>
      <c r="L21" s="53"/>
      <c r="M21" s="53"/>
      <c r="N21" s="54">
        <v>9.1170000000000009</v>
      </c>
      <c r="O21" s="54"/>
      <c r="P21" s="54">
        <v>34.113</v>
      </c>
      <c r="Q21" s="54"/>
      <c r="R21" s="54">
        <v>9.1170000000000009</v>
      </c>
      <c r="S21" s="54"/>
      <c r="T21" s="54">
        <v>9.1170000000000009</v>
      </c>
      <c r="U21" s="54"/>
      <c r="V21" s="54">
        <v>9.1170000000000009</v>
      </c>
      <c r="W21" s="54"/>
      <c r="X21" s="54">
        <v>55.581000000000003</v>
      </c>
      <c r="Y21" s="54"/>
      <c r="Z21" s="54">
        <v>9.1170000000000009</v>
      </c>
      <c r="AA21" s="54"/>
      <c r="AB21" s="54">
        <v>9.1170000000000009</v>
      </c>
      <c r="AC21" s="54"/>
      <c r="AD21" s="54">
        <v>6.9450000000000003</v>
      </c>
      <c r="AE21" s="55"/>
      <c r="AF21" s="32"/>
      <c r="AG21" s="38">
        <f>J21+L21+N21+P21+R21+T21+V21+X21+Z21+DE2121+AD21+AB21</f>
        <v>151.34100000000001</v>
      </c>
    </row>
    <row r="22" spans="1:33" s="33" customFormat="1" ht="18.75" x14ac:dyDescent="0.3">
      <c r="A22" s="49" t="s">
        <v>34</v>
      </c>
      <c r="B22" s="50">
        <f>H22+J22+L22+N22+P22+R22+T22+V22+X22+Z22+AB22+AD22</f>
        <v>745.39900000000011</v>
      </c>
      <c r="C22" s="50">
        <f>H22+J22</f>
        <v>209.27500000000001</v>
      </c>
      <c r="D22" s="50">
        <f>E22</f>
        <v>209.28</v>
      </c>
      <c r="E22" s="50">
        <f t="shared" ref="E22:E23" si="8">K22</f>
        <v>209.28</v>
      </c>
      <c r="F22" s="50">
        <f>E22/B22*100</f>
        <v>28.076238363614653</v>
      </c>
      <c r="G22" s="50">
        <f>E22/C22*100</f>
        <v>100.00238920081233</v>
      </c>
      <c r="H22" s="32"/>
      <c r="I22" s="32"/>
      <c r="J22" s="54">
        <v>209.27500000000001</v>
      </c>
      <c r="K22" s="54">
        <v>209.28</v>
      </c>
      <c r="L22" s="54">
        <v>159.27500000000001</v>
      </c>
      <c r="M22" s="54"/>
      <c r="N22" s="54">
        <v>100.158</v>
      </c>
      <c r="O22" s="54"/>
      <c r="P22" s="54">
        <f>P23</f>
        <v>6.407</v>
      </c>
      <c r="Q22" s="54"/>
      <c r="R22" s="54">
        <v>257.65800000000002</v>
      </c>
      <c r="S22" s="54"/>
      <c r="T22" s="54">
        <v>0.158</v>
      </c>
      <c r="U22" s="54"/>
      <c r="V22" s="54">
        <v>0.158</v>
      </c>
      <c r="W22" s="54"/>
      <c r="X22" s="54">
        <v>11.773999999999999</v>
      </c>
      <c r="Y22" s="54"/>
      <c r="Z22" s="54">
        <v>0.158</v>
      </c>
      <c r="AA22" s="54"/>
      <c r="AB22" s="54">
        <v>0.158</v>
      </c>
      <c r="AC22" s="54"/>
      <c r="AD22" s="54">
        <v>0.22</v>
      </c>
      <c r="AE22" s="55"/>
      <c r="AF22" s="32"/>
      <c r="AG22" s="38">
        <f>SUM(H22:AD22)</f>
        <v>954.6790000000002</v>
      </c>
    </row>
    <row r="23" spans="1:33" s="61" customFormat="1" ht="37.5" x14ac:dyDescent="0.25">
      <c r="A23" s="56" t="s">
        <v>38</v>
      </c>
      <c r="B23" s="57">
        <f>H23+J23+L23+N23+P23+R23+T23+V23+X23+Z23+AB23+AD23</f>
        <v>37.835000000000008</v>
      </c>
      <c r="C23" s="57">
        <f>H23+J23</f>
        <v>9.2750000000000004</v>
      </c>
      <c r="D23" s="57">
        <f>E23</f>
        <v>9.2799999999999994</v>
      </c>
      <c r="E23" s="57">
        <f t="shared" si="8"/>
        <v>9.2799999999999994</v>
      </c>
      <c r="F23" s="57">
        <f>E23/B23*100</f>
        <v>24.527553852253199</v>
      </c>
      <c r="G23" s="57">
        <f>E23/C23*100</f>
        <v>100.05390835579513</v>
      </c>
      <c r="H23" s="58"/>
      <c r="I23" s="58"/>
      <c r="J23" s="59">
        <v>9.2750000000000004</v>
      </c>
      <c r="K23" s="59">
        <v>9.2799999999999994</v>
      </c>
      <c r="L23" s="59">
        <v>9.2750000000000004</v>
      </c>
      <c r="M23" s="59"/>
      <c r="N23" s="59">
        <v>0.158</v>
      </c>
      <c r="O23" s="59"/>
      <c r="P23" s="59">
        <v>6.407</v>
      </c>
      <c r="Q23" s="59"/>
      <c r="R23" s="59">
        <v>0.158</v>
      </c>
      <c r="S23" s="59"/>
      <c r="T23" s="59">
        <v>0.158</v>
      </c>
      <c r="U23" s="59"/>
      <c r="V23" s="59">
        <v>0.158</v>
      </c>
      <c r="W23" s="59"/>
      <c r="X23" s="59">
        <v>11.773999999999999</v>
      </c>
      <c r="Y23" s="59"/>
      <c r="Z23" s="59">
        <v>0.158</v>
      </c>
      <c r="AA23" s="59"/>
      <c r="AB23" s="59">
        <v>0.158</v>
      </c>
      <c r="AC23" s="59"/>
      <c r="AD23" s="59">
        <v>0.156</v>
      </c>
      <c r="AE23" s="60"/>
      <c r="AF23" s="58"/>
      <c r="AG23" s="38">
        <f>SUM(H23:AD23)</f>
        <v>47.115000000000002</v>
      </c>
    </row>
    <row r="24" spans="1:33" s="33" customFormat="1" ht="18.75" x14ac:dyDescent="0.3">
      <c r="A24" s="49" t="s">
        <v>35</v>
      </c>
      <c r="B24" s="50">
        <f>H24+J24+L24+N24+P24+R24+T24+V24+X24+Z24+AB24+AD24</f>
        <v>0</v>
      </c>
      <c r="C24" s="50"/>
      <c r="D24" s="50"/>
      <c r="E24" s="50"/>
      <c r="F24" s="50"/>
      <c r="G24" s="50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32"/>
      <c r="AG24" s="38">
        <f t="shared" si="3"/>
        <v>0</v>
      </c>
    </row>
    <row r="25" spans="1:33" s="33" customFormat="1" ht="66" customHeight="1" x14ac:dyDescent="0.3">
      <c r="A25" s="62" t="s">
        <v>39</v>
      </c>
      <c r="B25" s="46"/>
      <c r="C25" s="46"/>
      <c r="D25" s="46"/>
      <c r="E25" s="46"/>
      <c r="F25" s="46"/>
      <c r="G25" s="46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32"/>
      <c r="AG25" s="38">
        <f t="shared" si="3"/>
        <v>0</v>
      </c>
    </row>
    <row r="26" spans="1:33" s="33" customFormat="1" ht="78.75" x14ac:dyDescent="0.3">
      <c r="A26" s="45" t="s">
        <v>31</v>
      </c>
      <c r="B26" s="46">
        <f>B27+B28+B29</f>
        <v>144.60000000000002</v>
      </c>
      <c r="C26" s="46">
        <f>C27+C28+C29</f>
        <v>44.45</v>
      </c>
      <c r="D26" s="46">
        <f>D27+D28+D29</f>
        <v>44.45</v>
      </c>
      <c r="E26" s="46">
        <f>E27+E28+E29</f>
        <v>44.45</v>
      </c>
      <c r="F26" s="46">
        <f>E26/B26*100</f>
        <v>30.739972337482708</v>
      </c>
      <c r="G26" s="46">
        <f>E26/C26*100</f>
        <v>100</v>
      </c>
      <c r="H26" s="47">
        <f t="shared" ref="H26:AD26" si="9">H27+H28+H29</f>
        <v>0</v>
      </c>
      <c r="I26" s="47"/>
      <c r="J26" s="47">
        <f t="shared" si="9"/>
        <v>44.45</v>
      </c>
      <c r="K26" s="47">
        <f t="shared" si="9"/>
        <v>44.45</v>
      </c>
      <c r="L26" s="47">
        <f t="shared" si="9"/>
        <v>100.15</v>
      </c>
      <c r="M26" s="47"/>
      <c r="N26" s="47">
        <f t="shared" si="9"/>
        <v>0</v>
      </c>
      <c r="O26" s="47"/>
      <c r="P26" s="47">
        <f t="shared" si="9"/>
        <v>0</v>
      </c>
      <c r="Q26" s="47"/>
      <c r="R26" s="47">
        <f t="shared" si="9"/>
        <v>0</v>
      </c>
      <c r="S26" s="47"/>
      <c r="T26" s="47">
        <f t="shared" si="9"/>
        <v>0</v>
      </c>
      <c r="U26" s="47"/>
      <c r="V26" s="47">
        <f t="shared" si="9"/>
        <v>0</v>
      </c>
      <c r="W26" s="47"/>
      <c r="X26" s="47">
        <f t="shared" si="9"/>
        <v>0</v>
      </c>
      <c r="Y26" s="47"/>
      <c r="Z26" s="47">
        <f t="shared" si="9"/>
        <v>0</v>
      </c>
      <c r="AA26" s="47"/>
      <c r="AB26" s="47">
        <f t="shared" si="9"/>
        <v>0</v>
      </c>
      <c r="AC26" s="47"/>
      <c r="AD26" s="47">
        <f t="shared" si="9"/>
        <v>0</v>
      </c>
      <c r="AE26" s="47"/>
      <c r="AF26" s="48" t="s">
        <v>40</v>
      </c>
      <c r="AG26" s="38">
        <f t="shared" si="3"/>
        <v>144.60000000000002</v>
      </c>
    </row>
    <row r="27" spans="1:33" s="33" customFormat="1" ht="18.75" x14ac:dyDescent="0.3">
      <c r="A27" s="49" t="s">
        <v>32</v>
      </c>
      <c r="B27" s="50">
        <f>H27+J27+L27+N27+P27+R27+T27+V27+X27+Z27+AB27+AD27</f>
        <v>0</v>
      </c>
      <c r="C27" s="50">
        <v>0</v>
      </c>
      <c r="D27" s="50">
        <v>0</v>
      </c>
      <c r="E27" s="50">
        <v>0</v>
      </c>
      <c r="F27" s="50" t="e">
        <f>E27/B27*100</f>
        <v>#DIV/0!</v>
      </c>
      <c r="G27" s="50" t="e">
        <f>E27/C27*100</f>
        <v>#DIV/0!</v>
      </c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32"/>
      <c r="AG27" s="38">
        <f t="shared" si="3"/>
        <v>0</v>
      </c>
    </row>
    <row r="28" spans="1:33" s="33" customFormat="1" ht="18.75" x14ac:dyDescent="0.3">
      <c r="A28" s="49" t="s">
        <v>33</v>
      </c>
      <c r="B28" s="50">
        <f>H28+J28+L28+N28+P28+R28+T28+V28+X28+Z28+AB28+AD28</f>
        <v>0</v>
      </c>
      <c r="C28" s="50">
        <v>0</v>
      </c>
      <c r="D28" s="50">
        <v>0</v>
      </c>
      <c r="E28" s="50">
        <v>0</v>
      </c>
      <c r="F28" s="50" t="e">
        <f>E28/B28*100</f>
        <v>#DIV/0!</v>
      </c>
      <c r="G28" s="50" t="e">
        <f>E28/C28*100</f>
        <v>#DIV/0!</v>
      </c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32"/>
      <c r="AG28" s="38">
        <f t="shared" si="3"/>
        <v>0</v>
      </c>
    </row>
    <row r="29" spans="1:33" s="33" customFormat="1" ht="18.75" x14ac:dyDescent="0.3">
      <c r="A29" s="49" t="s">
        <v>34</v>
      </c>
      <c r="B29" s="50">
        <f>H29+J29+L29+N29+P29+R29+T29+V29+X29+Z29+AB29+AD29</f>
        <v>144.60000000000002</v>
      </c>
      <c r="C29" s="50">
        <f>H29+J29</f>
        <v>44.45</v>
      </c>
      <c r="D29" s="50">
        <f>E29</f>
        <v>44.45</v>
      </c>
      <c r="E29" s="50">
        <f t="shared" ref="E29" si="10">K29</f>
        <v>44.45</v>
      </c>
      <c r="F29" s="50">
        <f>E29/B29*100</f>
        <v>30.739972337482708</v>
      </c>
      <c r="G29" s="50">
        <f>E29/C29*100</f>
        <v>100</v>
      </c>
      <c r="H29" s="51"/>
      <c r="I29" s="51"/>
      <c r="J29" s="51">
        <v>44.45</v>
      </c>
      <c r="K29" s="51">
        <v>44.45</v>
      </c>
      <c r="L29" s="51">
        <v>100.15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32"/>
      <c r="AG29" s="38">
        <f t="shared" si="3"/>
        <v>144.60000000000002</v>
      </c>
    </row>
    <row r="30" spans="1:33" s="33" customFormat="1" ht="18.75" x14ac:dyDescent="0.3">
      <c r="A30" s="49" t="s">
        <v>35</v>
      </c>
      <c r="B30" s="50">
        <f>H30+J30+L30+N30+P30+R30+T30+V30+X30+Z30+AB30+AD30</f>
        <v>0</v>
      </c>
      <c r="C30" s="50">
        <v>0</v>
      </c>
      <c r="D30" s="50">
        <v>0</v>
      </c>
      <c r="E30" s="50">
        <v>0</v>
      </c>
      <c r="F30" s="63" t="e">
        <f>E30/B30*100</f>
        <v>#DIV/0!</v>
      </c>
      <c r="G30" s="63" t="e">
        <f>E30/C30*100</f>
        <v>#DIV/0!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32"/>
      <c r="AG30" s="38">
        <f t="shared" si="3"/>
        <v>0</v>
      </c>
    </row>
    <row r="31" spans="1:33" s="33" customFormat="1" ht="56.25" x14ac:dyDescent="0.3">
      <c r="A31" s="64" t="s">
        <v>41</v>
      </c>
      <c r="B31" s="46"/>
      <c r="C31" s="46"/>
      <c r="D31" s="46"/>
      <c r="E31" s="46"/>
      <c r="F31" s="46"/>
      <c r="G31" s="46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65" t="s">
        <v>42</v>
      </c>
      <c r="AG31" s="38">
        <f t="shared" si="3"/>
        <v>0</v>
      </c>
    </row>
    <row r="32" spans="1:33" s="33" customFormat="1" ht="18.75" x14ac:dyDescent="0.3">
      <c r="A32" s="45" t="s">
        <v>31</v>
      </c>
      <c r="B32" s="46">
        <f>B34+B35+B33</f>
        <v>52484.1</v>
      </c>
      <c r="C32" s="46">
        <f>C33+C34+C35</f>
        <v>7245.5499999999993</v>
      </c>
      <c r="D32" s="46">
        <f>D33+D34+D35</f>
        <v>5916.7568200000005</v>
      </c>
      <c r="E32" s="46">
        <f>E33+E34+E35</f>
        <v>5916.7568200000005</v>
      </c>
      <c r="F32" s="46">
        <f>E32/B32*100</f>
        <v>11.273427228436804</v>
      </c>
      <c r="G32" s="46">
        <f>E32/C32*100</f>
        <v>81.66056158607698</v>
      </c>
      <c r="H32" s="47">
        <f t="shared" ref="H32:AD32" si="11">H34+H35</f>
        <v>1807.35</v>
      </c>
      <c r="I32" s="47">
        <f t="shared" si="11"/>
        <v>1610.36682</v>
      </c>
      <c r="J32" s="47">
        <f t="shared" si="11"/>
        <v>5438.2</v>
      </c>
      <c r="K32" s="47">
        <f t="shared" si="11"/>
        <v>4306.3900000000003</v>
      </c>
      <c r="L32" s="47">
        <f t="shared" si="11"/>
        <v>5431.9</v>
      </c>
      <c r="M32" s="47"/>
      <c r="N32" s="47">
        <f t="shared" si="11"/>
        <v>5637.85</v>
      </c>
      <c r="O32" s="47"/>
      <c r="P32" s="47">
        <f t="shared" si="11"/>
        <v>6406.9</v>
      </c>
      <c r="Q32" s="47"/>
      <c r="R32" s="47">
        <f>R33+R34+R35</f>
        <v>5836.52</v>
      </c>
      <c r="S32" s="47"/>
      <c r="T32" s="47">
        <f>T34+T35+T33</f>
        <v>6201.35</v>
      </c>
      <c r="U32" s="47"/>
      <c r="V32" s="47">
        <f t="shared" si="11"/>
        <v>2219.87</v>
      </c>
      <c r="W32" s="47"/>
      <c r="X32" s="47">
        <f t="shared" si="11"/>
        <v>3568</v>
      </c>
      <c r="Y32" s="47"/>
      <c r="Z32" s="47">
        <f t="shared" si="11"/>
        <v>3333.35</v>
      </c>
      <c r="AA32" s="47"/>
      <c r="AB32" s="47">
        <f t="shared" si="11"/>
        <v>3362.03</v>
      </c>
      <c r="AC32" s="47"/>
      <c r="AD32" s="47">
        <f t="shared" si="11"/>
        <v>3240.78</v>
      </c>
      <c r="AE32" s="47"/>
      <c r="AF32" s="66"/>
      <c r="AG32" s="38">
        <f t="shared" si="3"/>
        <v>52484.1</v>
      </c>
    </row>
    <row r="33" spans="1:33" s="33" customFormat="1" ht="18.75" x14ac:dyDescent="0.3">
      <c r="A33" s="49" t="s">
        <v>32</v>
      </c>
      <c r="B33" s="50">
        <f>H33+J33+L33+N33+P33+R33+T33+V33+X33+Z33+AB33+AD33</f>
        <v>0</v>
      </c>
      <c r="C33" s="50">
        <v>0</v>
      </c>
      <c r="D33" s="50">
        <v>0</v>
      </c>
      <c r="E33" s="50">
        <v>0</v>
      </c>
      <c r="F33" s="50" t="e">
        <f>E33/B33*100</f>
        <v>#DIV/0!</v>
      </c>
      <c r="G33" s="50" t="e">
        <f>E33/C33*100</f>
        <v>#DIV/0!</v>
      </c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66"/>
      <c r="AG33" s="38">
        <f t="shared" si="3"/>
        <v>0</v>
      </c>
    </row>
    <row r="34" spans="1:33" s="33" customFormat="1" ht="18.75" x14ac:dyDescent="0.3">
      <c r="A34" s="49" t="s">
        <v>33</v>
      </c>
      <c r="B34" s="50">
        <f>H34+J34+L34+N34+P34+R34+T34+V34+X34+Z34+AB34+AD34</f>
        <v>0</v>
      </c>
      <c r="C34" s="50">
        <v>0</v>
      </c>
      <c r="D34" s="50">
        <v>0</v>
      </c>
      <c r="E34" s="50">
        <v>0</v>
      </c>
      <c r="F34" s="50" t="e">
        <f>E34/B34*100</f>
        <v>#DIV/0!</v>
      </c>
      <c r="G34" s="50" t="e">
        <f>E34/C34*100</f>
        <v>#DIV/0!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66"/>
      <c r="AG34" s="38">
        <f t="shared" si="3"/>
        <v>0</v>
      </c>
    </row>
    <row r="35" spans="1:33" s="33" customFormat="1" ht="18.75" x14ac:dyDescent="0.3">
      <c r="A35" s="49" t="s">
        <v>34</v>
      </c>
      <c r="B35" s="50">
        <f>H35+J35+L35+N35+P35+R35+T35+V35+X35+Z35+AB35+AD35</f>
        <v>52484.1</v>
      </c>
      <c r="C35" s="50">
        <f>H35+J35</f>
        <v>7245.5499999999993</v>
      </c>
      <c r="D35" s="50">
        <f>E35</f>
        <v>5916.7568200000005</v>
      </c>
      <c r="E35" s="50">
        <f>I35+K35</f>
        <v>5916.7568200000005</v>
      </c>
      <c r="F35" s="50">
        <f>E35/B35*100</f>
        <v>11.273427228436804</v>
      </c>
      <c r="G35" s="50">
        <f>E35/C35*100</f>
        <v>81.66056158607698</v>
      </c>
      <c r="H35" s="51">
        <v>1807.35</v>
      </c>
      <c r="I35" s="51">
        <v>1610.36682</v>
      </c>
      <c r="J35" s="51">
        <v>5438.2</v>
      </c>
      <c r="K35" s="51">
        <v>4306.3900000000003</v>
      </c>
      <c r="L35" s="51">
        <v>5431.9</v>
      </c>
      <c r="M35" s="51"/>
      <c r="N35" s="51">
        <v>5637.85</v>
      </c>
      <c r="O35" s="51"/>
      <c r="P35" s="51">
        <v>6406.9</v>
      </c>
      <c r="Q35" s="51"/>
      <c r="R35" s="51">
        <v>5836.52</v>
      </c>
      <c r="S35" s="51"/>
      <c r="T35" s="51">
        <v>6201.35</v>
      </c>
      <c r="U35" s="51"/>
      <c r="V35" s="51">
        <v>2219.87</v>
      </c>
      <c r="W35" s="51"/>
      <c r="X35" s="51">
        <v>3568</v>
      </c>
      <c r="Y35" s="51"/>
      <c r="Z35" s="51">
        <v>3333.35</v>
      </c>
      <c r="AA35" s="51"/>
      <c r="AB35" s="51">
        <v>3362.03</v>
      </c>
      <c r="AC35" s="51"/>
      <c r="AD35" s="51">
        <v>3240.78</v>
      </c>
      <c r="AE35" s="51"/>
      <c r="AF35" s="66"/>
      <c r="AG35" s="38">
        <f t="shared" si="3"/>
        <v>52484.1</v>
      </c>
    </row>
    <row r="36" spans="1:33" s="33" customFormat="1" ht="18.75" x14ac:dyDescent="0.3">
      <c r="A36" s="49" t="s">
        <v>35</v>
      </c>
      <c r="B36" s="50">
        <f>H36+J36+L36+N36+P36+R36+T36+V36+X36+Z36+AB36+AD36</f>
        <v>0</v>
      </c>
      <c r="C36" s="50">
        <v>0</v>
      </c>
      <c r="D36" s="50">
        <v>0</v>
      </c>
      <c r="E36" s="50">
        <v>0</v>
      </c>
      <c r="F36" s="63" t="e">
        <f>E36/B36*100</f>
        <v>#DIV/0!</v>
      </c>
      <c r="G36" s="63" t="e">
        <f>E36/C36*100</f>
        <v>#DIV/0!</v>
      </c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67"/>
      <c r="AG36" s="38">
        <f t="shared" si="3"/>
        <v>0</v>
      </c>
    </row>
    <row r="37" spans="1:33" s="33" customFormat="1" ht="120.75" customHeight="1" x14ac:dyDescent="0.3">
      <c r="A37" s="68" t="s">
        <v>43</v>
      </c>
      <c r="B37" s="50"/>
      <c r="C37" s="50"/>
      <c r="D37" s="50"/>
      <c r="E37" s="50"/>
      <c r="F37" s="50"/>
      <c r="G37" s="50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32"/>
      <c r="AG37" s="38">
        <f t="shared" si="3"/>
        <v>0</v>
      </c>
    </row>
    <row r="38" spans="1:33" s="33" customFormat="1" ht="18.75" x14ac:dyDescent="0.3">
      <c r="A38" s="69" t="s">
        <v>31</v>
      </c>
      <c r="B38" s="46">
        <f>B40+B41+B39</f>
        <v>277.66000000000003</v>
      </c>
      <c r="C38" s="46">
        <f>C39+C40+C41</f>
        <v>0</v>
      </c>
      <c r="D38" s="46">
        <f>D39+D40+D41</f>
        <v>0</v>
      </c>
      <c r="E38" s="46">
        <f>E39+E40+E41</f>
        <v>0</v>
      </c>
      <c r="F38" s="46">
        <f>E38/B38*100</f>
        <v>0</v>
      </c>
      <c r="G38" s="46" t="e">
        <f>E38/C38*100</f>
        <v>#DIV/0!</v>
      </c>
      <c r="H38" s="46">
        <f t="shared" ref="H38:AD38" si="12">H40+H41+H39</f>
        <v>0</v>
      </c>
      <c r="I38" s="46"/>
      <c r="J38" s="46">
        <f t="shared" si="12"/>
        <v>0</v>
      </c>
      <c r="K38" s="46"/>
      <c r="L38" s="46">
        <f t="shared" si="12"/>
        <v>9.8000000000000007</v>
      </c>
      <c r="M38" s="46"/>
      <c r="N38" s="46">
        <f t="shared" si="12"/>
        <v>12.25</v>
      </c>
      <c r="O38" s="46"/>
      <c r="P38" s="46">
        <f t="shared" si="12"/>
        <v>82.7</v>
      </c>
      <c r="Q38" s="46"/>
      <c r="R38" s="46">
        <f t="shared" si="12"/>
        <v>12.7</v>
      </c>
      <c r="S38" s="46"/>
      <c r="T38" s="46">
        <f t="shared" si="12"/>
        <v>12.7</v>
      </c>
      <c r="U38" s="46"/>
      <c r="V38" s="46">
        <f t="shared" si="12"/>
        <v>12.7</v>
      </c>
      <c r="W38" s="46"/>
      <c r="X38" s="46">
        <f t="shared" si="12"/>
        <v>12.7</v>
      </c>
      <c r="Y38" s="46"/>
      <c r="Z38" s="46">
        <f t="shared" si="12"/>
        <v>96.7</v>
      </c>
      <c r="AA38" s="46"/>
      <c r="AB38" s="46">
        <f t="shared" si="12"/>
        <v>12.7</v>
      </c>
      <c r="AC38" s="46"/>
      <c r="AD38" s="46">
        <f t="shared" si="12"/>
        <v>12.71</v>
      </c>
      <c r="AE38" s="46"/>
      <c r="AF38" s="32"/>
      <c r="AG38" s="38">
        <f t="shared" si="3"/>
        <v>277.65999999999997</v>
      </c>
    </row>
    <row r="39" spans="1:33" s="33" customFormat="1" ht="18.75" x14ac:dyDescent="0.3">
      <c r="A39" s="70" t="s">
        <v>32</v>
      </c>
      <c r="B39" s="50">
        <f>H39+J39+L39+N39+P39+R39+T39+V39+X39+Z39+AB39+AD39</f>
        <v>0</v>
      </c>
      <c r="C39" s="50">
        <v>0</v>
      </c>
      <c r="D39" s="50">
        <v>0</v>
      </c>
      <c r="E39" s="50">
        <v>0</v>
      </c>
      <c r="F39" s="50" t="e">
        <f>E39/B39*100</f>
        <v>#DIV/0!</v>
      </c>
      <c r="G39" s="50" t="e">
        <f>E39/C39*100</f>
        <v>#DIV/0!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32"/>
      <c r="AG39" s="38">
        <f t="shared" si="3"/>
        <v>0</v>
      </c>
    </row>
    <row r="40" spans="1:33" s="33" customFormat="1" ht="18.75" x14ac:dyDescent="0.3">
      <c r="A40" s="70" t="s">
        <v>33</v>
      </c>
      <c r="B40" s="50">
        <f>H40+J40+L40+N40+P40+R40+T40+V40+X40+Z40+AB40+AD40</f>
        <v>222.12</v>
      </c>
      <c r="C40" s="50">
        <v>0</v>
      </c>
      <c r="D40" s="50">
        <v>0</v>
      </c>
      <c r="E40" s="50">
        <v>0</v>
      </c>
      <c r="F40" s="50">
        <f>E40/B40*100</f>
        <v>0</v>
      </c>
      <c r="G40" s="50" t="e">
        <f>E40/C40*100</f>
        <v>#DIV/0!</v>
      </c>
      <c r="H40" s="51"/>
      <c r="I40" s="51"/>
      <c r="J40" s="51"/>
      <c r="K40" s="51"/>
      <c r="L40" s="51"/>
      <c r="M40" s="51"/>
      <c r="N40" s="51">
        <v>2.92</v>
      </c>
      <c r="O40" s="51"/>
      <c r="P40" s="51">
        <v>68</v>
      </c>
      <c r="Q40" s="51"/>
      <c r="R40" s="51">
        <v>12</v>
      </c>
      <c r="S40" s="51"/>
      <c r="T40" s="51">
        <v>12</v>
      </c>
      <c r="U40" s="51"/>
      <c r="V40" s="51">
        <v>12</v>
      </c>
      <c r="W40" s="51"/>
      <c r="X40" s="51">
        <v>12</v>
      </c>
      <c r="Y40" s="51"/>
      <c r="Z40" s="51">
        <v>79.2</v>
      </c>
      <c r="AA40" s="51"/>
      <c r="AB40" s="51">
        <v>12</v>
      </c>
      <c r="AC40" s="51"/>
      <c r="AD40" s="51">
        <v>12</v>
      </c>
      <c r="AE40" s="51"/>
      <c r="AF40" s="32"/>
      <c r="AG40" s="38">
        <f t="shared" si="3"/>
        <v>222.12</v>
      </c>
    </row>
    <row r="41" spans="1:33" s="33" customFormat="1" ht="18.75" x14ac:dyDescent="0.3">
      <c r="A41" s="70" t="s">
        <v>34</v>
      </c>
      <c r="B41" s="50">
        <f>H41+J41+L41+N41+P41+R41+T41+V41+X41+Z41+AB41+AD41</f>
        <v>55.540000000000013</v>
      </c>
      <c r="C41" s="50">
        <f>H41</f>
        <v>0</v>
      </c>
      <c r="D41" s="50">
        <f>E41</f>
        <v>0</v>
      </c>
      <c r="E41" s="50">
        <f>I41</f>
        <v>0</v>
      </c>
      <c r="F41" s="50">
        <f>E41/B41*100</f>
        <v>0</v>
      </c>
      <c r="G41" s="50" t="e">
        <f>E41/C41*100</f>
        <v>#DIV/0!</v>
      </c>
      <c r="H41" s="51"/>
      <c r="I41" s="51"/>
      <c r="J41" s="51"/>
      <c r="K41" s="51"/>
      <c r="L41" s="51">
        <v>9.8000000000000007</v>
      </c>
      <c r="M41" s="51"/>
      <c r="N41" s="51">
        <v>9.33</v>
      </c>
      <c r="O41" s="51"/>
      <c r="P41" s="51">
        <v>14.7</v>
      </c>
      <c r="Q41" s="51"/>
      <c r="R41" s="51">
        <v>0.7</v>
      </c>
      <c r="S41" s="51"/>
      <c r="T41" s="51">
        <v>0.7</v>
      </c>
      <c r="U41" s="51"/>
      <c r="V41" s="51">
        <v>0.7</v>
      </c>
      <c r="W41" s="51"/>
      <c r="X41" s="51">
        <v>0.7</v>
      </c>
      <c r="Y41" s="51"/>
      <c r="Z41" s="51">
        <v>17.5</v>
      </c>
      <c r="AA41" s="51"/>
      <c r="AB41" s="51">
        <v>0.7</v>
      </c>
      <c r="AC41" s="51"/>
      <c r="AD41" s="51">
        <v>0.71</v>
      </c>
      <c r="AE41" s="51"/>
      <c r="AF41" s="32"/>
      <c r="AG41" s="38">
        <f t="shared" si="3"/>
        <v>55.540000000000013</v>
      </c>
    </row>
    <row r="42" spans="1:33" s="61" customFormat="1" ht="37.5" x14ac:dyDescent="0.3">
      <c r="A42" s="56" t="s">
        <v>38</v>
      </c>
      <c r="B42" s="57">
        <f>H42+J42+L42+N42+P42+R42+T42+V42+X42+Z42+AB42+AD42</f>
        <v>55.540000000000013</v>
      </c>
      <c r="C42" s="71">
        <v>0</v>
      </c>
      <c r="D42" s="71">
        <v>0</v>
      </c>
      <c r="E42" s="71">
        <v>0</v>
      </c>
      <c r="F42" s="57">
        <f>E42/B42*100</f>
        <v>0</v>
      </c>
      <c r="G42" s="57" t="e">
        <f>E42/C42*100</f>
        <v>#DIV/0!</v>
      </c>
      <c r="H42" s="57"/>
      <c r="I42" s="57"/>
      <c r="J42" s="72"/>
      <c r="K42" s="72"/>
      <c r="L42" s="72">
        <v>9.8000000000000007</v>
      </c>
      <c r="M42" s="72"/>
      <c r="N42" s="72">
        <v>9.33</v>
      </c>
      <c r="O42" s="72"/>
      <c r="P42" s="72">
        <v>14.7</v>
      </c>
      <c r="Q42" s="72"/>
      <c r="R42" s="72">
        <v>0.7</v>
      </c>
      <c r="S42" s="72"/>
      <c r="T42" s="72">
        <v>0.7</v>
      </c>
      <c r="U42" s="72"/>
      <c r="V42" s="72">
        <v>0.7</v>
      </c>
      <c r="W42" s="72"/>
      <c r="X42" s="72">
        <v>0.7</v>
      </c>
      <c r="Y42" s="72"/>
      <c r="Z42" s="72">
        <v>17.5</v>
      </c>
      <c r="AA42" s="72"/>
      <c r="AB42" s="72">
        <v>0.7</v>
      </c>
      <c r="AC42" s="72"/>
      <c r="AD42" s="72">
        <f>AD41</f>
        <v>0.71</v>
      </c>
      <c r="AE42" s="72"/>
      <c r="AF42" s="58"/>
      <c r="AG42" s="38">
        <f t="shared" si="3"/>
        <v>55.540000000000013</v>
      </c>
    </row>
    <row r="43" spans="1:33" s="33" customFormat="1" ht="18.75" x14ac:dyDescent="0.3">
      <c r="A43" s="70" t="s">
        <v>35</v>
      </c>
      <c r="B43" s="50">
        <f>H43+J43+L43+N43+P43+R43+T43+V43+X43+Z43+AB43+AD43</f>
        <v>0</v>
      </c>
      <c r="C43" s="50"/>
      <c r="D43" s="50"/>
      <c r="E43" s="50"/>
      <c r="F43" s="50"/>
      <c r="G43" s="50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32"/>
      <c r="AG43" s="38">
        <f t="shared" si="3"/>
        <v>0</v>
      </c>
    </row>
    <row r="44" spans="1:33" s="33" customFormat="1" ht="46.5" customHeight="1" x14ac:dyDescent="0.3">
      <c r="A44" s="64" t="s">
        <v>44</v>
      </c>
      <c r="B44" s="46"/>
      <c r="C44" s="46"/>
      <c r="D44" s="46"/>
      <c r="E44" s="46"/>
      <c r="F44" s="46"/>
      <c r="G44" s="46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32"/>
      <c r="AG44" s="38">
        <f t="shared" si="3"/>
        <v>0</v>
      </c>
    </row>
    <row r="45" spans="1:33" s="33" customFormat="1" ht="18.75" x14ac:dyDescent="0.3">
      <c r="A45" s="45" t="s">
        <v>31</v>
      </c>
      <c r="B45" s="46">
        <f>B47+B48+B46</f>
        <v>317.3</v>
      </c>
      <c r="C45" s="73">
        <f>C46+C47+C48</f>
        <v>0</v>
      </c>
      <c r="D45" s="73">
        <f>D46+D47+D48</f>
        <v>0</v>
      </c>
      <c r="E45" s="73">
        <f>E46+E47+E48</f>
        <v>0</v>
      </c>
      <c r="F45" s="46"/>
      <c r="G45" s="46"/>
      <c r="H45" s="46">
        <f t="shared" ref="H45:AD45" si="13">H47+H48+H46</f>
        <v>0</v>
      </c>
      <c r="I45" s="46"/>
      <c r="J45" s="46">
        <f t="shared" si="13"/>
        <v>0</v>
      </c>
      <c r="K45" s="46"/>
      <c r="L45" s="46">
        <f t="shared" si="13"/>
        <v>0</v>
      </c>
      <c r="M45" s="46"/>
      <c r="N45" s="46">
        <f t="shared" si="13"/>
        <v>0</v>
      </c>
      <c r="O45" s="46"/>
      <c r="P45" s="46">
        <f t="shared" si="13"/>
        <v>317.3</v>
      </c>
      <c r="Q45" s="46"/>
      <c r="R45" s="46">
        <f t="shared" si="13"/>
        <v>0</v>
      </c>
      <c r="S45" s="46"/>
      <c r="T45" s="46">
        <f t="shared" si="13"/>
        <v>0</v>
      </c>
      <c r="U45" s="46"/>
      <c r="V45" s="46">
        <f t="shared" si="13"/>
        <v>0</v>
      </c>
      <c r="W45" s="46"/>
      <c r="X45" s="46">
        <f t="shared" si="13"/>
        <v>0</v>
      </c>
      <c r="Y45" s="46"/>
      <c r="Z45" s="46">
        <f t="shared" si="13"/>
        <v>0</v>
      </c>
      <c r="AA45" s="46"/>
      <c r="AB45" s="46">
        <f t="shared" si="13"/>
        <v>0</v>
      </c>
      <c r="AC45" s="46"/>
      <c r="AD45" s="46">
        <f t="shared" si="13"/>
        <v>0</v>
      </c>
      <c r="AE45" s="46"/>
      <c r="AF45" s="32"/>
      <c r="AG45" s="38">
        <f t="shared" si="3"/>
        <v>317.3</v>
      </c>
    </row>
    <row r="46" spans="1:33" s="33" customFormat="1" ht="18.75" x14ac:dyDescent="0.3">
      <c r="A46" s="49" t="s">
        <v>32</v>
      </c>
      <c r="B46" s="50">
        <f>H46+J46+L46+N46+P46+R46+T46+V46+X46+Z46+AB46+AD46</f>
        <v>0</v>
      </c>
      <c r="C46" s="43">
        <v>0</v>
      </c>
      <c r="D46" s="43">
        <v>0</v>
      </c>
      <c r="E46" s="43">
        <v>0</v>
      </c>
      <c r="F46" s="50"/>
      <c r="G46" s="50"/>
      <c r="H46" s="51">
        <v>0</v>
      </c>
      <c r="I46" s="51"/>
      <c r="J46" s="51">
        <v>0</v>
      </c>
      <c r="K46" s="51"/>
      <c r="L46" s="51">
        <v>0</v>
      </c>
      <c r="M46" s="51"/>
      <c r="N46" s="51">
        <v>0</v>
      </c>
      <c r="O46" s="51"/>
      <c r="P46" s="51">
        <v>0</v>
      </c>
      <c r="Q46" s="51"/>
      <c r="R46" s="51">
        <v>0</v>
      </c>
      <c r="S46" s="51"/>
      <c r="T46" s="51">
        <v>0</v>
      </c>
      <c r="U46" s="51"/>
      <c r="V46" s="51">
        <v>0</v>
      </c>
      <c r="W46" s="51"/>
      <c r="X46" s="51">
        <v>0</v>
      </c>
      <c r="Y46" s="51"/>
      <c r="Z46" s="51">
        <v>0</v>
      </c>
      <c r="AA46" s="51"/>
      <c r="AB46" s="51">
        <v>0</v>
      </c>
      <c r="AC46" s="51"/>
      <c r="AD46" s="51">
        <v>0</v>
      </c>
      <c r="AE46" s="51"/>
      <c r="AF46" s="32"/>
      <c r="AG46" s="38">
        <f t="shared" si="3"/>
        <v>0</v>
      </c>
    </row>
    <row r="47" spans="1:33" s="33" customFormat="1" ht="18.75" x14ac:dyDescent="0.3">
      <c r="A47" s="49" t="s">
        <v>33</v>
      </c>
      <c r="B47" s="50">
        <f>H47+J47+L47+N47+P47+R47+T47+V47+X47+Z47+AB47+AD47</f>
        <v>253.84</v>
      </c>
      <c r="C47" s="43">
        <v>0</v>
      </c>
      <c r="D47" s="43">
        <v>0</v>
      </c>
      <c r="E47" s="43">
        <v>0</v>
      </c>
      <c r="F47" s="50"/>
      <c r="G47" s="50"/>
      <c r="H47" s="51">
        <v>0</v>
      </c>
      <c r="I47" s="51"/>
      <c r="J47" s="51">
        <v>0</v>
      </c>
      <c r="K47" s="51"/>
      <c r="L47" s="51">
        <v>0</v>
      </c>
      <c r="M47" s="51"/>
      <c r="N47" s="51">
        <v>0</v>
      </c>
      <c r="O47" s="51"/>
      <c r="P47" s="51">
        <v>253.84</v>
      </c>
      <c r="Q47" s="51"/>
      <c r="R47" s="51">
        <v>0</v>
      </c>
      <c r="S47" s="51"/>
      <c r="T47" s="51">
        <v>0</v>
      </c>
      <c r="U47" s="51"/>
      <c r="V47" s="51">
        <v>0</v>
      </c>
      <c r="W47" s="51"/>
      <c r="X47" s="51">
        <v>0</v>
      </c>
      <c r="Y47" s="51"/>
      <c r="Z47" s="51">
        <v>0</v>
      </c>
      <c r="AA47" s="51"/>
      <c r="AB47" s="51">
        <v>0</v>
      </c>
      <c r="AC47" s="51"/>
      <c r="AD47" s="51">
        <v>0</v>
      </c>
      <c r="AE47" s="51"/>
      <c r="AF47" s="32"/>
      <c r="AG47" s="38">
        <f t="shared" si="3"/>
        <v>253.84</v>
      </c>
    </row>
    <row r="48" spans="1:33" s="33" customFormat="1" ht="18.75" x14ac:dyDescent="0.3">
      <c r="A48" s="49" t="s">
        <v>34</v>
      </c>
      <c r="B48" s="50">
        <f>H48+J48+L48+N48+P48+R48+T48+V48+X48+Z48+AB48+AD48</f>
        <v>63.46</v>
      </c>
      <c r="C48" s="43">
        <f>H48</f>
        <v>0</v>
      </c>
      <c r="D48" s="43">
        <f>E48</f>
        <v>0</v>
      </c>
      <c r="E48" s="43">
        <f>I48</f>
        <v>0</v>
      </c>
      <c r="F48" s="50"/>
      <c r="G48" s="50"/>
      <c r="H48" s="51">
        <v>0</v>
      </c>
      <c r="I48" s="51"/>
      <c r="J48" s="51">
        <v>0</v>
      </c>
      <c r="K48" s="51"/>
      <c r="L48" s="51">
        <v>0</v>
      </c>
      <c r="M48" s="51"/>
      <c r="N48" s="51">
        <v>0</v>
      </c>
      <c r="O48" s="51"/>
      <c r="P48" s="51">
        <v>63.46</v>
      </c>
      <c r="Q48" s="51"/>
      <c r="R48" s="51">
        <v>0</v>
      </c>
      <c r="S48" s="51"/>
      <c r="T48" s="51">
        <v>0</v>
      </c>
      <c r="U48" s="51"/>
      <c r="V48" s="51">
        <v>0</v>
      </c>
      <c r="W48" s="51"/>
      <c r="X48" s="51">
        <v>0</v>
      </c>
      <c r="Y48" s="51"/>
      <c r="Z48" s="51">
        <v>0</v>
      </c>
      <c r="AA48" s="51"/>
      <c r="AB48" s="51">
        <v>0</v>
      </c>
      <c r="AC48" s="51"/>
      <c r="AD48" s="51">
        <v>0</v>
      </c>
      <c r="AE48" s="51"/>
      <c r="AF48" s="32"/>
      <c r="AG48" s="38">
        <f t="shared" si="3"/>
        <v>63.46</v>
      </c>
    </row>
    <row r="49" spans="1:33" s="33" customFormat="1" ht="18.75" x14ac:dyDescent="0.3">
      <c r="A49" s="49" t="s">
        <v>35</v>
      </c>
      <c r="B49" s="50">
        <f>H49+J49+L49+N49+P49+R49+T49+V49+X49+Z49+AB49+AD49</f>
        <v>63.46</v>
      </c>
      <c r="C49" s="43">
        <v>0</v>
      </c>
      <c r="D49" s="43">
        <v>0</v>
      </c>
      <c r="E49" s="43">
        <v>0</v>
      </c>
      <c r="F49" s="50"/>
      <c r="G49" s="50"/>
      <c r="H49" s="51">
        <v>0</v>
      </c>
      <c r="I49" s="51"/>
      <c r="J49" s="51">
        <v>0</v>
      </c>
      <c r="K49" s="51"/>
      <c r="L49" s="51">
        <v>0</v>
      </c>
      <c r="M49" s="51"/>
      <c r="N49" s="51">
        <v>0</v>
      </c>
      <c r="O49" s="51"/>
      <c r="P49" s="51">
        <v>63.46</v>
      </c>
      <c r="Q49" s="51"/>
      <c r="R49" s="51">
        <v>0</v>
      </c>
      <c r="S49" s="51"/>
      <c r="T49" s="51">
        <v>0</v>
      </c>
      <c r="U49" s="51"/>
      <c r="V49" s="51">
        <v>0</v>
      </c>
      <c r="W49" s="51"/>
      <c r="X49" s="51">
        <v>0</v>
      </c>
      <c r="Y49" s="51"/>
      <c r="Z49" s="51">
        <v>0</v>
      </c>
      <c r="AA49" s="51"/>
      <c r="AB49" s="51">
        <v>0</v>
      </c>
      <c r="AC49" s="51"/>
      <c r="AD49" s="51">
        <v>0</v>
      </c>
      <c r="AE49" s="51"/>
      <c r="AF49" s="32"/>
      <c r="AG49" s="38">
        <f t="shared" si="3"/>
        <v>63.46</v>
      </c>
    </row>
    <row r="50" spans="1:33" s="33" customFormat="1" ht="18.75" customHeight="1" x14ac:dyDescent="0.3">
      <c r="A50" s="74" t="s">
        <v>45</v>
      </c>
      <c r="B50" s="35"/>
      <c r="C50" s="35"/>
      <c r="D50" s="35"/>
      <c r="E50" s="35"/>
      <c r="F50" s="35"/>
      <c r="G50" s="35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2"/>
      <c r="AG50" s="38">
        <f t="shared" si="3"/>
        <v>0</v>
      </c>
    </row>
    <row r="51" spans="1:33" s="39" customFormat="1" ht="18.75" x14ac:dyDescent="0.3">
      <c r="A51" s="34" t="s">
        <v>31</v>
      </c>
      <c r="B51" s="35">
        <f>B52+B53+B54</f>
        <v>49403.4</v>
      </c>
      <c r="C51" s="35">
        <f>C52+C53+C54</f>
        <v>6631.2</v>
      </c>
      <c r="D51" s="35">
        <f>D52+D53+D54</f>
        <v>6186.4610000000002</v>
      </c>
      <c r="E51" s="35">
        <f>E52+E53+E54</f>
        <v>6186.4610000000002</v>
      </c>
      <c r="F51" s="35">
        <f>E51/B51*100</f>
        <v>12.522338543501055</v>
      </c>
      <c r="G51" s="35">
        <f>E51/C51*100</f>
        <v>93.293235010254563</v>
      </c>
      <c r="H51" s="36">
        <f>H52+H53+H54</f>
        <v>2713.1</v>
      </c>
      <c r="I51" s="36"/>
      <c r="J51" s="36">
        <f>J52+J53+J54</f>
        <v>3918.1</v>
      </c>
      <c r="K51" s="36"/>
      <c r="L51" s="36">
        <f t="shared" ref="L51:AD51" si="14">L53+L54</f>
        <v>4270.3</v>
      </c>
      <c r="M51" s="36"/>
      <c r="N51" s="36">
        <f t="shared" si="14"/>
        <v>5130.7</v>
      </c>
      <c r="O51" s="36"/>
      <c r="P51" s="36">
        <f t="shared" si="14"/>
        <v>4700.6000000000004</v>
      </c>
      <c r="Q51" s="36"/>
      <c r="R51" s="36">
        <f t="shared" si="14"/>
        <v>5353</v>
      </c>
      <c r="S51" s="36"/>
      <c r="T51" s="36">
        <f t="shared" si="14"/>
        <v>5269.4</v>
      </c>
      <c r="U51" s="36"/>
      <c r="V51" s="36">
        <f t="shared" si="14"/>
        <v>4255</v>
      </c>
      <c r="W51" s="36"/>
      <c r="X51" s="36">
        <f t="shared" si="14"/>
        <v>3513</v>
      </c>
      <c r="Y51" s="36"/>
      <c r="Z51" s="36">
        <f t="shared" si="14"/>
        <v>3864.4</v>
      </c>
      <c r="AA51" s="36"/>
      <c r="AB51" s="36">
        <f t="shared" si="14"/>
        <v>3287.6</v>
      </c>
      <c r="AC51" s="36"/>
      <c r="AD51" s="36">
        <f t="shared" si="14"/>
        <v>3128.2</v>
      </c>
      <c r="AE51" s="36"/>
      <c r="AF51" s="37"/>
      <c r="AG51" s="38">
        <f t="shared" si="3"/>
        <v>49403.4</v>
      </c>
    </row>
    <row r="52" spans="1:33" s="39" customFormat="1" ht="18.75" x14ac:dyDescent="0.3">
      <c r="A52" s="40" t="s">
        <v>32</v>
      </c>
      <c r="B52" s="41">
        <f>B58+B64+B70+B76+B82</f>
        <v>0</v>
      </c>
      <c r="C52" s="41">
        <f>C58+C64+C70+C76+C82</f>
        <v>0</v>
      </c>
      <c r="D52" s="41">
        <f>D58+D64+D70+D76+D82</f>
        <v>0</v>
      </c>
      <c r="E52" s="41">
        <f>E58+E64+E70+E76+E82</f>
        <v>0</v>
      </c>
      <c r="F52" s="41" t="e">
        <f>E52/B52*100</f>
        <v>#DIV/0!</v>
      </c>
      <c r="G52" s="41" t="e">
        <f>E52/C52*100</f>
        <v>#DIV/0!</v>
      </c>
      <c r="H52" s="75">
        <f>H58+H64+H70+H76+H82</f>
        <v>0</v>
      </c>
      <c r="I52" s="75"/>
      <c r="J52" s="75">
        <f>J58+J64+J70+J76+J82</f>
        <v>0</v>
      </c>
      <c r="K52" s="75"/>
      <c r="L52" s="75">
        <f>L58+L64+L70+L76+L82</f>
        <v>0</v>
      </c>
      <c r="M52" s="75"/>
      <c r="N52" s="75">
        <f>N58+N64+N70+N76+N82</f>
        <v>0</v>
      </c>
      <c r="O52" s="75"/>
      <c r="P52" s="75">
        <f>P58+P64+P70+P76+P82</f>
        <v>0</v>
      </c>
      <c r="Q52" s="75"/>
      <c r="R52" s="75">
        <f>R58+R64+R70+R76+R82</f>
        <v>0</v>
      </c>
      <c r="S52" s="75"/>
      <c r="T52" s="75">
        <f>T58+T64+T70+T76+T82</f>
        <v>0</v>
      </c>
      <c r="U52" s="75"/>
      <c r="V52" s="75">
        <f>V58+V64+V70+V76+V82</f>
        <v>0</v>
      </c>
      <c r="W52" s="75"/>
      <c r="X52" s="75">
        <f>X58+X64+X70+X76+X82</f>
        <v>0</v>
      </c>
      <c r="Y52" s="75"/>
      <c r="Z52" s="75">
        <f>Z58+Z64+Z70+Z76+Z82</f>
        <v>0</v>
      </c>
      <c r="AA52" s="75"/>
      <c r="AB52" s="75">
        <f>AB58+AB64+AB70+AB76+AB82</f>
        <v>0</v>
      </c>
      <c r="AC52" s="75"/>
      <c r="AD52" s="75">
        <f>AD58+AD64+AD70+AD76+AD82</f>
        <v>0</v>
      </c>
      <c r="AE52" s="75"/>
      <c r="AF52" s="37"/>
      <c r="AG52" s="38">
        <f t="shared" si="3"/>
        <v>0</v>
      </c>
    </row>
    <row r="53" spans="1:33" s="39" customFormat="1" ht="18.75" x14ac:dyDescent="0.3">
      <c r="A53" s="40" t="s">
        <v>33</v>
      </c>
      <c r="B53" s="41">
        <f>B65+B77+B83</f>
        <v>0</v>
      </c>
      <c r="C53" s="41">
        <f>C65+C77+C83</f>
        <v>0</v>
      </c>
      <c r="D53" s="41">
        <f>D65+D77+D83</f>
        <v>0</v>
      </c>
      <c r="E53" s="41">
        <f>E65+E77+E83</f>
        <v>0</v>
      </c>
      <c r="F53" s="41" t="e">
        <f>E53/B53*100</f>
        <v>#DIV/0!</v>
      </c>
      <c r="G53" s="41" t="e">
        <f>E53/C53*100</f>
        <v>#DIV/0!</v>
      </c>
      <c r="H53" s="75">
        <f>H59+H65+H71+H77+H83</f>
        <v>0</v>
      </c>
      <c r="I53" s="75"/>
      <c r="J53" s="75">
        <f>J59+J65+J71+J77+J83</f>
        <v>0</v>
      </c>
      <c r="K53" s="75"/>
      <c r="L53" s="75">
        <f>L59+L65+L71+L77+L83</f>
        <v>0</v>
      </c>
      <c r="M53" s="75"/>
      <c r="N53" s="75">
        <f>N59+N65+N71+N77+N83</f>
        <v>0</v>
      </c>
      <c r="O53" s="75"/>
      <c r="P53" s="75">
        <f>P59+P65+P71+P77+P83</f>
        <v>0</v>
      </c>
      <c r="Q53" s="75"/>
      <c r="R53" s="75">
        <f>R59+R65+R71+R77+R83</f>
        <v>0</v>
      </c>
      <c r="S53" s="75"/>
      <c r="T53" s="75">
        <f>T59+T65+T71+T77+T83</f>
        <v>0</v>
      </c>
      <c r="U53" s="75"/>
      <c r="V53" s="75">
        <f>V59+V65+V71+V77+V83</f>
        <v>0</v>
      </c>
      <c r="W53" s="75"/>
      <c r="X53" s="75">
        <f>X59+X65+X71+X77+X83</f>
        <v>0</v>
      </c>
      <c r="Y53" s="75"/>
      <c r="Z53" s="75">
        <f>Z59+Z65+Z71+Z77+Z83</f>
        <v>0</v>
      </c>
      <c r="AA53" s="75"/>
      <c r="AB53" s="75">
        <f>AB59+AB65+AB71+AB77+AB83</f>
        <v>0</v>
      </c>
      <c r="AC53" s="75"/>
      <c r="AD53" s="75">
        <f>AD59+AD65+AD71+AD77+AD83</f>
        <v>0</v>
      </c>
      <c r="AE53" s="75"/>
      <c r="AF53" s="37"/>
      <c r="AG53" s="38">
        <f>H53+J53+L53+N53+P53+R53+T53+V53+X53+Z53+AB53+AD53</f>
        <v>0</v>
      </c>
    </row>
    <row r="54" spans="1:33" s="39" customFormat="1" ht="18.75" x14ac:dyDescent="0.3">
      <c r="A54" s="40" t="s">
        <v>34</v>
      </c>
      <c r="B54" s="41">
        <f>B60+B66+B72++B84+B78</f>
        <v>49403.4</v>
      </c>
      <c r="C54" s="41">
        <f>C60+C66+C72++C84+C78</f>
        <v>6631.2</v>
      </c>
      <c r="D54" s="41">
        <f>D60+D66+D72++D84+D78</f>
        <v>6186.4610000000002</v>
      </c>
      <c r="E54" s="41">
        <f>E60+E66+E72++E84+E78</f>
        <v>6186.4610000000002</v>
      </c>
      <c r="F54" s="41">
        <f>E54/B54*100</f>
        <v>12.522338543501055</v>
      </c>
      <c r="G54" s="41">
        <f>E54/C54*100</f>
        <v>93.293235010254563</v>
      </c>
      <c r="H54" s="75">
        <f>H60+H66+H72+H84</f>
        <v>2713.1</v>
      </c>
      <c r="I54" s="75"/>
      <c r="J54" s="75">
        <f>J60+J66+J72+J78+J84</f>
        <v>3918.1</v>
      </c>
      <c r="K54" s="75"/>
      <c r="L54" s="75">
        <f>L60+L66+L72+L78+L84</f>
        <v>4270.3</v>
      </c>
      <c r="M54" s="75"/>
      <c r="N54" s="75">
        <f>N60+N66+N72+N78+N84</f>
        <v>5130.7</v>
      </c>
      <c r="O54" s="75"/>
      <c r="P54" s="75">
        <f>P60+P66+P72+P78+P84</f>
        <v>4700.6000000000004</v>
      </c>
      <c r="Q54" s="75"/>
      <c r="R54" s="75">
        <f>R60+R66+R72+R78+R84</f>
        <v>5353</v>
      </c>
      <c r="S54" s="75"/>
      <c r="T54" s="75">
        <f>T60+T66+T72+T78+T84</f>
        <v>5269.4</v>
      </c>
      <c r="U54" s="75"/>
      <c r="V54" s="75">
        <f>V60+V66+V72+V78+V84</f>
        <v>4255</v>
      </c>
      <c r="W54" s="75"/>
      <c r="X54" s="75">
        <f>X60+X66+X72+X78+X84</f>
        <v>3513</v>
      </c>
      <c r="Y54" s="75"/>
      <c r="Z54" s="75">
        <f>Z60+Z66+Z72+Z78+Z84</f>
        <v>3864.4</v>
      </c>
      <c r="AA54" s="75"/>
      <c r="AB54" s="75">
        <f>AB60+AB66+AB72+AB78+AB84</f>
        <v>3287.6</v>
      </c>
      <c r="AC54" s="75"/>
      <c r="AD54" s="75">
        <f>AD60+AD66+AD72+AD78+AD84</f>
        <v>3128.2</v>
      </c>
      <c r="AE54" s="75"/>
      <c r="AF54" s="37"/>
      <c r="AG54" s="38">
        <f t="shared" si="3"/>
        <v>49403.4</v>
      </c>
    </row>
    <row r="55" spans="1:33" s="39" customFormat="1" ht="18.75" x14ac:dyDescent="0.3">
      <c r="A55" s="40" t="s">
        <v>35</v>
      </c>
      <c r="B55" s="41">
        <f>B61+B67+B73++B85</f>
        <v>0</v>
      </c>
      <c r="C55" s="41">
        <f>C61+C67+C73++C85</f>
        <v>0</v>
      </c>
      <c r="D55" s="41">
        <f>D61+D67+D73++D85</f>
        <v>0</v>
      </c>
      <c r="E55" s="41">
        <f>E61+E67+E73++E85</f>
        <v>0</v>
      </c>
      <c r="F55" s="41" t="e">
        <f>E55/B55*100</f>
        <v>#DIV/0!</v>
      </c>
      <c r="G55" s="41" t="e">
        <f>E55/C55*100</f>
        <v>#DIV/0!</v>
      </c>
      <c r="H55" s="75">
        <f>H61+H67+H73+H85</f>
        <v>0</v>
      </c>
      <c r="I55" s="75"/>
      <c r="J55" s="75">
        <f t="shared" ref="J55:AD55" si="15">J61+J67+J73+J85</f>
        <v>0</v>
      </c>
      <c r="K55" s="75"/>
      <c r="L55" s="75">
        <f t="shared" si="15"/>
        <v>0</v>
      </c>
      <c r="M55" s="75"/>
      <c r="N55" s="75">
        <f t="shared" si="15"/>
        <v>0</v>
      </c>
      <c r="O55" s="75"/>
      <c r="P55" s="75">
        <f t="shared" si="15"/>
        <v>0</v>
      </c>
      <c r="Q55" s="75"/>
      <c r="R55" s="75">
        <f t="shared" si="15"/>
        <v>0</v>
      </c>
      <c r="S55" s="75"/>
      <c r="T55" s="75">
        <f t="shared" si="15"/>
        <v>0</v>
      </c>
      <c r="U55" s="75"/>
      <c r="V55" s="75">
        <f t="shared" si="15"/>
        <v>0</v>
      </c>
      <c r="W55" s="75"/>
      <c r="X55" s="75">
        <f t="shared" si="15"/>
        <v>0</v>
      </c>
      <c r="Y55" s="75"/>
      <c r="Z55" s="75">
        <f t="shared" si="15"/>
        <v>0</v>
      </c>
      <c r="AA55" s="75"/>
      <c r="AB55" s="75">
        <f t="shared" si="15"/>
        <v>0</v>
      </c>
      <c r="AC55" s="75"/>
      <c r="AD55" s="75">
        <f t="shared" si="15"/>
        <v>0</v>
      </c>
      <c r="AE55" s="75"/>
      <c r="AF55" s="37"/>
      <c r="AG55" s="38">
        <f t="shared" si="3"/>
        <v>0</v>
      </c>
    </row>
    <row r="56" spans="1:33" s="39" customFormat="1" ht="37.5" x14ac:dyDescent="0.3">
      <c r="A56" s="42" t="s">
        <v>46</v>
      </c>
      <c r="B56" s="43"/>
      <c r="C56" s="43"/>
      <c r="D56" s="43"/>
      <c r="E56" s="43"/>
      <c r="F56" s="43"/>
      <c r="G56" s="43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44"/>
      <c r="Y56" s="44"/>
      <c r="Z56" s="44"/>
      <c r="AA56" s="44"/>
      <c r="AB56" s="44"/>
      <c r="AC56" s="44"/>
      <c r="AD56" s="44"/>
      <c r="AE56" s="44"/>
      <c r="AF56" s="37"/>
      <c r="AG56" s="38">
        <f t="shared" si="3"/>
        <v>0</v>
      </c>
    </row>
    <row r="57" spans="1:33" s="39" customFormat="1" ht="18.75" x14ac:dyDescent="0.3">
      <c r="A57" s="76" t="s">
        <v>31</v>
      </c>
      <c r="B57" s="73">
        <f>B60+B59+B58</f>
        <v>314.7</v>
      </c>
      <c r="C57" s="73">
        <f>C58+C59+C60</f>
        <v>0</v>
      </c>
      <c r="D57" s="73">
        <f>D58+D59+D60</f>
        <v>0</v>
      </c>
      <c r="E57" s="73">
        <f>E58+E59+E60</f>
        <v>0</v>
      </c>
      <c r="F57" s="46">
        <f>E57/B57*100</f>
        <v>0</v>
      </c>
      <c r="G57" s="46" t="e">
        <f>E57/C57*100</f>
        <v>#DIV/0!</v>
      </c>
      <c r="H57" s="44">
        <f t="shared" ref="H57:AD57" si="16">H58+H59+H60</f>
        <v>0</v>
      </c>
      <c r="I57" s="44"/>
      <c r="J57" s="44">
        <f t="shared" si="16"/>
        <v>0</v>
      </c>
      <c r="K57" s="44"/>
      <c r="L57" s="44">
        <f t="shared" si="16"/>
        <v>0</v>
      </c>
      <c r="M57" s="44"/>
      <c r="N57" s="44">
        <f t="shared" si="16"/>
        <v>0</v>
      </c>
      <c r="O57" s="44"/>
      <c r="P57" s="44">
        <f t="shared" si="16"/>
        <v>0</v>
      </c>
      <c r="Q57" s="44"/>
      <c r="R57" s="44">
        <f t="shared" si="16"/>
        <v>0</v>
      </c>
      <c r="S57" s="44"/>
      <c r="T57" s="44">
        <f t="shared" si="16"/>
        <v>0</v>
      </c>
      <c r="U57" s="44"/>
      <c r="V57" s="44">
        <f t="shared" si="16"/>
        <v>314.7</v>
      </c>
      <c r="W57" s="44"/>
      <c r="X57" s="44">
        <f t="shared" si="16"/>
        <v>0</v>
      </c>
      <c r="Y57" s="44"/>
      <c r="Z57" s="44">
        <f t="shared" si="16"/>
        <v>0</v>
      </c>
      <c r="AA57" s="44"/>
      <c r="AB57" s="44">
        <f t="shared" si="16"/>
        <v>0</v>
      </c>
      <c r="AC57" s="44"/>
      <c r="AD57" s="44">
        <f t="shared" si="16"/>
        <v>0</v>
      </c>
      <c r="AE57" s="44"/>
      <c r="AF57" s="37"/>
      <c r="AG57" s="38">
        <f t="shared" si="3"/>
        <v>314.7</v>
      </c>
    </row>
    <row r="58" spans="1:33" s="39" customFormat="1" ht="18.75" x14ac:dyDescent="0.3">
      <c r="A58" s="77" t="s">
        <v>32</v>
      </c>
      <c r="B58" s="43">
        <f>H58+J58+L58+N58+P58+R58+T58+V58+X58+Z58+AB58+AD58</f>
        <v>0</v>
      </c>
      <c r="C58" s="43">
        <v>0</v>
      </c>
      <c r="D58" s="43">
        <v>0</v>
      </c>
      <c r="E58" s="43">
        <v>0</v>
      </c>
      <c r="F58" s="50" t="e">
        <f>E58/B58*100</f>
        <v>#DIV/0!</v>
      </c>
      <c r="G58" s="50" t="e">
        <f>E58/C58*100</f>
        <v>#DIV/0!</v>
      </c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37"/>
      <c r="AG58" s="38">
        <f t="shared" si="3"/>
        <v>0</v>
      </c>
    </row>
    <row r="59" spans="1:33" s="39" customFormat="1" ht="18.75" x14ac:dyDescent="0.3">
      <c r="A59" s="77" t="s">
        <v>33</v>
      </c>
      <c r="B59" s="43">
        <f>H59+J59+L59+N59+P59+R59+T59+V59+X59+Z59+AB59+AD59</f>
        <v>0</v>
      </c>
      <c r="C59" s="43">
        <v>0</v>
      </c>
      <c r="D59" s="43">
        <v>0</v>
      </c>
      <c r="E59" s="43">
        <v>0</v>
      </c>
      <c r="F59" s="50" t="e">
        <f>E59/B59*100</f>
        <v>#DIV/0!</v>
      </c>
      <c r="G59" s="50" t="e">
        <f>E59/C59*100</f>
        <v>#DIV/0!</v>
      </c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37"/>
      <c r="AG59" s="38"/>
    </row>
    <row r="60" spans="1:33" s="33" customFormat="1" ht="18.75" x14ac:dyDescent="0.3">
      <c r="A60" s="49" t="s">
        <v>34</v>
      </c>
      <c r="B60" s="50">
        <f>H60+J60+L60+N60+P60+R60+T60+V60+X60+Z60+AB60+AD60</f>
        <v>314.7</v>
      </c>
      <c r="C60" s="43">
        <f>H60</f>
        <v>0</v>
      </c>
      <c r="D60" s="43">
        <f>E60</f>
        <v>0</v>
      </c>
      <c r="E60" s="43">
        <f>I60</f>
        <v>0</v>
      </c>
      <c r="F60" s="50">
        <f>E60/B60*100</f>
        <v>0</v>
      </c>
      <c r="G60" s="50" t="e">
        <f>E60/C60*100</f>
        <v>#DIV/0!</v>
      </c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>
        <v>314.7</v>
      </c>
      <c r="W60" s="51"/>
      <c r="X60" s="51"/>
      <c r="Y60" s="51"/>
      <c r="Z60" s="51"/>
      <c r="AA60" s="51"/>
      <c r="AB60" s="51"/>
      <c r="AC60" s="51"/>
      <c r="AD60" s="51"/>
      <c r="AE60" s="51"/>
      <c r="AF60" s="32"/>
      <c r="AG60" s="38"/>
    </row>
    <row r="61" spans="1:33" s="33" customFormat="1" ht="18.75" x14ac:dyDescent="0.3">
      <c r="A61" s="49" t="s">
        <v>35</v>
      </c>
      <c r="B61" s="50">
        <f>H61+J61+L61+N61+P61+R61+T61+V61+X61+Z61+AB61+AD61</f>
        <v>0</v>
      </c>
      <c r="C61" s="43">
        <v>0</v>
      </c>
      <c r="D61" s="43">
        <v>0</v>
      </c>
      <c r="E61" s="43">
        <v>0</v>
      </c>
      <c r="F61" s="63" t="e">
        <f>E61/B61*100</f>
        <v>#DIV/0!</v>
      </c>
      <c r="G61" s="63" t="e">
        <f>E61/C61*100</f>
        <v>#DIV/0!</v>
      </c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32"/>
      <c r="AG61" s="38">
        <f t="shared" si="3"/>
        <v>0</v>
      </c>
    </row>
    <row r="62" spans="1:33" s="33" customFormat="1" ht="37.5" x14ac:dyDescent="0.3">
      <c r="A62" s="64" t="s">
        <v>47</v>
      </c>
      <c r="B62" s="46"/>
      <c r="C62" s="46"/>
      <c r="D62" s="46"/>
      <c r="E62" s="46"/>
      <c r="F62" s="46"/>
      <c r="G62" s="46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32"/>
      <c r="AG62" s="38">
        <f t="shared" si="3"/>
        <v>0</v>
      </c>
    </row>
    <row r="63" spans="1:33" s="33" customFormat="1" ht="18.75" x14ac:dyDescent="0.3">
      <c r="A63" s="45" t="s">
        <v>31</v>
      </c>
      <c r="B63" s="46">
        <f>B65+B66+B64</f>
        <v>50</v>
      </c>
      <c r="C63" s="73">
        <f>C64+C65+C66</f>
        <v>0</v>
      </c>
      <c r="D63" s="73">
        <f>D64+D65+D66</f>
        <v>0</v>
      </c>
      <c r="E63" s="73">
        <f>E64+E65+E66</f>
        <v>0</v>
      </c>
      <c r="F63" s="46">
        <f>E63/B63*100</f>
        <v>0</v>
      </c>
      <c r="G63" s="46" t="e">
        <f>E63/C63*100</f>
        <v>#DIV/0!</v>
      </c>
      <c r="H63" s="47">
        <f t="shared" ref="H63:AD63" si="17">H64+H65+H66</f>
        <v>0</v>
      </c>
      <c r="I63" s="47"/>
      <c r="J63" s="47">
        <f t="shared" si="17"/>
        <v>0</v>
      </c>
      <c r="K63" s="47"/>
      <c r="L63" s="47">
        <f t="shared" si="17"/>
        <v>0</v>
      </c>
      <c r="M63" s="47"/>
      <c r="N63" s="47">
        <f t="shared" si="17"/>
        <v>0</v>
      </c>
      <c r="O63" s="47"/>
      <c r="P63" s="47">
        <f t="shared" si="17"/>
        <v>50</v>
      </c>
      <c r="Q63" s="47"/>
      <c r="R63" s="47">
        <f t="shared" si="17"/>
        <v>0</v>
      </c>
      <c r="S63" s="47"/>
      <c r="T63" s="47">
        <f t="shared" si="17"/>
        <v>0</v>
      </c>
      <c r="U63" s="47"/>
      <c r="V63" s="47">
        <f t="shared" si="17"/>
        <v>0</v>
      </c>
      <c r="W63" s="47"/>
      <c r="X63" s="47">
        <f t="shared" si="17"/>
        <v>0</v>
      </c>
      <c r="Y63" s="47"/>
      <c r="Z63" s="47">
        <f t="shared" si="17"/>
        <v>0</v>
      </c>
      <c r="AA63" s="47"/>
      <c r="AB63" s="47">
        <f t="shared" si="17"/>
        <v>0</v>
      </c>
      <c r="AC63" s="47"/>
      <c r="AD63" s="47">
        <f t="shared" si="17"/>
        <v>0</v>
      </c>
      <c r="AE63" s="47"/>
      <c r="AF63" s="32"/>
      <c r="AG63" s="38">
        <f t="shared" si="3"/>
        <v>50</v>
      </c>
    </row>
    <row r="64" spans="1:33" s="33" customFormat="1" ht="18.75" x14ac:dyDescent="0.3">
      <c r="A64" s="49" t="s">
        <v>32</v>
      </c>
      <c r="B64" s="50">
        <f>H64+J64+L64+N64+P64+R64+T64+V64+X64+Z64+AB64+AD64</f>
        <v>0</v>
      </c>
      <c r="C64" s="43">
        <v>0</v>
      </c>
      <c r="D64" s="43">
        <v>0</v>
      </c>
      <c r="E64" s="43">
        <v>0</v>
      </c>
      <c r="F64" s="50" t="e">
        <f>E64/B64*100</f>
        <v>#DIV/0!</v>
      </c>
      <c r="G64" s="50" t="e">
        <f>E64/C64*100</f>
        <v>#DIV/0!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32"/>
      <c r="AG64" s="38">
        <f t="shared" si="3"/>
        <v>0</v>
      </c>
    </row>
    <row r="65" spans="1:33" s="33" customFormat="1" ht="18.75" x14ac:dyDescent="0.3">
      <c r="A65" s="49" t="s">
        <v>33</v>
      </c>
      <c r="B65" s="50">
        <f>H65+J65+L65+N65+P65+R65+T65+V65+X65+Z65+AB65+AD65</f>
        <v>0</v>
      </c>
      <c r="C65" s="43">
        <v>0</v>
      </c>
      <c r="D65" s="43">
        <v>0</v>
      </c>
      <c r="E65" s="43">
        <v>0</v>
      </c>
      <c r="F65" s="50" t="e">
        <f>E65/B65*100</f>
        <v>#DIV/0!</v>
      </c>
      <c r="G65" s="50" t="e">
        <f>E65/C65*100</f>
        <v>#DIV/0!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32"/>
      <c r="AG65" s="38">
        <f t="shared" si="3"/>
        <v>0</v>
      </c>
    </row>
    <row r="66" spans="1:33" s="33" customFormat="1" ht="18.75" x14ac:dyDescent="0.3">
      <c r="A66" s="49" t="s">
        <v>34</v>
      </c>
      <c r="B66" s="50">
        <f>H66+J66+L66+N66+R66+P66+T66+V66+X66+Z66+AB66+AD66</f>
        <v>50</v>
      </c>
      <c r="C66" s="43">
        <f>H66</f>
        <v>0</v>
      </c>
      <c r="D66" s="43">
        <f>E66</f>
        <v>0</v>
      </c>
      <c r="E66" s="43">
        <f>I66</f>
        <v>0</v>
      </c>
      <c r="F66" s="50">
        <f>E66/B66*100</f>
        <v>0</v>
      </c>
      <c r="G66" s="50" t="e">
        <f>E66/C66*100</f>
        <v>#DIV/0!</v>
      </c>
      <c r="H66" s="51"/>
      <c r="I66" s="51"/>
      <c r="J66" s="51"/>
      <c r="K66" s="51"/>
      <c r="L66" s="51"/>
      <c r="M66" s="51"/>
      <c r="N66" s="51"/>
      <c r="O66" s="51"/>
      <c r="P66" s="51">
        <v>50</v>
      </c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32"/>
      <c r="AG66" s="38">
        <f t="shared" si="3"/>
        <v>50</v>
      </c>
    </row>
    <row r="67" spans="1:33" s="33" customFormat="1" ht="18.75" x14ac:dyDescent="0.3">
      <c r="A67" s="49" t="s">
        <v>35</v>
      </c>
      <c r="B67" s="50">
        <f>H67+J67+L67+N67+P67+R67+T67+V67+X67+Z67+AB67+AD67</f>
        <v>0</v>
      </c>
      <c r="C67" s="43">
        <v>0</v>
      </c>
      <c r="D67" s="43">
        <v>0</v>
      </c>
      <c r="E67" s="43">
        <v>0</v>
      </c>
      <c r="F67" s="63" t="e">
        <f>E67/B67*100</f>
        <v>#DIV/0!</v>
      </c>
      <c r="G67" s="63" t="e">
        <f>E67/C67*100</f>
        <v>#DIV/0!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32"/>
      <c r="AG67" s="38">
        <f t="shared" si="3"/>
        <v>0</v>
      </c>
    </row>
    <row r="68" spans="1:33" s="33" customFormat="1" ht="37.5" x14ac:dyDescent="0.3">
      <c r="A68" s="64" t="s">
        <v>48</v>
      </c>
      <c r="B68" s="46"/>
      <c r="C68" s="46"/>
      <c r="D68" s="46"/>
      <c r="E68" s="46"/>
      <c r="F68" s="46"/>
      <c r="G68" s="46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32"/>
      <c r="AG68" s="38">
        <f t="shared" si="3"/>
        <v>0</v>
      </c>
    </row>
    <row r="69" spans="1:33" s="33" customFormat="1" ht="126" x14ac:dyDescent="0.3">
      <c r="A69" s="45" t="s">
        <v>31</v>
      </c>
      <c r="B69" s="46">
        <f>B72+B71+B70</f>
        <v>500</v>
      </c>
      <c r="C69" s="73">
        <f>C70+C71+C72</f>
        <v>105</v>
      </c>
      <c r="D69" s="73">
        <f>D70+D71+D72</f>
        <v>67</v>
      </c>
      <c r="E69" s="73">
        <f>E70+E71+E72</f>
        <v>67</v>
      </c>
      <c r="F69" s="46">
        <f>E69/B69*100</f>
        <v>13.4</v>
      </c>
      <c r="G69" s="46">
        <f>E69/C69*100</f>
        <v>63.809523809523803</v>
      </c>
      <c r="H69" s="47">
        <f t="shared" ref="H69:AD69" si="18">H70+H71+H72</f>
        <v>67</v>
      </c>
      <c r="I69" s="47"/>
      <c r="J69" s="47">
        <f t="shared" si="18"/>
        <v>38</v>
      </c>
      <c r="K69" s="47"/>
      <c r="L69" s="47">
        <f t="shared" si="18"/>
        <v>201.5</v>
      </c>
      <c r="M69" s="47"/>
      <c r="N69" s="47">
        <f t="shared" si="18"/>
        <v>30</v>
      </c>
      <c r="O69" s="47"/>
      <c r="P69" s="47">
        <f t="shared" si="18"/>
        <v>0</v>
      </c>
      <c r="Q69" s="47"/>
      <c r="R69" s="47">
        <f t="shared" si="18"/>
        <v>0</v>
      </c>
      <c r="S69" s="47"/>
      <c r="T69" s="47">
        <f t="shared" si="18"/>
        <v>0</v>
      </c>
      <c r="U69" s="47"/>
      <c r="V69" s="47">
        <f t="shared" si="18"/>
        <v>133.5</v>
      </c>
      <c r="W69" s="47"/>
      <c r="X69" s="47">
        <f t="shared" si="18"/>
        <v>30</v>
      </c>
      <c r="Y69" s="47"/>
      <c r="Z69" s="47">
        <f t="shared" si="18"/>
        <v>0</v>
      </c>
      <c r="AA69" s="47"/>
      <c r="AB69" s="47">
        <f t="shared" si="18"/>
        <v>0</v>
      </c>
      <c r="AC69" s="47"/>
      <c r="AD69" s="47">
        <f t="shared" si="18"/>
        <v>0</v>
      </c>
      <c r="AE69" s="47"/>
      <c r="AF69" s="48" t="s">
        <v>49</v>
      </c>
      <c r="AG69" s="38">
        <f t="shared" si="3"/>
        <v>500</v>
      </c>
    </row>
    <row r="70" spans="1:33" s="33" customFormat="1" ht="18.75" x14ac:dyDescent="0.3">
      <c r="A70" s="49" t="s">
        <v>32</v>
      </c>
      <c r="B70" s="50">
        <f>H70+J70+L70+N70+P70+R70+T70+V70+X70+Z70+AB70+AD70</f>
        <v>0</v>
      </c>
      <c r="C70" s="43">
        <v>0</v>
      </c>
      <c r="D70" s="43">
        <v>0</v>
      </c>
      <c r="E70" s="43">
        <v>0</v>
      </c>
      <c r="F70" s="50" t="e">
        <f>E70/B70*100</f>
        <v>#DIV/0!</v>
      </c>
      <c r="G70" s="50" t="e">
        <f>E70/C70*100</f>
        <v>#DIV/0!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32"/>
      <c r="AG70" s="38">
        <f t="shared" si="3"/>
        <v>0</v>
      </c>
    </row>
    <row r="71" spans="1:33" s="33" customFormat="1" ht="18.75" x14ac:dyDescent="0.3">
      <c r="A71" s="49" t="s">
        <v>33</v>
      </c>
      <c r="B71" s="50">
        <f>H71+J71+L71+N71+P71+R71+T71+V71+X71+Z71+AB71+AD71</f>
        <v>0</v>
      </c>
      <c r="C71" s="43">
        <v>0</v>
      </c>
      <c r="D71" s="43">
        <v>0</v>
      </c>
      <c r="E71" s="43">
        <v>0</v>
      </c>
      <c r="F71" s="50" t="e">
        <f>E71/B71*100</f>
        <v>#DIV/0!</v>
      </c>
      <c r="G71" s="50" t="e">
        <f>E71/C71*100</f>
        <v>#DIV/0!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32"/>
      <c r="AG71" s="38">
        <f t="shared" si="3"/>
        <v>0</v>
      </c>
    </row>
    <row r="72" spans="1:33" s="33" customFormat="1" ht="18.75" x14ac:dyDescent="0.3">
      <c r="A72" s="49" t="s">
        <v>34</v>
      </c>
      <c r="B72" s="50">
        <f>H72+J72+L72+N72+P72+R72+T72+V72+X72+Z72+AB72+AD72</f>
        <v>500</v>
      </c>
      <c r="C72" s="43">
        <f>H72+J72</f>
        <v>105</v>
      </c>
      <c r="D72" s="43">
        <f>E72</f>
        <v>67</v>
      </c>
      <c r="E72" s="43">
        <f>K72</f>
        <v>67</v>
      </c>
      <c r="F72" s="50">
        <f>E72/B72*100</f>
        <v>13.4</v>
      </c>
      <c r="G72" s="50">
        <f>E72/C72*100</f>
        <v>63.809523809523803</v>
      </c>
      <c r="H72" s="51">
        <v>67</v>
      </c>
      <c r="I72" s="51"/>
      <c r="J72" s="51">
        <v>38</v>
      </c>
      <c r="K72" s="51">
        <v>67</v>
      </c>
      <c r="L72" s="51">
        <v>201.5</v>
      </c>
      <c r="M72" s="51"/>
      <c r="N72" s="51">
        <v>30</v>
      </c>
      <c r="O72" s="51"/>
      <c r="P72" s="51"/>
      <c r="Q72" s="51"/>
      <c r="R72" s="51"/>
      <c r="S72" s="51"/>
      <c r="T72" s="51"/>
      <c r="U72" s="51"/>
      <c r="V72" s="51">
        <v>133.5</v>
      </c>
      <c r="W72" s="51"/>
      <c r="X72" s="51">
        <v>30</v>
      </c>
      <c r="Y72" s="51"/>
      <c r="Z72" s="51"/>
      <c r="AA72" s="51"/>
      <c r="AB72" s="51"/>
      <c r="AC72" s="51"/>
      <c r="AD72" s="51"/>
      <c r="AE72" s="51"/>
      <c r="AF72" s="32"/>
      <c r="AG72" s="38">
        <f t="shared" si="3"/>
        <v>500</v>
      </c>
    </row>
    <row r="73" spans="1:33" s="33" customFormat="1" ht="18.75" x14ac:dyDescent="0.3">
      <c r="A73" s="49" t="s">
        <v>35</v>
      </c>
      <c r="B73" s="50">
        <f>H73+J73+L73+N73+P73+R73+T73+V73+X73+Z73+AB73+AD73</f>
        <v>0</v>
      </c>
      <c r="C73" s="43">
        <v>0</v>
      </c>
      <c r="D73" s="43">
        <v>0</v>
      </c>
      <c r="E73" s="43">
        <v>0</v>
      </c>
      <c r="F73" s="63" t="e">
        <f>E73/B73*100</f>
        <v>#DIV/0!</v>
      </c>
      <c r="G73" s="63" t="e">
        <f>E73/C73*100</f>
        <v>#DIV/0!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32"/>
      <c r="AG73" s="38">
        <f t="shared" si="3"/>
        <v>0</v>
      </c>
    </row>
    <row r="74" spans="1:33" s="33" customFormat="1" ht="18.75" customHeight="1" x14ac:dyDescent="0.3">
      <c r="A74" s="64" t="s">
        <v>50</v>
      </c>
      <c r="B74" s="50"/>
      <c r="C74" s="50"/>
      <c r="D74" s="50"/>
      <c r="E74" s="50"/>
      <c r="F74" s="50"/>
      <c r="G74" s="50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32"/>
      <c r="AG74" s="38">
        <f t="shared" si="3"/>
        <v>0</v>
      </c>
    </row>
    <row r="75" spans="1:33" s="33" customFormat="1" ht="18.75" customHeight="1" x14ac:dyDescent="0.3">
      <c r="A75" s="45" t="s">
        <v>31</v>
      </c>
      <c r="B75" s="46">
        <f>B78+B77+B76</f>
        <v>459.8</v>
      </c>
      <c r="C75" s="73">
        <f>C76+C77+C78</f>
        <v>0</v>
      </c>
      <c r="D75" s="73">
        <f>D76+D77+D78</f>
        <v>0</v>
      </c>
      <c r="E75" s="73">
        <f>E76+E77+E78</f>
        <v>0</v>
      </c>
      <c r="F75" s="46">
        <f>E75/B75*100</f>
        <v>0</v>
      </c>
      <c r="G75" s="46" t="e">
        <f>E75/C75*100</f>
        <v>#DIV/0!</v>
      </c>
      <c r="H75" s="47">
        <f>H78+H77+H76</f>
        <v>0</v>
      </c>
      <c r="I75" s="47"/>
      <c r="J75" s="47">
        <f t="shared" ref="J75:AD75" si="19">J76+J77+J78</f>
        <v>0</v>
      </c>
      <c r="K75" s="47"/>
      <c r="L75" s="47">
        <f t="shared" si="19"/>
        <v>0</v>
      </c>
      <c r="M75" s="47"/>
      <c r="N75" s="47">
        <f t="shared" si="19"/>
        <v>459.8</v>
      </c>
      <c r="O75" s="47"/>
      <c r="P75" s="47">
        <f t="shared" si="19"/>
        <v>0</v>
      </c>
      <c r="Q75" s="47"/>
      <c r="R75" s="47">
        <f t="shared" si="19"/>
        <v>0</v>
      </c>
      <c r="S75" s="47"/>
      <c r="T75" s="47">
        <f t="shared" si="19"/>
        <v>0</v>
      </c>
      <c r="U75" s="47"/>
      <c r="V75" s="47">
        <f t="shared" si="19"/>
        <v>0</v>
      </c>
      <c r="W75" s="47"/>
      <c r="X75" s="47">
        <f t="shared" si="19"/>
        <v>0</v>
      </c>
      <c r="Y75" s="47"/>
      <c r="Z75" s="47">
        <f t="shared" si="19"/>
        <v>0</v>
      </c>
      <c r="AA75" s="47"/>
      <c r="AB75" s="47">
        <f t="shared" si="19"/>
        <v>0</v>
      </c>
      <c r="AC75" s="47"/>
      <c r="AD75" s="47">
        <f t="shared" si="19"/>
        <v>0</v>
      </c>
      <c r="AE75" s="47"/>
      <c r="AF75" s="32"/>
      <c r="AG75" s="38">
        <f t="shared" si="3"/>
        <v>459.8</v>
      </c>
    </row>
    <row r="76" spans="1:33" s="33" customFormat="1" ht="18.75" customHeight="1" x14ac:dyDescent="0.3">
      <c r="A76" s="49" t="s">
        <v>32</v>
      </c>
      <c r="B76" s="50">
        <f>H76+J76+L76+N76+P76+R76+T76+V76+X76+Z76+AB76+AD76</f>
        <v>0</v>
      </c>
      <c r="C76" s="43">
        <v>0</v>
      </c>
      <c r="D76" s="43">
        <v>0</v>
      </c>
      <c r="E76" s="43">
        <v>0</v>
      </c>
      <c r="F76" s="50" t="e">
        <f>E76/B76*100</f>
        <v>#DIV/0!</v>
      </c>
      <c r="G76" s="50" t="e">
        <f>E76/C76*100</f>
        <v>#DIV/0!</v>
      </c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32"/>
      <c r="AG76" s="38">
        <f t="shared" si="3"/>
        <v>0</v>
      </c>
    </row>
    <row r="77" spans="1:33" s="33" customFormat="1" ht="18.75" customHeight="1" x14ac:dyDescent="0.3">
      <c r="A77" s="49" t="s">
        <v>33</v>
      </c>
      <c r="B77" s="50">
        <f>H77+J77+L77+N77+P77+R77+T77+V77+X77+Z77+AB77+AD77</f>
        <v>0</v>
      </c>
      <c r="C77" s="43">
        <v>0</v>
      </c>
      <c r="D77" s="43">
        <v>0</v>
      </c>
      <c r="E77" s="43">
        <v>0</v>
      </c>
      <c r="F77" s="50" t="e">
        <f>E77/B77*100</f>
        <v>#DIV/0!</v>
      </c>
      <c r="G77" s="50" t="e">
        <f>E77/C77*100</f>
        <v>#DIV/0!</v>
      </c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32"/>
      <c r="AG77" s="38">
        <f t="shared" si="3"/>
        <v>0</v>
      </c>
    </row>
    <row r="78" spans="1:33" s="33" customFormat="1" ht="18.75" x14ac:dyDescent="0.3">
      <c r="A78" s="49" t="s">
        <v>34</v>
      </c>
      <c r="B78" s="50">
        <f>H78+J78+L78+N78+P78+R78+T78+V78+X78+Z78+AB78+AD78</f>
        <v>459.8</v>
      </c>
      <c r="C78" s="43">
        <f>H78</f>
        <v>0</v>
      </c>
      <c r="D78" s="43">
        <f>E78</f>
        <v>0</v>
      </c>
      <c r="E78" s="43">
        <f>I78</f>
        <v>0</v>
      </c>
      <c r="F78" s="50">
        <f>E78/B78*100</f>
        <v>0</v>
      </c>
      <c r="G78" s="50" t="e">
        <f>E78/C78*100</f>
        <v>#DIV/0!</v>
      </c>
      <c r="H78" s="51"/>
      <c r="I78" s="51"/>
      <c r="J78" s="51"/>
      <c r="K78" s="51"/>
      <c r="L78" s="51"/>
      <c r="M78" s="51"/>
      <c r="N78" s="51">
        <v>459.8</v>
      </c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32"/>
      <c r="AG78" s="38">
        <f t="shared" ref="AG78:AG141" si="20">H78+J78+L78+N78+P78+R78+T78+V78+X78+Z78+AB78+AD78</f>
        <v>459.8</v>
      </c>
    </row>
    <row r="79" spans="1:33" s="33" customFormat="1" ht="18.75" x14ac:dyDescent="0.3">
      <c r="A79" s="49" t="s">
        <v>35</v>
      </c>
      <c r="B79" s="50">
        <f>H79+J79+L79+N79+P79+R79+T79+V79+X79+Z79+AB79+AD79</f>
        <v>0</v>
      </c>
      <c r="C79" s="43">
        <v>0</v>
      </c>
      <c r="D79" s="43">
        <v>0</v>
      </c>
      <c r="E79" s="43">
        <v>0</v>
      </c>
      <c r="F79" s="63" t="e">
        <f>E79/B79*100</f>
        <v>#DIV/0!</v>
      </c>
      <c r="G79" s="63" t="e">
        <f>E79/C79*100</f>
        <v>#DIV/0!</v>
      </c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32"/>
      <c r="AG79" s="38">
        <f t="shared" si="20"/>
        <v>0</v>
      </c>
    </row>
    <row r="80" spans="1:33" s="33" customFormat="1" ht="47.25" customHeight="1" x14ac:dyDescent="0.3">
      <c r="A80" s="64" t="s">
        <v>51</v>
      </c>
      <c r="B80" s="46"/>
      <c r="C80" s="46"/>
      <c r="D80" s="46"/>
      <c r="E80" s="46"/>
      <c r="F80" s="46"/>
      <c r="G80" s="46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65"/>
      <c r="AG80" s="38">
        <f t="shared" si="20"/>
        <v>0</v>
      </c>
    </row>
    <row r="81" spans="1:33" s="33" customFormat="1" ht="18.75" customHeight="1" x14ac:dyDescent="0.3">
      <c r="A81" s="45" t="s">
        <v>31</v>
      </c>
      <c r="B81" s="46">
        <f>B82+B83+B84</f>
        <v>48078.9</v>
      </c>
      <c r="C81" s="46">
        <f>C82+C83+C84</f>
        <v>6526.2</v>
      </c>
      <c r="D81" s="46">
        <f>D82+D83+D84</f>
        <v>6119.4610000000002</v>
      </c>
      <c r="E81" s="46">
        <f>E82+E83+E84</f>
        <v>6119.4610000000002</v>
      </c>
      <c r="F81" s="73">
        <f>E81/B81*100</f>
        <v>12.727955506469574</v>
      </c>
      <c r="G81" s="73">
        <f>E81/C81*100</f>
        <v>93.767598296098811</v>
      </c>
      <c r="H81" s="47">
        <f>H82+H83+H84</f>
        <v>2646.1</v>
      </c>
      <c r="I81" s="47">
        <f>I82+I83+I84</f>
        <v>1364.701</v>
      </c>
      <c r="J81" s="47">
        <v>3880.1</v>
      </c>
      <c r="K81" s="47">
        <v>3880.1</v>
      </c>
      <c r="L81" s="47">
        <v>3880.1</v>
      </c>
      <c r="M81" s="47">
        <v>3880.1</v>
      </c>
      <c r="N81" s="47">
        <v>3880.1</v>
      </c>
      <c r="O81" s="47">
        <v>3880.1</v>
      </c>
      <c r="P81" s="47">
        <v>3880.1</v>
      </c>
      <c r="Q81" s="47">
        <v>3880.1</v>
      </c>
      <c r="R81" s="47">
        <v>3880.1</v>
      </c>
      <c r="S81" s="47">
        <v>3880.1</v>
      </c>
      <c r="T81" s="47">
        <v>3880.1</v>
      </c>
      <c r="U81" s="47">
        <v>3880.1</v>
      </c>
      <c r="V81" s="47">
        <v>3880.1</v>
      </c>
      <c r="W81" s="47">
        <v>3880.1</v>
      </c>
      <c r="X81" s="47">
        <v>3880.1</v>
      </c>
      <c r="Y81" s="47">
        <v>3880.1</v>
      </c>
      <c r="Z81" s="47">
        <v>3880.1</v>
      </c>
      <c r="AA81" s="47">
        <v>3880.1</v>
      </c>
      <c r="AB81" s="47">
        <v>3880.1</v>
      </c>
      <c r="AC81" s="47">
        <v>3880.1</v>
      </c>
      <c r="AD81" s="47">
        <v>3880.1</v>
      </c>
      <c r="AE81" s="47">
        <v>3880.1</v>
      </c>
      <c r="AF81" s="66"/>
      <c r="AG81" s="38">
        <f>H81+J81+L81+N81+P81+R81+T81+V81+X81+Z81+AB81+AD81</f>
        <v>45327.19999999999</v>
      </c>
    </row>
    <row r="82" spans="1:33" s="33" customFormat="1" ht="18.75" customHeight="1" x14ac:dyDescent="0.3">
      <c r="A82" s="49" t="s">
        <v>32</v>
      </c>
      <c r="B82" s="50">
        <f>H82+J82+L82+N82+P82+R82+T82+V82+X82+Z82+AB82+AD82</f>
        <v>0</v>
      </c>
      <c r="C82" s="50">
        <v>0</v>
      </c>
      <c r="D82" s="50">
        <v>0</v>
      </c>
      <c r="E82" s="50">
        <v>0</v>
      </c>
      <c r="F82" s="43" t="e">
        <f>E82/B82*100</f>
        <v>#DIV/0!</v>
      </c>
      <c r="G82" s="43" t="e">
        <f>E82/C82*100</f>
        <v>#DIV/0!</v>
      </c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66"/>
      <c r="AG82" s="38">
        <f t="shared" si="20"/>
        <v>0</v>
      </c>
    </row>
    <row r="83" spans="1:33" s="33" customFormat="1" ht="18.75" customHeight="1" x14ac:dyDescent="0.3">
      <c r="A83" s="49" t="s">
        <v>33</v>
      </c>
      <c r="B83" s="50">
        <f>H83+J83+L83+N83+P83+R83+T83+V83+X83+Z83+AB83+AD83</f>
        <v>0</v>
      </c>
      <c r="C83" s="50">
        <v>0</v>
      </c>
      <c r="D83" s="50">
        <v>0</v>
      </c>
      <c r="E83" s="50">
        <v>0</v>
      </c>
      <c r="F83" s="43" t="e">
        <f>E83/B83*100</f>
        <v>#DIV/0!</v>
      </c>
      <c r="G83" s="43" t="e">
        <f>E83/C83*100</f>
        <v>#DIV/0!</v>
      </c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66"/>
      <c r="AG83" s="38">
        <f t="shared" si="20"/>
        <v>0</v>
      </c>
    </row>
    <row r="84" spans="1:33" s="33" customFormat="1" ht="18.75" customHeight="1" x14ac:dyDescent="0.3">
      <c r="A84" s="49" t="s">
        <v>34</v>
      </c>
      <c r="B84" s="50">
        <f>H84+J84+L84+N84+P84+R84+T84+V84+X84+Z84+AB84+AD84</f>
        <v>48078.9</v>
      </c>
      <c r="C84" s="50">
        <f>H84+J84</f>
        <v>6526.2</v>
      </c>
      <c r="D84" s="50">
        <f>E84</f>
        <v>6119.4610000000002</v>
      </c>
      <c r="E84" s="50">
        <f>I84+K84</f>
        <v>6119.4610000000002</v>
      </c>
      <c r="F84" s="43">
        <f>E84/B84*100</f>
        <v>12.727955506469574</v>
      </c>
      <c r="G84" s="43">
        <f>E84/C84*100</f>
        <v>93.767598296098811</v>
      </c>
      <c r="H84" s="51">
        <v>2646.1</v>
      </c>
      <c r="I84" s="51">
        <v>1364.701</v>
      </c>
      <c r="J84" s="51">
        <v>3880.1</v>
      </c>
      <c r="K84" s="51">
        <v>4754.76</v>
      </c>
      <c r="L84" s="51">
        <v>4068.8</v>
      </c>
      <c r="M84" s="51"/>
      <c r="N84" s="51">
        <v>4640.8999999999996</v>
      </c>
      <c r="O84" s="51"/>
      <c r="P84" s="51">
        <v>4650.6000000000004</v>
      </c>
      <c r="Q84" s="51"/>
      <c r="R84" s="51">
        <v>5353</v>
      </c>
      <c r="S84" s="51"/>
      <c r="T84" s="51">
        <v>5269.4</v>
      </c>
      <c r="U84" s="51"/>
      <c r="V84" s="51">
        <v>3806.8</v>
      </c>
      <c r="W84" s="51"/>
      <c r="X84" s="51">
        <v>3483</v>
      </c>
      <c r="Y84" s="51"/>
      <c r="Z84" s="51">
        <v>3864.4</v>
      </c>
      <c r="AA84" s="51"/>
      <c r="AB84" s="51">
        <v>3287.6</v>
      </c>
      <c r="AC84" s="51"/>
      <c r="AD84" s="51">
        <v>3128.2</v>
      </c>
      <c r="AE84" s="51"/>
      <c r="AF84" s="66"/>
      <c r="AG84" s="38">
        <f t="shared" si="20"/>
        <v>48078.9</v>
      </c>
    </row>
    <row r="85" spans="1:33" s="33" customFormat="1" ht="18.75" customHeight="1" x14ac:dyDescent="0.3">
      <c r="A85" s="49" t="s">
        <v>35</v>
      </c>
      <c r="B85" s="50">
        <f>H85+J85+L85+N85+P85+R85+T85+V85+X85+Z85+AB85+AD85</f>
        <v>0</v>
      </c>
      <c r="C85" s="50">
        <v>0</v>
      </c>
      <c r="D85" s="50">
        <v>0</v>
      </c>
      <c r="E85" s="50">
        <v>0</v>
      </c>
      <c r="F85" s="43" t="e">
        <f>E85/B85*100</f>
        <v>#DIV/0!</v>
      </c>
      <c r="G85" s="43" t="e">
        <f>E85/C85*100</f>
        <v>#DIV/0!</v>
      </c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67"/>
      <c r="AG85" s="38">
        <f t="shared" si="20"/>
        <v>0</v>
      </c>
    </row>
    <row r="86" spans="1:33" s="33" customFormat="1" ht="66" customHeight="1" x14ac:dyDescent="0.3">
      <c r="A86" s="74" t="s">
        <v>52</v>
      </c>
      <c r="B86" s="35"/>
      <c r="C86" s="35"/>
      <c r="D86" s="35"/>
      <c r="E86" s="35"/>
      <c r="F86" s="35"/>
      <c r="G86" s="35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2"/>
      <c r="AG86" s="38">
        <f t="shared" si="20"/>
        <v>0</v>
      </c>
    </row>
    <row r="87" spans="1:33" s="39" customFormat="1" ht="18.75" customHeight="1" x14ac:dyDescent="0.3">
      <c r="A87" s="34" t="s">
        <v>31</v>
      </c>
      <c r="B87" s="35">
        <f>B88+B89+B90+B91</f>
        <v>3084.5000000000005</v>
      </c>
      <c r="C87" s="35">
        <f>C88+C89+C90</f>
        <v>360.07</v>
      </c>
      <c r="D87" s="35">
        <f>D88+D89+D90</f>
        <v>351.25</v>
      </c>
      <c r="E87" s="35">
        <f>E88+E89+E90</f>
        <v>351.25</v>
      </c>
      <c r="F87" s="35"/>
      <c r="G87" s="35"/>
      <c r="H87" s="35">
        <f t="shared" ref="H87:AD87" si="21">H89+H90</f>
        <v>129.5</v>
      </c>
      <c r="I87" s="35"/>
      <c r="J87" s="35">
        <f t="shared" si="21"/>
        <v>230.57</v>
      </c>
      <c r="K87" s="35"/>
      <c r="L87" s="35">
        <f t="shared" si="21"/>
        <v>723.37</v>
      </c>
      <c r="M87" s="35"/>
      <c r="N87" s="35">
        <f t="shared" si="21"/>
        <v>1272.25</v>
      </c>
      <c r="O87" s="35"/>
      <c r="P87" s="35">
        <f t="shared" si="21"/>
        <v>111</v>
      </c>
      <c r="Q87" s="35"/>
      <c r="R87" s="35">
        <f t="shared" si="21"/>
        <v>176</v>
      </c>
      <c r="S87" s="35"/>
      <c r="T87" s="35">
        <f t="shared" si="21"/>
        <v>55.05</v>
      </c>
      <c r="U87" s="35"/>
      <c r="V87" s="35">
        <f t="shared" si="21"/>
        <v>29.01</v>
      </c>
      <c r="W87" s="35"/>
      <c r="X87" s="35">
        <f t="shared" si="21"/>
        <v>27.53</v>
      </c>
      <c r="Y87" s="35"/>
      <c r="Z87" s="35">
        <f t="shared" si="21"/>
        <v>222.98</v>
      </c>
      <c r="AA87" s="35"/>
      <c r="AB87" s="35">
        <f t="shared" si="21"/>
        <v>0</v>
      </c>
      <c r="AC87" s="35"/>
      <c r="AD87" s="35">
        <f t="shared" si="21"/>
        <v>107.24</v>
      </c>
      <c r="AE87" s="35"/>
      <c r="AF87" s="37"/>
      <c r="AG87" s="38">
        <f t="shared" si="20"/>
        <v>3084.5000000000005</v>
      </c>
    </row>
    <row r="88" spans="1:33" s="39" customFormat="1" ht="18.75" customHeight="1" x14ac:dyDescent="0.3">
      <c r="A88" s="40" t="s">
        <v>32</v>
      </c>
      <c r="B88" s="41">
        <f t="shared" ref="B88:E91" si="22">B94</f>
        <v>0</v>
      </c>
      <c r="C88" s="41">
        <f t="shared" si="22"/>
        <v>0</v>
      </c>
      <c r="D88" s="41">
        <f t="shared" si="22"/>
        <v>0</v>
      </c>
      <c r="E88" s="41">
        <f t="shared" si="22"/>
        <v>0</v>
      </c>
      <c r="F88" s="41"/>
      <c r="G88" s="41"/>
      <c r="H88" s="41">
        <f t="shared" ref="H88:AD91" si="23">H94+H119</f>
        <v>0</v>
      </c>
      <c r="I88" s="41"/>
      <c r="J88" s="41">
        <f t="shared" si="23"/>
        <v>0</v>
      </c>
      <c r="K88" s="41"/>
      <c r="L88" s="41">
        <f t="shared" si="23"/>
        <v>0</v>
      </c>
      <c r="M88" s="41"/>
      <c r="N88" s="41">
        <f t="shared" si="23"/>
        <v>0</v>
      </c>
      <c r="O88" s="41"/>
      <c r="P88" s="41">
        <f t="shared" si="23"/>
        <v>0</v>
      </c>
      <c r="Q88" s="41"/>
      <c r="R88" s="41">
        <f t="shared" si="23"/>
        <v>0</v>
      </c>
      <c r="S88" s="41"/>
      <c r="T88" s="41">
        <f t="shared" si="23"/>
        <v>0</v>
      </c>
      <c r="U88" s="41"/>
      <c r="V88" s="41">
        <f t="shared" si="23"/>
        <v>0</v>
      </c>
      <c r="W88" s="41"/>
      <c r="X88" s="41">
        <f t="shared" si="23"/>
        <v>0</v>
      </c>
      <c r="Y88" s="41"/>
      <c r="Z88" s="41">
        <f t="shared" si="23"/>
        <v>0</v>
      </c>
      <c r="AA88" s="41"/>
      <c r="AB88" s="41">
        <f t="shared" si="23"/>
        <v>0</v>
      </c>
      <c r="AC88" s="41"/>
      <c r="AD88" s="41">
        <f t="shared" si="23"/>
        <v>0</v>
      </c>
      <c r="AE88" s="41"/>
      <c r="AF88" s="37"/>
      <c r="AG88" s="38">
        <f t="shared" si="20"/>
        <v>0</v>
      </c>
    </row>
    <row r="89" spans="1:33" s="39" customFormat="1" ht="18.75" customHeight="1" x14ac:dyDescent="0.3">
      <c r="A89" s="40" t="s">
        <v>33</v>
      </c>
      <c r="B89" s="41">
        <f t="shared" si="22"/>
        <v>0</v>
      </c>
      <c r="C89" s="41">
        <f t="shared" si="22"/>
        <v>0</v>
      </c>
      <c r="D89" s="41">
        <f t="shared" si="22"/>
        <v>0</v>
      </c>
      <c r="E89" s="41">
        <f t="shared" si="22"/>
        <v>0</v>
      </c>
      <c r="F89" s="41"/>
      <c r="G89" s="41"/>
      <c r="H89" s="41">
        <f t="shared" si="23"/>
        <v>0</v>
      </c>
      <c r="I89" s="41"/>
      <c r="J89" s="41">
        <f t="shared" si="23"/>
        <v>0</v>
      </c>
      <c r="K89" s="41"/>
      <c r="L89" s="41">
        <f t="shared" si="23"/>
        <v>0</v>
      </c>
      <c r="M89" s="41"/>
      <c r="N89" s="41">
        <f t="shared" si="23"/>
        <v>0</v>
      </c>
      <c r="O89" s="41"/>
      <c r="P89" s="41">
        <f t="shared" si="23"/>
        <v>0</v>
      </c>
      <c r="Q89" s="41"/>
      <c r="R89" s="41">
        <f t="shared" si="23"/>
        <v>0</v>
      </c>
      <c r="S89" s="41"/>
      <c r="T89" s="41">
        <f t="shared" si="23"/>
        <v>0</v>
      </c>
      <c r="U89" s="41"/>
      <c r="V89" s="41">
        <f t="shared" si="23"/>
        <v>0</v>
      </c>
      <c r="W89" s="41"/>
      <c r="X89" s="41">
        <f t="shared" si="23"/>
        <v>0</v>
      </c>
      <c r="Y89" s="41"/>
      <c r="Z89" s="41">
        <f t="shared" si="23"/>
        <v>0</v>
      </c>
      <c r="AA89" s="41"/>
      <c r="AB89" s="41">
        <f t="shared" si="23"/>
        <v>0</v>
      </c>
      <c r="AC89" s="41"/>
      <c r="AD89" s="41">
        <f t="shared" si="23"/>
        <v>0</v>
      </c>
      <c r="AE89" s="41"/>
      <c r="AF89" s="37"/>
      <c r="AG89" s="38">
        <f t="shared" si="20"/>
        <v>0</v>
      </c>
    </row>
    <row r="90" spans="1:33" s="39" customFormat="1" ht="18.75" customHeight="1" x14ac:dyDescent="0.3">
      <c r="A90" s="40" t="s">
        <v>34</v>
      </c>
      <c r="B90" s="41">
        <f t="shared" si="22"/>
        <v>3084.5000000000005</v>
      </c>
      <c r="C90" s="41">
        <f t="shared" si="22"/>
        <v>360.07</v>
      </c>
      <c r="D90" s="41">
        <f t="shared" si="22"/>
        <v>351.25</v>
      </c>
      <c r="E90" s="41">
        <f t="shared" si="22"/>
        <v>351.25</v>
      </c>
      <c r="F90" s="41"/>
      <c r="G90" s="41"/>
      <c r="H90" s="41">
        <f t="shared" si="23"/>
        <v>129.5</v>
      </c>
      <c r="I90" s="41"/>
      <c r="J90" s="41">
        <f t="shared" si="23"/>
        <v>230.57</v>
      </c>
      <c r="K90" s="41"/>
      <c r="L90" s="41">
        <f t="shared" si="23"/>
        <v>723.37</v>
      </c>
      <c r="M90" s="41"/>
      <c r="N90" s="41">
        <f t="shared" si="23"/>
        <v>1272.25</v>
      </c>
      <c r="O90" s="41"/>
      <c r="P90" s="41">
        <f t="shared" si="23"/>
        <v>111</v>
      </c>
      <c r="Q90" s="41"/>
      <c r="R90" s="41">
        <f t="shared" si="23"/>
        <v>176</v>
      </c>
      <c r="S90" s="41"/>
      <c r="T90" s="41">
        <f t="shared" si="23"/>
        <v>55.05</v>
      </c>
      <c r="U90" s="41"/>
      <c r="V90" s="41">
        <f t="shared" si="23"/>
        <v>29.01</v>
      </c>
      <c r="W90" s="41"/>
      <c r="X90" s="41">
        <f t="shared" si="23"/>
        <v>27.53</v>
      </c>
      <c r="Y90" s="41"/>
      <c r="Z90" s="41">
        <f t="shared" si="23"/>
        <v>222.98</v>
      </c>
      <c r="AA90" s="41"/>
      <c r="AB90" s="41">
        <f t="shared" si="23"/>
        <v>0</v>
      </c>
      <c r="AC90" s="41"/>
      <c r="AD90" s="41">
        <f t="shared" si="23"/>
        <v>107.24</v>
      </c>
      <c r="AE90" s="41"/>
      <c r="AF90" s="37"/>
      <c r="AG90" s="38">
        <f t="shared" si="20"/>
        <v>3084.5000000000005</v>
      </c>
    </row>
    <row r="91" spans="1:33" s="39" customFormat="1" ht="18.75" customHeight="1" x14ac:dyDescent="0.3">
      <c r="A91" s="78" t="s">
        <v>35</v>
      </c>
      <c r="B91" s="41">
        <f t="shared" si="22"/>
        <v>0</v>
      </c>
      <c r="C91" s="41">
        <f t="shared" si="22"/>
        <v>0</v>
      </c>
      <c r="D91" s="41">
        <f t="shared" si="22"/>
        <v>0</v>
      </c>
      <c r="E91" s="41">
        <f t="shared" si="22"/>
        <v>0</v>
      </c>
      <c r="F91" s="79"/>
      <c r="G91" s="79"/>
      <c r="H91" s="79">
        <f t="shared" si="23"/>
        <v>0</v>
      </c>
      <c r="I91" s="79"/>
      <c r="J91" s="79">
        <f t="shared" si="23"/>
        <v>0</v>
      </c>
      <c r="K91" s="79"/>
      <c r="L91" s="79">
        <f t="shared" si="23"/>
        <v>0</v>
      </c>
      <c r="M91" s="79"/>
      <c r="N91" s="79">
        <f t="shared" si="23"/>
        <v>0</v>
      </c>
      <c r="O91" s="79"/>
      <c r="P91" s="79">
        <f t="shared" si="23"/>
        <v>0</v>
      </c>
      <c r="Q91" s="79"/>
      <c r="R91" s="79">
        <f t="shared" si="23"/>
        <v>0</v>
      </c>
      <c r="S91" s="79"/>
      <c r="T91" s="79">
        <f t="shared" si="23"/>
        <v>0</v>
      </c>
      <c r="U91" s="79"/>
      <c r="V91" s="79">
        <f t="shared" si="23"/>
        <v>0</v>
      </c>
      <c r="W91" s="79"/>
      <c r="X91" s="79">
        <f t="shared" si="23"/>
        <v>0</v>
      </c>
      <c r="Y91" s="79"/>
      <c r="Z91" s="79">
        <f t="shared" si="23"/>
        <v>0</v>
      </c>
      <c r="AA91" s="79"/>
      <c r="AB91" s="79">
        <f t="shared" si="23"/>
        <v>0</v>
      </c>
      <c r="AC91" s="79"/>
      <c r="AD91" s="79">
        <f t="shared" si="23"/>
        <v>0</v>
      </c>
      <c r="AE91" s="79"/>
      <c r="AF91" s="37"/>
      <c r="AG91" s="38">
        <f t="shared" si="20"/>
        <v>0</v>
      </c>
    </row>
    <row r="92" spans="1:33" s="39" customFormat="1" ht="56.25" customHeight="1" x14ac:dyDescent="0.3">
      <c r="A92" s="42" t="s">
        <v>53</v>
      </c>
      <c r="B92" s="73"/>
      <c r="C92" s="73"/>
      <c r="D92" s="73"/>
      <c r="E92" s="73"/>
      <c r="F92" s="73"/>
      <c r="G92" s="73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37"/>
      <c r="AG92" s="38">
        <f t="shared" si="20"/>
        <v>0</v>
      </c>
    </row>
    <row r="93" spans="1:33" s="39" customFormat="1" ht="20.25" customHeight="1" x14ac:dyDescent="0.3">
      <c r="A93" s="45" t="s">
        <v>31</v>
      </c>
      <c r="B93" s="73">
        <f>B94+B95+B96+B97</f>
        <v>3084.5000000000005</v>
      </c>
      <c r="C93" s="46">
        <f>C94+C95+C96</f>
        <v>360.07</v>
      </c>
      <c r="D93" s="46">
        <f>D94+D95+D96</f>
        <v>351.25</v>
      </c>
      <c r="E93" s="46">
        <f>E94+E95+E96</f>
        <v>351.25</v>
      </c>
      <c r="F93" s="46">
        <f>E93/B93*100</f>
        <v>11.387583076673689</v>
      </c>
      <c r="G93" s="46">
        <f>E93/C93*100</f>
        <v>97.550476296275718</v>
      </c>
      <c r="H93" s="73">
        <f>H94+H95+H96+H97</f>
        <v>129.5</v>
      </c>
      <c r="I93" s="73"/>
      <c r="J93" s="73">
        <f t="shared" ref="J93:AD93" si="24">J94+J95+J96+J97</f>
        <v>230.57</v>
      </c>
      <c r="K93" s="73"/>
      <c r="L93" s="73">
        <f t="shared" si="24"/>
        <v>723.37</v>
      </c>
      <c r="M93" s="73"/>
      <c r="N93" s="73">
        <f t="shared" si="24"/>
        <v>1272.25</v>
      </c>
      <c r="O93" s="73"/>
      <c r="P93" s="73">
        <f t="shared" si="24"/>
        <v>111</v>
      </c>
      <c r="Q93" s="73"/>
      <c r="R93" s="73">
        <f t="shared" si="24"/>
        <v>176</v>
      </c>
      <c r="S93" s="73"/>
      <c r="T93" s="73">
        <f t="shared" si="24"/>
        <v>55.05</v>
      </c>
      <c r="U93" s="73"/>
      <c r="V93" s="73">
        <f t="shared" si="24"/>
        <v>29.01</v>
      </c>
      <c r="W93" s="73"/>
      <c r="X93" s="73">
        <f t="shared" si="24"/>
        <v>27.53</v>
      </c>
      <c r="Y93" s="73"/>
      <c r="Z93" s="73">
        <f t="shared" si="24"/>
        <v>222.98</v>
      </c>
      <c r="AA93" s="73"/>
      <c r="AB93" s="73">
        <f t="shared" si="24"/>
        <v>0</v>
      </c>
      <c r="AC93" s="73"/>
      <c r="AD93" s="73">
        <f t="shared" si="24"/>
        <v>107.24</v>
      </c>
      <c r="AE93" s="73"/>
      <c r="AF93" s="37"/>
      <c r="AG93" s="38">
        <f t="shared" si="20"/>
        <v>3084.5000000000005</v>
      </c>
    </row>
    <row r="94" spans="1:33" s="39" customFormat="1" ht="18.75" customHeight="1" x14ac:dyDescent="0.3">
      <c r="A94" s="49" t="s">
        <v>32</v>
      </c>
      <c r="B94" s="43">
        <f t="shared" ref="B94:E97" si="25">B101+B107+B113</f>
        <v>0</v>
      </c>
      <c r="C94" s="50">
        <f t="shared" si="25"/>
        <v>0</v>
      </c>
      <c r="D94" s="50">
        <f t="shared" si="25"/>
        <v>0</v>
      </c>
      <c r="E94" s="50">
        <f t="shared" si="25"/>
        <v>0</v>
      </c>
      <c r="F94" s="50" t="e">
        <f>E94/B94*100</f>
        <v>#DIV/0!</v>
      </c>
      <c r="G94" s="50" t="e">
        <f>E94/C94*100</f>
        <v>#DIV/0!</v>
      </c>
      <c r="H94" s="43">
        <f>H101+H107+H113</f>
        <v>0</v>
      </c>
      <c r="I94" s="43"/>
      <c r="J94" s="43">
        <f t="shared" ref="J94:AD97" si="26">J101+J107+J113</f>
        <v>0</v>
      </c>
      <c r="K94" s="43"/>
      <c r="L94" s="43">
        <f t="shared" si="26"/>
        <v>0</v>
      </c>
      <c r="M94" s="43"/>
      <c r="N94" s="43">
        <f t="shared" si="26"/>
        <v>0</v>
      </c>
      <c r="O94" s="43"/>
      <c r="P94" s="43">
        <f t="shared" si="26"/>
        <v>0</v>
      </c>
      <c r="Q94" s="43"/>
      <c r="R94" s="43">
        <f t="shared" si="26"/>
        <v>0</v>
      </c>
      <c r="S94" s="43"/>
      <c r="T94" s="43">
        <f t="shared" si="26"/>
        <v>0</v>
      </c>
      <c r="U94" s="43"/>
      <c r="V94" s="43">
        <f t="shared" si="26"/>
        <v>0</v>
      </c>
      <c r="W94" s="43"/>
      <c r="X94" s="43">
        <f t="shared" si="26"/>
        <v>0</v>
      </c>
      <c r="Y94" s="43"/>
      <c r="Z94" s="43">
        <f t="shared" si="26"/>
        <v>0</v>
      </c>
      <c r="AA94" s="43"/>
      <c r="AB94" s="43">
        <f t="shared" si="26"/>
        <v>0</v>
      </c>
      <c r="AC94" s="43"/>
      <c r="AD94" s="43">
        <f t="shared" si="26"/>
        <v>0</v>
      </c>
      <c r="AE94" s="43"/>
      <c r="AF94" s="37"/>
      <c r="AG94" s="38">
        <f t="shared" si="20"/>
        <v>0</v>
      </c>
    </row>
    <row r="95" spans="1:33" s="39" customFormat="1" ht="18.75" customHeight="1" x14ac:dyDescent="0.3">
      <c r="A95" s="49" t="s">
        <v>33</v>
      </c>
      <c r="B95" s="43">
        <f t="shared" si="25"/>
        <v>0</v>
      </c>
      <c r="C95" s="50">
        <f t="shared" si="25"/>
        <v>0</v>
      </c>
      <c r="D95" s="50">
        <f t="shared" si="25"/>
        <v>0</v>
      </c>
      <c r="E95" s="50">
        <f t="shared" si="25"/>
        <v>0</v>
      </c>
      <c r="F95" s="50" t="e">
        <f>E95/B95*100</f>
        <v>#DIV/0!</v>
      </c>
      <c r="G95" s="50" t="e">
        <f>E95/C95*100</f>
        <v>#DIV/0!</v>
      </c>
      <c r="H95" s="43">
        <f>H102+H108+H114</f>
        <v>0</v>
      </c>
      <c r="I95" s="43"/>
      <c r="J95" s="43">
        <f t="shared" si="26"/>
        <v>0</v>
      </c>
      <c r="K95" s="43"/>
      <c r="L95" s="43">
        <f t="shared" si="26"/>
        <v>0</v>
      </c>
      <c r="M95" s="43"/>
      <c r="N95" s="43">
        <f t="shared" si="26"/>
        <v>0</v>
      </c>
      <c r="O95" s="43"/>
      <c r="P95" s="43">
        <f t="shared" si="26"/>
        <v>0</v>
      </c>
      <c r="Q95" s="43"/>
      <c r="R95" s="43">
        <f t="shared" si="26"/>
        <v>0</v>
      </c>
      <c r="S95" s="43"/>
      <c r="T95" s="43">
        <f t="shared" si="26"/>
        <v>0</v>
      </c>
      <c r="U95" s="43"/>
      <c r="V95" s="43">
        <f t="shared" si="26"/>
        <v>0</v>
      </c>
      <c r="W95" s="43"/>
      <c r="X95" s="43">
        <f t="shared" si="26"/>
        <v>0</v>
      </c>
      <c r="Y95" s="43"/>
      <c r="Z95" s="43">
        <f t="shared" si="26"/>
        <v>0</v>
      </c>
      <c r="AA95" s="43"/>
      <c r="AB95" s="43">
        <f t="shared" si="26"/>
        <v>0</v>
      </c>
      <c r="AC95" s="43"/>
      <c r="AD95" s="43">
        <f t="shared" si="26"/>
        <v>0</v>
      </c>
      <c r="AE95" s="43"/>
      <c r="AF95" s="37"/>
      <c r="AG95" s="38">
        <f t="shared" si="20"/>
        <v>0</v>
      </c>
    </row>
    <row r="96" spans="1:33" s="39" customFormat="1" ht="18.75" customHeight="1" x14ac:dyDescent="0.3">
      <c r="A96" s="49" t="s">
        <v>34</v>
      </c>
      <c r="B96" s="43">
        <f t="shared" si="25"/>
        <v>3084.5000000000005</v>
      </c>
      <c r="C96" s="50">
        <f>C103+C109+C115</f>
        <v>360.07</v>
      </c>
      <c r="D96" s="50">
        <f t="shared" si="25"/>
        <v>351.25</v>
      </c>
      <c r="E96" s="50">
        <f t="shared" si="25"/>
        <v>351.25</v>
      </c>
      <c r="F96" s="50">
        <f>E96/B96*100</f>
        <v>11.387583076673689</v>
      </c>
      <c r="G96" s="50">
        <f>E96/C96*100</f>
        <v>97.550476296275718</v>
      </c>
      <c r="H96" s="43">
        <f>H103+H109+H115</f>
        <v>129.5</v>
      </c>
      <c r="I96" s="43"/>
      <c r="J96" s="43">
        <f t="shared" si="26"/>
        <v>230.57</v>
      </c>
      <c r="K96" s="43"/>
      <c r="L96" s="43">
        <f t="shared" si="26"/>
        <v>723.37</v>
      </c>
      <c r="M96" s="43"/>
      <c r="N96" s="43">
        <f t="shared" si="26"/>
        <v>1272.25</v>
      </c>
      <c r="O96" s="43"/>
      <c r="P96" s="43">
        <f t="shared" si="26"/>
        <v>111</v>
      </c>
      <c r="Q96" s="43"/>
      <c r="R96" s="43">
        <f t="shared" si="26"/>
        <v>176</v>
      </c>
      <c r="S96" s="43"/>
      <c r="T96" s="43">
        <f t="shared" si="26"/>
        <v>55.05</v>
      </c>
      <c r="U96" s="43"/>
      <c r="V96" s="43">
        <f t="shared" si="26"/>
        <v>29.01</v>
      </c>
      <c r="W96" s="43"/>
      <c r="X96" s="43">
        <f t="shared" si="26"/>
        <v>27.53</v>
      </c>
      <c r="Y96" s="43"/>
      <c r="Z96" s="43">
        <f t="shared" si="26"/>
        <v>222.98</v>
      </c>
      <c r="AA96" s="43"/>
      <c r="AB96" s="43">
        <f t="shared" si="26"/>
        <v>0</v>
      </c>
      <c r="AC96" s="43"/>
      <c r="AD96" s="43">
        <f t="shared" si="26"/>
        <v>107.24</v>
      </c>
      <c r="AE96" s="43"/>
      <c r="AF96" s="37"/>
      <c r="AG96" s="38">
        <f t="shared" si="20"/>
        <v>3084.5000000000005</v>
      </c>
    </row>
    <row r="97" spans="1:33" s="39" customFormat="1" ht="18.75" customHeight="1" x14ac:dyDescent="0.3">
      <c r="A97" s="64" t="s">
        <v>35</v>
      </c>
      <c r="B97" s="43">
        <f t="shared" si="25"/>
        <v>0</v>
      </c>
      <c r="C97" s="50">
        <f t="shared" si="25"/>
        <v>0</v>
      </c>
      <c r="D97" s="50">
        <f t="shared" si="25"/>
        <v>0</v>
      </c>
      <c r="E97" s="50">
        <f t="shared" si="25"/>
        <v>0</v>
      </c>
      <c r="F97" s="63" t="e">
        <f>E97/B97*100</f>
        <v>#DIV/0!</v>
      </c>
      <c r="G97" s="63" t="e">
        <f>E97/C97*100</f>
        <v>#DIV/0!</v>
      </c>
      <c r="H97" s="43">
        <f>H104+H110+H116</f>
        <v>0</v>
      </c>
      <c r="I97" s="43"/>
      <c r="J97" s="43">
        <f t="shared" si="26"/>
        <v>0</v>
      </c>
      <c r="K97" s="43"/>
      <c r="L97" s="43">
        <f t="shared" si="26"/>
        <v>0</v>
      </c>
      <c r="M97" s="43"/>
      <c r="N97" s="43">
        <f t="shared" si="26"/>
        <v>0</v>
      </c>
      <c r="O97" s="43"/>
      <c r="P97" s="43">
        <f t="shared" si="26"/>
        <v>0</v>
      </c>
      <c r="Q97" s="43"/>
      <c r="R97" s="43">
        <f t="shared" si="26"/>
        <v>0</v>
      </c>
      <c r="S97" s="43"/>
      <c r="T97" s="43">
        <f t="shared" si="26"/>
        <v>0</v>
      </c>
      <c r="U97" s="43"/>
      <c r="V97" s="43">
        <f t="shared" si="26"/>
        <v>0</v>
      </c>
      <c r="W97" s="43"/>
      <c r="X97" s="43">
        <f t="shared" si="26"/>
        <v>0</v>
      </c>
      <c r="Y97" s="43"/>
      <c r="Z97" s="43">
        <f t="shared" si="26"/>
        <v>0</v>
      </c>
      <c r="AA97" s="43"/>
      <c r="AB97" s="43">
        <f t="shared" si="26"/>
        <v>0</v>
      </c>
      <c r="AC97" s="43"/>
      <c r="AD97" s="43">
        <f t="shared" si="26"/>
        <v>0</v>
      </c>
      <c r="AE97" s="43"/>
      <c r="AF97" s="37"/>
      <c r="AG97" s="38">
        <f t="shared" si="20"/>
        <v>0</v>
      </c>
    </row>
    <row r="98" spans="1:33" s="39" customFormat="1" ht="18.75" customHeight="1" x14ac:dyDescent="0.3">
      <c r="A98" s="80" t="s">
        <v>54</v>
      </c>
      <c r="B98" s="73"/>
      <c r="C98" s="73"/>
      <c r="D98" s="73"/>
      <c r="E98" s="73"/>
      <c r="F98" s="73"/>
      <c r="G98" s="73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37"/>
      <c r="AG98" s="38">
        <f t="shared" si="20"/>
        <v>0</v>
      </c>
    </row>
    <row r="99" spans="1:33" s="39" customFormat="1" ht="18.75" customHeight="1" x14ac:dyDescent="0.3">
      <c r="A99" s="42" t="s">
        <v>55</v>
      </c>
      <c r="B99" s="73"/>
      <c r="C99" s="73"/>
      <c r="D99" s="73"/>
      <c r="E99" s="73"/>
      <c r="F99" s="73"/>
      <c r="G99" s="73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37"/>
      <c r="AG99" s="38">
        <f t="shared" si="20"/>
        <v>0</v>
      </c>
    </row>
    <row r="100" spans="1:33" s="33" customFormat="1" ht="78.75" x14ac:dyDescent="0.3">
      <c r="A100" s="45" t="s">
        <v>31</v>
      </c>
      <c r="B100" s="46">
        <f>B101+B102+B103</f>
        <v>3084.5000000000005</v>
      </c>
      <c r="C100" s="46">
        <f>C101+C102+C103</f>
        <v>360.07</v>
      </c>
      <c r="D100" s="46">
        <f>D101+D102+D103</f>
        <v>351.25</v>
      </c>
      <c r="E100" s="46">
        <f>E101+E102+E103</f>
        <v>351.25</v>
      </c>
      <c r="F100" s="46">
        <f>E100/B100*100</f>
        <v>11.387583076673689</v>
      </c>
      <c r="G100" s="46">
        <f>E100/C100*100</f>
        <v>97.550476296275718</v>
      </c>
      <c r="H100" s="47">
        <f t="shared" ref="H100:AD100" si="27">H101+H102+H103</f>
        <v>129.5</v>
      </c>
      <c r="I100" s="47"/>
      <c r="J100" s="47">
        <f t="shared" si="27"/>
        <v>230.57</v>
      </c>
      <c r="K100" s="47"/>
      <c r="L100" s="47">
        <f t="shared" si="27"/>
        <v>723.37</v>
      </c>
      <c r="M100" s="47"/>
      <c r="N100" s="47">
        <f t="shared" si="27"/>
        <v>1272.25</v>
      </c>
      <c r="O100" s="47"/>
      <c r="P100" s="47">
        <f t="shared" si="27"/>
        <v>111</v>
      </c>
      <c r="Q100" s="47"/>
      <c r="R100" s="47">
        <f t="shared" si="27"/>
        <v>176</v>
      </c>
      <c r="S100" s="47"/>
      <c r="T100" s="47">
        <f t="shared" si="27"/>
        <v>55.05</v>
      </c>
      <c r="U100" s="47"/>
      <c r="V100" s="47">
        <f t="shared" si="27"/>
        <v>29.01</v>
      </c>
      <c r="W100" s="47"/>
      <c r="X100" s="47">
        <f t="shared" si="27"/>
        <v>27.53</v>
      </c>
      <c r="Y100" s="47"/>
      <c r="Z100" s="47">
        <f t="shared" si="27"/>
        <v>222.98</v>
      </c>
      <c r="AA100" s="47"/>
      <c r="AB100" s="47">
        <f t="shared" si="27"/>
        <v>0</v>
      </c>
      <c r="AC100" s="47"/>
      <c r="AD100" s="47">
        <f t="shared" si="27"/>
        <v>107.24</v>
      </c>
      <c r="AE100" s="47"/>
      <c r="AF100" s="48" t="s">
        <v>56</v>
      </c>
      <c r="AG100" s="38">
        <f t="shared" si="20"/>
        <v>3084.5000000000005</v>
      </c>
    </row>
    <row r="101" spans="1:33" s="33" customFormat="1" ht="18.75" customHeight="1" x14ac:dyDescent="0.3">
      <c r="A101" s="49" t="s">
        <v>32</v>
      </c>
      <c r="B101" s="50">
        <f>H101+J101+L101+N101+P101+R101+T101+V101+X101+Z101+AB101+AD101</f>
        <v>0</v>
      </c>
      <c r="C101" s="50">
        <v>0</v>
      </c>
      <c r="D101" s="50">
        <v>0</v>
      </c>
      <c r="E101" s="50">
        <v>0</v>
      </c>
      <c r="F101" s="50" t="e">
        <f>E101/B101*100</f>
        <v>#DIV/0!</v>
      </c>
      <c r="G101" s="50" t="e">
        <f>E101/C101*100</f>
        <v>#DIV/0!</v>
      </c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32"/>
      <c r="AG101" s="38">
        <f t="shared" si="20"/>
        <v>0</v>
      </c>
    </row>
    <row r="102" spans="1:33" s="33" customFormat="1" ht="18.75" customHeight="1" x14ac:dyDescent="0.3">
      <c r="A102" s="49" t="s">
        <v>33</v>
      </c>
      <c r="B102" s="50">
        <f>H102+J102+L102+N102+P102+R102+V102+X102+Z102+AB102+AD102+T102</f>
        <v>0</v>
      </c>
      <c r="C102" s="50">
        <v>0</v>
      </c>
      <c r="D102" s="50">
        <v>0</v>
      </c>
      <c r="E102" s="50">
        <v>0</v>
      </c>
      <c r="F102" s="50" t="e">
        <f>E102/B102*100</f>
        <v>#DIV/0!</v>
      </c>
      <c r="G102" s="50" t="e">
        <f>E102/C102*100</f>
        <v>#DIV/0!</v>
      </c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32"/>
      <c r="AG102" s="38">
        <f t="shared" si="20"/>
        <v>0</v>
      </c>
    </row>
    <row r="103" spans="1:33" s="33" customFormat="1" ht="18.75" customHeight="1" x14ac:dyDescent="0.3">
      <c r="A103" s="49" t="s">
        <v>34</v>
      </c>
      <c r="B103" s="50">
        <f>H103+J103+L103+N103+P103+R103+T103+V103+X103+Z103+AB103+AD103</f>
        <v>3084.5000000000005</v>
      </c>
      <c r="C103" s="50">
        <f>H103+J103</f>
        <v>360.07</v>
      </c>
      <c r="D103" s="50">
        <f>E103</f>
        <v>351.25</v>
      </c>
      <c r="E103" s="50">
        <f>I103+K103</f>
        <v>351.25</v>
      </c>
      <c r="F103" s="50">
        <f>E103/B103*100</f>
        <v>11.387583076673689</v>
      </c>
      <c r="G103" s="50">
        <f>E103/C103*100</f>
        <v>97.550476296275718</v>
      </c>
      <c r="H103" s="51">
        <v>129.5</v>
      </c>
      <c r="I103" s="51">
        <v>129.5</v>
      </c>
      <c r="J103" s="51">
        <v>230.57</v>
      </c>
      <c r="K103" s="51">
        <v>221.75</v>
      </c>
      <c r="L103" s="51">
        <v>723.37</v>
      </c>
      <c r="M103" s="51"/>
      <c r="N103" s="51">
        <v>1272.25</v>
      </c>
      <c r="O103" s="51"/>
      <c r="P103" s="51">
        <v>111</v>
      </c>
      <c r="Q103" s="51"/>
      <c r="R103" s="51">
        <v>176</v>
      </c>
      <c r="S103" s="51"/>
      <c r="T103" s="51">
        <v>55.05</v>
      </c>
      <c r="U103" s="51"/>
      <c r="V103" s="51">
        <v>29.01</v>
      </c>
      <c r="W103" s="51"/>
      <c r="X103" s="51">
        <v>27.53</v>
      </c>
      <c r="Y103" s="51"/>
      <c r="Z103" s="51">
        <v>222.98</v>
      </c>
      <c r="AA103" s="51"/>
      <c r="AB103" s="51"/>
      <c r="AC103" s="51"/>
      <c r="AD103" s="51">
        <v>107.24</v>
      </c>
      <c r="AE103" s="51"/>
      <c r="AF103" s="32"/>
      <c r="AG103" s="38">
        <f t="shared" si="20"/>
        <v>3084.5000000000005</v>
      </c>
    </row>
    <row r="104" spans="1:33" s="33" customFormat="1" ht="18.75" customHeight="1" x14ac:dyDescent="0.3">
      <c r="A104" s="64" t="s">
        <v>35</v>
      </c>
      <c r="B104" s="81">
        <f>H104+J104+L104+N104+P104+R104+V104+X104+Z104+AB104+AD104+T104</f>
        <v>0</v>
      </c>
      <c r="C104" s="50">
        <v>0</v>
      </c>
      <c r="D104" s="50">
        <v>0</v>
      </c>
      <c r="E104" s="50">
        <v>0</v>
      </c>
      <c r="F104" s="63" t="e">
        <f>E104/B104*100</f>
        <v>#DIV/0!</v>
      </c>
      <c r="G104" s="63" t="e">
        <f>E104/C104*100</f>
        <v>#DIV/0!</v>
      </c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32"/>
      <c r="AG104" s="38">
        <f t="shared" si="20"/>
        <v>0</v>
      </c>
    </row>
    <row r="105" spans="1:33" s="33" customFormat="1" ht="18.75" customHeight="1" x14ac:dyDescent="0.3">
      <c r="A105" s="49" t="s">
        <v>57</v>
      </c>
      <c r="B105" s="50"/>
      <c r="C105" s="50"/>
      <c r="D105" s="50"/>
      <c r="E105" s="50"/>
      <c r="F105" s="50"/>
      <c r="G105" s="50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32"/>
      <c r="AG105" s="38">
        <f t="shared" si="20"/>
        <v>0</v>
      </c>
    </row>
    <row r="106" spans="1:33" s="33" customFormat="1" ht="18.75" customHeight="1" x14ac:dyDescent="0.3">
      <c r="A106" s="45" t="s">
        <v>31</v>
      </c>
      <c r="B106" s="46">
        <f>B107+B108+B109</f>
        <v>0</v>
      </c>
      <c r="C106" s="46">
        <f>C107+C108+C109</f>
        <v>0</v>
      </c>
      <c r="D106" s="46">
        <f>D107+D108+D109</f>
        <v>0</v>
      </c>
      <c r="E106" s="46">
        <f>E107+E108+E109</f>
        <v>0</v>
      </c>
      <c r="F106" s="46" t="e">
        <f>E106/B106*100</f>
        <v>#DIV/0!</v>
      </c>
      <c r="G106" s="46" t="e">
        <f>E106/C106*100</f>
        <v>#DIV/0!</v>
      </c>
      <c r="H106" s="47">
        <f t="shared" ref="H106:AD106" si="28">H107+H108+H109</f>
        <v>0</v>
      </c>
      <c r="I106" s="47"/>
      <c r="J106" s="47">
        <f t="shared" si="28"/>
        <v>0</v>
      </c>
      <c r="K106" s="47"/>
      <c r="L106" s="47">
        <f t="shared" si="28"/>
        <v>0</v>
      </c>
      <c r="M106" s="47"/>
      <c r="N106" s="47">
        <f t="shared" si="28"/>
        <v>0</v>
      </c>
      <c r="O106" s="47"/>
      <c r="P106" s="47">
        <f t="shared" si="28"/>
        <v>0</v>
      </c>
      <c r="Q106" s="47"/>
      <c r="R106" s="47">
        <f t="shared" si="28"/>
        <v>0</v>
      </c>
      <c r="S106" s="47"/>
      <c r="T106" s="47">
        <f t="shared" si="28"/>
        <v>0</v>
      </c>
      <c r="U106" s="47"/>
      <c r="V106" s="47">
        <f t="shared" si="28"/>
        <v>0</v>
      </c>
      <c r="W106" s="47"/>
      <c r="X106" s="47">
        <f t="shared" si="28"/>
        <v>0</v>
      </c>
      <c r="Y106" s="47"/>
      <c r="Z106" s="47">
        <f t="shared" si="28"/>
        <v>0</v>
      </c>
      <c r="AA106" s="47"/>
      <c r="AB106" s="47">
        <f t="shared" si="28"/>
        <v>0</v>
      </c>
      <c r="AC106" s="47"/>
      <c r="AD106" s="47">
        <f t="shared" si="28"/>
        <v>0</v>
      </c>
      <c r="AE106" s="47"/>
      <c r="AF106" s="32"/>
      <c r="AG106" s="38">
        <f t="shared" si="20"/>
        <v>0</v>
      </c>
    </row>
    <row r="107" spans="1:33" s="33" customFormat="1" ht="18.75" customHeight="1" x14ac:dyDescent="0.3">
      <c r="A107" s="49" t="s">
        <v>32</v>
      </c>
      <c r="B107" s="50">
        <f>H107+J107+L107+N107+P107+R107+T107+V107+X107+Z107+AB107+AD107</f>
        <v>0</v>
      </c>
      <c r="C107" s="50">
        <v>0</v>
      </c>
      <c r="D107" s="50">
        <v>0</v>
      </c>
      <c r="E107" s="50">
        <v>0</v>
      </c>
      <c r="F107" s="50" t="e">
        <f>E107/B107*100</f>
        <v>#DIV/0!</v>
      </c>
      <c r="G107" s="50" t="e">
        <f>E107/C107*100</f>
        <v>#DIV/0!</v>
      </c>
      <c r="H107" s="51">
        <v>0</v>
      </c>
      <c r="I107" s="51"/>
      <c r="J107" s="51">
        <v>0</v>
      </c>
      <c r="K107" s="51"/>
      <c r="L107" s="51">
        <v>0</v>
      </c>
      <c r="M107" s="51"/>
      <c r="N107" s="51">
        <v>0</v>
      </c>
      <c r="O107" s="51"/>
      <c r="P107" s="51">
        <v>0</v>
      </c>
      <c r="Q107" s="51"/>
      <c r="R107" s="51">
        <v>0</v>
      </c>
      <c r="S107" s="51"/>
      <c r="T107" s="51">
        <v>0</v>
      </c>
      <c r="U107" s="51"/>
      <c r="V107" s="51">
        <v>0</v>
      </c>
      <c r="W107" s="51"/>
      <c r="X107" s="51">
        <v>0</v>
      </c>
      <c r="Y107" s="51"/>
      <c r="Z107" s="51">
        <v>0</v>
      </c>
      <c r="AA107" s="51"/>
      <c r="AB107" s="51">
        <v>0</v>
      </c>
      <c r="AC107" s="51"/>
      <c r="AD107" s="51">
        <v>0</v>
      </c>
      <c r="AE107" s="51"/>
      <c r="AF107" s="32"/>
      <c r="AG107" s="38">
        <f t="shared" si="20"/>
        <v>0</v>
      </c>
    </row>
    <row r="108" spans="1:33" s="33" customFormat="1" ht="18.75" customHeight="1" x14ac:dyDescent="0.3">
      <c r="A108" s="49" t="s">
        <v>33</v>
      </c>
      <c r="B108" s="50">
        <f>H108+J108+L108+N108+P108+R108+V108+X108+Z108+AB108+AD108+T108</f>
        <v>0</v>
      </c>
      <c r="C108" s="50">
        <v>0</v>
      </c>
      <c r="D108" s="50">
        <v>0</v>
      </c>
      <c r="E108" s="50">
        <v>0</v>
      </c>
      <c r="F108" s="50" t="e">
        <f>E108/B108*100</f>
        <v>#DIV/0!</v>
      </c>
      <c r="G108" s="50" t="e">
        <f>E108/C108*100</f>
        <v>#DIV/0!</v>
      </c>
      <c r="H108" s="51">
        <v>0</v>
      </c>
      <c r="I108" s="51"/>
      <c r="J108" s="51">
        <v>0</v>
      </c>
      <c r="K108" s="51"/>
      <c r="L108" s="51">
        <v>0</v>
      </c>
      <c r="M108" s="51"/>
      <c r="N108" s="51">
        <v>0</v>
      </c>
      <c r="O108" s="51"/>
      <c r="P108" s="51">
        <v>0</v>
      </c>
      <c r="Q108" s="51"/>
      <c r="R108" s="51">
        <v>0</v>
      </c>
      <c r="S108" s="51"/>
      <c r="T108" s="51">
        <v>0</v>
      </c>
      <c r="U108" s="51"/>
      <c r="V108" s="51">
        <v>0</v>
      </c>
      <c r="W108" s="51"/>
      <c r="X108" s="51">
        <v>0</v>
      </c>
      <c r="Y108" s="51"/>
      <c r="Z108" s="51">
        <v>0</v>
      </c>
      <c r="AA108" s="51"/>
      <c r="AB108" s="51">
        <v>0</v>
      </c>
      <c r="AC108" s="51"/>
      <c r="AD108" s="51">
        <v>0</v>
      </c>
      <c r="AE108" s="51"/>
      <c r="AF108" s="32"/>
      <c r="AG108" s="38">
        <f t="shared" si="20"/>
        <v>0</v>
      </c>
    </row>
    <row r="109" spans="1:33" s="33" customFormat="1" ht="18.75" customHeight="1" x14ac:dyDescent="0.3">
      <c r="A109" s="49" t="s">
        <v>34</v>
      </c>
      <c r="B109" s="50">
        <f>H109+J109+L109+N109+P109+R109+T109+V109+X109+Z109+AB109+AD109</f>
        <v>0</v>
      </c>
      <c r="C109" s="50">
        <f>H109</f>
        <v>0</v>
      </c>
      <c r="D109" s="50">
        <f>E109</f>
        <v>0</v>
      </c>
      <c r="E109" s="50">
        <f>I109</f>
        <v>0</v>
      </c>
      <c r="F109" s="50" t="e">
        <f>E109/B109*100</f>
        <v>#DIV/0!</v>
      </c>
      <c r="G109" s="50" t="e">
        <f>E109/C109*100</f>
        <v>#DIV/0!</v>
      </c>
      <c r="H109" s="51">
        <v>0</v>
      </c>
      <c r="I109" s="51"/>
      <c r="J109" s="51">
        <v>0</v>
      </c>
      <c r="K109" s="51"/>
      <c r="L109" s="51">
        <v>0</v>
      </c>
      <c r="M109" s="51"/>
      <c r="N109" s="51">
        <v>0</v>
      </c>
      <c r="O109" s="51"/>
      <c r="P109" s="51">
        <v>0</v>
      </c>
      <c r="Q109" s="51"/>
      <c r="R109" s="51">
        <v>0</v>
      </c>
      <c r="S109" s="51"/>
      <c r="T109" s="51">
        <v>0</v>
      </c>
      <c r="U109" s="51"/>
      <c r="V109" s="51">
        <v>0</v>
      </c>
      <c r="W109" s="51"/>
      <c r="X109" s="51">
        <v>0</v>
      </c>
      <c r="Y109" s="51"/>
      <c r="Z109" s="51">
        <v>0</v>
      </c>
      <c r="AA109" s="51"/>
      <c r="AB109" s="51">
        <v>0</v>
      </c>
      <c r="AC109" s="51"/>
      <c r="AD109" s="51">
        <v>0</v>
      </c>
      <c r="AE109" s="51"/>
      <c r="AF109" s="32"/>
      <c r="AG109" s="38">
        <f t="shared" si="20"/>
        <v>0</v>
      </c>
    </row>
    <row r="110" spans="1:33" s="33" customFormat="1" ht="18.75" customHeight="1" x14ac:dyDescent="0.3">
      <c r="A110" s="64" t="s">
        <v>35</v>
      </c>
      <c r="B110" s="81">
        <f>H110+J110+L110+N110+P110+R110+V110+X110+Z110+AB110+AD110+T110</f>
        <v>0</v>
      </c>
      <c r="C110" s="50">
        <v>0</v>
      </c>
      <c r="D110" s="50">
        <v>0</v>
      </c>
      <c r="E110" s="50">
        <v>0</v>
      </c>
      <c r="F110" s="63" t="e">
        <f>E110/B110*100</f>
        <v>#DIV/0!</v>
      </c>
      <c r="G110" s="63" t="e">
        <f>E110/C110*100</f>
        <v>#DIV/0!</v>
      </c>
      <c r="H110" s="51">
        <v>0</v>
      </c>
      <c r="I110" s="51"/>
      <c r="J110" s="51">
        <v>0</v>
      </c>
      <c r="K110" s="51"/>
      <c r="L110" s="51">
        <v>0</v>
      </c>
      <c r="M110" s="51"/>
      <c r="N110" s="51">
        <v>0</v>
      </c>
      <c r="O110" s="51"/>
      <c r="P110" s="51">
        <v>0</v>
      </c>
      <c r="Q110" s="51"/>
      <c r="R110" s="51">
        <v>0</v>
      </c>
      <c r="S110" s="51"/>
      <c r="T110" s="51">
        <v>0</v>
      </c>
      <c r="U110" s="51"/>
      <c r="V110" s="51">
        <v>0</v>
      </c>
      <c r="W110" s="51"/>
      <c r="X110" s="51">
        <v>0</v>
      </c>
      <c r="Y110" s="51"/>
      <c r="Z110" s="51">
        <v>0</v>
      </c>
      <c r="AA110" s="51"/>
      <c r="AB110" s="51">
        <v>0</v>
      </c>
      <c r="AC110" s="51"/>
      <c r="AD110" s="51">
        <v>0</v>
      </c>
      <c r="AE110" s="51"/>
      <c r="AF110" s="32"/>
      <c r="AG110" s="38">
        <f t="shared" si="20"/>
        <v>0</v>
      </c>
    </row>
    <row r="111" spans="1:33" s="33" customFormat="1" ht="18.75" customHeight="1" x14ac:dyDescent="0.3">
      <c r="A111" s="49" t="s">
        <v>58</v>
      </c>
      <c r="B111" s="50"/>
      <c r="C111" s="50"/>
      <c r="D111" s="50"/>
      <c r="E111" s="50"/>
      <c r="F111" s="50"/>
      <c r="G111" s="50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32"/>
      <c r="AG111" s="38">
        <f t="shared" si="20"/>
        <v>0</v>
      </c>
    </row>
    <row r="112" spans="1:33" s="33" customFormat="1" ht="18.75" customHeight="1" x14ac:dyDescent="0.3">
      <c r="A112" s="45" t="s">
        <v>31</v>
      </c>
      <c r="B112" s="46">
        <f>B113+B114+B115</f>
        <v>0</v>
      </c>
      <c r="C112" s="46">
        <f>C113+C114+C115</f>
        <v>0</v>
      </c>
      <c r="D112" s="46">
        <f>D113+D114+D115</f>
        <v>0</v>
      </c>
      <c r="E112" s="46">
        <f>E113+E114+E115</f>
        <v>0</v>
      </c>
      <c r="F112" s="46" t="e">
        <f>E112/B112*100</f>
        <v>#DIV/0!</v>
      </c>
      <c r="G112" s="46" t="e">
        <f>E112/C112*100</f>
        <v>#DIV/0!</v>
      </c>
      <c r="H112" s="47">
        <f t="shared" ref="H112:AD112" si="29">H113+H114+H115</f>
        <v>0</v>
      </c>
      <c r="I112" s="47"/>
      <c r="J112" s="47">
        <f t="shared" si="29"/>
        <v>0</v>
      </c>
      <c r="K112" s="47"/>
      <c r="L112" s="47">
        <f t="shared" si="29"/>
        <v>0</v>
      </c>
      <c r="M112" s="47"/>
      <c r="N112" s="47">
        <f t="shared" si="29"/>
        <v>0</v>
      </c>
      <c r="O112" s="47"/>
      <c r="P112" s="47">
        <f t="shared" si="29"/>
        <v>0</v>
      </c>
      <c r="Q112" s="47"/>
      <c r="R112" s="47">
        <f t="shared" si="29"/>
        <v>0</v>
      </c>
      <c r="S112" s="47"/>
      <c r="T112" s="47">
        <f t="shared" si="29"/>
        <v>0</v>
      </c>
      <c r="U112" s="47"/>
      <c r="V112" s="47">
        <f t="shared" si="29"/>
        <v>0</v>
      </c>
      <c r="W112" s="47"/>
      <c r="X112" s="47">
        <f t="shared" si="29"/>
        <v>0</v>
      </c>
      <c r="Y112" s="47"/>
      <c r="Z112" s="47">
        <f t="shared" si="29"/>
        <v>0</v>
      </c>
      <c r="AA112" s="47"/>
      <c r="AB112" s="47">
        <f t="shared" si="29"/>
        <v>0</v>
      </c>
      <c r="AC112" s="47"/>
      <c r="AD112" s="47">
        <f t="shared" si="29"/>
        <v>0</v>
      </c>
      <c r="AE112" s="47"/>
      <c r="AF112" s="32"/>
      <c r="AG112" s="38">
        <f t="shared" si="20"/>
        <v>0</v>
      </c>
    </row>
    <row r="113" spans="1:42" s="33" customFormat="1" ht="18.75" customHeight="1" x14ac:dyDescent="0.3">
      <c r="A113" s="49" t="s">
        <v>32</v>
      </c>
      <c r="B113" s="50">
        <f>H113+J113+L113+N113+P113+R113+T113+V113+X113+Z113+AB113+AD113</f>
        <v>0</v>
      </c>
      <c r="C113" s="50">
        <v>0</v>
      </c>
      <c r="D113" s="50">
        <v>0</v>
      </c>
      <c r="E113" s="50">
        <v>0</v>
      </c>
      <c r="F113" s="50" t="e">
        <f>E113/B113*100</f>
        <v>#DIV/0!</v>
      </c>
      <c r="G113" s="50" t="e">
        <f>E113/C113*100</f>
        <v>#DIV/0!</v>
      </c>
      <c r="H113" s="51">
        <v>0</v>
      </c>
      <c r="I113" s="51"/>
      <c r="J113" s="51">
        <v>0</v>
      </c>
      <c r="K113" s="51"/>
      <c r="L113" s="51">
        <v>0</v>
      </c>
      <c r="M113" s="51"/>
      <c r="N113" s="51">
        <v>0</v>
      </c>
      <c r="O113" s="51"/>
      <c r="P113" s="51">
        <v>0</v>
      </c>
      <c r="Q113" s="51"/>
      <c r="R113" s="51">
        <v>0</v>
      </c>
      <c r="S113" s="51"/>
      <c r="T113" s="51">
        <v>0</v>
      </c>
      <c r="U113" s="51"/>
      <c r="V113" s="51">
        <v>0</v>
      </c>
      <c r="W113" s="51"/>
      <c r="X113" s="51">
        <v>0</v>
      </c>
      <c r="Y113" s="51"/>
      <c r="Z113" s="51">
        <v>0</v>
      </c>
      <c r="AA113" s="51"/>
      <c r="AB113" s="51">
        <v>0</v>
      </c>
      <c r="AC113" s="51"/>
      <c r="AD113" s="51">
        <v>0</v>
      </c>
      <c r="AE113" s="51"/>
      <c r="AF113" s="32"/>
      <c r="AG113" s="38">
        <f t="shared" si="20"/>
        <v>0</v>
      </c>
    </row>
    <row r="114" spans="1:42" s="33" customFormat="1" ht="18.75" customHeight="1" x14ac:dyDescent="0.3">
      <c r="A114" s="49" t="s">
        <v>33</v>
      </c>
      <c r="B114" s="50">
        <f>H114+J114+L114+N114+P114+R114+V114+X114+Z114+AB114+AD114+T114</f>
        <v>0</v>
      </c>
      <c r="C114" s="50">
        <v>0</v>
      </c>
      <c r="D114" s="50">
        <v>0</v>
      </c>
      <c r="E114" s="50">
        <v>0</v>
      </c>
      <c r="F114" s="50" t="e">
        <f>E114/B114*100</f>
        <v>#DIV/0!</v>
      </c>
      <c r="G114" s="50" t="e">
        <f>E114/C114*100</f>
        <v>#DIV/0!</v>
      </c>
      <c r="H114" s="51">
        <v>0</v>
      </c>
      <c r="I114" s="51"/>
      <c r="J114" s="51">
        <v>0</v>
      </c>
      <c r="K114" s="51"/>
      <c r="L114" s="51">
        <v>0</v>
      </c>
      <c r="M114" s="51"/>
      <c r="N114" s="51">
        <v>0</v>
      </c>
      <c r="O114" s="51"/>
      <c r="P114" s="51">
        <v>0</v>
      </c>
      <c r="Q114" s="51"/>
      <c r="R114" s="51">
        <v>0</v>
      </c>
      <c r="S114" s="51"/>
      <c r="T114" s="51">
        <v>0</v>
      </c>
      <c r="U114" s="51"/>
      <c r="V114" s="51">
        <v>0</v>
      </c>
      <c r="W114" s="51"/>
      <c r="X114" s="51">
        <v>0</v>
      </c>
      <c r="Y114" s="51"/>
      <c r="Z114" s="51">
        <v>0</v>
      </c>
      <c r="AA114" s="51"/>
      <c r="AB114" s="51">
        <v>0</v>
      </c>
      <c r="AC114" s="51"/>
      <c r="AD114" s="51">
        <v>0</v>
      </c>
      <c r="AE114" s="51"/>
      <c r="AF114" s="32"/>
      <c r="AG114" s="38">
        <f t="shared" si="20"/>
        <v>0</v>
      </c>
    </row>
    <row r="115" spans="1:42" s="33" customFormat="1" ht="18.75" customHeight="1" x14ac:dyDescent="0.3">
      <c r="A115" s="49" t="s">
        <v>34</v>
      </c>
      <c r="B115" s="50">
        <f>H115+J115+L115+N115+P115+R115+T115+V115+X115+Z115+AB115+AD115</f>
        <v>0</v>
      </c>
      <c r="C115" s="50">
        <f>H115</f>
        <v>0</v>
      </c>
      <c r="D115" s="50">
        <f>E115</f>
        <v>0</v>
      </c>
      <c r="E115" s="50">
        <f>I115</f>
        <v>0</v>
      </c>
      <c r="F115" s="50" t="e">
        <f>E115/B115*100</f>
        <v>#DIV/0!</v>
      </c>
      <c r="G115" s="50" t="e">
        <f>E115/C115*100</f>
        <v>#DIV/0!</v>
      </c>
      <c r="H115" s="51">
        <v>0</v>
      </c>
      <c r="I115" s="51"/>
      <c r="J115" s="51">
        <v>0</v>
      </c>
      <c r="K115" s="51"/>
      <c r="L115" s="51">
        <v>0</v>
      </c>
      <c r="M115" s="51"/>
      <c r="N115" s="51">
        <v>0</v>
      </c>
      <c r="O115" s="51"/>
      <c r="P115" s="51">
        <v>0</v>
      </c>
      <c r="Q115" s="51"/>
      <c r="R115" s="51">
        <v>0</v>
      </c>
      <c r="S115" s="51"/>
      <c r="T115" s="51">
        <v>0</v>
      </c>
      <c r="U115" s="51"/>
      <c r="V115" s="51">
        <v>0</v>
      </c>
      <c r="W115" s="51"/>
      <c r="X115" s="51">
        <v>0</v>
      </c>
      <c r="Y115" s="51"/>
      <c r="Z115" s="51">
        <v>0</v>
      </c>
      <c r="AA115" s="51"/>
      <c r="AB115" s="51">
        <v>0</v>
      </c>
      <c r="AC115" s="51"/>
      <c r="AD115" s="51">
        <v>0</v>
      </c>
      <c r="AE115" s="51"/>
      <c r="AF115" s="32"/>
      <c r="AG115" s="38">
        <f t="shared" si="20"/>
        <v>0</v>
      </c>
    </row>
    <row r="116" spans="1:42" s="33" customFormat="1" ht="18.75" customHeight="1" x14ac:dyDescent="0.3">
      <c r="A116" s="64" t="s">
        <v>35</v>
      </c>
      <c r="B116" s="81">
        <f>H116+J116+L116+N116+P116+R116+V116+X116+Z116+AB116+AD116+T116</f>
        <v>0</v>
      </c>
      <c r="C116" s="50">
        <v>0</v>
      </c>
      <c r="D116" s="50">
        <v>0</v>
      </c>
      <c r="E116" s="50">
        <v>0</v>
      </c>
      <c r="F116" s="63" t="e">
        <f>E116/B116*100</f>
        <v>#DIV/0!</v>
      </c>
      <c r="G116" s="63" t="e">
        <f>E116/C116*100</f>
        <v>#DIV/0!</v>
      </c>
      <c r="H116" s="51">
        <v>0</v>
      </c>
      <c r="I116" s="51"/>
      <c r="J116" s="51">
        <v>0</v>
      </c>
      <c r="K116" s="51"/>
      <c r="L116" s="51">
        <v>0</v>
      </c>
      <c r="M116" s="51"/>
      <c r="N116" s="51">
        <v>0</v>
      </c>
      <c r="O116" s="51"/>
      <c r="P116" s="51">
        <v>0</v>
      </c>
      <c r="Q116" s="51"/>
      <c r="R116" s="51">
        <v>0</v>
      </c>
      <c r="S116" s="51"/>
      <c r="T116" s="51">
        <v>0</v>
      </c>
      <c r="U116" s="51"/>
      <c r="V116" s="51">
        <v>0</v>
      </c>
      <c r="W116" s="51"/>
      <c r="X116" s="51">
        <v>0</v>
      </c>
      <c r="Y116" s="51"/>
      <c r="Z116" s="51">
        <v>0</v>
      </c>
      <c r="AA116" s="51"/>
      <c r="AB116" s="51">
        <v>0</v>
      </c>
      <c r="AC116" s="51"/>
      <c r="AD116" s="51">
        <v>0</v>
      </c>
      <c r="AE116" s="51"/>
      <c r="AF116" s="32"/>
      <c r="AG116" s="38">
        <f t="shared" si="20"/>
        <v>0</v>
      </c>
    </row>
    <row r="117" spans="1:42" s="33" customFormat="1" ht="96" hidden="1" customHeight="1" x14ac:dyDescent="0.3">
      <c r="A117" s="64" t="s">
        <v>59</v>
      </c>
      <c r="B117" s="50"/>
      <c r="C117" s="50"/>
      <c r="D117" s="50"/>
      <c r="E117" s="50"/>
      <c r="F117" s="50"/>
      <c r="G117" s="50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32"/>
      <c r="AG117" s="38">
        <f t="shared" si="20"/>
        <v>0</v>
      </c>
    </row>
    <row r="118" spans="1:42" s="33" customFormat="1" ht="18.75" hidden="1" customHeight="1" x14ac:dyDescent="0.3">
      <c r="A118" s="45" t="s">
        <v>31</v>
      </c>
      <c r="B118" s="46">
        <f>B119+B120+B121</f>
        <v>0</v>
      </c>
      <c r="C118" s="46"/>
      <c r="D118" s="46"/>
      <c r="E118" s="46"/>
      <c r="F118" s="46"/>
      <c r="G118" s="46"/>
      <c r="H118" s="47">
        <f>H119+H120+H121</f>
        <v>0</v>
      </c>
      <c r="I118" s="47"/>
      <c r="J118" s="47">
        <f>J119+J120+J121</f>
        <v>0</v>
      </c>
      <c r="K118" s="47"/>
      <c r="L118" s="47">
        <f>L119+L120+L121</f>
        <v>0</v>
      </c>
      <c r="M118" s="47"/>
      <c r="N118" s="47">
        <f>N119+N120+N121</f>
        <v>0</v>
      </c>
      <c r="O118" s="47"/>
      <c r="P118" s="47">
        <f>P119+P120+P121</f>
        <v>0</v>
      </c>
      <c r="Q118" s="47"/>
      <c r="R118" s="47">
        <f>R119+R120+R121</f>
        <v>0</v>
      </c>
      <c r="S118" s="47"/>
      <c r="T118" s="47">
        <f>T119+T120+T121</f>
        <v>0</v>
      </c>
      <c r="U118" s="47"/>
      <c r="V118" s="47">
        <f>V119+V120+V121</f>
        <v>0</v>
      </c>
      <c r="W118" s="47"/>
      <c r="X118" s="47">
        <f>X119+X120+X121</f>
        <v>0</v>
      </c>
      <c r="Y118" s="47"/>
      <c r="Z118" s="47">
        <f>Z119+Z120+Z121</f>
        <v>0</v>
      </c>
      <c r="AA118" s="47"/>
      <c r="AB118" s="47">
        <f>AB119+AB120+AB121</f>
        <v>0</v>
      </c>
      <c r="AC118" s="47"/>
      <c r="AD118" s="47">
        <f>AD119+AD120+AD121</f>
        <v>0</v>
      </c>
      <c r="AE118" s="47"/>
      <c r="AF118" s="32"/>
      <c r="AG118" s="38">
        <f t="shared" si="20"/>
        <v>0</v>
      </c>
    </row>
    <row r="119" spans="1:42" s="33" customFormat="1" ht="18.75" hidden="1" customHeight="1" x14ac:dyDescent="0.3">
      <c r="A119" s="49" t="s">
        <v>32</v>
      </c>
      <c r="B119" s="50">
        <f>H119+J119+L119+N119+P119+R119+T119+V119+X119+Z119+AB119+AD119</f>
        <v>0</v>
      </c>
      <c r="C119" s="50"/>
      <c r="D119" s="50"/>
      <c r="E119" s="50"/>
      <c r="F119" s="50"/>
      <c r="G119" s="50"/>
      <c r="H119" s="51">
        <v>0</v>
      </c>
      <c r="I119" s="51"/>
      <c r="J119" s="51">
        <v>0</v>
      </c>
      <c r="K119" s="51"/>
      <c r="L119" s="51">
        <v>0</v>
      </c>
      <c r="M119" s="51"/>
      <c r="N119" s="51">
        <v>0</v>
      </c>
      <c r="O119" s="51"/>
      <c r="P119" s="51">
        <v>0</v>
      </c>
      <c r="Q119" s="51"/>
      <c r="R119" s="51">
        <v>0</v>
      </c>
      <c r="S119" s="51"/>
      <c r="T119" s="51">
        <v>0</v>
      </c>
      <c r="U119" s="51"/>
      <c r="V119" s="51">
        <v>0</v>
      </c>
      <c r="W119" s="51"/>
      <c r="X119" s="51">
        <v>0</v>
      </c>
      <c r="Y119" s="51"/>
      <c r="Z119" s="51">
        <v>0</v>
      </c>
      <c r="AA119" s="51"/>
      <c r="AB119" s="51">
        <v>0</v>
      </c>
      <c r="AC119" s="51"/>
      <c r="AD119" s="51">
        <v>0</v>
      </c>
      <c r="AE119" s="51"/>
      <c r="AF119" s="32"/>
      <c r="AG119" s="38">
        <f t="shared" si="20"/>
        <v>0</v>
      </c>
    </row>
    <row r="120" spans="1:42" s="33" customFormat="1" ht="18.75" hidden="1" customHeight="1" x14ac:dyDescent="0.3">
      <c r="A120" s="49" t="s">
        <v>33</v>
      </c>
      <c r="B120" s="50">
        <f>H120+J120+L120+N120+P120+R120+V120+X120+Z120+AB120+AD120+T120</f>
        <v>0</v>
      </c>
      <c r="C120" s="50"/>
      <c r="D120" s="50"/>
      <c r="E120" s="50"/>
      <c r="F120" s="50"/>
      <c r="G120" s="50"/>
      <c r="H120" s="51">
        <v>0</v>
      </c>
      <c r="I120" s="51"/>
      <c r="J120" s="51">
        <v>0</v>
      </c>
      <c r="K120" s="51"/>
      <c r="L120" s="51">
        <v>0</v>
      </c>
      <c r="M120" s="51"/>
      <c r="N120" s="51">
        <v>0</v>
      </c>
      <c r="O120" s="51"/>
      <c r="P120" s="51">
        <v>0</v>
      </c>
      <c r="Q120" s="51"/>
      <c r="R120" s="51">
        <v>0</v>
      </c>
      <c r="S120" s="51"/>
      <c r="T120" s="51">
        <v>0</v>
      </c>
      <c r="U120" s="51"/>
      <c r="V120" s="51">
        <v>0</v>
      </c>
      <c r="W120" s="51"/>
      <c r="X120" s="51">
        <v>0</v>
      </c>
      <c r="Y120" s="51"/>
      <c r="Z120" s="51">
        <v>0</v>
      </c>
      <c r="AA120" s="51"/>
      <c r="AB120" s="51">
        <v>0</v>
      </c>
      <c r="AC120" s="51"/>
      <c r="AD120" s="51">
        <v>0</v>
      </c>
      <c r="AE120" s="51"/>
      <c r="AF120" s="32"/>
      <c r="AG120" s="38">
        <f t="shared" si="20"/>
        <v>0</v>
      </c>
    </row>
    <row r="121" spans="1:42" s="33" customFormat="1" ht="18.75" hidden="1" customHeight="1" x14ac:dyDescent="0.3">
      <c r="A121" s="49" t="s">
        <v>34</v>
      </c>
      <c r="B121" s="50">
        <f>H121+J121+L121+N121+P121+R121+T121+V121+X121+Z121+AB121+AD121</f>
        <v>0</v>
      </c>
      <c r="C121" s="50"/>
      <c r="D121" s="50"/>
      <c r="E121" s="50"/>
      <c r="F121" s="50"/>
      <c r="G121" s="50"/>
      <c r="H121" s="51">
        <v>0</v>
      </c>
      <c r="I121" s="51"/>
      <c r="J121" s="51">
        <v>0</v>
      </c>
      <c r="K121" s="51"/>
      <c r="L121" s="51">
        <v>0</v>
      </c>
      <c r="M121" s="51"/>
      <c r="N121" s="51">
        <v>0</v>
      </c>
      <c r="O121" s="51"/>
      <c r="P121" s="51">
        <v>0</v>
      </c>
      <c r="Q121" s="51"/>
      <c r="R121" s="51">
        <v>0</v>
      </c>
      <c r="S121" s="51"/>
      <c r="T121" s="51">
        <v>0</v>
      </c>
      <c r="U121" s="51"/>
      <c r="V121" s="51">
        <v>0</v>
      </c>
      <c r="W121" s="51"/>
      <c r="X121" s="51">
        <v>0</v>
      </c>
      <c r="Y121" s="51"/>
      <c r="Z121" s="51">
        <v>0</v>
      </c>
      <c r="AA121" s="51"/>
      <c r="AB121" s="51">
        <v>0</v>
      </c>
      <c r="AC121" s="51"/>
      <c r="AD121" s="51">
        <v>0</v>
      </c>
      <c r="AE121" s="51"/>
      <c r="AF121" s="32"/>
      <c r="AG121" s="38">
        <f t="shared" si="20"/>
        <v>0</v>
      </c>
    </row>
    <row r="122" spans="1:42" s="33" customFormat="1" ht="18.75" hidden="1" customHeight="1" x14ac:dyDescent="0.3">
      <c r="A122" s="49" t="s">
        <v>35</v>
      </c>
      <c r="B122" s="50">
        <f>H122+J122+L122+N122+P122+R122+T122+V122+X122+Z122+AB122+AD122</f>
        <v>0</v>
      </c>
      <c r="C122" s="50"/>
      <c r="D122" s="50"/>
      <c r="E122" s="50"/>
      <c r="F122" s="50"/>
      <c r="G122" s="50"/>
      <c r="H122" s="51">
        <v>0</v>
      </c>
      <c r="I122" s="51"/>
      <c r="J122" s="51">
        <v>0</v>
      </c>
      <c r="K122" s="51"/>
      <c r="L122" s="51">
        <v>0</v>
      </c>
      <c r="M122" s="51"/>
      <c r="N122" s="51">
        <v>0</v>
      </c>
      <c r="O122" s="51"/>
      <c r="P122" s="51">
        <v>0</v>
      </c>
      <c r="Q122" s="51"/>
      <c r="R122" s="51">
        <v>0</v>
      </c>
      <c r="S122" s="51"/>
      <c r="T122" s="51">
        <v>0</v>
      </c>
      <c r="U122" s="51"/>
      <c r="V122" s="51">
        <v>0</v>
      </c>
      <c r="W122" s="51"/>
      <c r="X122" s="51">
        <v>0</v>
      </c>
      <c r="Y122" s="51"/>
      <c r="Z122" s="51">
        <v>0</v>
      </c>
      <c r="AA122" s="51"/>
      <c r="AB122" s="51">
        <v>0</v>
      </c>
      <c r="AC122" s="51"/>
      <c r="AD122" s="51">
        <v>0</v>
      </c>
      <c r="AE122" s="51"/>
      <c r="AF122" s="32"/>
      <c r="AG122" s="38">
        <f t="shared" si="20"/>
        <v>0</v>
      </c>
    </row>
    <row r="123" spans="1:42" s="33" customFormat="1" ht="18.75" hidden="1" customHeight="1" x14ac:dyDescent="0.25">
      <c r="A123" s="82" t="s">
        <v>54</v>
      </c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32"/>
      <c r="AG123" s="38">
        <f t="shared" si="20"/>
        <v>0</v>
      </c>
    </row>
    <row r="124" spans="1:42" s="33" customFormat="1" ht="126" hidden="1" customHeight="1" x14ac:dyDescent="0.3">
      <c r="A124" s="64" t="s">
        <v>60</v>
      </c>
      <c r="B124" s="50"/>
      <c r="C124" s="50"/>
      <c r="D124" s="50"/>
      <c r="E124" s="50"/>
      <c r="F124" s="50"/>
      <c r="G124" s="50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32"/>
      <c r="AG124" s="38">
        <f t="shared" si="20"/>
        <v>0</v>
      </c>
    </row>
    <row r="125" spans="1:42" s="85" customFormat="1" ht="18.75" hidden="1" customHeight="1" x14ac:dyDescent="0.3">
      <c r="A125" s="83" t="s">
        <v>31</v>
      </c>
      <c r="B125" s="84">
        <f>B126+B127+B128</f>
        <v>0</v>
      </c>
      <c r="C125" s="84"/>
      <c r="D125" s="84"/>
      <c r="E125" s="84"/>
      <c r="F125" s="84"/>
      <c r="G125" s="84"/>
      <c r="H125" s="47">
        <f>H126+H127+H128</f>
        <v>0</v>
      </c>
      <c r="I125" s="47"/>
      <c r="J125" s="47">
        <f>J126+J127+J128</f>
        <v>0</v>
      </c>
      <c r="K125" s="47"/>
      <c r="L125" s="47">
        <f>L126+L127+L128</f>
        <v>0</v>
      </c>
      <c r="M125" s="47"/>
      <c r="N125" s="47">
        <f>N126+N127+N128</f>
        <v>0</v>
      </c>
      <c r="O125" s="47"/>
      <c r="P125" s="47">
        <f>P126+P127+P128</f>
        <v>0</v>
      </c>
      <c r="Q125" s="47"/>
      <c r="R125" s="47">
        <f>R126+R127+R128</f>
        <v>0</v>
      </c>
      <c r="S125" s="47"/>
      <c r="T125" s="47">
        <f>T126+T127+T128</f>
        <v>0</v>
      </c>
      <c r="U125" s="47"/>
      <c r="V125" s="47">
        <f>V126+V127+V128</f>
        <v>0</v>
      </c>
      <c r="W125" s="47"/>
      <c r="X125" s="47">
        <f>X126+X127+X128</f>
        <v>0</v>
      </c>
      <c r="Y125" s="47"/>
      <c r="Z125" s="47">
        <f>Z126+Z127+Z128</f>
        <v>0</v>
      </c>
      <c r="AA125" s="47"/>
      <c r="AB125" s="47">
        <f>AB126+AB127+AB128</f>
        <v>0</v>
      </c>
      <c r="AC125" s="47"/>
      <c r="AD125" s="47">
        <f>AD126+AD127+AD128</f>
        <v>0</v>
      </c>
      <c r="AE125" s="47"/>
      <c r="AF125" s="32"/>
      <c r="AG125" s="38">
        <f t="shared" si="20"/>
        <v>0</v>
      </c>
      <c r="AH125" s="33"/>
      <c r="AI125" s="33"/>
      <c r="AJ125" s="33"/>
      <c r="AK125" s="33"/>
      <c r="AL125" s="33"/>
      <c r="AM125" s="33"/>
      <c r="AN125" s="33"/>
      <c r="AO125" s="33"/>
      <c r="AP125" s="33"/>
    </row>
    <row r="126" spans="1:42" s="85" customFormat="1" ht="18.75" hidden="1" customHeight="1" x14ac:dyDescent="0.3">
      <c r="A126" s="49" t="s">
        <v>32</v>
      </c>
      <c r="B126" s="50">
        <f>H126+J126+L126+N126+P126+R126+T126+V126+X126+Z126+AB126+AD126</f>
        <v>0</v>
      </c>
      <c r="C126" s="50"/>
      <c r="D126" s="50"/>
      <c r="E126" s="50"/>
      <c r="F126" s="50"/>
      <c r="G126" s="50"/>
      <c r="H126" s="51">
        <f>H132+H138+H143</f>
        <v>0</v>
      </c>
      <c r="I126" s="51"/>
      <c r="J126" s="51">
        <v>0</v>
      </c>
      <c r="K126" s="51"/>
      <c r="L126" s="51">
        <v>0</v>
      </c>
      <c r="M126" s="51"/>
      <c r="N126" s="51">
        <v>0</v>
      </c>
      <c r="O126" s="51"/>
      <c r="P126" s="51">
        <v>0</v>
      </c>
      <c r="Q126" s="51"/>
      <c r="R126" s="51">
        <v>0</v>
      </c>
      <c r="S126" s="51"/>
      <c r="T126" s="51">
        <v>0</v>
      </c>
      <c r="U126" s="51"/>
      <c r="V126" s="51">
        <v>0</v>
      </c>
      <c r="W126" s="51"/>
      <c r="X126" s="51">
        <v>0</v>
      </c>
      <c r="Y126" s="51"/>
      <c r="Z126" s="51">
        <v>0</v>
      </c>
      <c r="AA126" s="51"/>
      <c r="AB126" s="51">
        <v>0</v>
      </c>
      <c r="AC126" s="51"/>
      <c r="AD126" s="51">
        <v>0</v>
      </c>
      <c r="AE126" s="51"/>
      <c r="AF126" s="32"/>
      <c r="AG126" s="38">
        <f t="shared" si="20"/>
        <v>0</v>
      </c>
      <c r="AH126" s="33"/>
      <c r="AI126" s="33"/>
      <c r="AJ126" s="33"/>
      <c r="AK126" s="33"/>
      <c r="AL126" s="33"/>
      <c r="AM126" s="33"/>
      <c r="AN126" s="33"/>
      <c r="AO126" s="33"/>
      <c r="AP126" s="33"/>
    </row>
    <row r="127" spans="1:42" s="85" customFormat="1" ht="18.75" hidden="1" customHeight="1" x14ac:dyDescent="0.3">
      <c r="A127" s="49" t="s">
        <v>33</v>
      </c>
      <c r="B127" s="50">
        <f>H127+J127+L127+N127+P127+R127+T127+V127+X127+Z127+AB127+AD127</f>
        <v>0</v>
      </c>
      <c r="C127" s="50"/>
      <c r="D127" s="50"/>
      <c r="E127" s="50"/>
      <c r="F127" s="50"/>
      <c r="G127" s="50"/>
      <c r="H127" s="51">
        <f>H133+H139+H143</f>
        <v>0</v>
      </c>
      <c r="I127" s="51"/>
      <c r="J127" s="51">
        <f>J133+J139+J143</f>
        <v>0</v>
      </c>
      <c r="K127" s="51"/>
      <c r="L127" s="51">
        <f>L133+L139+L143</f>
        <v>0</v>
      </c>
      <c r="M127" s="51"/>
      <c r="N127" s="51">
        <f t="shared" ref="N127:AD127" si="30">N133+N139+N143</f>
        <v>0</v>
      </c>
      <c r="O127" s="51"/>
      <c r="P127" s="51">
        <f t="shared" si="30"/>
        <v>0</v>
      </c>
      <c r="Q127" s="51"/>
      <c r="R127" s="51">
        <f t="shared" si="30"/>
        <v>0</v>
      </c>
      <c r="S127" s="51"/>
      <c r="T127" s="51">
        <f t="shared" si="30"/>
        <v>0</v>
      </c>
      <c r="U127" s="51"/>
      <c r="V127" s="51">
        <f t="shared" si="30"/>
        <v>0</v>
      </c>
      <c r="W127" s="51"/>
      <c r="X127" s="51">
        <f t="shared" si="30"/>
        <v>0</v>
      </c>
      <c r="Y127" s="51"/>
      <c r="Z127" s="51">
        <f t="shared" si="30"/>
        <v>0</v>
      </c>
      <c r="AA127" s="51"/>
      <c r="AB127" s="51">
        <f t="shared" si="30"/>
        <v>0</v>
      </c>
      <c r="AC127" s="51"/>
      <c r="AD127" s="51">
        <f t="shared" si="30"/>
        <v>0</v>
      </c>
      <c r="AE127" s="51"/>
      <c r="AF127" s="32"/>
      <c r="AG127" s="38">
        <f t="shared" si="20"/>
        <v>0</v>
      </c>
      <c r="AH127" s="33"/>
      <c r="AI127" s="33"/>
      <c r="AJ127" s="33"/>
      <c r="AK127" s="33"/>
      <c r="AL127" s="33"/>
      <c r="AM127" s="33"/>
      <c r="AN127" s="33"/>
      <c r="AO127" s="33"/>
      <c r="AP127" s="33"/>
    </row>
    <row r="128" spans="1:42" s="85" customFormat="1" ht="18.75" hidden="1" customHeight="1" x14ac:dyDescent="0.3">
      <c r="A128" s="49" t="s">
        <v>34</v>
      </c>
      <c r="B128" s="50">
        <f>H128+J128+L128+N128+P128+R128+T128+V128+X128+Z128+AB128+AD128</f>
        <v>0</v>
      </c>
      <c r="C128" s="50"/>
      <c r="D128" s="50"/>
      <c r="E128" s="50"/>
      <c r="F128" s="50"/>
      <c r="G128" s="50"/>
      <c r="H128" s="51">
        <v>0</v>
      </c>
      <c r="I128" s="51"/>
      <c r="J128" s="51">
        <v>0</v>
      </c>
      <c r="K128" s="51"/>
      <c r="L128" s="51">
        <v>0</v>
      </c>
      <c r="M128" s="51"/>
      <c r="N128" s="51">
        <v>0</v>
      </c>
      <c r="O128" s="51"/>
      <c r="P128" s="51">
        <v>0</v>
      </c>
      <c r="Q128" s="51"/>
      <c r="R128" s="51">
        <v>0</v>
      </c>
      <c r="S128" s="51"/>
      <c r="T128" s="51">
        <v>0</v>
      </c>
      <c r="U128" s="51"/>
      <c r="V128" s="51">
        <v>0</v>
      </c>
      <c r="W128" s="51"/>
      <c r="X128" s="51">
        <v>0</v>
      </c>
      <c r="Y128" s="51"/>
      <c r="Z128" s="51">
        <v>0</v>
      </c>
      <c r="AA128" s="51"/>
      <c r="AB128" s="51">
        <v>0</v>
      </c>
      <c r="AC128" s="51"/>
      <c r="AD128" s="51">
        <v>0</v>
      </c>
      <c r="AE128" s="51"/>
      <c r="AF128" s="32"/>
      <c r="AG128" s="38">
        <f t="shared" si="20"/>
        <v>0</v>
      </c>
      <c r="AH128" s="33"/>
      <c r="AI128" s="33"/>
      <c r="AJ128" s="33"/>
      <c r="AK128" s="33"/>
      <c r="AL128" s="33"/>
      <c r="AM128" s="33"/>
      <c r="AN128" s="33"/>
      <c r="AO128" s="33"/>
      <c r="AP128" s="33"/>
    </row>
    <row r="129" spans="1:42" s="87" customFormat="1" ht="36" hidden="1" customHeight="1" x14ac:dyDescent="0.25">
      <c r="A129" s="86" t="s">
        <v>38</v>
      </c>
      <c r="B129" s="57">
        <f>H129+J129+L129+N129+P129+R129+T129+V129+X129+Z129+AB129+AD129</f>
        <v>0</v>
      </c>
      <c r="C129" s="57"/>
      <c r="D129" s="57"/>
      <c r="E129" s="57"/>
      <c r="F129" s="57"/>
      <c r="G129" s="57"/>
      <c r="H129" s="72">
        <v>0</v>
      </c>
      <c r="I129" s="72"/>
      <c r="J129" s="72">
        <v>0</v>
      </c>
      <c r="K129" s="72"/>
      <c r="L129" s="72">
        <v>0</v>
      </c>
      <c r="M129" s="72"/>
      <c r="N129" s="72">
        <v>0</v>
      </c>
      <c r="O129" s="72"/>
      <c r="P129" s="72">
        <v>0</v>
      </c>
      <c r="Q129" s="72"/>
      <c r="R129" s="72">
        <v>0</v>
      </c>
      <c r="S129" s="72"/>
      <c r="T129" s="72">
        <v>0</v>
      </c>
      <c r="U129" s="72"/>
      <c r="V129" s="72">
        <v>0</v>
      </c>
      <c r="W129" s="72"/>
      <c r="X129" s="72">
        <v>0</v>
      </c>
      <c r="Y129" s="72"/>
      <c r="Z129" s="72">
        <v>0</v>
      </c>
      <c r="AA129" s="72"/>
      <c r="AB129" s="72">
        <v>0</v>
      </c>
      <c r="AC129" s="72"/>
      <c r="AD129" s="72">
        <v>0</v>
      </c>
      <c r="AE129" s="72"/>
      <c r="AF129" s="58"/>
      <c r="AG129" s="38">
        <f t="shared" si="20"/>
        <v>0</v>
      </c>
      <c r="AH129" s="61"/>
      <c r="AI129" s="61"/>
      <c r="AJ129" s="61"/>
      <c r="AK129" s="61"/>
      <c r="AL129" s="61"/>
      <c r="AM129" s="61"/>
      <c r="AN129" s="61"/>
      <c r="AO129" s="61"/>
      <c r="AP129" s="61"/>
    </row>
    <row r="130" spans="1:42" s="85" customFormat="1" ht="18.75" hidden="1" customHeight="1" x14ac:dyDescent="0.3">
      <c r="A130" s="64" t="s">
        <v>35</v>
      </c>
      <c r="B130" s="50">
        <f>H130+J130+L130+N130+P130+R130+T130+V130+X130+Z130+AB130+AD130</f>
        <v>0</v>
      </c>
      <c r="C130" s="50"/>
      <c r="D130" s="50"/>
      <c r="E130" s="50"/>
      <c r="F130" s="50"/>
      <c r="G130" s="50"/>
      <c r="H130" s="51">
        <v>0</v>
      </c>
      <c r="I130" s="51"/>
      <c r="J130" s="51">
        <v>0</v>
      </c>
      <c r="K130" s="51"/>
      <c r="L130" s="51">
        <v>0</v>
      </c>
      <c r="M130" s="51"/>
      <c r="N130" s="51">
        <v>0</v>
      </c>
      <c r="O130" s="51"/>
      <c r="P130" s="51">
        <v>0</v>
      </c>
      <c r="Q130" s="51"/>
      <c r="R130" s="51">
        <v>0</v>
      </c>
      <c r="S130" s="51"/>
      <c r="T130" s="51">
        <v>0</v>
      </c>
      <c r="U130" s="51"/>
      <c r="V130" s="51">
        <v>0</v>
      </c>
      <c r="W130" s="51"/>
      <c r="X130" s="51">
        <v>0</v>
      </c>
      <c r="Y130" s="51"/>
      <c r="Z130" s="51">
        <v>0</v>
      </c>
      <c r="AA130" s="51"/>
      <c r="AB130" s="51">
        <v>0</v>
      </c>
      <c r="AC130" s="51"/>
      <c r="AD130" s="51">
        <v>0</v>
      </c>
      <c r="AE130" s="51"/>
      <c r="AF130" s="32"/>
      <c r="AG130" s="38">
        <f t="shared" si="20"/>
        <v>0</v>
      </c>
      <c r="AH130" s="33"/>
      <c r="AI130" s="33"/>
      <c r="AJ130" s="33"/>
      <c r="AK130" s="33"/>
      <c r="AL130" s="33"/>
      <c r="AM130" s="33"/>
      <c r="AN130" s="33"/>
      <c r="AO130" s="33"/>
      <c r="AP130" s="33"/>
    </row>
    <row r="131" spans="1:42" s="85" customFormat="1" ht="36" hidden="1" customHeight="1" x14ac:dyDescent="0.3">
      <c r="A131" s="64" t="s">
        <v>61</v>
      </c>
      <c r="B131" s="50"/>
      <c r="C131" s="50"/>
      <c r="D131" s="50"/>
      <c r="E131" s="50"/>
      <c r="F131" s="50"/>
      <c r="G131" s="50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32"/>
      <c r="AG131" s="38">
        <f t="shared" si="20"/>
        <v>0</v>
      </c>
      <c r="AH131" s="33"/>
      <c r="AI131" s="33"/>
      <c r="AJ131" s="33"/>
      <c r="AK131" s="33"/>
      <c r="AL131" s="33"/>
      <c r="AM131" s="33"/>
      <c r="AN131" s="33"/>
      <c r="AO131" s="33"/>
      <c r="AP131" s="33"/>
    </row>
    <row r="132" spans="1:42" s="85" customFormat="1" ht="18.75" hidden="1" customHeight="1" x14ac:dyDescent="0.3">
      <c r="A132" s="83" t="s">
        <v>31</v>
      </c>
      <c r="B132" s="84">
        <f>B133+B134+B135</f>
        <v>0</v>
      </c>
      <c r="C132" s="84"/>
      <c r="D132" s="84"/>
      <c r="E132" s="84"/>
      <c r="F132" s="84"/>
      <c r="G132" s="84"/>
      <c r="H132" s="47">
        <f>H133+H134+H135</f>
        <v>0</v>
      </c>
      <c r="I132" s="47"/>
      <c r="J132" s="47">
        <f>J133+J134+J135</f>
        <v>0</v>
      </c>
      <c r="K132" s="47"/>
      <c r="L132" s="47">
        <f>L133+L134+L135</f>
        <v>0</v>
      </c>
      <c r="M132" s="47"/>
      <c r="N132" s="47">
        <f>N133+N134+N135</f>
        <v>0</v>
      </c>
      <c r="O132" s="47"/>
      <c r="P132" s="47">
        <f>P133+P134+P135</f>
        <v>0</v>
      </c>
      <c r="Q132" s="47"/>
      <c r="R132" s="47">
        <f>R133+R134+R135</f>
        <v>0</v>
      </c>
      <c r="S132" s="47"/>
      <c r="T132" s="47">
        <f>T133+T134+T135</f>
        <v>0</v>
      </c>
      <c r="U132" s="47"/>
      <c r="V132" s="47">
        <f>V133+V134+V135</f>
        <v>0</v>
      </c>
      <c r="W132" s="47"/>
      <c r="X132" s="47">
        <f>X133+X134+X135</f>
        <v>0</v>
      </c>
      <c r="Y132" s="47"/>
      <c r="Z132" s="47">
        <f>Z133+Z134+Z135</f>
        <v>0</v>
      </c>
      <c r="AA132" s="47"/>
      <c r="AB132" s="47">
        <f>AB133+AB134+AB135</f>
        <v>0</v>
      </c>
      <c r="AC132" s="47"/>
      <c r="AD132" s="47">
        <f>AD133+AD134+AD135</f>
        <v>0</v>
      </c>
      <c r="AE132" s="47"/>
      <c r="AF132" s="32"/>
      <c r="AG132" s="38">
        <f t="shared" si="20"/>
        <v>0</v>
      </c>
      <c r="AH132" s="33"/>
      <c r="AI132" s="33"/>
      <c r="AJ132" s="33"/>
      <c r="AK132" s="33"/>
      <c r="AL132" s="33"/>
      <c r="AM132" s="33"/>
      <c r="AN132" s="33"/>
      <c r="AO132" s="33"/>
      <c r="AP132" s="33"/>
    </row>
    <row r="133" spans="1:42" s="85" customFormat="1" ht="18.75" hidden="1" customHeight="1" x14ac:dyDescent="0.3">
      <c r="A133" s="49" t="s">
        <v>32</v>
      </c>
      <c r="B133" s="50">
        <f>H133+J133+L133+N133+P133+R133+T133+V133+X133+Z133+AB133+AD133</f>
        <v>0</v>
      </c>
      <c r="C133" s="50"/>
      <c r="D133" s="50"/>
      <c r="E133" s="50"/>
      <c r="F133" s="50"/>
      <c r="G133" s="50"/>
      <c r="H133" s="51">
        <v>0</v>
      </c>
      <c r="I133" s="51"/>
      <c r="J133" s="51">
        <v>0</v>
      </c>
      <c r="K133" s="51"/>
      <c r="L133" s="51">
        <v>0</v>
      </c>
      <c r="M133" s="51"/>
      <c r="N133" s="51">
        <v>0</v>
      </c>
      <c r="O133" s="51"/>
      <c r="P133" s="51">
        <v>0</v>
      </c>
      <c r="Q133" s="51"/>
      <c r="R133" s="51">
        <v>0</v>
      </c>
      <c r="S133" s="51"/>
      <c r="T133" s="51">
        <v>0</v>
      </c>
      <c r="U133" s="51"/>
      <c r="V133" s="51">
        <v>0</v>
      </c>
      <c r="W133" s="51"/>
      <c r="X133" s="51">
        <v>0</v>
      </c>
      <c r="Y133" s="51"/>
      <c r="Z133" s="51">
        <v>0</v>
      </c>
      <c r="AA133" s="51"/>
      <c r="AB133" s="51">
        <v>0</v>
      </c>
      <c r="AC133" s="51"/>
      <c r="AD133" s="51">
        <v>0</v>
      </c>
      <c r="AE133" s="51"/>
      <c r="AF133" s="32"/>
      <c r="AG133" s="38">
        <f t="shared" si="20"/>
        <v>0</v>
      </c>
      <c r="AH133" s="33"/>
      <c r="AI133" s="33"/>
      <c r="AJ133" s="33"/>
      <c r="AK133" s="33"/>
      <c r="AL133" s="33"/>
      <c r="AM133" s="33"/>
      <c r="AN133" s="33"/>
      <c r="AO133" s="33"/>
      <c r="AP133" s="33"/>
    </row>
    <row r="134" spans="1:42" s="85" customFormat="1" ht="18.75" hidden="1" customHeight="1" x14ac:dyDescent="0.3">
      <c r="A134" s="49" t="s">
        <v>33</v>
      </c>
      <c r="B134" s="50">
        <f>H134+J134+L134+N134+P134+R134+T134+V134+X134+Z134+AB134+AD134</f>
        <v>0</v>
      </c>
      <c r="C134" s="50"/>
      <c r="D134" s="50"/>
      <c r="E134" s="50"/>
      <c r="F134" s="50"/>
      <c r="G134" s="50"/>
      <c r="H134" s="51">
        <v>0</v>
      </c>
      <c r="I134" s="51"/>
      <c r="J134" s="51">
        <v>0</v>
      </c>
      <c r="K134" s="51"/>
      <c r="L134" s="51">
        <v>0</v>
      </c>
      <c r="M134" s="51"/>
      <c r="N134" s="51">
        <v>0</v>
      </c>
      <c r="O134" s="51"/>
      <c r="P134" s="51">
        <v>0</v>
      </c>
      <c r="Q134" s="51"/>
      <c r="R134" s="51">
        <v>0</v>
      </c>
      <c r="S134" s="51"/>
      <c r="T134" s="51">
        <v>0</v>
      </c>
      <c r="U134" s="51"/>
      <c r="V134" s="51">
        <v>0</v>
      </c>
      <c r="W134" s="51"/>
      <c r="X134" s="51">
        <v>0</v>
      </c>
      <c r="Y134" s="51"/>
      <c r="Z134" s="51">
        <v>0</v>
      </c>
      <c r="AA134" s="51"/>
      <c r="AB134" s="51">
        <v>0</v>
      </c>
      <c r="AC134" s="51"/>
      <c r="AD134" s="51">
        <v>0</v>
      </c>
      <c r="AE134" s="51"/>
      <c r="AF134" s="32"/>
      <c r="AG134" s="38">
        <f t="shared" si="20"/>
        <v>0</v>
      </c>
      <c r="AH134" s="33"/>
      <c r="AI134" s="33"/>
      <c r="AJ134" s="33"/>
      <c r="AK134" s="33"/>
      <c r="AL134" s="33"/>
      <c r="AM134" s="33"/>
      <c r="AN134" s="33"/>
      <c r="AO134" s="33"/>
      <c r="AP134" s="33"/>
    </row>
    <row r="135" spans="1:42" s="85" customFormat="1" ht="18.75" hidden="1" customHeight="1" x14ac:dyDescent="0.3">
      <c r="A135" s="49" t="s">
        <v>34</v>
      </c>
      <c r="B135" s="50">
        <f>H135+J135+L135+N135+P135+R135+T135+V135+X135+Z135+AB135+AD135</f>
        <v>0</v>
      </c>
      <c r="C135" s="50"/>
      <c r="D135" s="50"/>
      <c r="E135" s="50"/>
      <c r="F135" s="50"/>
      <c r="G135" s="50"/>
      <c r="H135" s="51">
        <v>0</v>
      </c>
      <c r="I135" s="51"/>
      <c r="J135" s="51">
        <v>0</v>
      </c>
      <c r="K135" s="51"/>
      <c r="L135" s="51">
        <v>0</v>
      </c>
      <c r="M135" s="51"/>
      <c r="N135" s="51">
        <v>0</v>
      </c>
      <c r="O135" s="51"/>
      <c r="P135" s="51">
        <v>0</v>
      </c>
      <c r="Q135" s="51"/>
      <c r="R135" s="51">
        <v>0</v>
      </c>
      <c r="S135" s="51"/>
      <c r="T135" s="51">
        <v>0</v>
      </c>
      <c r="U135" s="51"/>
      <c r="V135" s="51">
        <v>0</v>
      </c>
      <c r="W135" s="51"/>
      <c r="X135" s="51">
        <v>0</v>
      </c>
      <c r="Y135" s="51"/>
      <c r="Z135" s="51">
        <v>0</v>
      </c>
      <c r="AA135" s="51"/>
      <c r="AB135" s="51">
        <v>0</v>
      </c>
      <c r="AC135" s="51"/>
      <c r="AD135" s="51">
        <v>0</v>
      </c>
      <c r="AE135" s="51"/>
      <c r="AF135" s="32"/>
      <c r="AG135" s="38">
        <f t="shared" si="20"/>
        <v>0</v>
      </c>
      <c r="AH135" s="33"/>
      <c r="AI135" s="33"/>
      <c r="AJ135" s="33"/>
      <c r="AK135" s="33"/>
      <c r="AL135" s="33"/>
      <c r="AM135" s="33"/>
      <c r="AN135" s="33"/>
      <c r="AO135" s="33"/>
      <c r="AP135" s="33"/>
    </row>
    <row r="136" spans="1:42" s="87" customFormat="1" ht="37.5" hidden="1" customHeight="1" x14ac:dyDescent="0.25">
      <c r="A136" s="86" t="s">
        <v>38</v>
      </c>
      <c r="B136" s="57">
        <f>H136+J136+L136+N136+P136+R136+T136+V136+X136+Z136+AB136+AD136</f>
        <v>0</v>
      </c>
      <c r="C136" s="57"/>
      <c r="D136" s="57"/>
      <c r="E136" s="57"/>
      <c r="F136" s="57"/>
      <c r="G136" s="57"/>
      <c r="H136" s="72">
        <v>0</v>
      </c>
      <c r="I136" s="72"/>
      <c r="J136" s="72">
        <v>0</v>
      </c>
      <c r="K136" s="72"/>
      <c r="L136" s="72">
        <v>0</v>
      </c>
      <c r="M136" s="72"/>
      <c r="N136" s="72">
        <v>0</v>
      </c>
      <c r="O136" s="72"/>
      <c r="P136" s="72">
        <v>0</v>
      </c>
      <c r="Q136" s="72"/>
      <c r="R136" s="72">
        <v>0</v>
      </c>
      <c r="S136" s="72"/>
      <c r="T136" s="72">
        <v>0</v>
      </c>
      <c r="U136" s="72"/>
      <c r="V136" s="72">
        <v>0</v>
      </c>
      <c r="W136" s="72"/>
      <c r="X136" s="72">
        <v>0</v>
      </c>
      <c r="Y136" s="72"/>
      <c r="Z136" s="72">
        <v>0</v>
      </c>
      <c r="AA136" s="72"/>
      <c r="AB136" s="72">
        <v>0</v>
      </c>
      <c r="AC136" s="72"/>
      <c r="AD136" s="72">
        <v>0</v>
      </c>
      <c r="AE136" s="72"/>
      <c r="AF136" s="58"/>
      <c r="AG136" s="38">
        <f t="shared" si="20"/>
        <v>0</v>
      </c>
      <c r="AH136" s="61"/>
      <c r="AI136" s="61"/>
      <c r="AJ136" s="61"/>
      <c r="AK136" s="61"/>
      <c r="AL136" s="61"/>
      <c r="AM136" s="61"/>
      <c r="AN136" s="61"/>
      <c r="AO136" s="61"/>
      <c r="AP136" s="61"/>
    </row>
    <row r="137" spans="1:42" s="85" customFormat="1" ht="18.75" hidden="1" customHeight="1" x14ac:dyDescent="0.3">
      <c r="A137" s="64" t="s">
        <v>35</v>
      </c>
      <c r="B137" s="50">
        <f>H137+J137+L137+N137+P137+R137+T137+V137+X137+Z137+AB137+AD137</f>
        <v>0</v>
      </c>
      <c r="C137" s="50"/>
      <c r="D137" s="50"/>
      <c r="E137" s="50"/>
      <c r="F137" s="50"/>
      <c r="G137" s="50"/>
      <c r="H137" s="51">
        <v>0</v>
      </c>
      <c r="I137" s="51"/>
      <c r="J137" s="51">
        <v>0</v>
      </c>
      <c r="K137" s="51"/>
      <c r="L137" s="51">
        <v>0</v>
      </c>
      <c r="M137" s="51"/>
      <c r="N137" s="51">
        <v>0</v>
      </c>
      <c r="O137" s="51"/>
      <c r="P137" s="51">
        <v>0</v>
      </c>
      <c r="Q137" s="51"/>
      <c r="R137" s="51">
        <v>0</v>
      </c>
      <c r="S137" s="51"/>
      <c r="T137" s="51">
        <v>0</v>
      </c>
      <c r="U137" s="51"/>
      <c r="V137" s="51">
        <v>0</v>
      </c>
      <c r="W137" s="51"/>
      <c r="X137" s="51">
        <v>0</v>
      </c>
      <c r="Y137" s="51"/>
      <c r="Z137" s="51">
        <v>0</v>
      </c>
      <c r="AA137" s="51"/>
      <c r="AB137" s="51">
        <v>0</v>
      </c>
      <c r="AC137" s="51"/>
      <c r="AD137" s="51">
        <v>0</v>
      </c>
      <c r="AE137" s="51"/>
      <c r="AF137" s="32"/>
      <c r="AG137" s="38">
        <f t="shared" si="20"/>
        <v>0</v>
      </c>
      <c r="AH137" s="33"/>
      <c r="AI137" s="33"/>
      <c r="AJ137" s="33"/>
      <c r="AK137" s="33"/>
      <c r="AL137" s="33"/>
      <c r="AM137" s="33"/>
      <c r="AN137" s="33"/>
      <c r="AO137" s="33"/>
      <c r="AP137" s="33"/>
    </row>
    <row r="138" spans="1:42" s="85" customFormat="1" ht="39.75" hidden="1" customHeight="1" x14ac:dyDescent="0.3">
      <c r="A138" s="64" t="s">
        <v>62</v>
      </c>
      <c r="B138" s="50"/>
      <c r="C138" s="50"/>
      <c r="D138" s="50"/>
      <c r="E138" s="50"/>
      <c r="F138" s="50"/>
      <c r="G138" s="50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32"/>
      <c r="AG138" s="38">
        <f t="shared" si="20"/>
        <v>0</v>
      </c>
      <c r="AH138" s="33"/>
      <c r="AI138" s="33"/>
      <c r="AJ138" s="33"/>
      <c r="AK138" s="33"/>
      <c r="AL138" s="33"/>
      <c r="AM138" s="33"/>
      <c r="AN138" s="33"/>
      <c r="AO138" s="33"/>
      <c r="AP138" s="33"/>
    </row>
    <row r="139" spans="1:42" s="85" customFormat="1" ht="18.75" hidden="1" customHeight="1" x14ac:dyDescent="0.3">
      <c r="A139" s="83" t="s">
        <v>31</v>
      </c>
      <c r="B139" s="84">
        <f>B140+B141+B142</f>
        <v>0</v>
      </c>
      <c r="C139" s="84"/>
      <c r="D139" s="84"/>
      <c r="E139" s="84"/>
      <c r="F139" s="84"/>
      <c r="G139" s="84"/>
      <c r="H139" s="47">
        <f>H140+H141+H142</f>
        <v>0</v>
      </c>
      <c r="I139" s="47"/>
      <c r="J139" s="47">
        <f>J140+J141+J142</f>
        <v>0</v>
      </c>
      <c r="K139" s="47"/>
      <c r="L139" s="47">
        <f>L140+L141+L142</f>
        <v>0</v>
      </c>
      <c r="M139" s="47"/>
      <c r="N139" s="47">
        <f>N140+N141+N142</f>
        <v>0</v>
      </c>
      <c r="O139" s="47"/>
      <c r="P139" s="47">
        <f>P140+P141+P142</f>
        <v>0</v>
      </c>
      <c r="Q139" s="47"/>
      <c r="R139" s="47">
        <f>R140+R141+R142</f>
        <v>0</v>
      </c>
      <c r="S139" s="47"/>
      <c r="T139" s="47">
        <f>T140+T141+T142</f>
        <v>0</v>
      </c>
      <c r="U139" s="47"/>
      <c r="V139" s="47">
        <f>V140+V141+V142</f>
        <v>0</v>
      </c>
      <c r="W139" s="47"/>
      <c r="X139" s="47">
        <f>X140+X141+X142</f>
        <v>0</v>
      </c>
      <c r="Y139" s="47"/>
      <c r="Z139" s="47">
        <f>Z140+Z141+Z142</f>
        <v>0</v>
      </c>
      <c r="AA139" s="47"/>
      <c r="AB139" s="47">
        <f>AB140+AB141+AB142</f>
        <v>0</v>
      </c>
      <c r="AC139" s="47"/>
      <c r="AD139" s="47">
        <f>AD140+AD141+AD142</f>
        <v>0</v>
      </c>
      <c r="AE139" s="47"/>
      <c r="AF139" s="32"/>
      <c r="AG139" s="38">
        <f t="shared" si="20"/>
        <v>0</v>
      </c>
      <c r="AH139" s="33"/>
      <c r="AI139" s="33"/>
      <c r="AJ139" s="33"/>
      <c r="AK139" s="33"/>
      <c r="AL139" s="33"/>
      <c r="AM139" s="33"/>
      <c r="AN139" s="33"/>
      <c r="AO139" s="33"/>
      <c r="AP139" s="33"/>
    </row>
    <row r="140" spans="1:42" s="85" customFormat="1" ht="18.75" hidden="1" customHeight="1" x14ac:dyDescent="0.3">
      <c r="A140" s="49" t="s">
        <v>32</v>
      </c>
      <c r="B140" s="50">
        <f>H140+J140+L140+N140+P140+R140+T140+V140+X140+Z140+AB140+AD140</f>
        <v>0</v>
      </c>
      <c r="C140" s="50"/>
      <c r="D140" s="50"/>
      <c r="E140" s="50"/>
      <c r="F140" s="50"/>
      <c r="G140" s="50"/>
      <c r="H140" s="51">
        <v>0</v>
      </c>
      <c r="I140" s="51"/>
      <c r="J140" s="51">
        <v>0</v>
      </c>
      <c r="K140" s="51"/>
      <c r="L140" s="51">
        <v>0</v>
      </c>
      <c r="M140" s="51"/>
      <c r="N140" s="51">
        <v>0</v>
      </c>
      <c r="O140" s="51"/>
      <c r="P140" s="51">
        <v>0</v>
      </c>
      <c r="Q140" s="51"/>
      <c r="R140" s="51">
        <v>0</v>
      </c>
      <c r="S140" s="51"/>
      <c r="T140" s="51">
        <v>0</v>
      </c>
      <c r="U140" s="51"/>
      <c r="V140" s="51">
        <v>0</v>
      </c>
      <c r="W140" s="51"/>
      <c r="X140" s="51">
        <v>0</v>
      </c>
      <c r="Y140" s="51"/>
      <c r="Z140" s="51">
        <v>0</v>
      </c>
      <c r="AA140" s="51"/>
      <c r="AB140" s="51">
        <v>0</v>
      </c>
      <c r="AC140" s="51"/>
      <c r="AD140" s="51">
        <v>0</v>
      </c>
      <c r="AE140" s="51"/>
      <c r="AF140" s="32"/>
      <c r="AG140" s="38">
        <f t="shared" si="20"/>
        <v>0</v>
      </c>
      <c r="AH140" s="33"/>
      <c r="AI140" s="33"/>
      <c r="AJ140" s="33"/>
      <c r="AK140" s="33"/>
      <c r="AL140" s="33"/>
      <c r="AM140" s="33"/>
      <c r="AN140" s="33"/>
      <c r="AO140" s="33"/>
      <c r="AP140" s="33"/>
    </row>
    <row r="141" spans="1:42" s="85" customFormat="1" ht="18.75" hidden="1" customHeight="1" x14ac:dyDescent="0.3">
      <c r="A141" s="49" t="s">
        <v>33</v>
      </c>
      <c r="B141" s="50">
        <f>H141+J141+L141+N141+P141+R141+T141+V141+X141+Z141+AB141+AD141</f>
        <v>0</v>
      </c>
      <c r="C141" s="50"/>
      <c r="D141" s="50"/>
      <c r="E141" s="50"/>
      <c r="F141" s="50"/>
      <c r="G141" s="50"/>
      <c r="H141" s="51">
        <v>0</v>
      </c>
      <c r="I141" s="51"/>
      <c r="J141" s="51">
        <v>0</v>
      </c>
      <c r="K141" s="51"/>
      <c r="L141" s="51">
        <v>0</v>
      </c>
      <c r="M141" s="51"/>
      <c r="N141" s="51">
        <v>0</v>
      </c>
      <c r="O141" s="51"/>
      <c r="P141" s="51">
        <v>0</v>
      </c>
      <c r="Q141" s="51"/>
      <c r="R141" s="51">
        <v>0</v>
      </c>
      <c r="S141" s="51"/>
      <c r="T141" s="51">
        <v>0</v>
      </c>
      <c r="U141" s="51"/>
      <c r="V141" s="51">
        <v>0</v>
      </c>
      <c r="W141" s="51"/>
      <c r="X141" s="51">
        <v>0</v>
      </c>
      <c r="Y141" s="51"/>
      <c r="Z141" s="51">
        <v>0</v>
      </c>
      <c r="AA141" s="51"/>
      <c r="AB141" s="51">
        <v>0</v>
      </c>
      <c r="AC141" s="51"/>
      <c r="AD141" s="51">
        <v>0</v>
      </c>
      <c r="AE141" s="51"/>
      <c r="AF141" s="32"/>
      <c r="AG141" s="38">
        <f t="shared" si="20"/>
        <v>0</v>
      </c>
      <c r="AH141" s="33"/>
      <c r="AI141" s="33"/>
      <c r="AJ141" s="33"/>
      <c r="AK141" s="33"/>
      <c r="AL141" s="33"/>
      <c r="AM141" s="33"/>
      <c r="AN141" s="33"/>
      <c r="AO141" s="33"/>
      <c r="AP141" s="33"/>
    </row>
    <row r="142" spans="1:42" s="85" customFormat="1" ht="18.75" hidden="1" customHeight="1" x14ac:dyDescent="0.3">
      <c r="A142" s="49" t="s">
        <v>34</v>
      </c>
      <c r="B142" s="50">
        <f>H142+J142+L142+N142+P142+R142+T142+V142+X142+Z142+AB142+AD142</f>
        <v>0</v>
      </c>
      <c r="C142" s="50"/>
      <c r="D142" s="50"/>
      <c r="E142" s="50"/>
      <c r="F142" s="50"/>
      <c r="G142" s="50"/>
      <c r="H142" s="51">
        <v>0</v>
      </c>
      <c r="I142" s="51"/>
      <c r="J142" s="51">
        <v>0</v>
      </c>
      <c r="K142" s="51"/>
      <c r="L142" s="51">
        <v>0</v>
      </c>
      <c r="M142" s="51"/>
      <c r="N142" s="51">
        <v>0</v>
      </c>
      <c r="O142" s="51"/>
      <c r="P142" s="51">
        <v>0</v>
      </c>
      <c r="Q142" s="51"/>
      <c r="R142" s="51">
        <v>0</v>
      </c>
      <c r="S142" s="51"/>
      <c r="T142" s="51">
        <v>0</v>
      </c>
      <c r="U142" s="51"/>
      <c r="V142" s="51">
        <v>0</v>
      </c>
      <c r="W142" s="51"/>
      <c r="X142" s="51">
        <v>0</v>
      </c>
      <c r="Y142" s="51"/>
      <c r="Z142" s="51">
        <v>0</v>
      </c>
      <c r="AA142" s="51"/>
      <c r="AB142" s="51">
        <v>0</v>
      </c>
      <c r="AC142" s="51"/>
      <c r="AD142" s="51">
        <v>0</v>
      </c>
      <c r="AE142" s="51"/>
      <c r="AF142" s="32"/>
      <c r="AG142" s="38">
        <f t="shared" ref="AG142:AG205" si="31">H142+J142+L142+N142+P142+R142+T142+V142+X142+Z142+AB142+AD142</f>
        <v>0</v>
      </c>
      <c r="AH142" s="33"/>
      <c r="AI142" s="33"/>
      <c r="AJ142" s="33"/>
      <c r="AK142" s="33"/>
      <c r="AL142" s="33"/>
      <c r="AM142" s="33"/>
      <c r="AN142" s="33"/>
      <c r="AO142" s="33"/>
      <c r="AP142" s="33"/>
    </row>
    <row r="143" spans="1:42" s="87" customFormat="1" ht="39" hidden="1" customHeight="1" x14ac:dyDescent="0.25">
      <c r="A143" s="86" t="s">
        <v>38</v>
      </c>
      <c r="B143" s="57">
        <f>H143+J143+L143+N143+P143+R143+T143+V143+X143+Z143+AB143+AD143</f>
        <v>0</v>
      </c>
      <c r="C143" s="57"/>
      <c r="D143" s="57"/>
      <c r="E143" s="57"/>
      <c r="F143" s="57"/>
      <c r="G143" s="57"/>
      <c r="H143" s="72">
        <v>0</v>
      </c>
      <c r="I143" s="72"/>
      <c r="J143" s="72">
        <v>0</v>
      </c>
      <c r="K143" s="72"/>
      <c r="L143" s="72">
        <v>0</v>
      </c>
      <c r="M143" s="72"/>
      <c r="N143" s="72">
        <v>0</v>
      </c>
      <c r="O143" s="72"/>
      <c r="P143" s="72">
        <v>0</v>
      </c>
      <c r="Q143" s="72"/>
      <c r="R143" s="72">
        <v>0</v>
      </c>
      <c r="S143" s="72"/>
      <c r="T143" s="72">
        <v>0</v>
      </c>
      <c r="U143" s="72"/>
      <c r="V143" s="72">
        <v>0</v>
      </c>
      <c r="W143" s="72"/>
      <c r="X143" s="72">
        <v>0</v>
      </c>
      <c r="Y143" s="72"/>
      <c r="Z143" s="72">
        <v>0</v>
      </c>
      <c r="AA143" s="72"/>
      <c r="AB143" s="72">
        <v>0</v>
      </c>
      <c r="AC143" s="72"/>
      <c r="AD143" s="72">
        <v>0</v>
      </c>
      <c r="AE143" s="72"/>
      <c r="AF143" s="58"/>
      <c r="AG143" s="38">
        <f t="shared" si="31"/>
        <v>0</v>
      </c>
      <c r="AH143" s="61"/>
      <c r="AI143" s="61"/>
      <c r="AJ143" s="61"/>
      <c r="AK143" s="61"/>
      <c r="AL143" s="61"/>
      <c r="AM143" s="61"/>
      <c r="AN143" s="61"/>
      <c r="AO143" s="61"/>
      <c r="AP143" s="61"/>
    </row>
    <row r="144" spans="1:42" s="33" customFormat="1" ht="18.75" hidden="1" customHeight="1" x14ac:dyDescent="0.3">
      <c r="A144" s="64" t="s">
        <v>35</v>
      </c>
      <c r="B144" s="50">
        <f>H144+J144+L144+N144+P144+R144+T144+V144+X144+Z144+AB144+AD144</f>
        <v>0</v>
      </c>
      <c r="C144" s="50"/>
      <c r="D144" s="50"/>
      <c r="E144" s="50"/>
      <c r="F144" s="50"/>
      <c r="G144" s="50"/>
      <c r="H144" s="51">
        <v>0</v>
      </c>
      <c r="I144" s="51"/>
      <c r="J144" s="51">
        <v>0</v>
      </c>
      <c r="K144" s="51"/>
      <c r="L144" s="51">
        <v>0</v>
      </c>
      <c r="M144" s="51"/>
      <c r="N144" s="51">
        <v>0</v>
      </c>
      <c r="O144" s="51"/>
      <c r="P144" s="51">
        <v>0</v>
      </c>
      <c r="Q144" s="51"/>
      <c r="R144" s="51">
        <v>0</v>
      </c>
      <c r="S144" s="51"/>
      <c r="T144" s="51">
        <v>0</v>
      </c>
      <c r="U144" s="51"/>
      <c r="V144" s="51">
        <v>0</v>
      </c>
      <c r="W144" s="51"/>
      <c r="X144" s="51">
        <v>0</v>
      </c>
      <c r="Y144" s="51"/>
      <c r="Z144" s="51">
        <v>0</v>
      </c>
      <c r="AA144" s="51"/>
      <c r="AB144" s="51">
        <v>0</v>
      </c>
      <c r="AC144" s="51"/>
      <c r="AD144" s="51">
        <v>0</v>
      </c>
      <c r="AE144" s="51"/>
      <c r="AF144" s="32"/>
      <c r="AG144" s="38">
        <f t="shared" si="31"/>
        <v>0</v>
      </c>
    </row>
    <row r="145" spans="1:42" s="28" customFormat="1" ht="18.75" customHeight="1" x14ac:dyDescent="0.25">
      <c r="A145" s="88" t="s">
        <v>63</v>
      </c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9"/>
      <c r="AF145" s="90"/>
      <c r="AG145" s="38">
        <f t="shared" si="31"/>
        <v>0</v>
      </c>
    </row>
    <row r="146" spans="1:42" s="93" customFormat="1" ht="18.75" customHeight="1" x14ac:dyDescent="0.25">
      <c r="A146" s="88" t="s">
        <v>64</v>
      </c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89"/>
      <c r="AF146" s="91"/>
      <c r="AG146" s="38">
        <f t="shared" si="31"/>
        <v>0</v>
      </c>
      <c r="AH146" s="92"/>
      <c r="AI146" s="92"/>
      <c r="AJ146" s="92"/>
      <c r="AK146" s="92"/>
      <c r="AL146" s="92"/>
      <c r="AM146" s="92"/>
      <c r="AN146" s="92"/>
      <c r="AO146" s="92"/>
      <c r="AP146" s="92"/>
    </row>
    <row r="147" spans="1:42" s="33" customFormat="1" ht="85.5" customHeight="1" x14ac:dyDescent="0.3">
      <c r="A147" s="74" t="s">
        <v>65</v>
      </c>
      <c r="B147" s="94"/>
      <c r="C147" s="94"/>
      <c r="D147" s="94"/>
      <c r="E147" s="94"/>
      <c r="F147" s="94"/>
      <c r="G147" s="94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F147" s="32"/>
      <c r="AG147" s="38">
        <f t="shared" si="31"/>
        <v>0</v>
      </c>
    </row>
    <row r="148" spans="1:42" s="33" customFormat="1" ht="18.75" customHeight="1" x14ac:dyDescent="0.3">
      <c r="A148" s="34" t="s">
        <v>31</v>
      </c>
      <c r="B148" s="35">
        <f>B150+B151+B149</f>
        <v>367.6</v>
      </c>
      <c r="C148" s="35">
        <f>C150+C151+C149</f>
        <v>0</v>
      </c>
      <c r="D148" s="35">
        <f>D150+D151+D149</f>
        <v>0</v>
      </c>
      <c r="E148" s="35">
        <f>E150+E151+E149</f>
        <v>0</v>
      </c>
      <c r="F148" s="35"/>
      <c r="G148" s="35"/>
      <c r="H148" s="35">
        <f t="shared" ref="H148:AD148" si="32">H150+H151+H149</f>
        <v>0</v>
      </c>
      <c r="I148" s="35"/>
      <c r="J148" s="35">
        <f t="shared" si="32"/>
        <v>0</v>
      </c>
      <c r="K148" s="35"/>
      <c r="L148" s="35">
        <f t="shared" si="32"/>
        <v>116.95</v>
      </c>
      <c r="M148" s="35"/>
      <c r="N148" s="35">
        <f t="shared" si="32"/>
        <v>15.1</v>
      </c>
      <c r="O148" s="35"/>
      <c r="P148" s="35">
        <f t="shared" si="32"/>
        <v>35.549999999999997</v>
      </c>
      <c r="Q148" s="35"/>
      <c r="R148" s="35">
        <f t="shared" si="32"/>
        <v>0</v>
      </c>
      <c r="S148" s="35"/>
      <c r="T148" s="35">
        <f t="shared" si="32"/>
        <v>0</v>
      </c>
      <c r="U148" s="35"/>
      <c r="V148" s="35">
        <f t="shared" si="32"/>
        <v>0</v>
      </c>
      <c r="W148" s="35"/>
      <c r="X148" s="35">
        <f t="shared" si="32"/>
        <v>60</v>
      </c>
      <c r="Y148" s="35"/>
      <c r="Z148" s="35">
        <f t="shared" si="32"/>
        <v>140</v>
      </c>
      <c r="AA148" s="35"/>
      <c r="AB148" s="35">
        <f t="shared" si="32"/>
        <v>0</v>
      </c>
      <c r="AC148" s="35"/>
      <c r="AD148" s="35">
        <f t="shared" si="32"/>
        <v>0</v>
      </c>
      <c r="AE148" s="35"/>
      <c r="AF148" s="32"/>
      <c r="AG148" s="38">
        <f t="shared" si="31"/>
        <v>367.6</v>
      </c>
    </row>
    <row r="149" spans="1:42" s="33" customFormat="1" ht="18.75" customHeight="1" x14ac:dyDescent="0.3">
      <c r="A149" s="40" t="s">
        <v>32</v>
      </c>
      <c r="B149" s="41">
        <f>B155+B180</f>
        <v>0</v>
      </c>
      <c r="C149" s="41">
        <f>C155+C180</f>
        <v>0</v>
      </c>
      <c r="D149" s="41">
        <f>D155+D180</f>
        <v>0</v>
      </c>
      <c r="E149" s="41">
        <f>E155+E180</f>
        <v>0</v>
      </c>
      <c r="F149" s="41"/>
      <c r="G149" s="41"/>
      <c r="H149" s="41">
        <f>H155</f>
        <v>0</v>
      </c>
      <c r="I149" s="41"/>
      <c r="J149" s="41">
        <f>J155</f>
        <v>0</v>
      </c>
      <c r="K149" s="41"/>
      <c r="L149" s="41">
        <f>L155</f>
        <v>0</v>
      </c>
      <c r="M149" s="41"/>
      <c r="N149" s="41">
        <f>N155</f>
        <v>0</v>
      </c>
      <c r="O149" s="41"/>
      <c r="P149" s="41">
        <f>P155</f>
        <v>0</v>
      </c>
      <c r="Q149" s="41"/>
      <c r="R149" s="41">
        <f>R155</f>
        <v>0</v>
      </c>
      <c r="S149" s="41"/>
      <c r="T149" s="41">
        <f>T155</f>
        <v>0</v>
      </c>
      <c r="U149" s="41"/>
      <c r="V149" s="41">
        <f>V155</f>
        <v>0</v>
      </c>
      <c r="W149" s="41"/>
      <c r="X149" s="41">
        <f>X155</f>
        <v>0</v>
      </c>
      <c r="Y149" s="41"/>
      <c r="Z149" s="41">
        <f>Z155</f>
        <v>0</v>
      </c>
      <c r="AA149" s="41"/>
      <c r="AB149" s="41">
        <f>AB155</f>
        <v>0</v>
      </c>
      <c r="AC149" s="41"/>
      <c r="AD149" s="41">
        <f>AD155</f>
        <v>0</v>
      </c>
      <c r="AE149" s="41"/>
      <c r="AF149" s="32"/>
      <c r="AG149" s="38">
        <f t="shared" si="31"/>
        <v>0</v>
      </c>
    </row>
    <row r="150" spans="1:42" s="33" customFormat="1" ht="18.75" customHeight="1" x14ac:dyDescent="0.3">
      <c r="A150" s="40" t="s">
        <v>33</v>
      </c>
      <c r="B150" s="41">
        <f t="shared" ref="B150:E152" si="33">B156+B181</f>
        <v>0</v>
      </c>
      <c r="C150" s="41">
        <f t="shared" si="33"/>
        <v>0</v>
      </c>
      <c r="D150" s="41">
        <f t="shared" si="33"/>
        <v>0</v>
      </c>
      <c r="E150" s="41">
        <f t="shared" si="33"/>
        <v>0</v>
      </c>
      <c r="F150" s="41"/>
      <c r="G150" s="41"/>
      <c r="H150" s="41">
        <f>H156</f>
        <v>0</v>
      </c>
      <c r="I150" s="41"/>
      <c r="J150" s="41">
        <f>J156</f>
        <v>0</v>
      </c>
      <c r="K150" s="41"/>
      <c r="L150" s="41">
        <f>L156</f>
        <v>0</v>
      </c>
      <c r="M150" s="41"/>
      <c r="N150" s="41">
        <f>N156</f>
        <v>0</v>
      </c>
      <c r="O150" s="41"/>
      <c r="P150" s="41">
        <f>P156</f>
        <v>0</v>
      </c>
      <c r="Q150" s="41"/>
      <c r="R150" s="41">
        <f>R156</f>
        <v>0</v>
      </c>
      <c r="S150" s="41"/>
      <c r="T150" s="41">
        <f>T156</f>
        <v>0</v>
      </c>
      <c r="U150" s="41"/>
      <c r="V150" s="41">
        <f>V156</f>
        <v>0</v>
      </c>
      <c r="W150" s="41"/>
      <c r="X150" s="41">
        <f>X156</f>
        <v>0</v>
      </c>
      <c r="Y150" s="41"/>
      <c r="Z150" s="41">
        <f>Z156</f>
        <v>0</v>
      </c>
      <c r="AA150" s="41"/>
      <c r="AB150" s="41">
        <f>AB156</f>
        <v>0</v>
      </c>
      <c r="AC150" s="41"/>
      <c r="AD150" s="41">
        <f>AD156</f>
        <v>0</v>
      </c>
      <c r="AE150" s="41"/>
      <c r="AF150" s="32"/>
      <c r="AG150" s="38">
        <f t="shared" si="31"/>
        <v>0</v>
      </c>
    </row>
    <row r="151" spans="1:42" s="33" customFormat="1" ht="18.75" customHeight="1" x14ac:dyDescent="0.3">
      <c r="A151" s="40" t="s">
        <v>34</v>
      </c>
      <c r="B151" s="41">
        <f t="shared" si="33"/>
        <v>367.6</v>
      </c>
      <c r="C151" s="41">
        <f t="shared" si="33"/>
        <v>0</v>
      </c>
      <c r="D151" s="41">
        <f t="shared" si="33"/>
        <v>0</v>
      </c>
      <c r="E151" s="41">
        <f t="shared" si="33"/>
        <v>0</v>
      </c>
      <c r="F151" s="41"/>
      <c r="G151" s="41"/>
      <c r="H151" s="41">
        <f>H157</f>
        <v>0</v>
      </c>
      <c r="I151" s="41"/>
      <c r="J151" s="41">
        <f>J157</f>
        <v>0</v>
      </c>
      <c r="K151" s="41"/>
      <c r="L151" s="41">
        <f>L157</f>
        <v>116.95</v>
      </c>
      <c r="M151" s="41"/>
      <c r="N151" s="41">
        <f>N157</f>
        <v>15.1</v>
      </c>
      <c r="O151" s="41"/>
      <c r="P151" s="41">
        <f>P157</f>
        <v>35.549999999999997</v>
      </c>
      <c r="Q151" s="41"/>
      <c r="R151" s="41">
        <f>R157</f>
        <v>0</v>
      </c>
      <c r="S151" s="41"/>
      <c r="T151" s="41">
        <f>T157</f>
        <v>0</v>
      </c>
      <c r="U151" s="41"/>
      <c r="V151" s="41">
        <f>V157</f>
        <v>0</v>
      </c>
      <c r="W151" s="41"/>
      <c r="X151" s="41">
        <f>X157</f>
        <v>60</v>
      </c>
      <c r="Y151" s="41"/>
      <c r="Z151" s="41">
        <f>Z157</f>
        <v>140</v>
      </c>
      <c r="AA151" s="41"/>
      <c r="AB151" s="41">
        <f>AB157</f>
        <v>0</v>
      </c>
      <c r="AC151" s="41"/>
      <c r="AD151" s="41">
        <f>AD157</f>
        <v>0</v>
      </c>
      <c r="AE151" s="41"/>
      <c r="AF151" s="32"/>
      <c r="AG151" s="38">
        <f t="shared" si="31"/>
        <v>367.6</v>
      </c>
    </row>
    <row r="152" spans="1:42" s="33" customFormat="1" ht="18.75" customHeight="1" x14ac:dyDescent="0.3">
      <c r="A152" s="40" t="s">
        <v>35</v>
      </c>
      <c r="B152" s="41">
        <f t="shared" si="33"/>
        <v>0</v>
      </c>
      <c r="C152" s="41">
        <f t="shared" si="33"/>
        <v>0</v>
      </c>
      <c r="D152" s="41">
        <f t="shared" si="33"/>
        <v>0</v>
      </c>
      <c r="E152" s="41">
        <f t="shared" si="33"/>
        <v>0</v>
      </c>
      <c r="F152" s="41"/>
      <c r="G152" s="41"/>
      <c r="H152" s="41">
        <f>H158</f>
        <v>0</v>
      </c>
      <c r="I152" s="41"/>
      <c r="J152" s="41">
        <f>J158</f>
        <v>0</v>
      </c>
      <c r="K152" s="41"/>
      <c r="L152" s="41">
        <f>L158</f>
        <v>0</v>
      </c>
      <c r="M152" s="41"/>
      <c r="N152" s="41">
        <f>N158</f>
        <v>0</v>
      </c>
      <c r="O152" s="41"/>
      <c r="P152" s="41">
        <f>P158</f>
        <v>0</v>
      </c>
      <c r="Q152" s="41"/>
      <c r="R152" s="41">
        <f>R158</f>
        <v>0</v>
      </c>
      <c r="S152" s="41"/>
      <c r="T152" s="41">
        <f>T158</f>
        <v>0</v>
      </c>
      <c r="U152" s="41"/>
      <c r="V152" s="41">
        <f>V158</f>
        <v>0</v>
      </c>
      <c r="W152" s="41"/>
      <c r="X152" s="41">
        <f>X158</f>
        <v>0</v>
      </c>
      <c r="Y152" s="41"/>
      <c r="Z152" s="41">
        <f>Z158</f>
        <v>0</v>
      </c>
      <c r="AA152" s="41"/>
      <c r="AB152" s="41">
        <f>AB158</f>
        <v>0</v>
      </c>
      <c r="AC152" s="41"/>
      <c r="AD152" s="41">
        <f>AD158</f>
        <v>0</v>
      </c>
      <c r="AE152" s="41"/>
      <c r="AF152" s="32"/>
      <c r="AG152" s="38">
        <f t="shared" si="31"/>
        <v>0</v>
      </c>
    </row>
    <row r="153" spans="1:42" s="33" customFormat="1" ht="56.25" customHeight="1" x14ac:dyDescent="0.25">
      <c r="A153" s="64" t="s">
        <v>66</v>
      </c>
      <c r="B153" s="81"/>
      <c r="C153" s="81"/>
      <c r="D153" s="81"/>
      <c r="E153" s="81"/>
      <c r="F153" s="81"/>
      <c r="G153" s="8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32"/>
      <c r="AG153" s="38">
        <f t="shared" si="31"/>
        <v>0</v>
      </c>
    </row>
    <row r="154" spans="1:42" s="33" customFormat="1" ht="18.75" customHeight="1" x14ac:dyDescent="0.3">
      <c r="A154" s="83" t="s">
        <v>31</v>
      </c>
      <c r="B154" s="84">
        <f>B155+B156+B157</f>
        <v>367.6</v>
      </c>
      <c r="C154" s="46">
        <f>C155+C156+C157</f>
        <v>0</v>
      </c>
      <c r="D154" s="46">
        <f>D155+D156+D157</f>
        <v>0</v>
      </c>
      <c r="E154" s="46">
        <f>E155+E156+E157</f>
        <v>0</v>
      </c>
      <c r="F154" s="46">
        <f>E154/B154*100</f>
        <v>0</v>
      </c>
      <c r="G154" s="46" t="e">
        <f>E154/C154*100</f>
        <v>#DIV/0!</v>
      </c>
      <c r="H154" s="84">
        <f t="shared" ref="H154:AD154" si="34">H155+H156+H157</f>
        <v>0</v>
      </c>
      <c r="I154" s="84"/>
      <c r="J154" s="84">
        <f t="shared" si="34"/>
        <v>0</v>
      </c>
      <c r="K154" s="84"/>
      <c r="L154" s="84">
        <f t="shared" si="34"/>
        <v>116.95</v>
      </c>
      <c r="M154" s="84"/>
      <c r="N154" s="84">
        <f t="shared" si="34"/>
        <v>15.1</v>
      </c>
      <c r="O154" s="84"/>
      <c r="P154" s="84">
        <f t="shared" si="34"/>
        <v>35.549999999999997</v>
      </c>
      <c r="Q154" s="84"/>
      <c r="R154" s="84">
        <f t="shared" si="34"/>
        <v>0</v>
      </c>
      <c r="S154" s="84"/>
      <c r="T154" s="84">
        <f t="shared" si="34"/>
        <v>0</v>
      </c>
      <c r="U154" s="84"/>
      <c r="V154" s="84">
        <f t="shared" si="34"/>
        <v>0</v>
      </c>
      <c r="W154" s="84"/>
      <c r="X154" s="84">
        <f t="shared" si="34"/>
        <v>60</v>
      </c>
      <c r="Y154" s="84"/>
      <c r="Z154" s="84">
        <f t="shared" si="34"/>
        <v>140</v>
      </c>
      <c r="AA154" s="84"/>
      <c r="AB154" s="84">
        <f t="shared" si="34"/>
        <v>0</v>
      </c>
      <c r="AC154" s="84"/>
      <c r="AD154" s="84">
        <f t="shared" si="34"/>
        <v>0</v>
      </c>
      <c r="AE154" s="84"/>
      <c r="AF154" s="32"/>
      <c r="AG154" s="38">
        <f t="shared" si="31"/>
        <v>367.6</v>
      </c>
    </row>
    <row r="155" spans="1:42" s="33" customFormat="1" ht="18.75" customHeight="1" x14ac:dyDescent="0.3">
      <c r="A155" s="49" t="s">
        <v>32</v>
      </c>
      <c r="B155" s="50">
        <f t="shared" ref="B155:E158" si="35">B162+B168+B174</f>
        <v>0</v>
      </c>
      <c r="C155" s="50">
        <f t="shared" si="35"/>
        <v>0</v>
      </c>
      <c r="D155" s="50">
        <f t="shared" si="35"/>
        <v>0</v>
      </c>
      <c r="E155" s="50">
        <f t="shared" si="35"/>
        <v>0</v>
      </c>
      <c r="F155" s="50" t="e">
        <f>E155/B155*100</f>
        <v>#DIV/0!</v>
      </c>
      <c r="G155" s="50" t="e">
        <f>E155/C155*100</f>
        <v>#DIV/0!</v>
      </c>
      <c r="H155" s="50">
        <f>H162+H168+H174</f>
        <v>0</v>
      </c>
      <c r="I155" s="50"/>
      <c r="J155" s="50">
        <f>J162+J168+J174</f>
        <v>0</v>
      </c>
      <c r="K155" s="50"/>
      <c r="L155" s="50">
        <f>L162+L168+L174</f>
        <v>0</v>
      </c>
      <c r="M155" s="50"/>
      <c r="N155" s="50">
        <f>N162+N168+N174</f>
        <v>0</v>
      </c>
      <c r="O155" s="50"/>
      <c r="P155" s="50">
        <f>P162+P168+P174</f>
        <v>0</v>
      </c>
      <c r="Q155" s="50"/>
      <c r="R155" s="50">
        <f>R162+R168+R174</f>
        <v>0</v>
      </c>
      <c r="S155" s="50"/>
      <c r="T155" s="50">
        <f>T162+T168+T174</f>
        <v>0</v>
      </c>
      <c r="U155" s="50"/>
      <c r="V155" s="50">
        <f>V162+V168+V174</f>
        <v>0</v>
      </c>
      <c r="W155" s="50"/>
      <c r="X155" s="50">
        <f>X162+X168+X174</f>
        <v>0</v>
      </c>
      <c r="Y155" s="50"/>
      <c r="Z155" s="50">
        <f>Z162+Z168+Z174</f>
        <v>0</v>
      </c>
      <c r="AA155" s="50"/>
      <c r="AB155" s="50">
        <f>AB162+AB168+AB174</f>
        <v>0</v>
      </c>
      <c r="AC155" s="50"/>
      <c r="AD155" s="50">
        <f>AD162+AD168+AD174</f>
        <v>0</v>
      </c>
      <c r="AE155" s="50"/>
      <c r="AF155" s="32"/>
      <c r="AG155" s="38">
        <f t="shared" si="31"/>
        <v>0</v>
      </c>
    </row>
    <row r="156" spans="1:42" s="33" customFormat="1" ht="18.75" customHeight="1" x14ac:dyDescent="0.3">
      <c r="A156" s="49" t="s">
        <v>33</v>
      </c>
      <c r="B156" s="50">
        <f t="shared" si="35"/>
        <v>0</v>
      </c>
      <c r="C156" s="50">
        <f t="shared" si="35"/>
        <v>0</v>
      </c>
      <c r="D156" s="50">
        <f t="shared" si="35"/>
        <v>0</v>
      </c>
      <c r="E156" s="50">
        <f t="shared" si="35"/>
        <v>0</v>
      </c>
      <c r="F156" s="50" t="e">
        <f>E156/B156*100</f>
        <v>#DIV/0!</v>
      </c>
      <c r="G156" s="50" t="e">
        <f>E156/C156*100</f>
        <v>#DIV/0!</v>
      </c>
      <c r="H156" s="50">
        <f>H163+H169+H175</f>
        <v>0</v>
      </c>
      <c r="I156" s="50"/>
      <c r="J156" s="50">
        <f>J163+J169+J175</f>
        <v>0</v>
      </c>
      <c r="K156" s="50"/>
      <c r="L156" s="50">
        <f>L163+L169+L175</f>
        <v>0</v>
      </c>
      <c r="M156" s="50"/>
      <c r="N156" s="50">
        <f>N163+N169+N175</f>
        <v>0</v>
      </c>
      <c r="O156" s="50"/>
      <c r="P156" s="50">
        <f>P163+P169+P175</f>
        <v>0</v>
      </c>
      <c r="Q156" s="50"/>
      <c r="R156" s="50">
        <f>R163+R169+R175</f>
        <v>0</v>
      </c>
      <c r="S156" s="50"/>
      <c r="T156" s="50">
        <f>T163+T169+T175</f>
        <v>0</v>
      </c>
      <c r="U156" s="50"/>
      <c r="V156" s="50">
        <f>V163+V169+V175</f>
        <v>0</v>
      </c>
      <c r="W156" s="50"/>
      <c r="X156" s="50">
        <f>X163+X169+X175</f>
        <v>0</v>
      </c>
      <c r="Y156" s="50"/>
      <c r="Z156" s="50">
        <f>Z163+Z169+Z175</f>
        <v>0</v>
      </c>
      <c r="AA156" s="50"/>
      <c r="AB156" s="50">
        <f>AB163+AB169+AB175</f>
        <v>0</v>
      </c>
      <c r="AC156" s="50"/>
      <c r="AD156" s="50">
        <f>AD163+AD169+AD175</f>
        <v>0</v>
      </c>
      <c r="AE156" s="50"/>
      <c r="AF156" s="32"/>
      <c r="AG156" s="38">
        <f t="shared" si="31"/>
        <v>0</v>
      </c>
    </row>
    <row r="157" spans="1:42" s="33" customFormat="1" ht="18.75" customHeight="1" x14ac:dyDescent="0.3">
      <c r="A157" s="49" t="s">
        <v>34</v>
      </c>
      <c r="B157" s="50">
        <f t="shared" si="35"/>
        <v>367.6</v>
      </c>
      <c r="C157" s="50">
        <f t="shared" si="35"/>
        <v>0</v>
      </c>
      <c r="D157" s="50">
        <f t="shared" si="35"/>
        <v>0</v>
      </c>
      <c r="E157" s="50">
        <f t="shared" si="35"/>
        <v>0</v>
      </c>
      <c r="F157" s="50">
        <f>E157/B157*100</f>
        <v>0</v>
      </c>
      <c r="G157" s="50" t="e">
        <f>E157/C157*100</f>
        <v>#DIV/0!</v>
      </c>
      <c r="H157" s="50">
        <f>H164+H170+H176</f>
        <v>0</v>
      </c>
      <c r="I157" s="50"/>
      <c r="J157" s="50">
        <f>J164+J170+J176</f>
        <v>0</v>
      </c>
      <c r="K157" s="50"/>
      <c r="L157" s="50">
        <f>L164+L170+L176</f>
        <v>116.95</v>
      </c>
      <c r="M157" s="50"/>
      <c r="N157" s="50">
        <f>N164+N170+N176</f>
        <v>15.1</v>
      </c>
      <c r="O157" s="50"/>
      <c r="P157" s="50">
        <f>P164+P170+P176</f>
        <v>35.549999999999997</v>
      </c>
      <c r="Q157" s="50"/>
      <c r="R157" s="50">
        <f>R164+R170+R176</f>
        <v>0</v>
      </c>
      <c r="S157" s="50"/>
      <c r="T157" s="50">
        <f>T164+T170+T176</f>
        <v>0</v>
      </c>
      <c r="U157" s="50"/>
      <c r="V157" s="50">
        <f>V164+V170+V176</f>
        <v>0</v>
      </c>
      <c r="W157" s="50"/>
      <c r="X157" s="50">
        <f>X164+X170+X176</f>
        <v>60</v>
      </c>
      <c r="Y157" s="50"/>
      <c r="Z157" s="50">
        <f>Z164+Z170+Z176</f>
        <v>140</v>
      </c>
      <c r="AA157" s="50"/>
      <c r="AB157" s="50">
        <f>AB164+AB170+AB176</f>
        <v>0</v>
      </c>
      <c r="AC157" s="50"/>
      <c r="AD157" s="50">
        <f>AD164+AD170+AD176</f>
        <v>0</v>
      </c>
      <c r="AE157" s="50"/>
      <c r="AF157" s="32"/>
      <c r="AG157" s="38">
        <f t="shared" si="31"/>
        <v>367.6</v>
      </c>
    </row>
    <row r="158" spans="1:42" s="33" customFormat="1" ht="18.75" customHeight="1" x14ac:dyDescent="0.3">
      <c r="A158" s="49" t="s">
        <v>35</v>
      </c>
      <c r="B158" s="50">
        <f t="shared" si="35"/>
        <v>0</v>
      </c>
      <c r="C158" s="50">
        <f t="shared" si="35"/>
        <v>0</v>
      </c>
      <c r="D158" s="50">
        <f t="shared" si="35"/>
        <v>0</v>
      </c>
      <c r="E158" s="50">
        <f t="shared" si="35"/>
        <v>0</v>
      </c>
      <c r="F158" s="63" t="e">
        <f>E158/B158*100</f>
        <v>#DIV/0!</v>
      </c>
      <c r="G158" s="63" t="e">
        <f>E158/C158*100</f>
        <v>#DIV/0!</v>
      </c>
      <c r="H158" s="50">
        <f>H165+H171+H177</f>
        <v>0</v>
      </c>
      <c r="I158" s="50"/>
      <c r="J158" s="50">
        <f>J165+J171+J177</f>
        <v>0</v>
      </c>
      <c r="K158" s="50"/>
      <c r="L158" s="50">
        <f>L165+L171+L177</f>
        <v>0</v>
      </c>
      <c r="M158" s="50"/>
      <c r="N158" s="50">
        <f>N165+N171+N177</f>
        <v>0</v>
      </c>
      <c r="O158" s="50"/>
      <c r="P158" s="50">
        <f>P165+P171+P177</f>
        <v>0</v>
      </c>
      <c r="Q158" s="50"/>
      <c r="R158" s="50">
        <f>R165+R171+R177</f>
        <v>0</v>
      </c>
      <c r="S158" s="50"/>
      <c r="T158" s="50">
        <f>T165+T171+T177</f>
        <v>0</v>
      </c>
      <c r="U158" s="50"/>
      <c r="V158" s="50">
        <f>V165+V171+V177</f>
        <v>0</v>
      </c>
      <c r="W158" s="50"/>
      <c r="X158" s="50">
        <f>X165+X171+X177</f>
        <v>0</v>
      </c>
      <c r="Y158" s="50"/>
      <c r="Z158" s="50">
        <f>Z165+Z171+Z177</f>
        <v>0</v>
      </c>
      <c r="AA158" s="50"/>
      <c r="AB158" s="50">
        <f>AB165+AB171+AB177</f>
        <v>0</v>
      </c>
      <c r="AC158" s="50"/>
      <c r="AD158" s="50">
        <f>AD165+AD171+AD177</f>
        <v>0</v>
      </c>
      <c r="AE158" s="50"/>
      <c r="AF158" s="32"/>
      <c r="AG158" s="38">
        <f t="shared" si="31"/>
        <v>0</v>
      </c>
    </row>
    <row r="159" spans="1:42" s="33" customFormat="1" ht="18.75" customHeight="1" x14ac:dyDescent="0.3">
      <c r="A159" s="82" t="s">
        <v>54</v>
      </c>
      <c r="B159" s="50"/>
      <c r="C159" s="50"/>
      <c r="D159" s="50"/>
      <c r="E159" s="50"/>
      <c r="F159" s="50"/>
      <c r="G159" s="50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32"/>
      <c r="AG159" s="38">
        <f t="shared" si="31"/>
        <v>0</v>
      </c>
    </row>
    <row r="160" spans="1:42" s="33" customFormat="1" ht="18.75" customHeight="1" x14ac:dyDescent="0.25">
      <c r="A160" s="64" t="s">
        <v>67</v>
      </c>
      <c r="B160" s="81"/>
      <c r="C160" s="81"/>
      <c r="D160" s="81"/>
      <c r="E160" s="81"/>
      <c r="F160" s="81"/>
      <c r="G160" s="8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32"/>
      <c r="AG160" s="38">
        <f t="shared" si="31"/>
        <v>0</v>
      </c>
    </row>
    <row r="161" spans="1:33" s="33" customFormat="1" ht="18.75" customHeight="1" x14ac:dyDescent="0.3">
      <c r="A161" s="83" t="s">
        <v>31</v>
      </c>
      <c r="B161" s="84">
        <f>B162+B163+B164</f>
        <v>105.1</v>
      </c>
      <c r="C161" s="84">
        <f>C162+C163+C164</f>
        <v>0</v>
      </c>
      <c r="D161" s="84">
        <f>D162+D163+D164</f>
        <v>0</v>
      </c>
      <c r="E161" s="84">
        <f>E162+E163+E164</f>
        <v>0</v>
      </c>
      <c r="F161" s="46">
        <f>E161/B161*100</f>
        <v>0</v>
      </c>
      <c r="G161" s="46" t="e">
        <f>E161/C161*100</f>
        <v>#DIV/0!</v>
      </c>
      <c r="H161" s="47">
        <f t="shared" ref="H161:AD161" si="36">H162+H163+H164</f>
        <v>0</v>
      </c>
      <c r="I161" s="47"/>
      <c r="J161" s="47">
        <f t="shared" si="36"/>
        <v>0</v>
      </c>
      <c r="K161" s="47"/>
      <c r="L161" s="47">
        <f t="shared" si="36"/>
        <v>90</v>
      </c>
      <c r="M161" s="47"/>
      <c r="N161" s="47">
        <f t="shared" si="36"/>
        <v>15.1</v>
      </c>
      <c r="O161" s="47"/>
      <c r="P161" s="47">
        <f t="shared" si="36"/>
        <v>0</v>
      </c>
      <c r="Q161" s="47"/>
      <c r="R161" s="47">
        <f t="shared" si="36"/>
        <v>0</v>
      </c>
      <c r="S161" s="47"/>
      <c r="T161" s="47">
        <f t="shared" si="36"/>
        <v>0</v>
      </c>
      <c r="U161" s="47"/>
      <c r="V161" s="47">
        <f t="shared" si="36"/>
        <v>0</v>
      </c>
      <c r="W161" s="47"/>
      <c r="X161" s="47">
        <f t="shared" si="36"/>
        <v>0</v>
      </c>
      <c r="Y161" s="47"/>
      <c r="Z161" s="47">
        <f t="shared" si="36"/>
        <v>0</v>
      </c>
      <c r="AA161" s="47"/>
      <c r="AB161" s="47">
        <f t="shared" si="36"/>
        <v>0</v>
      </c>
      <c r="AC161" s="47"/>
      <c r="AD161" s="47">
        <f t="shared" si="36"/>
        <v>0</v>
      </c>
      <c r="AE161" s="47"/>
      <c r="AF161" s="32"/>
      <c r="AG161" s="38">
        <f t="shared" si="31"/>
        <v>105.1</v>
      </c>
    </row>
    <row r="162" spans="1:33" s="33" customFormat="1" ht="18.75" customHeight="1" x14ac:dyDescent="0.3">
      <c r="A162" s="49" t="s">
        <v>32</v>
      </c>
      <c r="B162" s="81">
        <f>H162+J162+L162+N162+P162+R162+T162+V162+X162+Z162+AB162+AD162</f>
        <v>0</v>
      </c>
      <c r="C162" s="81"/>
      <c r="D162" s="81"/>
      <c r="E162" s="81"/>
      <c r="F162" s="50" t="e">
        <f>E162/B162*100</f>
        <v>#DIV/0!</v>
      </c>
      <c r="G162" s="50" t="e">
        <f>E162/C162*100</f>
        <v>#DIV/0!</v>
      </c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32"/>
      <c r="AG162" s="38">
        <f t="shared" si="31"/>
        <v>0</v>
      </c>
    </row>
    <row r="163" spans="1:33" s="33" customFormat="1" ht="18.75" customHeight="1" x14ac:dyDescent="0.3">
      <c r="A163" s="49" t="s">
        <v>33</v>
      </c>
      <c r="B163" s="81">
        <f>H163+J163+L163+N163+P163+R163+T163+V163+X163+Z163+AB163+AD163</f>
        <v>0</v>
      </c>
      <c r="C163" s="81"/>
      <c r="D163" s="81"/>
      <c r="E163" s="81"/>
      <c r="F163" s="50" t="e">
        <f>E163/B163*100</f>
        <v>#DIV/0!</v>
      </c>
      <c r="G163" s="50" t="e">
        <f>E163/C163*100</f>
        <v>#DIV/0!</v>
      </c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32"/>
      <c r="AG163" s="38">
        <f t="shared" si="31"/>
        <v>0</v>
      </c>
    </row>
    <row r="164" spans="1:33" s="33" customFormat="1" ht="18.75" customHeight="1" x14ac:dyDescent="0.3">
      <c r="A164" s="49" t="s">
        <v>34</v>
      </c>
      <c r="B164" s="81">
        <f>H164+J164+L164+N164+P164+R164+T164+V164+X164+Z164+AB164+AD164</f>
        <v>105.1</v>
      </c>
      <c r="C164" s="81"/>
      <c r="D164" s="81"/>
      <c r="E164" s="81"/>
      <c r="F164" s="50">
        <f>E164/B164*100</f>
        <v>0</v>
      </c>
      <c r="G164" s="50" t="e">
        <f>E164/C164*100</f>
        <v>#DIV/0!</v>
      </c>
      <c r="H164" s="51"/>
      <c r="I164" s="51"/>
      <c r="J164" s="51"/>
      <c r="K164" s="51"/>
      <c r="L164" s="51">
        <v>90</v>
      </c>
      <c r="M164" s="51"/>
      <c r="N164" s="51">
        <v>15.1</v>
      </c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32"/>
      <c r="AG164" s="38">
        <f t="shared" si="31"/>
        <v>105.1</v>
      </c>
    </row>
    <row r="165" spans="1:33" s="33" customFormat="1" ht="18.75" customHeight="1" x14ac:dyDescent="0.3">
      <c r="A165" s="49" t="s">
        <v>35</v>
      </c>
      <c r="B165" s="81">
        <f>H165+J165+L165+N165+P165+R165+T165+V165+X165+Z165+AB165+AD165</f>
        <v>0</v>
      </c>
      <c r="C165" s="81"/>
      <c r="D165" s="81"/>
      <c r="E165" s="81"/>
      <c r="F165" s="63" t="e">
        <f>E165/B165*100</f>
        <v>#DIV/0!</v>
      </c>
      <c r="G165" s="63" t="e">
        <f>E165/C165*100</f>
        <v>#DIV/0!</v>
      </c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32"/>
      <c r="AG165" s="38">
        <f t="shared" si="31"/>
        <v>0</v>
      </c>
    </row>
    <row r="166" spans="1:33" s="33" customFormat="1" ht="18.75" customHeight="1" x14ac:dyDescent="0.25">
      <c r="A166" s="64" t="s">
        <v>58</v>
      </c>
      <c r="B166" s="81"/>
      <c r="C166" s="81"/>
      <c r="D166" s="81"/>
      <c r="E166" s="81"/>
      <c r="F166" s="81"/>
      <c r="G166" s="8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32"/>
      <c r="AG166" s="38">
        <f t="shared" si="31"/>
        <v>0</v>
      </c>
    </row>
    <row r="167" spans="1:33" s="33" customFormat="1" ht="18.75" customHeight="1" x14ac:dyDescent="0.3">
      <c r="A167" s="83" t="s">
        <v>31</v>
      </c>
      <c r="B167" s="84">
        <f>B168+B169+B170</f>
        <v>200</v>
      </c>
      <c r="C167" s="84">
        <f>C168+C169+C170</f>
        <v>0</v>
      </c>
      <c r="D167" s="84">
        <f>D168+D169+D170</f>
        <v>0</v>
      </c>
      <c r="E167" s="84">
        <f>E168+E169+E170</f>
        <v>0</v>
      </c>
      <c r="F167" s="46">
        <f>E167/B167*100</f>
        <v>0</v>
      </c>
      <c r="G167" s="46" t="e">
        <f>E167/C167*100</f>
        <v>#DIV/0!</v>
      </c>
      <c r="H167" s="47">
        <f t="shared" ref="H167:AD167" si="37">H168+H169+H170</f>
        <v>0</v>
      </c>
      <c r="I167" s="47"/>
      <c r="J167" s="47">
        <f t="shared" si="37"/>
        <v>0</v>
      </c>
      <c r="K167" s="47"/>
      <c r="L167" s="47">
        <f t="shared" si="37"/>
        <v>0</v>
      </c>
      <c r="M167" s="47"/>
      <c r="N167" s="47">
        <f t="shared" si="37"/>
        <v>0</v>
      </c>
      <c r="O167" s="47"/>
      <c r="P167" s="47">
        <f t="shared" si="37"/>
        <v>0</v>
      </c>
      <c r="Q167" s="47"/>
      <c r="R167" s="47">
        <f t="shared" si="37"/>
        <v>0</v>
      </c>
      <c r="S167" s="47"/>
      <c r="T167" s="47">
        <f t="shared" si="37"/>
        <v>0</v>
      </c>
      <c r="U167" s="47"/>
      <c r="V167" s="47">
        <f t="shared" si="37"/>
        <v>0</v>
      </c>
      <c r="W167" s="47"/>
      <c r="X167" s="47">
        <f t="shared" si="37"/>
        <v>60</v>
      </c>
      <c r="Y167" s="47"/>
      <c r="Z167" s="47">
        <f t="shared" si="37"/>
        <v>140</v>
      </c>
      <c r="AA167" s="47"/>
      <c r="AB167" s="47">
        <f t="shared" si="37"/>
        <v>0</v>
      </c>
      <c r="AC167" s="47"/>
      <c r="AD167" s="47">
        <f t="shared" si="37"/>
        <v>0</v>
      </c>
      <c r="AE167" s="47"/>
      <c r="AF167" s="32"/>
      <c r="AG167" s="38">
        <f t="shared" si="31"/>
        <v>200</v>
      </c>
    </row>
    <row r="168" spans="1:33" s="33" customFormat="1" ht="18.75" customHeight="1" x14ac:dyDescent="0.3">
      <c r="A168" s="49" t="s">
        <v>32</v>
      </c>
      <c r="B168" s="81">
        <f>H168+J168+L168+N168+P168+R168+T168+V168+X168+Z168+AB168+AD168</f>
        <v>0</v>
      </c>
      <c r="C168" s="81"/>
      <c r="D168" s="81"/>
      <c r="E168" s="81"/>
      <c r="F168" s="50" t="e">
        <f>E168/B168*100</f>
        <v>#DIV/0!</v>
      </c>
      <c r="G168" s="50" t="e">
        <f>E168/C168*100</f>
        <v>#DIV/0!</v>
      </c>
      <c r="H168" s="51">
        <v>0</v>
      </c>
      <c r="I168" s="51"/>
      <c r="J168" s="51">
        <v>0</v>
      </c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32"/>
      <c r="AG168" s="38">
        <f t="shared" si="31"/>
        <v>0</v>
      </c>
    </row>
    <row r="169" spans="1:33" s="33" customFormat="1" ht="18.75" customHeight="1" x14ac:dyDescent="0.3">
      <c r="A169" s="49" t="s">
        <v>33</v>
      </c>
      <c r="B169" s="81">
        <f>H169+J169+L169+N169+P169+R169+T169+V169+X169+Z169+AB169+AD169</f>
        <v>0</v>
      </c>
      <c r="C169" s="81"/>
      <c r="D169" s="81"/>
      <c r="E169" s="81"/>
      <c r="F169" s="50" t="e">
        <f>E169/B169*100</f>
        <v>#DIV/0!</v>
      </c>
      <c r="G169" s="50" t="e">
        <f>E169/C169*100</f>
        <v>#DIV/0!</v>
      </c>
      <c r="H169" s="51">
        <v>0</v>
      </c>
      <c r="I169" s="51"/>
      <c r="J169" s="51">
        <v>0</v>
      </c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32"/>
      <c r="AG169" s="38">
        <f t="shared" si="31"/>
        <v>0</v>
      </c>
    </row>
    <row r="170" spans="1:33" s="33" customFormat="1" ht="18.75" customHeight="1" x14ac:dyDescent="0.3">
      <c r="A170" s="49" t="s">
        <v>34</v>
      </c>
      <c r="B170" s="81">
        <f>H170+J170+L170+N170+P170+R170+T170+V170+X170+Z170+AB170+AD170</f>
        <v>200</v>
      </c>
      <c r="C170" s="81"/>
      <c r="D170" s="81"/>
      <c r="E170" s="81"/>
      <c r="F170" s="50">
        <f>E170/B170*100</f>
        <v>0</v>
      </c>
      <c r="G170" s="50" t="e">
        <f>E170/C170*100</f>
        <v>#DIV/0!</v>
      </c>
      <c r="H170" s="51">
        <v>0</v>
      </c>
      <c r="I170" s="51"/>
      <c r="J170" s="51">
        <v>0</v>
      </c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>
        <v>60</v>
      </c>
      <c r="Y170" s="51"/>
      <c r="Z170" s="51">
        <v>140</v>
      </c>
      <c r="AA170" s="51"/>
      <c r="AB170" s="51"/>
      <c r="AC170" s="51"/>
      <c r="AD170" s="51"/>
      <c r="AE170" s="51"/>
      <c r="AF170" s="32"/>
      <c r="AG170" s="38">
        <f t="shared" si="31"/>
        <v>200</v>
      </c>
    </row>
    <row r="171" spans="1:33" s="33" customFormat="1" ht="18.75" customHeight="1" x14ac:dyDescent="0.3">
      <c r="A171" s="49" t="s">
        <v>35</v>
      </c>
      <c r="B171" s="81">
        <f>H171+J171+L171+N171+P171+R171+T171+V171+X171+Z171+AB171+AD171</f>
        <v>0</v>
      </c>
      <c r="C171" s="81"/>
      <c r="D171" s="81"/>
      <c r="E171" s="81"/>
      <c r="F171" s="63" t="e">
        <f>E171/B171*100</f>
        <v>#DIV/0!</v>
      </c>
      <c r="G171" s="63" t="e">
        <f>E171/C171*100</f>
        <v>#DIV/0!</v>
      </c>
      <c r="H171" s="51">
        <v>0</v>
      </c>
      <c r="I171" s="51"/>
      <c r="J171" s="51">
        <v>0</v>
      </c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32"/>
      <c r="AG171" s="38">
        <f t="shared" si="31"/>
        <v>0</v>
      </c>
    </row>
    <row r="172" spans="1:33" s="33" customFormat="1" ht="18.75" customHeight="1" x14ac:dyDescent="0.25">
      <c r="A172" s="64" t="s">
        <v>68</v>
      </c>
      <c r="B172" s="81"/>
      <c r="C172" s="81"/>
      <c r="D172" s="81"/>
      <c r="E172" s="81"/>
      <c r="F172" s="81"/>
      <c r="G172" s="8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32"/>
      <c r="AG172" s="38">
        <f t="shared" si="31"/>
        <v>0</v>
      </c>
    </row>
    <row r="173" spans="1:33" s="33" customFormat="1" ht="18.75" customHeight="1" x14ac:dyDescent="0.3">
      <c r="A173" s="83" t="s">
        <v>31</v>
      </c>
      <c r="B173" s="84">
        <f>B174+B175+B176</f>
        <v>62.5</v>
      </c>
      <c r="C173" s="84">
        <f>C174+C175+C176</f>
        <v>0</v>
      </c>
      <c r="D173" s="84">
        <f>D174+D175+D176</f>
        <v>0</v>
      </c>
      <c r="E173" s="84">
        <f>E174+E175+E176</f>
        <v>0</v>
      </c>
      <c r="F173" s="46">
        <f>E173/B173*100</f>
        <v>0</v>
      </c>
      <c r="G173" s="46" t="e">
        <f>E173/C173*100</f>
        <v>#DIV/0!</v>
      </c>
      <c r="H173" s="47">
        <f t="shared" ref="H173:AB173" si="38">H174+H175+H176</f>
        <v>0</v>
      </c>
      <c r="I173" s="47"/>
      <c r="J173" s="47">
        <f t="shared" si="38"/>
        <v>0</v>
      </c>
      <c r="K173" s="47"/>
      <c r="L173" s="47">
        <f t="shared" si="38"/>
        <v>26.95</v>
      </c>
      <c r="M173" s="47"/>
      <c r="N173" s="47">
        <f t="shared" si="38"/>
        <v>0</v>
      </c>
      <c r="O173" s="47"/>
      <c r="P173" s="47">
        <f t="shared" si="38"/>
        <v>35.549999999999997</v>
      </c>
      <c r="Q173" s="47"/>
      <c r="R173" s="47">
        <f t="shared" si="38"/>
        <v>0</v>
      </c>
      <c r="S173" s="47"/>
      <c r="T173" s="47">
        <f t="shared" si="38"/>
        <v>0</v>
      </c>
      <c r="U173" s="47"/>
      <c r="V173" s="47">
        <f t="shared" si="38"/>
        <v>0</v>
      </c>
      <c r="W173" s="47"/>
      <c r="X173" s="47">
        <f t="shared" si="38"/>
        <v>0</v>
      </c>
      <c r="Y173" s="47"/>
      <c r="Z173" s="47">
        <f t="shared" si="38"/>
        <v>0</v>
      </c>
      <c r="AA173" s="47"/>
      <c r="AB173" s="47">
        <f t="shared" si="38"/>
        <v>0</v>
      </c>
      <c r="AC173" s="47"/>
      <c r="AD173" s="47">
        <f>AD174+AD175+AD176</f>
        <v>0</v>
      </c>
      <c r="AE173" s="47"/>
      <c r="AF173" s="32"/>
      <c r="AG173" s="38">
        <f t="shared" si="31"/>
        <v>62.5</v>
      </c>
    </row>
    <row r="174" spans="1:33" s="33" customFormat="1" ht="18.75" customHeight="1" x14ac:dyDescent="0.3">
      <c r="A174" s="49" t="s">
        <v>32</v>
      </c>
      <c r="B174" s="81">
        <f>H174+J174+L174+N174+P174+R174+T174+V174+X174+Z174+AB174+AD174</f>
        <v>0</v>
      </c>
      <c r="C174" s="81"/>
      <c r="D174" s="81"/>
      <c r="E174" s="81"/>
      <c r="F174" s="50" t="e">
        <f>E174/B174*100</f>
        <v>#DIV/0!</v>
      </c>
      <c r="G174" s="50" t="e">
        <f>E174/C174*100</f>
        <v>#DIV/0!</v>
      </c>
      <c r="H174" s="51">
        <v>0</v>
      </c>
      <c r="I174" s="51"/>
      <c r="J174" s="51">
        <v>0</v>
      </c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32"/>
      <c r="AG174" s="38">
        <f t="shared" si="31"/>
        <v>0</v>
      </c>
    </row>
    <row r="175" spans="1:33" s="33" customFormat="1" ht="18.75" customHeight="1" x14ac:dyDescent="0.3">
      <c r="A175" s="49" t="s">
        <v>33</v>
      </c>
      <c r="B175" s="81">
        <f>H175+J175+L175+N175+P175+R175+T175+V175+X175+Z175+AB175+AD175</f>
        <v>0</v>
      </c>
      <c r="C175" s="81"/>
      <c r="D175" s="81"/>
      <c r="E175" s="81"/>
      <c r="F175" s="50" t="e">
        <f>E175/B175*100</f>
        <v>#DIV/0!</v>
      </c>
      <c r="G175" s="50" t="e">
        <f>E175/C175*100</f>
        <v>#DIV/0!</v>
      </c>
      <c r="H175" s="51">
        <v>0</v>
      </c>
      <c r="I175" s="51"/>
      <c r="J175" s="51">
        <v>0</v>
      </c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32"/>
      <c r="AG175" s="38">
        <f t="shared" si="31"/>
        <v>0</v>
      </c>
    </row>
    <row r="176" spans="1:33" s="33" customFormat="1" ht="18.75" customHeight="1" x14ac:dyDescent="0.3">
      <c r="A176" s="49" t="s">
        <v>34</v>
      </c>
      <c r="B176" s="81">
        <f>H176+J176+L176+N176+P176+R176+T176+V176+X176+Z176+AB176+AD176</f>
        <v>62.5</v>
      </c>
      <c r="C176" s="81"/>
      <c r="D176" s="81"/>
      <c r="E176" s="81"/>
      <c r="F176" s="50">
        <f>E176/B176*100</f>
        <v>0</v>
      </c>
      <c r="G176" s="50" t="e">
        <f>E176/C176*100</f>
        <v>#DIV/0!</v>
      </c>
      <c r="H176" s="51">
        <v>0</v>
      </c>
      <c r="I176" s="51"/>
      <c r="J176" s="51">
        <v>0</v>
      </c>
      <c r="K176" s="51"/>
      <c r="L176" s="51">
        <v>26.95</v>
      </c>
      <c r="M176" s="51"/>
      <c r="N176" s="51"/>
      <c r="O176" s="51"/>
      <c r="P176" s="51">
        <v>35.549999999999997</v>
      </c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32"/>
      <c r="AG176" s="38">
        <f t="shared" si="31"/>
        <v>62.5</v>
      </c>
    </row>
    <row r="177" spans="1:33" s="33" customFormat="1" ht="18.75" customHeight="1" x14ac:dyDescent="0.3">
      <c r="A177" s="49" t="s">
        <v>35</v>
      </c>
      <c r="B177" s="81">
        <f>H177+J177+L177+N177+P177+R177+T177+V177+X177+Z177+AB177+AD177</f>
        <v>0</v>
      </c>
      <c r="C177" s="81"/>
      <c r="D177" s="81"/>
      <c r="E177" s="81"/>
      <c r="F177" s="63" t="e">
        <f>E177/B177*100</f>
        <v>#DIV/0!</v>
      </c>
      <c r="G177" s="63" t="e">
        <f>E177/C177*100</f>
        <v>#DIV/0!</v>
      </c>
      <c r="H177" s="51">
        <v>0</v>
      </c>
      <c r="I177" s="51"/>
      <c r="J177" s="51">
        <v>0</v>
      </c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32"/>
      <c r="AG177" s="38">
        <f t="shared" si="31"/>
        <v>0</v>
      </c>
    </row>
    <row r="178" spans="1:33" s="33" customFormat="1" ht="81" customHeight="1" x14ac:dyDescent="0.3">
      <c r="A178" s="64" t="s">
        <v>69</v>
      </c>
      <c r="B178" s="50"/>
      <c r="C178" s="50"/>
      <c r="D178" s="50"/>
      <c r="E178" s="50"/>
      <c r="F178" s="50"/>
      <c r="G178" s="50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32"/>
      <c r="AG178" s="38">
        <f t="shared" si="31"/>
        <v>0</v>
      </c>
    </row>
    <row r="179" spans="1:33" s="33" customFormat="1" ht="18.75" customHeight="1" x14ac:dyDescent="0.3">
      <c r="A179" s="45" t="s">
        <v>31</v>
      </c>
      <c r="B179" s="46">
        <f>B180+B181+B182</f>
        <v>0</v>
      </c>
      <c r="C179" s="46">
        <f>C180+C181+C182</f>
        <v>0</v>
      </c>
      <c r="D179" s="46">
        <f>D180+D181+D182</f>
        <v>0</v>
      </c>
      <c r="E179" s="46">
        <f>E180+E181+E182</f>
        <v>0</v>
      </c>
      <c r="F179" s="46" t="e">
        <f>E179/B179*100</f>
        <v>#DIV/0!</v>
      </c>
      <c r="G179" s="46" t="e">
        <f>E179/C179*100</f>
        <v>#DIV/0!</v>
      </c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32"/>
      <c r="AG179" s="38">
        <f t="shared" si="31"/>
        <v>0</v>
      </c>
    </row>
    <row r="180" spans="1:33" s="33" customFormat="1" ht="18.75" customHeight="1" x14ac:dyDescent="0.3">
      <c r="A180" s="49" t="s">
        <v>32</v>
      </c>
      <c r="B180" s="50">
        <f>H180+J180+L180+N180+P180+R180+T180+V180+X180+Z180+AB180+AD180</f>
        <v>0</v>
      </c>
      <c r="C180" s="50"/>
      <c r="D180" s="50"/>
      <c r="E180" s="50"/>
      <c r="F180" s="50" t="e">
        <f>E180/B180*100</f>
        <v>#DIV/0!</v>
      </c>
      <c r="G180" s="50" t="e">
        <f>E180/C180*100</f>
        <v>#DIV/0!</v>
      </c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32"/>
      <c r="AG180" s="38">
        <f t="shared" si="31"/>
        <v>0</v>
      </c>
    </row>
    <row r="181" spans="1:33" s="33" customFormat="1" ht="18.75" customHeight="1" x14ac:dyDescent="0.3">
      <c r="A181" s="49" t="s">
        <v>33</v>
      </c>
      <c r="B181" s="50">
        <f>H181+J181+L181+N181+P181+R181+V181+X181+Z181+AB181+AD181+T181</f>
        <v>0</v>
      </c>
      <c r="C181" s="50"/>
      <c r="D181" s="50"/>
      <c r="E181" s="50"/>
      <c r="F181" s="50" t="e">
        <f>E181/B181*100</f>
        <v>#DIV/0!</v>
      </c>
      <c r="G181" s="50" t="e">
        <f>E181/C181*100</f>
        <v>#DIV/0!</v>
      </c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32"/>
      <c r="AG181" s="38">
        <f t="shared" si="31"/>
        <v>0</v>
      </c>
    </row>
    <row r="182" spans="1:33" s="33" customFormat="1" ht="18.75" customHeight="1" x14ac:dyDescent="0.3">
      <c r="A182" s="49" t="s">
        <v>34</v>
      </c>
      <c r="B182" s="50">
        <f>H182+J182+L182+N182+P182+R182+T182+V182+X182+Z182+AB182+AD182</f>
        <v>0</v>
      </c>
      <c r="C182" s="50"/>
      <c r="D182" s="50"/>
      <c r="E182" s="50"/>
      <c r="F182" s="50" t="e">
        <f>E182/B182*100</f>
        <v>#DIV/0!</v>
      </c>
      <c r="G182" s="50" t="e">
        <f>E182/C182*100</f>
        <v>#DIV/0!</v>
      </c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32"/>
      <c r="AG182" s="38">
        <f t="shared" si="31"/>
        <v>0</v>
      </c>
    </row>
    <row r="183" spans="1:33" s="33" customFormat="1" ht="18.75" customHeight="1" x14ac:dyDescent="0.3">
      <c r="A183" s="49" t="s">
        <v>35</v>
      </c>
      <c r="B183" s="50">
        <f>H183+J183+L183+N183+P183+R183+T183+V183+X183+Z183+AB183+AD183</f>
        <v>0</v>
      </c>
      <c r="C183" s="50"/>
      <c r="D183" s="50"/>
      <c r="E183" s="50"/>
      <c r="F183" s="63" t="e">
        <f>E183/B183*100</f>
        <v>#DIV/0!</v>
      </c>
      <c r="G183" s="63" t="e">
        <f>E183/C183*100</f>
        <v>#DIV/0!</v>
      </c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32"/>
      <c r="AG183" s="38">
        <f t="shared" si="31"/>
        <v>0</v>
      </c>
    </row>
    <row r="184" spans="1:33" s="33" customFormat="1" ht="41.25" customHeight="1" x14ac:dyDescent="0.3">
      <c r="A184" s="74" t="s">
        <v>70</v>
      </c>
      <c r="B184" s="41"/>
      <c r="C184" s="41"/>
      <c r="D184" s="41"/>
      <c r="E184" s="41"/>
      <c r="F184" s="41"/>
      <c r="G184" s="41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2"/>
      <c r="AG184" s="38">
        <f t="shared" si="31"/>
        <v>0</v>
      </c>
    </row>
    <row r="185" spans="1:33" s="39" customFormat="1" ht="18.75" x14ac:dyDescent="0.3">
      <c r="A185" s="34" t="s">
        <v>31</v>
      </c>
      <c r="B185" s="35">
        <f>B187+B188+B186</f>
        <v>145297.74</v>
      </c>
      <c r="C185" s="35">
        <f>C187+C188+C186</f>
        <v>17289.808000000001</v>
      </c>
      <c r="D185" s="35">
        <f>D187+D188+D186</f>
        <v>14577.237000000001</v>
      </c>
      <c r="E185" s="35">
        <f>E187+E188+E186</f>
        <v>14577.237000000001</v>
      </c>
      <c r="F185" s="35">
        <f>E185/B185*100</f>
        <v>10.032666027702842</v>
      </c>
      <c r="G185" s="35">
        <f>E185/C185*100</f>
        <v>84.311156029031679</v>
      </c>
      <c r="H185" s="36">
        <f t="shared" ref="H185:AD185" si="39">H186+H187+H188</f>
        <v>5887.0079999999998</v>
      </c>
      <c r="I185" s="36"/>
      <c r="J185" s="36">
        <f t="shared" si="39"/>
        <v>11402.800000000001</v>
      </c>
      <c r="K185" s="36"/>
      <c r="L185" s="36">
        <f t="shared" si="39"/>
        <v>15002.1</v>
      </c>
      <c r="M185" s="36"/>
      <c r="N185" s="36">
        <f t="shared" si="39"/>
        <v>13636.449999999999</v>
      </c>
      <c r="O185" s="36"/>
      <c r="P185" s="36">
        <f t="shared" si="39"/>
        <v>11946.325000000001</v>
      </c>
      <c r="Q185" s="36"/>
      <c r="R185" s="36">
        <f t="shared" si="39"/>
        <v>14274.51</v>
      </c>
      <c r="S185" s="36"/>
      <c r="T185" s="36">
        <f t="shared" si="39"/>
        <v>15152.24</v>
      </c>
      <c r="U185" s="36"/>
      <c r="V185" s="36">
        <f t="shared" si="39"/>
        <v>9262.1500000000015</v>
      </c>
      <c r="W185" s="36"/>
      <c r="X185" s="36">
        <f t="shared" si="39"/>
        <v>8546.93</v>
      </c>
      <c r="Y185" s="36"/>
      <c r="Z185" s="36">
        <f t="shared" si="39"/>
        <v>14747.24</v>
      </c>
      <c r="AA185" s="36"/>
      <c r="AB185" s="36">
        <f t="shared" si="39"/>
        <v>8850.91</v>
      </c>
      <c r="AC185" s="36"/>
      <c r="AD185" s="36">
        <f t="shared" si="39"/>
        <v>16589.076999999997</v>
      </c>
      <c r="AE185" s="36"/>
      <c r="AF185" s="37"/>
      <c r="AG185" s="38">
        <f t="shared" si="31"/>
        <v>145297.74000000002</v>
      </c>
    </row>
    <row r="186" spans="1:33" s="39" customFormat="1" ht="18.75" x14ac:dyDescent="0.3">
      <c r="A186" s="40" t="s">
        <v>32</v>
      </c>
      <c r="B186" s="41">
        <f t="shared" ref="B186:E187" si="40">B192+B198+B204</f>
        <v>0</v>
      </c>
      <c r="C186" s="41">
        <f t="shared" si="40"/>
        <v>0</v>
      </c>
      <c r="D186" s="41">
        <f t="shared" si="40"/>
        <v>0</v>
      </c>
      <c r="E186" s="41">
        <f t="shared" si="40"/>
        <v>0</v>
      </c>
      <c r="F186" s="35" t="e">
        <f>E186/B186*100</f>
        <v>#DIV/0!</v>
      </c>
      <c r="G186" s="35" t="e">
        <f>E186/C186*100</f>
        <v>#DIV/0!</v>
      </c>
      <c r="H186" s="41">
        <f t="shared" ref="H186:AD189" si="41">H192+H198+H204+H210+H216</f>
        <v>0</v>
      </c>
      <c r="I186" s="41"/>
      <c r="J186" s="41">
        <f t="shared" si="41"/>
        <v>0</v>
      </c>
      <c r="K186" s="41"/>
      <c r="L186" s="41">
        <f t="shared" si="41"/>
        <v>0</v>
      </c>
      <c r="M186" s="41"/>
      <c r="N186" s="41">
        <f t="shared" si="41"/>
        <v>0</v>
      </c>
      <c r="O186" s="41"/>
      <c r="P186" s="41">
        <f t="shared" si="41"/>
        <v>0</v>
      </c>
      <c r="Q186" s="41"/>
      <c r="R186" s="41">
        <f t="shared" si="41"/>
        <v>0</v>
      </c>
      <c r="S186" s="41"/>
      <c r="T186" s="41">
        <f t="shared" si="41"/>
        <v>0</v>
      </c>
      <c r="U186" s="41"/>
      <c r="V186" s="41">
        <f t="shared" si="41"/>
        <v>0</v>
      </c>
      <c r="W186" s="41"/>
      <c r="X186" s="41">
        <f t="shared" si="41"/>
        <v>0</v>
      </c>
      <c r="Y186" s="41"/>
      <c r="Z186" s="41">
        <f t="shared" si="41"/>
        <v>0</v>
      </c>
      <c r="AA186" s="41"/>
      <c r="AB186" s="41">
        <f t="shared" si="41"/>
        <v>0</v>
      </c>
      <c r="AC186" s="41"/>
      <c r="AD186" s="41">
        <f t="shared" si="41"/>
        <v>0</v>
      </c>
      <c r="AE186" s="41"/>
      <c r="AF186" s="37"/>
      <c r="AG186" s="38">
        <f t="shared" si="31"/>
        <v>0</v>
      </c>
    </row>
    <row r="187" spans="1:33" s="39" customFormat="1" ht="18.75" x14ac:dyDescent="0.3">
      <c r="A187" s="40" t="s">
        <v>33</v>
      </c>
      <c r="B187" s="41">
        <f t="shared" si="40"/>
        <v>0</v>
      </c>
      <c r="C187" s="41">
        <f t="shared" si="40"/>
        <v>0</v>
      </c>
      <c r="D187" s="41">
        <f t="shared" si="40"/>
        <v>0</v>
      </c>
      <c r="E187" s="41">
        <f t="shared" si="40"/>
        <v>0</v>
      </c>
      <c r="F187" s="35" t="e">
        <f>E187/B187*100</f>
        <v>#DIV/0!</v>
      </c>
      <c r="G187" s="35" t="e">
        <f>E187/C187*100</f>
        <v>#DIV/0!</v>
      </c>
      <c r="H187" s="41">
        <f t="shared" si="41"/>
        <v>0</v>
      </c>
      <c r="I187" s="41"/>
      <c r="J187" s="41">
        <f t="shared" si="41"/>
        <v>0</v>
      </c>
      <c r="K187" s="41"/>
      <c r="L187" s="41">
        <f t="shared" si="41"/>
        <v>0</v>
      </c>
      <c r="M187" s="41"/>
      <c r="N187" s="41">
        <f t="shared" si="41"/>
        <v>0</v>
      </c>
      <c r="O187" s="41"/>
      <c r="P187" s="41">
        <f t="shared" si="41"/>
        <v>0</v>
      </c>
      <c r="Q187" s="41"/>
      <c r="R187" s="41">
        <f t="shared" si="41"/>
        <v>0</v>
      </c>
      <c r="S187" s="41"/>
      <c r="T187" s="41">
        <f t="shared" si="41"/>
        <v>0</v>
      </c>
      <c r="U187" s="41"/>
      <c r="V187" s="41">
        <f t="shared" si="41"/>
        <v>0</v>
      </c>
      <c r="W187" s="41"/>
      <c r="X187" s="41">
        <f t="shared" si="41"/>
        <v>0</v>
      </c>
      <c r="Y187" s="41"/>
      <c r="Z187" s="41">
        <f t="shared" si="41"/>
        <v>0</v>
      </c>
      <c r="AA187" s="41"/>
      <c r="AB187" s="41">
        <f t="shared" si="41"/>
        <v>0</v>
      </c>
      <c r="AC187" s="41"/>
      <c r="AD187" s="41">
        <f t="shared" si="41"/>
        <v>0</v>
      </c>
      <c r="AE187" s="41"/>
      <c r="AF187" s="37"/>
      <c r="AG187" s="38">
        <f t="shared" si="31"/>
        <v>0</v>
      </c>
    </row>
    <row r="188" spans="1:33" s="39" customFormat="1" ht="18.75" x14ac:dyDescent="0.3">
      <c r="A188" s="40" t="s">
        <v>34</v>
      </c>
      <c r="B188" s="41">
        <f>B194+B200+B206+B212+B218</f>
        <v>145297.74</v>
      </c>
      <c r="C188" s="41">
        <f t="shared" ref="B188:F189" si="42">C194+C200+C206+C212</f>
        <v>17289.808000000001</v>
      </c>
      <c r="D188" s="41">
        <f t="shared" si="42"/>
        <v>14577.237000000001</v>
      </c>
      <c r="E188" s="41">
        <f t="shared" si="42"/>
        <v>14577.237000000001</v>
      </c>
      <c r="F188" s="35">
        <f>E188/B188*100</f>
        <v>10.032666027702842</v>
      </c>
      <c r="G188" s="35">
        <f>E188/C188*100</f>
        <v>84.311156029031679</v>
      </c>
      <c r="H188" s="41">
        <f t="shared" si="41"/>
        <v>5887.0079999999998</v>
      </c>
      <c r="I188" s="41"/>
      <c r="J188" s="41">
        <f t="shared" si="41"/>
        <v>11402.800000000001</v>
      </c>
      <c r="K188" s="41"/>
      <c r="L188" s="41">
        <f t="shared" si="41"/>
        <v>15002.1</v>
      </c>
      <c r="M188" s="41"/>
      <c r="N188" s="41">
        <f t="shared" si="41"/>
        <v>13636.449999999999</v>
      </c>
      <c r="O188" s="41"/>
      <c r="P188" s="41">
        <f t="shared" si="41"/>
        <v>11946.325000000001</v>
      </c>
      <c r="Q188" s="41"/>
      <c r="R188" s="41">
        <f t="shared" si="41"/>
        <v>14274.51</v>
      </c>
      <c r="S188" s="41"/>
      <c r="T188" s="41">
        <f t="shared" si="41"/>
        <v>15152.24</v>
      </c>
      <c r="U188" s="41"/>
      <c r="V188" s="41">
        <f t="shared" si="41"/>
        <v>9262.1500000000015</v>
      </c>
      <c r="W188" s="41"/>
      <c r="X188" s="41">
        <f t="shared" si="41"/>
        <v>8546.93</v>
      </c>
      <c r="Y188" s="41"/>
      <c r="Z188" s="41">
        <f t="shared" si="41"/>
        <v>14747.24</v>
      </c>
      <c r="AA188" s="41"/>
      <c r="AB188" s="41">
        <f t="shared" si="41"/>
        <v>8850.91</v>
      </c>
      <c r="AC188" s="41"/>
      <c r="AD188" s="41">
        <f t="shared" si="41"/>
        <v>16589.076999999997</v>
      </c>
      <c r="AE188" s="41"/>
      <c r="AF188" s="37"/>
      <c r="AG188" s="38">
        <f t="shared" si="31"/>
        <v>145297.74000000002</v>
      </c>
    </row>
    <row r="189" spans="1:33" s="39" customFormat="1" ht="18.75" x14ac:dyDescent="0.3">
      <c r="A189" s="40" t="s">
        <v>35</v>
      </c>
      <c r="B189" s="41">
        <f t="shared" si="42"/>
        <v>0</v>
      </c>
      <c r="C189" s="41">
        <f t="shared" si="42"/>
        <v>0</v>
      </c>
      <c r="D189" s="41">
        <f t="shared" si="42"/>
        <v>0</v>
      </c>
      <c r="E189" s="41">
        <f t="shared" si="42"/>
        <v>0</v>
      </c>
      <c r="F189" s="35" t="e">
        <f>E189/B189*100</f>
        <v>#DIV/0!</v>
      </c>
      <c r="G189" s="35" t="e">
        <f>E189/C189*100</f>
        <v>#DIV/0!</v>
      </c>
      <c r="H189" s="41">
        <f t="shared" si="41"/>
        <v>0</v>
      </c>
      <c r="I189" s="41"/>
      <c r="J189" s="41">
        <f t="shared" si="41"/>
        <v>0</v>
      </c>
      <c r="K189" s="41"/>
      <c r="L189" s="41">
        <f t="shared" si="41"/>
        <v>0</v>
      </c>
      <c r="M189" s="41"/>
      <c r="N189" s="41">
        <f t="shared" si="41"/>
        <v>0</v>
      </c>
      <c r="O189" s="41"/>
      <c r="P189" s="41">
        <f t="shared" si="41"/>
        <v>0</v>
      </c>
      <c r="Q189" s="41"/>
      <c r="R189" s="41">
        <f t="shared" si="41"/>
        <v>0</v>
      </c>
      <c r="S189" s="41"/>
      <c r="T189" s="41">
        <f t="shared" si="41"/>
        <v>0</v>
      </c>
      <c r="U189" s="41"/>
      <c r="V189" s="41">
        <f t="shared" si="41"/>
        <v>0</v>
      </c>
      <c r="W189" s="41"/>
      <c r="X189" s="41">
        <f t="shared" si="41"/>
        <v>0</v>
      </c>
      <c r="Y189" s="41"/>
      <c r="Z189" s="41">
        <f t="shared" si="41"/>
        <v>0</v>
      </c>
      <c r="AA189" s="41"/>
      <c r="AB189" s="41">
        <f t="shared" si="41"/>
        <v>0</v>
      </c>
      <c r="AC189" s="41"/>
      <c r="AD189" s="41">
        <f t="shared" si="41"/>
        <v>0</v>
      </c>
      <c r="AE189" s="41"/>
      <c r="AF189" s="37"/>
      <c r="AG189" s="38">
        <f t="shared" si="31"/>
        <v>0</v>
      </c>
    </row>
    <row r="190" spans="1:33" s="39" customFormat="1" ht="41.25" customHeight="1" x14ac:dyDescent="0.3">
      <c r="A190" s="42" t="s">
        <v>71</v>
      </c>
      <c r="B190" s="96"/>
      <c r="C190" s="96"/>
      <c r="D190" s="96"/>
      <c r="E190" s="96"/>
      <c r="F190" s="96"/>
      <c r="G190" s="96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97"/>
      <c r="AG190" s="38">
        <f t="shared" si="31"/>
        <v>0</v>
      </c>
    </row>
    <row r="191" spans="1:33" s="33" customFormat="1" ht="18.75" x14ac:dyDescent="0.3">
      <c r="A191" s="45" t="s">
        <v>31</v>
      </c>
      <c r="B191" s="46">
        <f>B194+B193+B192</f>
        <v>13570.342000000001</v>
      </c>
      <c r="C191" s="46">
        <f>C192+C193+C194</f>
        <v>1562.47</v>
      </c>
      <c r="D191" s="46">
        <f>D192+D193+D194</f>
        <v>823.79</v>
      </c>
      <c r="E191" s="46">
        <f>E192+E193+E194</f>
        <v>823.79</v>
      </c>
      <c r="F191" s="73">
        <f>E191/B191*100</f>
        <v>6.0705176037567803</v>
      </c>
      <c r="G191" s="73">
        <f>E191/C191*100</f>
        <v>52.723572292588017</v>
      </c>
      <c r="H191" s="47">
        <f t="shared" ref="H191:AD191" si="43">H192+H193+H194</f>
        <v>634.96</v>
      </c>
      <c r="I191" s="47">
        <f t="shared" si="43"/>
        <v>177.94</v>
      </c>
      <c r="J191" s="47">
        <f t="shared" si="43"/>
        <v>927.51</v>
      </c>
      <c r="K191" s="47">
        <f t="shared" si="43"/>
        <v>645.85</v>
      </c>
      <c r="L191" s="47">
        <f t="shared" si="43"/>
        <v>996.5</v>
      </c>
      <c r="M191" s="47"/>
      <c r="N191" s="47">
        <f t="shared" si="43"/>
        <v>636.74</v>
      </c>
      <c r="O191" s="47"/>
      <c r="P191" s="47">
        <f t="shared" si="43"/>
        <v>585.08500000000004</v>
      </c>
      <c r="Q191" s="47"/>
      <c r="R191" s="47">
        <f t="shared" si="43"/>
        <v>172.31</v>
      </c>
      <c r="S191" s="47"/>
      <c r="T191" s="47">
        <f t="shared" si="43"/>
        <v>5</v>
      </c>
      <c r="U191" s="47"/>
      <c r="V191" s="47">
        <f t="shared" si="43"/>
        <v>892.28</v>
      </c>
      <c r="W191" s="47"/>
      <c r="X191" s="47">
        <f t="shared" si="43"/>
        <v>1952.28</v>
      </c>
      <c r="Y191" s="47"/>
      <c r="Z191" s="47">
        <f t="shared" si="43"/>
        <v>2586.36</v>
      </c>
      <c r="AA191" s="47"/>
      <c r="AB191" s="47">
        <f t="shared" si="43"/>
        <v>97.2</v>
      </c>
      <c r="AC191" s="47"/>
      <c r="AD191" s="47">
        <f t="shared" si="43"/>
        <v>4084.1170000000002</v>
      </c>
      <c r="AE191" s="47"/>
      <c r="AF191" s="98"/>
      <c r="AG191" s="38">
        <f t="shared" si="31"/>
        <v>13570.342000000001</v>
      </c>
    </row>
    <row r="192" spans="1:33" s="33" customFormat="1" ht="18.75" x14ac:dyDescent="0.3">
      <c r="A192" s="49" t="s">
        <v>32</v>
      </c>
      <c r="B192" s="50">
        <f>H192+J192+L192+N192+P192+R192+T192+V192+X192+Z192+AB192+AD192</f>
        <v>0</v>
      </c>
      <c r="C192" s="50">
        <v>0</v>
      </c>
      <c r="D192" s="50">
        <v>0</v>
      </c>
      <c r="E192" s="50">
        <v>0</v>
      </c>
      <c r="F192" s="43" t="e">
        <f>E192/B192*100</f>
        <v>#DIV/0!</v>
      </c>
      <c r="G192" s="43" t="e">
        <f>E192/C192*100</f>
        <v>#DIV/0!</v>
      </c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98"/>
      <c r="AG192" s="38">
        <f t="shared" si="31"/>
        <v>0</v>
      </c>
    </row>
    <row r="193" spans="1:33" s="33" customFormat="1" ht="18.75" x14ac:dyDescent="0.3">
      <c r="A193" s="49" t="s">
        <v>33</v>
      </c>
      <c r="B193" s="50">
        <f>H193+J193+L193+N193+P193+R193+T193+V193+X193+Z193+AB193+AD193</f>
        <v>0</v>
      </c>
      <c r="C193" s="50">
        <v>0</v>
      </c>
      <c r="D193" s="50">
        <v>0</v>
      </c>
      <c r="E193" s="50">
        <v>0</v>
      </c>
      <c r="F193" s="43" t="e">
        <f>E193/B193*100</f>
        <v>#DIV/0!</v>
      </c>
      <c r="G193" s="43" t="e">
        <f>E193/C193*100</f>
        <v>#DIV/0!</v>
      </c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98"/>
      <c r="AG193" s="38">
        <f t="shared" si="31"/>
        <v>0</v>
      </c>
    </row>
    <row r="194" spans="1:33" s="33" customFormat="1" ht="18.75" x14ac:dyDescent="0.3">
      <c r="A194" s="49" t="s">
        <v>34</v>
      </c>
      <c r="B194" s="50">
        <f>H194+J194+L194+N194+P194+R194+T194+V194+X194+Z194+AB194+AD194</f>
        <v>13570.342000000001</v>
      </c>
      <c r="C194" s="50">
        <f>H194+J194</f>
        <v>1562.47</v>
      </c>
      <c r="D194" s="50">
        <f>E194</f>
        <v>823.79</v>
      </c>
      <c r="E194" s="50">
        <f>I194+K194</f>
        <v>823.79</v>
      </c>
      <c r="F194" s="43">
        <f>E194/B194*100</f>
        <v>6.0705176037567803</v>
      </c>
      <c r="G194" s="43">
        <f>E194/C194*100</f>
        <v>52.723572292588017</v>
      </c>
      <c r="H194" s="51">
        <v>634.96</v>
      </c>
      <c r="I194" s="51">
        <v>177.94</v>
      </c>
      <c r="J194" s="51">
        <v>927.51</v>
      </c>
      <c r="K194" s="51">
        <v>645.85</v>
      </c>
      <c r="L194" s="51">
        <v>996.5</v>
      </c>
      <c r="M194" s="51"/>
      <c r="N194" s="51">
        <v>636.74</v>
      </c>
      <c r="O194" s="51"/>
      <c r="P194" s="51">
        <v>585.08500000000004</v>
      </c>
      <c r="Q194" s="51"/>
      <c r="R194" s="51">
        <v>172.31</v>
      </c>
      <c r="S194" s="51"/>
      <c r="T194" s="51">
        <v>5</v>
      </c>
      <c r="U194" s="51"/>
      <c r="V194" s="51">
        <v>892.28</v>
      </c>
      <c r="W194" s="51"/>
      <c r="X194" s="51">
        <v>1952.28</v>
      </c>
      <c r="Y194" s="51"/>
      <c r="Z194" s="51">
        <v>2586.36</v>
      </c>
      <c r="AA194" s="51"/>
      <c r="AB194" s="51">
        <v>97.2</v>
      </c>
      <c r="AC194" s="51"/>
      <c r="AD194" s="51">
        <v>4084.1170000000002</v>
      </c>
      <c r="AE194" s="51"/>
      <c r="AF194" s="98"/>
      <c r="AG194" s="38">
        <f t="shared" si="31"/>
        <v>13570.342000000001</v>
      </c>
    </row>
    <row r="195" spans="1:33" s="33" customFormat="1" ht="18.75" x14ac:dyDescent="0.3">
      <c r="A195" s="49" t="s">
        <v>35</v>
      </c>
      <c r="B195" s="50">
        <f>H195+J195+L195+N195+P195+R195+T195+V195+X195+Z195+AB195+AD195</f>
        <v>0</v>
      </c>
      <c r="C195" s="50">
        <v>0</v>
      </c>
      <c r="D195" s="50">
        <v>0</v>
      </c>
      <c r="E195" s="50">
        <v>0</v>
      </c>
      <c r="F195" s="43" t="e">
        <f>E195/B195*100</f>
        <v>#DIV/0!</v>
      </c>
      <c r="G195" s="43" t="e">
        <f>E195/C195*100</f>
        <v>#DIV/0!</v>
      </c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99"/>
      <c r="AG195" s="38">
        <f t="shared" si="31"/>
        <v>0</v>
      </c>
    </row>
    <row r="196" spans="1:33" s="33" customFormat="1" ht="37.5" x14ac:dyDescent="0.3">
      <c r="A196" s="64" t="s">
        <v>72</v>
      </c>
      <c r="B196" s="46"/>
      <c r="C196" s="46"/>
      <c r="D196" s="46"/>
      <c r="E196" s="46"/>
      <c r="F196" s="46"/>
      <c r="G196" s="46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32"/>
      <c r="AG196" s="38">
        <f t="shared" si="31"/>
        <v>0</v>
      </c>
    </row>
    <row r="197" spans="1:33" s="33" customFormat="1" ht="18.75" x14ac:dyDescent="0.3">
      <c r="A197" s="45" t="s">
        <v>31</v>
      </c>
      <c r="B197" s="46">
        <f>B198+B199+B200</f>
        <v>50</v>
      </c>
      <c r="C197" s="46">
        <f>C198+C199+C200</f>
        <v>0</v>
      </c>
      <c r="D197" s="46">
        <f>D198+D199+D200</f>
        <v>50</v>
      </c>
      <c r="E197" s="46">
        <f>E198+E199+E200</f>
        <v>50</v>
      </c>
      <c r="F197" s="46">
        <f>E197/B197*100</f>
        <v>100</v>
      </c>
      <c r="G197" s="46" t="e">
        <f>E197/C197*100</f>
        <v>#DIV/0!</v>
      </c>
      <c r="H197" s="47">
        <f t="shared" ref="H197:AD197" si="44">H198+H199+H200</f>
        <v>0</v>
      </c>
      <c r="I197" s="47"/>
      <c r="J197" s="47">
        <f t="shared" si="44"/>
        <v>0</v>
      </c>
      <c r="K197" s="47"/>
      <c r="L197" s="47">
        <f t="shared" si="44"/>
        <v>0</v>
      </c>
      <c r="M197" s="47"/>
      <c r="N197" s="47">
        <f t="shared" si="44"/>
        <v>0</v>
      </c>
      <c r="O197" s="47"/>
      <c r="P197" s="47">
        <f t="shared" si="44"/>
        <v>0</v>
      </c>
      <c r="Q197" s="47"/>
      <c r="R197" s="47">
        <f t="shared" si="44"/>
        <v>0</v>
      </c>
      <c r="S197" s="47"/>
      <c r="T197" s="47">
        <f t="shared" si="44"/>
        <v>0</v>
      </c>
      <c r="U197" s="47"/>
      <c r="V197" s="47">
        <f t="shared" si="44"/>
        <v>0</v>
      </c>
      <c r="W197" s="47"/>
      <c r="X197" s="47">
        <f t="shared" si="44"/>
        <v>0</v>
      </c>
      <c r="Y197" s="47"/>
      <c r="Z197" s="47">
        <f t="shared" si="44"/>
        <v>0</v>
      </c>
      <c r="AA197" s="47"/>
      <c r="AB197" s="47">
        <f t="shared" si="44"/>
        <v>50</v>
      </c>
      <c r="AC197" s="47"/>
      <c r="AD197" s="47">
        <f t="shared" si="44"/>
        <v>0</v>
      </c>
      <c r="AE197" s="47"/>
      <c r="AF197" s="32"/>
      <c r="AG197" s="38">
        <f t="shared" si="31"/>
        <v>50</v>
      </c>
    </row>
    <row r="198" spans="1:33" s="33" customFormat="1" ht="18.75" x14ac:dyDescent="0.3">
      <c r="A198" s="49" t="s">
        <v>32</v>
      </c>
      <c r="B198" s="50">
        <f>H198+J198+L198+N198+P198+R198+T198+V198+X198+Z198+AB198+AD198</f>
        <v>0</v>
      </c>
      <c r="C198" s="50">
        <f t="shared" ref="C198:E201" si="45">I198+K198+M198+O198+Q198+S198+U198+W198+Y198+AA198+AC198+AE198</f>
        <v>0</v>
      </c>
      <c r="D198" s="50">
        <f t="shared" si="45"/>
        <v>0</v>
      </c>
      <c r="E198" s="50">
        <f t="shared" si="45"/>
        <v>0</v>
      </c>
      <c r="F198" s="50" t="e">
        <f>E198/B198*100</f>
        <v>#DIV/0!</v>
      </c>
      <c r="G198" s="50" t="e">
        <f>E198/C198*100</f>
        <v>#DIV/0!</v>
      </c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32"/>
      <c r="AG198" s="38">
        <f t="shared" si="31"/>
        <v>0</v>
      </c>
    </row>
    <row r="199" spans="1:33" s="33" customFormat="1" ht="18.75" x14ac:dyDescent="0.3">
      <c r="A199" s="49" t="s">
        <v>33</v>
      </c>
      <c r="B199" s="50">
        <f>H199+J199+L199+N199+P199+R199+T199+V199+X199+Z199+AB199+AD199</f>
        <v>0</v>
      </c>
      <c r="C199" s="50">
        <f t="shared" si="45"/>
        <v>0</v>
      </c>
      <c r="D199" s="50">
        <f t="shared" si="45"/>
        <v>0</v>
      </c>
      <c r="E199" s="50">
        <f t="shared" si="45"/>
        <v>0</v>
      </c>
      <c r="F199" s="50" t="e">
        <f>E199/B199*100</f>
        <v>#DIV/0!</v>
      </c>
      <c r="G199" s="50" t="e">
        <f>E199/C199*100</f>
        <v>#DIV/0!</v>
      </c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32"/>
      <c r="AG199" s="38">
        <f t="shared" si="31"/>
        <v>0</v>
      </c>
    </row>
    <row r="200" spans="1:33" s="33" customFormat="1" ht="18.75" x14ac:dyDescent="0.3">
      <c r="A200" s="49" t="s">
        <v>34</v>
      </c>
      <c r="B200" s="50">
        <f>H200+J200+L200+N200+P200+R200+T200+V200+X200+Z200+AB200+AD200</f>
        <v>50</v>
      </c>
      <c r="C200" s="50">
        <f t="shared" si="45"/>
        <v>0</v>
      </c>
      <c r="D200" s="50">
        <f t="shared" si="45"/>
        <v>50</v>
      </c>
      <c r="E200" s="50">
        <f t="shared" si="45"/>
        <v>50</v>
      </c>
      <c r="F200" s="50">
        <f>E200/B200*100</f>
        <v>100</v>
      </c>
      <c r="G200" s="50" t="e">
        <f>E200/C200*100</f>
        <v>#DIV/0!</v>
      </c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>
        <v>50</v>
      </c>
      <c r="AC200" s="51"/>
      <c r="AD200" s="51"/>
      <c r="AE200" s="51"/>
      <c r="AF200" s="32"/>
      <c r="AG200" s="38">
        <f t="shared" si="31"/>
        <v>50</v>
      </c>
    </row>
    <row r="201" spans="1:33" s="33" customFormat="1" ht="18.75" x14ac:dyDescent="0.3">
      <c r="A201" s="49" t="s">
        <v>35</v>
      </c>
      <c r="B201" s="50">
        <f>H201+J201+L201+N201+P201+R201+T201+V201+X201+Z201+AB201+AD201</f>
        <v>0</v>
      </c>
      <c r="C201" s="50">
        <f t="shared" si="45"/>
        <v>0</v>
      </c>
      <c r="D201" s="50">
        <f t="shared" si="45"/>
        <v>0</v>
      </c>
      <c r="E201" s="50">
        <f t="shared" si="45"/>
        <v>0</v>
      </c>
      <c r="F201" s="63" t="e">
        <f>E201/B201*100</f>
        <v>#DIV/0!</v>
      </c>
      <c r="G201" s="63" t="e">
        <f>E201/C201*100</f>
        <v>#DIV/0!</v>
      </c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32"/>
      <c r="AG201" s="38">
        <f t="shared" si="31"/>
        <v>0</v>
      </c>
    </row>
    <row r="202" spans="1:33" s="33" customFormat="1" ht="75" x14ac:dyDescent="0.3">
      <c r="A202" s="64" t="s">
        <v>73</v>
      </c>
      <c r="B202" s="46"/>
      <c r="C202" s="46"/>
      <c r="D202" s="46"/>
      <c r="E202" s="46"/>
      <c r="F202" s="46"/>
      <c r="G202" s="46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65"/>
      <c r="AG202" s="38">
        <f t="shared" si="31"/>
        <v>0</v>
      </c>
    </row>
    <row r="203" spans="1:33" s="39" customFormat="1" ht="18.75" x14ac:dyDescent="0.3">
      <c r="A203" s="76" t="s">
        <v>31</v>
      </c>
      <c r="B203" s="73">
        <f>B205+B206</f>
        <v>130251.19799999997</v>
      </c>
      <c r="C203" s="46">
        <f>C204+C205+C206</f>
        <v>15727.338</v>
      </c>
      <c r="D203" s="46">
        <f>D204+D205+D206</f>
        <v>13703.447</v>
      </c>
      <c r="E203" s="46">
        <f>E204+E205+E206</f>
        <v>13703.447</v>
      </c>
      <c r="F203" s="73">
        <f>E203/B203*100</f>
        <v>10.520783847224195</v>
      </c>
      <c r="G203" s="73">
        <f>E203/C203*100</f>
        <v>87.131382310216779</v>
      </c>
      <c r="H203" s="44">
        <f t="shared" ref="H203:AD203" si="46">H204+H205+H206</f>
        <v>5252.0479999999998</v>
      </c>
      <c r="I203" s="44">
        <f t="shared" si="46"/>
        <v>2607.5070000000001</v>
      </c>
      <c r="J203" s="44">
        <f t="shared" si="46"/>
        <v>10475.290000000001</v>
      </c>
      <c r="K203" s="44">
        <f t="shared" si="46"/>
        <v>11095.94</v>
      </c>
      <c r="L203" s="44">
        <f t="shared" si="46"/>
        <v>12701.9</v>
      </c>
      <c r="M203" s="44"/>
      <c r="N203" s="44">
        <f t="shared" si="46"/>
        <v>12999.71</v>
      </c>
      <c r="O203" s="44"/>
      <c r="P203" s="44">
        <f t="shared" si="46"/>
        <v>11361.24</v>
      </c>
      <c r="Q203" s="44"/>
      <c r="R203" s="44">
        <f t="shared" si="46"/>
        <v>13979.7</v>
      </c>
      <c r="S203" s="44"/>
      <c r="T203" s="44">
        <f t="shared" si="46"/>
        <v>15147.24</v>
      </c>
      <c r="U203" s="44"/>
      <c r="V203" s="44">
        <f t="shared" si="46"/>
        <v>8369.8700000000008</v>
      </c>
      <c r="W203" s="44"/>
      <c r="X203" s="44">
        <f t="shared" si="46"/>
        <v>6594.65</v>
      </c>
      <c r="Y203" s="44"/>
      <c r="Z203" s="44">
        <f t="shared" si="46"/>
        <v>12160.88</v>
      </c>
      <c r="AA203" s="44"/>
      <c r="AB203" s="44">
        <f t="shared" si="46"/>
        <v>8703.7099999999991</v>
      </c>
      <c r="AC203" s="44"/>
      <c r="AD203" s="44">
        <f t="shared" si="46"/>
        <v>12504.96</v>
      </c>
      <c r="AE203" s="44"/>
      <c r="AF203" s="66"/>
      <c r="AG203" s="38">
        <f t="shared" si="31"/>
        <v>130251.19799999997</v>
      </c>
    </row>
    <row r="204" spans="1:33" s="39" customFormat="1" ht="18.75" x14ac:dyDescent="0.3">
      <c r="A204" s="49" t="s">
        <v>32</v>
      </c>
      <c r="B204" s="43">
        <f>H204+J204+L204+N204+P204+R204+T204+V204+X204+Z204+AB204+AD204</f>
        <v>0</v>
      </c>
      <c r="C204" s="50">
        <v>0</v>
      </c>
      <c r="D204" s="50">
        <v>0</v>
      </c>
      <c r="E204" s="50">
        <v>0</v>
      </c>
      <c r="F204" s="43" t="e">
        <f>E204/B204*100</f>
        <v>#DIV/0!</v>
      </c>
      <c r="G204" s="43" t="e">
        <f>E204/C204*100</f>
        <v>#DIV/0!</v>
      </c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66"/>
      <c r="AG204" s="38">
        <f t="shared" si="31"/>
        <v>0</v>
      </c>
    </row>
    <row r="205" spans="1:33" s="39" customFormat="1" ht="18.75" x14ac:dyDescent="0.3">
      <c r="A205" s="77" t="s">
        <v>33</v>
      </c>
      <c r="B205" s="43">
        <f>H205+J205+L205+N205+P205+R205+T205+V205+X205+Z205+AB205+AD205</f>
        <v>0</v>
      </c>
      <c r="C205" s="50">
        <v>0</v>
      </c>
      <c r="D205" s="50">
        <v>0</v>
      </c>
      <c r="E205" s="50">
        <v>0</v>
      </c>
      <c r="F205" s="43" t="e">
        <f>E205/B205*100</f>
        <v>#DIV/0!</v>
      </c>
      <c r="G205" s="43" t="e">
        <f>E205/C205*100</f>
        <v>#DIV/0!</v>
      </c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66"/>
      <c r="AG205" s="38">
        <f t="shared" si="31"/>
        <v>0</v>
      </c>
    </row>
    <row r="206" spans="1:33" s="39" customFormat="1" ht="18.75" x14ac:dyDescent="0.3">
      <c r="A206" s="77" t="s">
        <v>34</v>
      </c>
      <c r="B206" s="43">
        <f>H206+J206+L206+N206+P206+R206+T206+V206+X206+Z206+AB206+AD206</f>
        <v>130251.19799999997</v>
      </c>
      <c r="C206" s="50">
        <f>H206+J206</f>
        <v>15727.338</v>
      </c>
      <c r="D206" s="50">
        <f>E206</f>
        <v>13703.447</v>
      </c>
      <c r="E206" s="50">
        <f>I206+K206</f>
        <v>13703.447</v>
      </c>
      <c r="F206" s="43">
        <f>E206/B206*100</f>
        <v>10.520783847224195</v>
      </c>
      <c r="G206" s="43">
        <f>E206/C206*100</f>
        <v>87.131382310216779</v>
      </c>
      <c r="H206" s="52">
        <v>5252.0479999999998</v>
      </c>
      <c r="I206" s="52">
        <v>2607.5070000000001</v>
      </c>
      <c r="J206" s="52">
        <v>10475.290000000001</v>
      </c>
      <c r="K206" s="52">
        <v>11095.94</v>
      </c>
      <c r="L206" s="52">
        <v>12701.9</v>
      </c>
      <c r="M206" s="52"/>
      <c r="N206" s="52">
        <v>12999.71</v>
      </c>
      <c r="O206" s="52"/>
      <c r="P206" s="52">
        <v>11361.24</v>
      </c>
      <c r="Q206" s="52"/>
      <c r="R206" s="52">
        <v>13979.7</v>
      </c>
      <c r="S206" s="52"/>
      <c r="T206" s="52">
        <v>15147.24</v>
      </c>
      <c r="U206" s="52"/>
      <c r="V206" s="52">
        <v>8369.8700000000008</v>
      </c>
      <c r="W206" s="52"/>
      <c r="X206" s="52">
        <v>6594.65</v>
      </c>
      <c r="Y206" s="52"/>
      <c r="Z206" s="52">
        <v>12160.88</v>
      </c>
      <c r="AA206" s="52"/>
      <c r="AB206" s="52">
        <v>8703.7099999999991</v>
      </c>
      <c r="AC206" s="52"/>
      <c r="AD206" s="52">
        <v>12504.96</v>
      </c>
      <c r="AE206" s="52"/>
      <c r="AF206" s="66"/>
      <c r="AG206" s="38">
        <f t="shared" ref="AG206:AG275" si="47">H206+J206+L206+N206+P206+R206+T206+V206+X206+Z206+AB206+AD206</f>
        <v>130251.19799999997</v>
      </c>
    </row>
    <row r="207" spans="1:33" s="39" customFormat="1" ht="18.75" x14ac:dyDescent="0.3">
      <c r="A207" s="77" t="s">
        <v>35</v>
      </c>
      <c r="B207" s="43">
        <f>H207+J207+L207+N207+P207+R207+T207+V207+X207+Z207+AB207+AD207</f>
        <v>0</v>
      </c>
      <c r="C207" s="50">
        <v>0</v>
      </c>
      <c r="D207" s="50">
        <v>0</v>
      </c>
      <c r="E207" s="50">
        <v>0</v>
      </c>
      <c r="F207" s="43" t="e">
        <f>E207/B207*100</f>
        <v>#DIV/0!</v>
      </c>
      <c r="G207" s="43" t="e">
        <f>E207/C207*100</f>
        <v>#DIV/0!</v>
      </c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67"/>
      <c r="AG207" s="38">
        <f t="shared" si="47"/>
        <v>0</v>
      </c>
    </row>
    <row r="208" spans="1:33" s="39" customFormat="1" ht="82.5" customHeight="1" x14ac:dyDescent="0.3">
      <c r="A208" s="42" t="s">
        <v>74</v>
      </c>
      <c r="B208" s="43"/>
      <c r="C208" s="43"/>
      <c r="D208" s="43"/>
      <c r="E208" s="43"/>
      <c r="F208" s="43"/>
      <c r="G208" s="43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37"/>
      <c r="AG208" s="38">
        <f t="shared" si="47"/>
        <v>0</v>
      </c>
    </row>
    <row r="209" spans="1:33" s="39" customFormat="1" ht="18.75" x14ac:dyDescent="0.3">
      <c r="A209" s="45" t="s">
        <v>31</v>
      </c>
      <c r="B209" s="46">
        <f>B210+B211+B212</f>
        <v>1303.7</v>
      </c>
      <c r="C209" s="46">
        <f>C210+C211+C212</f>
        <v>0</v>
      </c>
      <c r="D209" s="46">
        <f>D210+D211+D212</f>
        <v>0</v>
      </c>
      <c r="E209" s="46">
        <f>E210+E211+E212</f>
        <v>0</v>
      </c>
      <c r="F209" s="46">
        <f>E209/B209*100</f>
        <v>0</v>
      </c>
      <c r="G209" s="46" t="e">
        <f>E209/C209*100</f>
        <v>#DIV/0!</v>
      </c>
      <c r="H209" s="47">
        <f t="shared" ref="H209:AD209" si="48">H210+H211+H212</f>
        <v>0</v>
      </c>
      <c r="I209" s="47"/>
      <c r="J209" s="47">
        <f t="shared" si="48"/>
        <v>0</v>
      </c>
      <c r="K209" s="47"/>
      <c r="L209" s="47">
        <f t="shared" si="48"/>
        <v>1303.7</v>
      </c>
      <c r="M209" s="47"/>
      <c r="N209" s="47">
        <f t="shared" si="48"/>
        <v>0</v>
      </c>
      <c r="O209" s="47"/>
      <c r="P209" s="47">
        <f t="shared" si="48"/>
        <v>0</v>
      </c>
      <c r="Q209" s="47"/>
      <c r="R209" s="47">
        <f t="shared" si="48"/>
        <v>0</v>
      </c>
      <c r="S209" s="47"/>
      <c r="T209" s="47">
        <f t="shared" si="48"/>
        <v>0</v>
      </c>
      <c r="U209" s="47"/>
      <c r="V209" s="47">
        <f t="shared" si="48"/>
        <v>0</v>
      </c>
      <c r="W209" s="47"/>
      <c r="X209" s="47">
        <f t="shared" si="48"/>
        <v>0</v>
      </c>
      <c r="Y209" s="47"/>
      <c r="Z209" s="47">
        <f t="shared" si="48"/>
        <v>0</v>
      </c>
      <c r="AA209" s="47"/>
      <c r="AB209" s="47">
        <f t="shared" si="48"/>
        <v>0</v>
      </c>
      <c r="AC209" s="47"/>
      <c r="AD209" s="47">
        <f t="shared" si="48"/>
        <v>0</v>
      </c>
      <c r="AE209" s="47"/>
      <c r="AF209" s="37"/>
      <c r="AG209" s="38">
        <f t="shared" si="47"/>
        <v>1303.7</v>
      </c>
    </row>
    <row r="210" spans="1:33" s="39" customFormat="1" ht="18.75" x14ac:dyDescent="0.3">
      <c r="A210" s="49" t="s">
        <v>32</v>
      </c>
      <c r="B210" s="50">
        <f>H210+J210+L210+N210+P210+R210+T210+V210+X210+Z210+AB210+AD210</f>
        <v>0</v>
      </c>
      <c r="C210" s="50"/>
      <c r="D210" s="50"/>
      <c r="E210" s="50"/>
      <c r="F210" s="50" t="e">
        <f>E210/B210*100</f>
        <v>#DIV/0!</v>
      </c>
      <c r="G210" s="50" t="e">
        <f>E210/C210*100</f>
        <v>#DIV/0!</v>
      </c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37"/>
      <c r="AG210" s="38">
        <f t="shared" si="47"/>
        <v>0</v>
      </c>
    </row>
    <row r="211" spans="1:33" s="39" customFormat="1" ht="18.75" x14ac:dyDescent="0.3">
      <c r="A211" s="49" t="s">
        <v>33</v>
      </c>
      <c r="B211" s="50">
        <f>H211+J211+L211+N211+P211+R211+T211+V211+X211+Z211+AB211+AD211</f>
        <v>0</v>
      </c>
      <c r="C211" s="50"/>
      <c r="D211" s="50"/>
      <c r="E211" s="50"/>
      <c r="F211" s="50" t="e">
        <f>E211/B211*100</f>
        <v>#DIV/0!</v>
      </c>
      <c r="G211" s="50" t="e">
        <f>E211/C211*100</f>
        <v>#DIV/0!</v>
      </c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37"/>
      <c r="AG211" s="38">
        <f t="shared" si="47"/>
        <v>0</v>
      </c>
    </row>
    <row r="212" spans="1:33" s="39" customFormat="1" ht="18.75" x14ac:dyDescent="0.3">
      <c r="A212" s="49" t="s">
        <v>34</v>
      </c>
      <c r="B212" s="50">
        <f>H212+J212+L212+N212+P212+R212+T212+V212+X212+Z212+AB212+AD212</f>
        <v>1303.7</v>
      </c>
      <c r="C212" s="50"/>
      <c r="D212" s="50"/>
      <c r="E212" s="50"/>
      <c r="F212" s="50">
        <f>E212/B212*100</f>
        <v>0</v>
      </c>
      <c r="G212" s="50" t="e">
        <f>E212/C212*100</f>
        <v>#DIV/0!</v>
      </c>
      <c r="H212" s="51"/>
      <c r="I212" s="51"/>
      <c r="J212" s="51"/>
      <c r="K212" s="51"/>
      <c r="L212" s="51">
        <v>1303.7</v>
      </c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37"/>
      <c r="AG212" s="38">
        <f t="shared" si="47"/>
        <v>1303.7</v>
      </c>
    </row>
    <row r="213" spans="1:33" s="39" customFormat="1" ht="18.75" x14ac:dyDescent="0.3">
      <c r="A213" s="49" t="s">
        <v>35</v>
      </c>
      <c r="B213" s="50">
        <f>H213+J213+L213+N213+P213+R213+T213+V213+X213+Z213+AB213+AD213</f>
        <v>0</v>
      </c>
      <c r="C213" s="50"/>
      <c r="D213" s="50"/>
      <c r="E213" s="50"/>
      <c r="F213" s="63" t="e">
        <f>E213/B213*100</f>
        <v>#DIV/0!</v>
      </c>
      <c r="G213" s="63" t="e">
        <f>E213/C213*100</f>
        <v>#DIV/0!</v>
      </c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37"/>
      <c r="AG213" s="38">
        <f t="shared" si="47"/>
        <v>0</v>
      </c>
    </row>
    <row r="214" spans="1:33" s="39" customFormat="1" ht="93.75" x14ac:dyDescent="0.3">
      <c r="A214" s="42" t="s">
        <v>75</v>
      </c>
      <c r="B214" s="43"/>
      <c r="C214" s="43"/>
      <c r="D214" s="43"/>
      <c r="E214" s="43"/>
      <c r="F214" s="43"/>
      <c r="G214" s="43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37"/>
      <c r="AG214" s="38"/>
    </row>
    <row r="215" spans="1:33" s="39" customFormat="1" ht="18.75" x14ac:dyDescent="0.3">
      <c r="A215" s="45" t="s">
        <v>31</v>
      </c>
      <c r="B215" s="46">
        <f>B216+B217+B218</f>
        <v>122.5</v>
      </c>
      <c r="C215" s="46">
        <f>C216+C217+C218</f>
        <v>0</v>
      </c>
      <c r="D215" s="46">
        <f>D216+D217+D218</f>
        <v>0</v>
      </c>
      <c r="E215" s="46">
        <f>E216+E217+E218</f>
        <v>0</v>
      </c>
      <c r="F215" s="46">
        <f>E215/B215*100</f>
        <v>0</v>
      </c>
      <c r="G215" s="46" t="e">
        <f>E215/C215*100</f>
        <v>#DIV/0!</v>
      </c>
      <c r="H215" s="47">
        <f t="shared" ref="H215:AD215" si="49">H216+H217+H218</f>
        <v>0</v>
      </c>
      <c r="I215" s="47"/>
      <c r="J215" s="47">
        <f t="shared" si="49"/>
        <v>0</v>
      </c>
      <c r="K215" s="47"/>
      <c r="L215" s="47">
        <f t="shared" si="49"/>
        <v>0</v>
      </c>
      <c r="M215" s="47"/>
      <c r="N215" s="47">
        <f t="shared" si="49"/>
        <v>0</v>
      </c>
      <c r="O215" s="47"/>
      <c r="P215" s="47">
        <f t="shared" si="49"/>
        <v>0</v>
      </c>
      <c r="Q215" s="47"/>
      <c r="R215" s="47">
        <f t="shared" si="49"/>
        <v>122.5</v>
      </c>
      <c r="S215" s="47"/>
      <c r="T215" s="47">
        <f t="shared" si="49"/>
        <v>0</v>
      </c>
      <c r="U215" s="47"/>
      <c r="V215" s="47">
        <f t="shared" si="49"/>
        <v>0</v>
      </c>
      <c r="W215" s="47"/>
      <c r="X215" s="47">
        <f t="shared" si="49"/>
        <v>0</v>
      </c>
      <c r="Y215" s="47"/>
      <c r="Z215" s="47">
        <f t="shared" si="49"/>
        <v>0</v>
      </c>
      <c r="AA215" s="47"/>
      <c r="AB215" s="47">
        <f t="shared" si="49"/>
        <v>0</v>
      </c>
      <c r="AC215" s="47"/>
      <c r="AD215" s="47">
        <f t="shared" si="49"/>
        <v>0</v>
      </c>
      <c r="AE215" s="47"/>
      <c r="AF215" s="37"/>
      <c r="AG215" s="38"/>
    </row>
    <row r="216" spans="1:33" s="39" customFormat="1" ht="18.75" x14ac:dyDescent="0.3">
      <c r="A216" s="49" t="s">
        <v>32</v>
      </c>
      <c r="B216" s="50">
        <f>H216+J216+L216+N216+P216+R216+T216+V216+X216+Z216+AB216+AD216</f>
        <v>0</v>
      </c>
      <c r="C216" s="50"/>
      <c r="D216" s="50"/>
      <c r="E216" s="50"/>
      <c r="F216" s="50" t="e">
        <f>E216/B216*100</f>
        <v>#DIV/0!</v>
      </c>
      <c r="G216" s="50" t="e">
        <f>E216/C216*100</f>
        <v>#DIV/0!</v>
      </c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37"/>
      <c r="AG216" s="38"/>
    </row>
    <row r="217" spans="1:33" s="39" customFormat="1" ht="18.75" x14ac:dyDescent="0.3">
      <c r="A217" s="49" t="s">
        <v>33</v>
      </c>
      <c r="B217" s="50">
        <f>H217+J217+L217+N217+P217+R217+T217+V217+X217+Z217+AB217+AD217</f>
        <v>0</v>
      </c>
      <c r="C217" s="50"/>
      <c r="D217" s="50"/>
      <c r="E217" s="50"/>
      <c r="F217" s="50" t="e">
        <f>E217/B217*100</f>
        <v>#DIV/0!</v>
      </c>
      <c r="G217" s="50" t="e">
        <f>E217/C217*100</f>
        <v>#DIV/0!</v>
      </c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37"/>
      <c r="AG217" s="38"/>
    </row>
    <row r="218" spans="1:33" s="39" customFormat="1" ht="18.75" x14ac:dyDescent="0.3">
      <c r="A218" s="49" t="s">
        <v>34</v>
      </c>
      <c r="B218" s="50">
        <f>H218+J218+L218+N218+P218+R218+T218+V218+X218+Z218+AB218+AD218</f>
        <v>122.5</v>
      </c>
      <c r="C218" s="50"/>
      <c r="D218" s="50"/>
      <c r="E218" s="50"/>
      <c r="F218" s="50">
        <f>E218/B218*100</f>
        <v>0</v>
      </c>
      <c r="G218" s="50" t="e">
        <f>E218/C218*100</f>
        <v>#DIV/0!</v>
      </c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>
        <v>122.5</v>
      </c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37"/>
      <c r="AG218" s="38"/>
    </row>
    <row r="219" spans="1:33" s="39" customFormat="1" ht="18.75" x14ac:dyDescent="0.3">
      <c r="A219" s="49" t="s">
        <v>35</v>
      </c>
      <c r="B219" s="50">
        <f>H219+J219+L219+N219+P219+R219+T219+V219+X219+Z219+AB219+AD219</f>
        <v>0</v>
      </c>
      <c r="C219" s="50"/>
      <c r="D219" s="50"/>
      <c r="E219" s="50"/>
      <c r="F219" s="63" t="e">
        <f>E219/B219*100</f>
        <v>#DIV/0!</v>
      </c>
      <c r="G219" s="63" t="e">
        <f>E219/C219*100</f>
        <v>#DIV/0!</v>
      </c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37"/>
      <c r="AG219" s="38"/>
    </row>
    <row r="220" spans="1:33" s="28" customFormat="1" ht="18.75" customHeight="1" x14ac:dyDescent="0.25">
      <c r="A220" s="88" t="s">
        <v>76</v>
      </c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  <c r="AA220" s="88"/>
      <c r="AB220" s="88"/>
      <c r="AC220" s="88"/>
      <c r="AD220" s="88"/>
      <c r="AE220" s="89"/>
      <c r="AF220" s="90"/>
      <c r="AG220" s="38">
        <f t="shared" si="47"/>
        <v>0</v>
      </c>
    </row>
    <row r="221" spans="1:33" s="28" customFormat="1" ht="18.75" customHeight="1" x14ac:dyDescent="0.25">
      <c r="A221" s="88" t="s">
        <v>77</v>
      </c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  <c r="AA221" s="88"/>
      <c r="AB221" s="88"/>
      <c r="AC221" s="88"/>
      <c r="AD221" s="88"/>
      <c r="AE221" s="89"/>
      <c r="AF221" s="90"/>
      <c r="AG221" s="38">
        <f t="shared" si="47"/>
        <v>0</v>
      </c>
    </row>
    <row r="222" spans="1:33" s="33" customFormat="1" ht="69" customHeight="1" x14ac:dyDescent="0.3">
      <c r="A222" s="100" t="s">
        <v>78</v>
      </c>
      <c r="B222" s="101"/>
      <c r="C222" s="101"/>
      <c r="D222" s="101"/>
      <c r="E222" s="101"/>
      <c r="F222" s="101"/>
      <c r="G222" s="101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2"/>
      <c r="U222" s="102"/>
      <c r="V222" s="102"/>
      <c r="W222" s="102"/>
      <c r="X222" s="102"/>
      <c r="Y222" s="102"/>
      <c r="Z222" s="102"/>
      <c r="AA222" s="102"/>
      <c r="AB222" s="102"/>
      <c r="AC222" s="102"/>
      <c r="AD222" s="102"/>
      <c r="AE222" s="102"/>
      <c r="AF222" s="32"/>
      <c r="AG222" s="38">
        <f t="shared" si="47"/>
        <v>0</v>
      </c>
    </row>
    <row r="223" spans="1:33" s="39" customFormat="1" ht="18.75" x14ac:dyDescent="0.3">
      <c r="A223" s="34" t="s">
        <v>31</v>
      </c>
      <c r="B223" s="36">
        <f>B224+B225+B226</f>
        <v>22999.005000000001</v>
      </c>
      <c r="C223" s="36">
        <f>C224+C225+C226</f>
        <v>4666.9879999999994</v>
      </c>
      <c r="D223" s="36">
        <f>D224+D225+D226</f>
        <v>3506.6720000000005</v>
      </c>
      <c r="E223" s="36">
        <f>E224+E225+E226</f>
        <v>3506.6720000000005</v>
      </c>
      <c r="F223" s="36">
        <f>E223/B223*100</f>
        <v>15.247059601056655</v>
      </c>
      <c r="G223" s="36">
        <f>E223/C223*100</f>
        <v>75.137797654504382</v>
      </c>
      <c r="H223" s="36">
        <f>H224+H225+H226</f>
        <v>2539.3809999999999</v>
      </c>
      <c r="I223" s="36"/>
      <c r="J223" s="36">
        <f t="shared" ref="J223:AD223" si="50">J224+J225+J226</f>
        <v>2127.607</v>
      </c>
      <c r="K223" s="36"/>
      <c r="L223" s="36">
        <f t="shared" si="50"/>
        <v>1258.8499999999999</v>
      </c>
      <c r="M223" s="36"/>
      <c r="N223" s="36">
        <f t="shared" si="50"/>
        <v>2640.5630000000001</v>
      </c>
      <c r="O223" s="36"/>
      <c r="P223" s="36">
        <f t="shared" si="50"/>
        <v>1533.7139999999999</v>
      </c>
      <c r="Q223" s="36"/>
      <c r="R223" s="36">
        <f t="shared" si="50"/>
        <v>1054.81</v>
      </c>
      <c r="S223" s="36"/>
      <c r="T223" s="36">
        <f t="shared" si="50"/>
        <v>2640.56</v>
      </c>
      <c r="U223" s="36"/>
      <c r="V223" s="36">
        <f t="shared" si="50"/>
        <v>1533.72</v>
      </c>
      <c r="W223" s="36"/>
      <c r="X223" s="36">
        <f t="shared" si="50"/>
        <v>1054.8200000000002</v>
      </c>
      <c r="Y223" s="36"/>
      <c r="Z223" s="36">
        <f t="shared" si="50"/>
        <v>2640.56</v>
      </c>
      <c r="AA223" s="36"/>
      <c r="AB223" s="36">
        <f t="shared" si="50"/>
        <v>1533.72</v>
      </c>
      <c r="AC223" s="36"/>
      <c r="AD223" s="36">
        <f t="shared" si="50"/>
        <v>2440.6999999999998</v>
      </c>
      <c r="AE223" s="36"/>
      <c r="AF223" s="37"/>
      <c r="AG223" s="38">
        <f t="shared" si="47"/>
        <v>22999.005000000001</v>
      </c>
    </row>
    <row r="224" spans="1:33" s="39" customFormat="1" ht="18.75" x14ac:dyDescent="0.3">
      <c r="A224" s="40" t="s">
        <v>32</v>
      </c>
      <c r="B224" s="41">
        <f>B230+B236</f>
        <v>0</v>
      </c>
      <c r="C224" s="41">
        <f>H224</f>
        <v>0</v>
      </c>
      <c r="D224" s="41">
        <v>0</v>
      </c>
      <c r="E224" s="41">
        <f>I224</f>
        <v>0</v>
      </c>
      <c r="F224" s="103" t="e">
        <f>E224/B224*100</f>
        <v>#DIV/0!</v>
      </c>
      <c r="G224" s="103" t="e">
        <f>E224/C224*100</f>
        <v>#DIV/0!</v>
      </c>
      <c r="H224" s="41">
        <f t="shared" ref="H224:AD227" si="51">H230+H236+H242</f>
        <v>0</v>
      </c>
      <c r="I224" s="41"/>
      <c r="J224" s="41">
        <f t="shared" si="51"/>
        <v>0</v>
      </c>
      <c r="K224" s="41"/>
      <c r="L224" s="41">
        <f t="shared" si="51"/>
        <v>0</v>
      </c>
      <c r="M224" s="41"/>
      <c r="N224" s="41">
        <f t="shared" si="51"/>
        <v>0</v>
      </c>
      <c r="O224" s="41"/>
      <c r="P224" s="41">
        <f t="shared" si="51"/>
        <v>0</v>
      </c>
      <c r="Q224" s="41"/>
      <c r="R224" s="41">
        <f t="shared" si="51"/>
        <v>0</v>
      </c>
      <c r="S224" s="41"/>
      <c r="T224" s="41">
        <f t="shared" si="51"/>
        <v>0</v>
      </c>
      <c r="U224" s="41"/>
      <c r="V224" s="41">
        <f t="shared" si="51"/>
        <v>0</v>
      </c>
      <c r="W224" s="41"/>
      <c r="X224" s="41">
        <f t="shared" si="51"/>
        <v>0</v>
      </c>
      <c r="Y224" s="41"/>
      <c r="Z224" s="41">
        <f t="shared" si="51"/>
        <v>0</v>
      </c>
      <c r="AA224" s="41"/>
      <c r="AB224" s="41">
        <f t="shared" si="51"/>
        <v>0</v>
      </c>
      <c r="AC224" s="41"/>
      <c r="AD224" s="41">
        <f t="shared" si="51"/>
        <v>0</v>
      </c>
      <c r="AE224" s="41"/>
      <c r="AF224" s="37"/>
      <c r="AG224" s="38">
        <f t="shared" si="47"/>
        <v>0</v>
      </c>
    </row>
    <row r="225" spans="1:37" s="39" customFormat="1" ht="18.75" x14ac:dyDescent="0.3">
      <c r="A225" s="40" t="s">
        <v>33</v>
      </c>
      <c r="B225" s="41">
        <f>B231+B237</f>
        <v>0</v>
      </c>
      <c r="C225" s="41">
        <f>H225</f>
        <v>0</v>
      </c>
      <c r="D225" s="41">
        <v>0</v>
      </c>
      <c r="E225" s="41">
        <f>I225</f>
        <v>0</v>
      </c>
      <c r="F225" s="103" t="e">
        <f>E225/B225*100</f>
        <v>#DIV/0!</v>
      </c>
      <c r="G225" s="103" t="e">
        <f>E225/C225*100</f>
        <v>#DIV/0!</v>
      </c>
      <c r="H225" s="41">
        <f t="shared" si="51"/>
        <v>0</v>
      </c>
      <c r="I225" s="41"/>
      <c r="J225" s="41">
        <f t="shared" si="51"/>
        <v>0</v>
      </c>
      <c r="K225" s="41"/>
      <c r="L225" s="41">
        <f t="shared" si="51"/>
        <v>0</v>
      </c>
      <c r="M225" s="41"/>
      <c r="N225" s="41">
        <f t="shared" si="51"/>
        <v>0</v>
      </c>
      <c r="O225" s="41"/>
      <c r="P225" s="41">
        <f t="shared" si="51"/>
        <v>0</v>
      </c>
      <c r="Q225" s="41"/>
      <c r="R225" s="41">
        <f t="shared" si="51"/>
        <v>0</v>
      </c>
      <c r="S225" s="41"/>
      <c r="T225" s="41">
        <f t="shared" si="51"/>
        <v>0</v>
      </c>
      <c r="U225" s="41"/>
      <c r="V225" s="41">
        <f t="shared" si="51"/>
        <v>0</v>
      </c>
      <c r="W225" s="41"/>
      <c r="X225" s="41">
        <f t="shared" si="51"/>
        <v>0</v>
      </c>
      <c r="Y225" s="41"/>
      <c r="Z225" s="41">
        <f t="shared" si="51"/>
        <v>0</v>
      </c>
      <c r="AA225" s="41"/>
      <c r="AB225" s="41">
        <f t="shared" si="51"/>
        <v>0</v>
      </c>
      <c r="AC225" s="41"/>
      <c r="AD225" s="41">
        <f t="shared" si="51"/>
        <v>0</v>
      </c>
      <c r="AE225" s="41"/>
      <c r="AF225" s="37"/>
      <c r="AG225" s="38">
        <f t="shared" si="47"/>
        <v>0</v>
      </c>
    </row>
    <row r="226" spans="1:37" s="39" customFormat="1" ht="18.75" x14ac:dyDescent="0.3">
      <c r="A226" s="40" t="s">
        <v>34</v>
      </c>
      <c r="B226" s="41">
        <f>B232+B238+B244</f>
        <v>22999.005000000001</v>
      </c>
      <c r="C226" s="41">
        <f>C232+C238+C244</f>
        <v>4666.9879999999994</v>
      </c>
      <c r="D226" s="41">
        <f>D232+D238+D244</f>
        <v>3506.6720000000005</v>
      </c>
      <c r="E226" s="41">
        <f>E232+E238+E244</f>
        <v>3506.6720000000005</v>
      </c>
      <c r="F226" s="103">
        <f>E226/B226*100</f>
        <v>15.247059601056655</v>
      </c>
      <c r="G226" s="103">
        <f>E226/C226*100</f>
        <v>75.137797654504382</v>
      </c>
      <c r="H226" s="41">
        <f>H232+H238+H244</f>
        <v>2539.3809999999999</v>
      </c>
      <c r="I226" s="41"/>
      <c r="J226" s="41">
        <f t="shared" si="51"/>
        <v>2127.607</v>
      </c>
      <c r="K226" s="41"/>
      <c r="L226" s="41">
        <f t="shared" si="51"/>
        <v>1258.8499999999999</v>
      </c>
      <c r="M226" s="41"/>
      <c r="N226" s="41">
        <f t="shared" si="51"/>
        <v>2640.5630000000001</v>
      </c>
      <c r="O226" s="41"/>
      <c r="P226" s="41">
        <f t="shared" si="51"/>
        <v>1533.7139999999999</v>
      </c>
      <c r="Q226" s="41"/>
      <c r="R226" s="41">
        <f t="shared" si="51"/>
        <v>1054.81</v>
      </c>
      <c r="S226" s="41"/>
      <c r="T226" s="41">
        <f t="shared" si="51"/>
        <v>2640.56</v>
      </c>
      <c r="U226" s="41"/>
      <c r="V226" s="41">
        <f t="shared" si="51"/>
        <v>1533.72</v>
      </c>
      <c r="W226" s="41"/>
      <c r="X226" s="41">
        <f t="shared" si="51"/>
        <v>1054.8200000000002</v>
      </c>
      <c r="Y226" s="41"/>
      <c r="Z226" s="41">
        <f t="shared" si="51"/>
        <v>2640.56</v>
      </c>
      <c r="AA226" s="41"/>
      <c r="AB226" s="41">
        <f t="shared" si="51"/>
        <v>1533.72</v>
      </c>
      <c r="AC226" s="41"/>
      <c r="AD226" s="41">
        <f t="shared" si="51"/>
        <v>2440.6999999999998</v>
      </c>
      <c r="AE226" s="41"/>
      <c r="AF226" s="37"/>
      <c r="AG226" s="38">
        <f t="shared" si="47"/>
        <v>22999.005000000001</v>
      </c>
    </row>
    <row r="227" spans="1:37" s="39" customFormat="1" ht="18.75" x14ac:dyDescent="0.3">
      <c r="A227" s="40" t="s">
        <v>35</v>
      </c>
      <c r="B227" s="41">
        <f>B233+B239</f>
        <v>0</v>
      </c>
      <c r="C227" s="41">
        <f>H227</f>
        <v>0</v>
      </c>
      <c r="D227" s="41">
        <v>0</v>
      </c>
      <c r="E227" s="41">
        <f>I227</f>
        <v>0</v>
      </c>
      <c r="F227" s="103" t="e">
        <f>E227/B227*100</f>
        <v>#DIV/0!</v>
      </c>
      <c r="G227" s="103" t="e">
        <f>E227/C227*100</f>
        <v>#DIV/0!</v>
      </c>
      <c r="H227" s="41">
        <f t="shared" si="51"/>
        <v>0</v>
      </c>
      <c r="I227" s="41"/>
      <c r="J227" s="41">
        <f t="shared" si="51"/>
        <v>0</v>
      </c>
      <c r="K227" s="41"/>
      <c r="L227" s="41">
        <f t="shared" si="51"/>
        <v>0</v>
      </c>
      <c r="M227" s="41"/>
      <c r="N227" s="41">
        <f t="shared" si="51"/>
        <v>0</v>
      </c>
      <c r="O227" s="41"/>
      <c r="P227" s="41">
        <f t="shared" si="51"/>
        <v>0</v>
      </c>
      <c r="Q227" s="41"/>
      <c r="R227" s="41">
        <f t="shared" si="51"/>
        <v>0</v>
      </c>
      <c r="S227" s="41"/>
      <c r="T227" s="41">
        <f t="shared" si="51"/>
        <v>0</v>
      </c>
      <c r="U227" s="41"/>
      <c r="V227" s="41">
        <f t="shared" si="51"/>
        <v>0</v>
      </c>
      <c r="W227" s="41"/>
      <c r="X227" s="41">
        <f t="shared" si="51"/>
        <v>0</v>
      </c>
      <c r="Y227" s="41"/>
      <c r="Z227" s="41">
        <f t="shared" si="51"/>
        <v>0</v>
      </c>
      <c r="AA227" s="41"/>
      <c r="AB227" s="41">
        <f t="shared" si="51"/>
        <v>0</v>
      </c>
      <c r="AC227" s="41"/>
      <c r="AD227" s="41">
        <f t="shared" si="51"/>
        <v>0</v>
      </c>
      <c r="AE227" s="41"/>
      <c r="AF227" s="37"/>
      <c r="AG227" s="38">
        <f t="shared" si="47"/>
        <v>0</v>
      </c>
    </row>
    <row r="228" spans="1:37" s="39" customFormat="1" ht="75.75" customHeight="1" x14ac:dyDescent="0.3">
      <c r="A228" s="64" t="s">
        <v>79</v>
      </c>
      <c r="B228" s="46"/>
      <c r="C228" s="46"/>
      <c r="D228" s="46"/>
      <c r="E228" s="46"/>
      <c r="F228" s="46"/>
      <c r="G228" s="46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37"/>
      <c r="AG228" s="38">
        <f t="shared" si="47"/>
        <v>0</v>
      </c>
    </row>
    <row r="229" spans="1:37" s="33" customFormat="1" ht="18.75" x14ac:dyDescent="0.3">
      <c r="A229" s="45" t="s">
        <v>31</v>
      </c>
      <c r="B229" s="46">
        <f>B230+B231+B232</f>
        <v>17149.402000000002</v>
      </c>
      <c r="C229" s="46">
        <f>C230+C231+C232</f>
        <v>3544.4549999999999</v>
      </c>
      <c r="D229" s="46">
        <f>D230+D231+D232</f>
        <v>2661.9300000000003</v>
      </c>
      <c r="E229" s="46">
        <f>E230+E231+E232</f>
        <v>2661.9300000000003</v>
      </c>
      <c r="F229" s="44">
        <f>E229/B229*100</f>
        <v>15.521998959497246</v>
      </c>
      <c r="G229" s="44">
        <f>E229/C229*100</f>
        <v>75.101249698472699</v>
      </c>
      <c r="H229" s="47">
        <f>H230+H231+H232</f>
        <v>1974.7729999999999</v>
      </c>
      <c r="I229" s="47">
        <f t="shared" ref="I229:K229" si="52">I230+I231+I232</f>
        <v>1459.38</v>
      </c>
      <c r="J229" s="47">
        <f t="shared" si="52"/>
        <v>1569.682</v>
      </c>
      <c r="K229" s="47">
        <f t="shared" si="52"/>
        <v>1202.55</v>
      </c>
      <c r="L229" s="47">
        <f>L230+L231+L232</f>
        <v>945.27</v>
      </c>
      <c r="M229" s="47"/>
      <c r="N229" s="47">
        <f t="shared" ref="N229:AD229" si="53">N230+N231+N232</f>
        <v>1941.703</v>
      </c>
      <c r="O229" s="47"/>
      <c r="P229" s="47">
        <f t="shared" si="53"/>
        <v>1146.4939999999999</v>
      </c>
      <c r="Q229" s="47"/>
      <c r="R229" s="47">
        <f t="shared" si="53"/>
        <v>802.43</v>
      </c>
      <c r="S229" s="47"/>
      <c r="T229" s="47">
        <f t="shared" si="53"/>
        <v>1941.7</v>
      </c>
      <c r="U229" s="47"/>
      <c r="V229" s="47">
        <f t="shared" si="53"/>
        <v>1146.5</v>
      </c>
      <c r="W229" s="47"/>
      <c r="X229" s="47">
        <f t="shared" si="53"/>
        <v>802.44</v>
      </c>
      <c r="Y229" s="47"/>
      <c r="Z229" s="47">
        <f t="shared" si="53"/>
        <v>1941.7</v>
      </c>
      <c r="AA229" s="47"/>
      <c r="AB229" s="47">
        <f t="shared" si="53"/>
        <v>1146.5</v>
      </c>
      <c r="AC229" s="47"/>
      <c r="AD229" s="47">
        <f t="shared" si="53"/>
        <v>1790.21</v>
      </c>
      <c r="AE229" s="47"/>
      <c r="AF229" s="32"/>
      <c r="AG229" s="38">
        <f t="shared" si="47"/>
        <v>17149.402000000002</v>
      </c>
    </row>
    <row r="230" spans="1:37" s="33" customFormat="1" ht="18.75" x14ac:dyDescent="0.3">
      <c r="A230" s="49" t="s">
        <v>32</v>
      </c>
      <c r="B230" s="50">
        <f>H230+J230+L230+N230+P230+R230+T230+V230+X230+Z230+AB230+AD230</f>
        <v>0</v>
      </c>
      <c r="C230" s="50">
        <v>0</v>
      </c>
      <c r="D230" s="50">
        <v>0</v>
      </c>
      <c r="E230" s="50">
        <v>0</v>
      </c>
      <c r="F230" s="104" t="e">
        <f>E230/B230*100</f>
        <v>#DIV/0!</v>
      </c>
      <c r="G230" s="104" t="e">
        <f>E230/C230*100</f>
        <v>#DIV/0!</v>
      </c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32"/>
      <c r="AG230" s="38">
        <f t="shared" si="47"/>
        <v>0</v>
      </c>
    </row>
    <row r="231" spans="1:37" s="33" customFormat="1" ht="18.75" x14ac:dyDescent="0.3">
      <c r="A231" s="77" t="s">
        <v>33</v>
      </c>
      <c r="B231" s="50">
        <f>H231+J231+L231+N231+P231+R231+T231+V231+X231+Z231+AB231+AD231</f>
        <v>0</v>
      </c>
      <c r="C231" s="50">
        <v>0</v>
      </c>
      <c r="D231" s="50">
        <v>0</v>
      </c>
      <c r="E231" s="50">
        <v>0</v>
      </c>
      <c r="F231" s="104" t="e">
        <f>E231/B231*100</f>
        <v>#DIV/0!</v>
      </c>
      <c r="G231" s="104" t="e">
        <f>E231/C231*100</f>
        <v>#DIV/0!</v>
      </c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32"/>
      <c r="AG231" s="38">
        <f t="shared" si="47"/>
        <v>0</v>
      </c>
    </row>
    <row r="232" spans="1:37" s="33" customFormat="1" ht="18.75" x14ac:dyDescent="0.3">
      <c r="A232" s="49" t="s">
        <v>34</v>
      </c>
      <c r="B232" s="50">
        <f>H232+J232+L232+N232+P232+R232+T232+V232+X232+Z232+AB232+AD232</f>
        <v>17149.402000000002</v>
      </c>
      <c r="C232" s="50">
        <f>H232+J232</f>
        <v>3544.4549999999999</v>
      </c>
      <c r="D232" s="50">
        <f>E232</f>
        <v>2661.9300000000003</v>
      </c>
      <c r="E232" s="50">
        <f>I232+K232</f>
        <v>2661.9300000000003</v>
      </c>
      <c r="F232" s="104">
        <f>E232/B232*100</f>
        <v>15.521998959497246</v>
      </c>
      <c r="G232" s="104">
        <f>E232/C232*100</f>
        <v>75.101249698472699</v>
      </c>
      <c r="H232" s="51">
        <v>1974.7729999999999</v>
      </c>
      <c r="I232" s="51">
        <v>1459.38</v>
      </c>
      <c r="J232" s="51">
        <v>1569.682</v>
      </c>
      <c r="K232" s="51">
        <v>1202.55</v>
      </c>
      <c r="L232" s="51">
        <v>945.27</v>
      </c>
      <c r="M232" s="51"/>
      <c r="N232" s="51">
        <v>1941.703</v>
      </c>
      <c r="O232" s="51"/>
      <c r="P232" s="51">
        <v>1146.4939999999999</v>
      </c>
      <c r="Q232" s="51"/>
      <c r="R232" s="51">
        <v>802.43</v>
      </c>
      <c r="S232" s="51"/>
      <c r="T232" s="51">
        <v>1941.7</v>
      </c>
      <c r="U232" s="51"/>
      <c r="V232" s="51">
        <v>1146.5</v>
      </c>
      <c r="W232" s="51"/>
      <c r="X232" s="51">
        <v>802.44</v>
      </c>
      <c r="Y232" s="51"/>
      <c r="Z232" s="51">
        <v>1941.7</v>
      </c>
      <c r="AA232" s="51"/>
      <c r="AB232" s="51">
        <v>1146.5</v>
      </c>
      <c r="AC232" s="51"/>
      <c r="AD232" s="51">
        <v>1790.21</v>
      </c>
      <c r="AE232" s="51"/>
      <c r="AF232" s="32"/>
      <c r="AG232" s="38">
        <v>802435</v>
      </c>
    </row>
    <row r="233" spans="1:37" s="33" customFormat="1" ht="18.75" x14ac:dyDescent="0.3">
      <c r="A233" s="49" t="s">
        <v>35</v>
      </c>
      <c r="B233" s="50">
        <f>H233+J233+L233+N233+P233+R233+T233+V233+X233+Z233+AB233+AD233</f>
        <v>0</v>
      </c>
      <c r="C233" s="50">
        <v>0</v>
      </c>
      <c r="D233" s="50">
        <v>0</v>
      </c>
      <c r="E233" s="50">
        <v>0</v>
      </c>
      <c r="F233" s="104" t="e">
        <f>E233/B233*100</f>
        <v>#DIV/0!</v>
      </c>
      <c r="G233" s="104" t="e">
        <f>E233/C233*100</f>
        <v>#DIV/0!</v>
      </c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32"/>
      <c r="AG233" s="38">
        <f t="shared" si="47"/>
        <v>0</v>
      </c>
    </row>
    <row r="234" spans="1:37" s="33" customFormat="1" ht="57.75" customHeight="1" x14ac:dyDescent="0.3">
      <c r="A234" s="64" t="s">
        <v>80</v>
      </c>
      <c r="B234" s="46"/>
      <c r="C234" s="46"/>
      <c r="D234" s="46"/>
      <c r="E234" s="46"/>
      <c r="F234" s="46"/>
      <c r="G234" s="46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32"/>
      <c r="AG234" s="38">
        <f t="shared" si="47"/>
        <v>0</v>
      </c>
    </row>
    <row r="235" spans="1:37" s="33" customFormat="1" ht="18.75" x14ac:dyDescent="0.3">
      <c r="A235" s="45" t="s">
        <v>31</v>
      </c>
      <c r="B235" s="46">
        <f>B236+B237+B238</f>
        <v>5849.6030000000001</v>
      </c>
      <c r="C235" s="46">
        <f>C236+C237+C238</f>
        <v>1122.5329999999999</v>
      </c>
      <c r="D235" s="46">
        <f>D236+D237+D238</f>
        <v>844.74199999999996</v>
      </c>
      <c r="E235" s="46">
        <f>E236+E237+E238</f>
        <v>844.74199999999996</v>
      </c>
      <c r="F235" s="44">
        <f>E235/B235*100</f>
        <v>14.441014202160385</v>
      </c>
      <c r="G235" s="44">
        <f>E235/C235*100</f>
        <v>75.253199683216437</v>
      </c>
      <c r="H235" s="47">
        <f>H236+H237+H238</f>
        <v>564.60799999999995</v>
      </c>
      <c r="I235" s="47">
        <f>I236+I237+I238</f>
        <v>410.00200000000001</v>
      </c>
      <c r="J235" s="47">
        <f>J236+J237+J238</f>
        <v>557.92499999999995</v>
      </c>
      <c r="K235" s="47">
        <f>K236+K237+K238</f>
        <v>434.74</v>
      </c>
      <c r="L235" s="47">
        <f>L236+L237+L238</f>
        <v>313.58</v>
      </c>
      <c r="M235" s="47"/>
      <c r="N235" s="47">
        <f>N238</f>
        <v>698.86</v>
      </c>
      <c r="O235" s="47"/>
      <c r="P235" s="47">
        <f t="shared" ref="P235:Z235" si="54">P236+P237+P238</f>
        <v>387.22</v>
      </c>
      <c r="Q235" s="47"/>
      <c r="R235" s="47">
        <f t="shared" si="54"/>
        <v>252.38</v>
      </c>
      <c r="S235" s="47"/>
      <c r="T235" s="47">
        <f t="shared" si="54"/>
        <v>698.86</v>
      </c>
      <c r="U235" s="47"/>
      <c r="V235" s="47">
        <f t="shared" si="54"/>
        <v>387.22</v>
      </c>
      <c r="W235" s="47"/>
      <c r="X235" s="47">
        <f t="shared" si="54"/>
        <v>252.38</v>
      </c>
      <c r="Y235" s="47"/>
      <c r="Z235" s="47">
        <f t="shared" si="54"/>
        <v>698.86</v>
      </c>
      <c r="AA235" s="47"/>
      <c r="AB235" s="47">
        <f>AB238</f>
        <v>387.22</v>
      </c>
      <c r="AC235" s="47"/>
      <c r="AD235" s="47">
        <f>AD236+AD237+AD238</f>
        <v>650.49</v>
      </c>
      <c r="AE235" s="47"/>
      <c r="AF235" s="32"/>
      <c r="AG235" s="38">
        <f t="shared" si="47"/>
        <v>5849.6030000000001</v>
      </c>
    </row>
    <row r="236" spans="1:37" s="33" customFormat="1" ht="18.75" x14ac:dyDescent="0.3">
      <c r="A236" s="49" t="s">
        <v>32</v>
      </c>
      <c r="B236" s="50">
        <f>H236+J236+L236+N236+P236+R236+T236+V236+X236+Z236+AB236+AD236</f>
        <v>0</v>
      </c>
      <c r="C236" s="50">
        <v>0</v>
      </c>
      <c r="D236" s="50">
        <v>0</v>
      </c>
      <c r="E236" s="50">
        <v>0</v>
      </c>
      <c r="F236" s="104" t="e">
        <f>E236/B236*100</f>
        <v>#DIV/0!</v>
      </c>
      <c r="G236" s="104" t="e">
        <f>E236/C236*100</f>
        <v>#DIV/0!</v>
      </c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32"/>
      <c r="AG236" s="38">
        <f t="shared" si="47"/>
        <v>0</v>
      </c>
    </row>
    <row r="237" spans="1:37" s="33" customFormat="1" ht="18.75" x14ac:dyDescent="0.3">
      <c r="A237" s="77" t="s">
        <v>33</v>
      </c>
      <c r="B237" s="50">
        <f>H237+J237+L237+N237+P237+R237+T237+V237+X237+Z237+AB237+AD237</f>
        <v>0</v>
      </c>
      <c r="C237" s="50">
        <v>0</v>
      </c>
      <c r="D237" s="50">
        <v>0</v>
      </c>
      <c r="E237" s="50">
        <v>0</v>
      </c>
      <c r="F237" s="104" t="e">
        <f>E237/B237*100</f>
        <v>#DIV/0!</v>
      </c>
      <c r="G237" s="104" t="e">
        <f>E237/C237*100</f>
        <v>#DIV/0!</v>
      </c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32"/>
      <c r="AG237" s="38">
        <f t="shared" si="47"/>
        <v>0</v>
      </c>
    </row>
    <row r="238" spans="1:37" s="33" customFormat="1" ht="18.75" x14ac:dyDescent="0.3">
      <c r="A238" s="49" t="s">
        <v>34</v>
      </c>
      <c r="B238" s="50">
        <f>H238+J238+L238+N238+P238+R238+T238+V238+X238+Z238+AB238+AD238</f>
        <v>5849.6030000000001</v>
      </c>
      <c r="C238" s="50">
        <f>H238+J238</f>
        <v>1122.5329999999999</v>
      </c>
      <c r="D238" s="50">
        <f>E238</f>
        <v>844.74199999999996</v>
      </c>
      <c r="E238" s="50">
        <f>I238+K238</f>
        <v>844.74199999999996</v>
      </c>
      <c r="F238" s="104">
        <f>E238/B238*100</f>
        <v>14.441014202160385</v>
      </c>
      <c r="G238" s="104">
        <f>E238/C238*100</f>
        <v>75.253199683216437</v>
      </c>
      <c r="H238" s="51">
        <v>564.60799999999995</v>
      </c>
      <c r="I238" s="51">
        <v>410.00200000000001</v>
      </c>
      <c r="J238" s="51">
        <v>557.92499999999995</v>
      </c>
      <c r="K238" s="51">
        <v>434.74</v>
      </c>
      <c r="L238" s="51">
        <v>313.58</v>
      </c>
      <c r="M238" s="51"/>
      <c r="N238" s="51">
        <v>698.86</v>
      </c>
      <c r="O238" s="51"/>
      <c r="P238" s="51">
        <v>387.22</v>
      </c>
      <c r="Q238" s="51"/>
      <c r="R238" s="51">
        <v>252.38</v>
      </c>
      <c r="S238" s="51"/>
      <c r="T238" s="51">
        <v>698.86</v>
      </c>
      <c r="U238" s="51"/>
      <c r="V238" s="51">
        <v>387.22</v>
      </c>
      <c r="W238" s="51"/>
      <c r="X238" s="51">
        <v>252.38</v>
      </c>
      <c r="Y238" s="51"/>
      <c r="Z238" s="51">
        <v>698.86</v>
      </c>
      <c r="AA238" s="51"/>
      <c r="AB238" s="51">
        <v>387.22</v>
      </c>
      <c r="AC238" s="51"/>
      <c r="AD238" s="51">
        <v>650.49</v>
      </c>
      <c r="AE238" s="51"/>
      <c r="AF238" s="32"/>
      <c r="AG238" s="38">
        <v>252384</v>
      </c>
      <c r="AI238" s="33">
        <v>698860</v>
      </c>
      <c r="AJ238" s="33">
        <v>387219</v>
      </c>
      <c r="AK238" s="33">
        <v>825089</v>
      </c>
    </row>
    <row r="239" spans="1:37" s="33" customFormat="1" ht="18.75" x14ac:dyDescent="0.3">
      <c r="A239" s="49" t="s">
        <v>35</v>
      </c>
      <c r="B239" s="50">
        <f>H239+J239+L239+N239+P239+R239+T239+V239+X239+Z239+AB239+AD239</f>
        <v>0</v>
      </c>
      <c r="C239" s="50">
        <v>0</v>
      </c>
      <c r="D239" s="50">
        <v>0</v>
      </c>
      <c r="E239" s="50">
        <v>0</v>
      </c>
      <c r="F239" s="104" t="e">
        <f>E239/B239*100</f>
        <v>#DIV/0!</v>
      </c>
      <c r="G239" s="104" t="e">
        <f>E239/C239*100</f>
        <v>#DIV/0!</v>
      </c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32"/>
      <c r="AG239" s="38">
        <f t="shared" si="47"/>
        <v>0</v>
      </c>
    </row>
    <row r="240" spans="1:37" s="33" customFormat="1" ht="80.25" customHeight="1" x14ac:dyDescent="0.3">
      <c r="A240" s="49" t="s">
        <v>81</v>
      </c>
      <c r="B240" s="50"/>
      <c r="C240" s="50"/>
      <c r="D240" s="50"/>
      <c r="E240" s="50"/>
      <c r="F240" s="104"/>
      <c r="G240" s="104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32"/>
      <c r="AG240" s="38"/>
    </row>
    <row r="241" spans="1:33" s="33" customFormat="1" ht="18.75" x14ac:dyDescent="0.3">
      <c r="A241" s="49" t="s">
        <v>31</v>
      </c>
      <c r="B241" s="46">
        <f>B242+B243+B244</f>
        <v>0</v>
      </c>
      <c r="C241" s="46">
        <f>C242+C243+C244</f>
        <v>0</v>
      </c>
      <c r="D241" s="46">
        <f>D242+D243+D244</f>
        <v>0</v>
      </c>
      <c r="E241" s="46">
        <f>E242+E243+E244</f>
        <v>0</v>
      </c>
      <c r="F241" s="44" t="e">
        <f>E241/B241*100</f>
        <v>#DIV/0!</v>
      </c>
      <c r="G241" s="44" t="e">
        <f>E241/C241*100</f>
        <v>#DIV/0!</v>
      </c>
      <c r="H241" s="47">
        <f>H242+H243+H244</f>
        <v>0</v>
      </c>
      <c r="I241" s="47"/>
      <c r="J241" s="47">
        <f>J242+J243+J244</f>
        <v>0</v>
      </c>
      <c r="K241" s="47"/>
      <c r="L241" s="47">
        <f>L242+L243+L244</f>
        <v>0</v>
      </c>
      <c r="M241" s="47"/>
      <c r="N241" s="47">
        <f>N244</f>
        <v>0</v>
      </c>
      <c r="O241" s="47"/>
      <c r="P241" s="47">
        <f t="shared" ref="P241:Z241" si="55">P242+P243+P244</f>
        <v>0</v>
      </c>
      <c r="Q241" s="47"/>
      <c r="R241" s="47">
        <f t="shared" si="55"/>
        <v>0</v>
      </c>
      <c r="S241" s="47"/>
      <c r="T241" s="47">
        <f t="shared" si="55"/>
        <v>0</v>
      </c>
      <c r="U241" s="47"/>
      <c r="V241" s="47">
        <f t="shared" si="55"/>
        <v>0</v>
      </c>
      <c r="W241" s="47"/>
      <c r="X241" s="47">
        <f t="shared" si="55"/>
        <v>0</v>
      </c>
      <c r="Y241" s="47"/>
      <c r="Z241" s="47">
        <f t="shared" si="55"/>
        <v>0</v>
      </c>
      <c r="AA241" s="47"/>
      <c r="AB241" s="47">
        <f>AB244</f>
        <v>0</v>
      </c>
      <c r="AC241" s="47"/>
      <c r="AD241" s="47">
        <f>AD242+AD243+AD244</f>
        <v>0</v>
      </c>
      <c r="AE241" s="47"/>
      <c r="AF241" s="32"/>
      <c r="AG241" s="38"/>
    </row>
    <row r="242" spans="1:33" s="33" customFormat="1" ht="18.75" x14ac:dyDescent="0.3">
      <c r="A242" s="49" t="s">
        <v>32</v>
      </c>
      <c r="B242" s="50">
        <f>H242+J242+L242+N242+P242+R242+T242+V242+X242+Z242+AB242+AD242</f>
        <v>0</v>
      </c>
      <c r="C242" s="50">
        <v>0</v>
      </c>
      <c r="D242" s="50">
        <v>0</v>
      </c>
      <c r="E242" s="50">
        <v>0</v>
      </c>
      <c r="F242" s="104" t="e">
        <f>E242/B242*100</f>
        <v>#DIV/0!</v>
      </c>
      <c r="G242" s="104" t="e">
        <f>E242/C242*100</f>
        <v>#DIV/0!</v>
      </c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32"/>
      <c r="AG242" s="38"/>
    </row>
    <row r="243" spans="1:33" s="33" customFormat="1" ht="18.75" x14ac:dyDescent="0.3">
      <c r="A243" s="49" t="s">
        <v>33</v>
      </c>
      <c r="B243" s="50">
        <f>H243+J243+L243+N243+P243+R243+T243+V243+X243+Z243+AB243+AD243</f>
        <v>0</v>
      </c>
      <c r="C243" s="50">
        <v>0</v>
      </c>
      <c r="D243" s="50">
        <v>0</v>
      </c>
      <c r="E243" s="50">
        <v>0</v>
      </c>
      <c r="F243" s="104" t="e">
        <f>E243/B243*100</f>
        <v>#DIV/0!</v>
      </c>
      <c r="G243" s="104" t="e">
        <f>E243/C243*100</f>
        <v>#DIV/0!</v>
      </c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32"/>
      <c r="AG243" s="38"/>
    </row>
    <row r="244" spans="1:33" s="33" customFormat="1" ht="18.75" x14ac:dyDescent="0.3">
      <c r="A244" s="49" t="s">
        <v>34</v>
      </c>
      <c r="B244" s="50">
        <f>H244+J244+L244+N244+P244+R244+T244+V244+X244+Z244+AB244+AD244</f>
        <v>0</v>
      </c>
      <c r="C244" s="50">
        <f>H244</f>
        <v>0</v>
      </c>
      <c r="D244" s="50">
        <f>E244</f>
        <v>0</v>
      </c>
      <c r="E244" s="50">
        <f>I244</f>
        <v>0</v>
      </c>
      <c r="F244" s="104" t="e">
        <f>E244/B244*100</f>
        <v>#DIV/0!</v>
      </c>
      <c r="G244" s="104" t="e">
        <f>E244/C244*100</f>
        <v>#DIV/0!</v>
      </c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32"/>
      <c r="AG244" s="38"/>
    </row>
    <row r="245" spans="1:33" s="33" customFormat="1" ht="18.75" x14ac:dyDescent="0.3">
      <c r="A245" s="49" t="s">
        <v>35</v>
      </c>
      <c r="B245" s="50">
        <f>H245+J245+L245+N245+P245+R245+T245+V245+X245+Z245+AB245+AD245</f>
        <v>0</v>
      </c>
      <c r="C245" s="50">
        <v>0</v>
      </c>
      <c r="D245" s="50">
        <v>0</v>
      </c>
      <c r="E245" s="50">
        <v>0</v>
      </c>
      <c r="F245" s="104" t="e">
        <f>E245/B245*100</f>
        <v>#DIV/0!</v>
      </c>
      <c r="G245" s="104" t="e">
        <f>E245/C245*100</f>
        <v>#DIV/0!</v>
      </c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32"/>
      <c r="AG245" s="38"/>
    </row>
    <row r="246" spans="1:33" s="33" customFormat="1" ht="18.75" x14ac:dyDescent="0.3">
      <c r="A246" s="74" t="s">
        <v>82</v>
      </c>
      <c r="B246" s="35"/>
      <c r="C246" s="35"/>
      <c r="D246" s="35"/>
      <c r="E246" s="35"/>
      <c r="F246" s="35"/>
      <c r="G246" s="35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2"/>
      <c r="AG246" s="38">
        <f t="shared" si="47"/>
        <v>0</v>
      </c>
    </row>
    <row r="247" spans="1:33" s="39" customFormat="1" ht="18.75" x14ac:dyDescent="0.3">
      <c r="A247" s="34" t="s">
        <v>31</v>
      </c>
      <c r="B247" s="35">
        <f>B248+B249+B250</f>
        <v>61.9</v>
      </c>
      <c r="C247" s="35">
        <f>C248+C249+C250</f>
        <v>0</v>
      </c>
      <c r="D247" s="35">
        <f>D248+D249+D250</f>
        <v>0</v>
      </c>
      <c r="E247" s="35">
        <f>E248+E249+E250</f>
        <v>0</v>
      </c>
      <c r="F247" s="35">
        <f>E247/B247*100</f>
        <v>0</v>
      </c>
      <c r="G247" s="35" t="e">
        <f>E247/C247*100</f>
        <v>#DIV/0!</v>
      </c>
      <c r="H247" s="36">
        <f>H248+H249+H250</f>
        <v>0</v>
      </c>
      <c r="I247" s="36"/>
      <c r="J247" s="36">
        <f t="shared" ref="J247:AD247" si="56">J248+J249+J250</f>
        <v>0</v>
      </c>
      <c r="K247" s="36"/>
      <c r="L247" s="36">
        <f t="shared" si="56"/>
        <v>0</v>
      </c>
      <c r="M247" s="36"/>
      <c r="N247" s="36">
        <f t="shared" si="56"/>
        <v>61.9</v>
      </c>
      <c r="O247" s="36"/>
      <c r="P247" s="36">
        <f t="shared" si="56"/>
        <v>0</v>
      </c>
      <c r="Q247" s="36"/>
      <c r="R247" s="36">
        <f t="shared" si="56"/>
        <v>0</v>
      </c>
      <c r="S247" s="36"/>
      <c r="T247" s="36">
        <f t="shared" si="56"/>
        <v>0</v>
      </c>
      <c r="U247" s="36"/>
      <c r="V247" s="36">
        <f t="shared" si="56"/>
        <v>0</v>
      </c>
      <c r="W247" s="36"/>
      <c r="X247" s="36">
        <f t="shared" si="56"/>
        <v>0</v>
      </c>
      <c r="Y247" s="36"/>
      <c r="Z247" s="36">
        <f t="shared" si="56"/>
        <v>0</v>
      </c>
      <c r="AA247" s="36"/>
      <c r="AB247" s="36">
        <f t="shared" si="56"/>
        <v>0</v>
      </c>
      <c r="AC247" s="36"/>
      <c r="AD247" s="36">
        <f t="shared" si="56"/>
        <v>0</v>
      </c>
      <c r="AE247" s="36"/>
      <c r="AF247" s="37"/>
      <c r="AG247" s="38">
        <f t="shared" si="47"/>
        <v>61.9</v>
      </c>
    </row>
    <row r="248" spans="1:33" s="39" customFormat="1" ht="18.75" x14ac:dyDescent="0.3">
      <c r="A248" s="40" t="s">
        <v>32</v>
      </c>
      <c r="B248" s="41">
        <f t="shared" ref="B248:E251" si="57">B254</f>
        <v>0</v>
      </c>
      <c r="C248" s="41">
        <f t="shared" si="57"/>
        <v>0</v>
      </c>
      <c r="D248" s="41">
        <f t="shared" si="57"/>
        <v>0</v>
      </c>
      <c r="E248" s="41">
        <f t="shared" si="57"/>
        <v>0</v>
      </c>
      <c r="F248" s="41" t="e">
        <f>E248/B248*100</f>
        <v>#DIV/0!</v>
      </c>
      <c r="G248" s="41" t="e">
        <f>E248/C248*100</f>
        <v>#DIV/0!</v>
      </c>
      <c r="H248" s="41">
        <f t="shared" ref="H248:AD251" si="58">H254</f>
        <v>0</v>
      </c>
      <c r="I248" s="41"/>
      <c r="J248" s="41">
        <f t="shared" si="58"/>
        <v>0</v>
      </c>
      <c r="K248" s="41"/>
      <c r="L248" s="41">
        <f t="shared" si="58"/>
        <v>0</v>
      </c>
      <c r="M248" s="41"/>
      <c r="N248" s="41">
        <f t="shared" si="58"/>
        <v>0</v>
      </c>
      <c r="O248" s="41"/>
      <c r="P248" s="41">
        <f t="shared" si="58"/>
        <v>0</v>
      </c>
      <c r="Q248" s="41"/>
      <c r="R248" s="41">
        <f t="shared" si="58"/>
        <v>0</v>
      </c>
      <c r="S248" s="41"/>
      <c r="T248" s="41">
        <f t="shared" si="58"/>
        <v>0</v>
      </c>
      <c r="U248" s="41"/>
      <c r="V248" s="41">
        <f t="shared" si="58"/>
        <v>0</v>
      </c>
      <c r="W248" s="41"/>
      <c r="X248" s="41">
        <f t="shared" si="58"/>
        <v>0</v>
      </c>
      <c r="Y248" s="41"/>
      <c r="Z248" s="41">
        <f t="shared" si="58"/>
        <v>0</v>
      </c>
      <c r="AA248" s="41"/>
      <c r="AB248" s="41">
        <f t="shared" si="58"/>
        <v>0</v>
      </c>
      <c r="AC248" s="41"/>
      <c r="AD248" s="41">
        <f t="shared" si="58"/>
        <v>0</v>
      </c>
      <c r="AE248" s="41"/>
      <c r="AF248" s="37"/>
      <c r="AG248" s="38">
        <f t="shared" si="47"/>
        <v>0</v>
      </c>
    </row>
    <row r="249" spans="1:33" s="39" customFormat="1" ht="18.75" x14ac:dyDescent="0.3">
      <c r="A249" s="40" t="s">
        <v>33</v>
      </c>
      <c r="B249" s="41">
        <f t="shared" si="57"/>
        <v>0</v>
      </c>
      <c r="C249" s="41">
        <f t="shared" si="57"/>
        <v>0</v>
      </c>
      <c r="D249" s="41">
        <f t="shared" si="57"/>
        <v>0</v>
      </c>
      <c r="E249" s="41">
        <f t="shared" si="57"/>
        <v>0</v>
      </c>
      <c r="F249" s="41" t="e">
        <f>E249/B249*100</f>
        <v>#DIV/0!</v>
      </c>
      <c r="G249" s="41" t="e">
        <f>E249/C249*100</f>
        <v>#DIV/0!</v>
      </c>
      <c r="H249" s="41">
        <f t="shared" si="58"/>
        <v>0</v>
      </c>
      <c r="I249" s="41"/>
      <c r="J249" s="41">
        <f t="shared" si="58"/>
        <v>0</v>
      </c>
      <c r="K249" s="41"/>
      <c r="L249" s="41">
        <f t="shared" si="58"/>
        <v>0</v>
      </c>
      <c r="M249" s="41"/>
      <c r="N249" s="41">
        <f t="shared" si="58"/>
        <v>0</v>
      </c>
      <c r="O249" s="41"/>
      <c r="P249" s="41">
        <f t="shared" si="58"/>
        <v>0</v>
      </c>
      <c r="Q249" s="41"/>
      <c r="R249" s="41">
        <f t="shared" si="58"/>
        <v>0</v>
      </c>
      <c r="S249" s="41"/>
      <c r="T249" s="41">
        <f t="shared" si="58"/>
        <v>0</v>
      </c>
      <c r="U249" s="41"/>
      <c r="V249" s="41">
        <f t="shared" si="58"/>
        <v>0</v>
      </c>
      <c r="W249" s="41"/>
      <c r="X249" s="41">
        <f t="shared" si="58"/>
        <v>0</v>
      </c>
      <c r="Y249" s="41"/>
      <c r="Z249" s="41">
        <f t="shared" si="58"/>
        <v>0</v>
      </c>
      <c r="AA249" s="41"/>
      <c r="AB249" s="41">
        <f t="shared" si="58"/>
        <v>0</v>
      </c>
      <c r="AC249" s="41"/>
      <c r="AD249" s="41">
        <f t="shared" si="58"/>
        <v>0</v>
      </c>
      <c r="AE249" s="41"/>
      <c r="AF249" s="37"/>
      <c r="AG249" s="38">
        <f t="shared" si="47"/>
        <v>0</v>
      </c>
    </row>
    <row r="250" spans="1:33" s="39" customFormat="1" ht="18.75" x14ac:dyDescent="0.3">
      <c r="A250" s="40" t="s">
        <v>34</v>
      </c>
      <c r="B250" s="41">
        <f t="shared" si="57"/>
        <v>61.9</v>
      </c>
      <c r="C250" s="41">
        <f t="shared" si="57"/>
        <v>0</v>
      </c>
      <c r="D250" s="41">
        <f t="shared" si="57"/>
        <v>0</v>
      </c>
      <c r="E250" s="41">
        <f t="shared" si="57"/>
        <v>0</v>
      </c>
      <c r="F250" s="41">
        <f>E250/B250*100</f>
        <v>0</v>
      </c>
      <c r="G250" s="41" t="e">
        <f>E250/C250*100</f>
        <v>#DIV/0!</v>
      </c>
      <c r="H250" s="41">
        <f t="shared" si="58"/>
        <v>0</v>
      </c>
      <c r="I250" s="41"/>
      <c r="J250" s="41">
        <f t="shared" si="58"/>
        <v>0</v>
      </c>
      <c r="K250" s="41"/>
      <c r="L250" s="41">
        <f t="shared" si="58"/>
        <v>0</v>
      </c>
      <c r="M250" s="41"/>
      <c r="N250" s="41">
        <f>N256</f>
        <v>61.9</v>
      </c>
      <c r="O250" s="41"/>
      <c r="P250" s="41">
        <f t="shared" si="58"/>
        <v>0</v>
      </c>
      <c r="Q250" s="41"/>
      <c r="R250" s="41">
        <f t="shared" si="58"/>
        <v>0</v>
      </c>
      <c r="S250" s="41"/>
      <c r="T250" s="41">
        <f t="shared" si="58"/>
        <v>0</v>
      </c>
      <c r="U250" s="41"/>
      <c r="V250" s="41">
        <f t="shared" si="58"/>
        <v>0</v>
      </c>
      <c r="W250" s="41"/>
      <c r="X250" s="41">
        <f t="shared" si="58"/>
        <v>0</v>
      </c>
      <c r="Y250" s="41"/>
      <c r="Z250" s="41">
        <f t="shared" si="58"/>
        <v>0</v>
      </c>
      <c r="AA250" s="41"/>
      <c r="AB250" s="41">
        <f t="shared" si="58"/>
        <v>0</v>
      </c>
      <c r="AC250" s="41"/>
      <c r="AD250" s="41">
        <f t="shared" si="58"/>
        <v>0</v>
      </c>
      <c r="AE250" s="41"/>
      <c r="AF250" s="37"/>
      <c r="AG250" s="38">
        <f t="shared" si="47"/>
        <v>61.9</v>
      </c>
    </row>
    <row r="251" spans="1:33" s="39" customFormat="1" ht="18.75" x14ac:dyDescent="0.3">
      <c r="A251" s="40" t="s">
        <v>35</v>
      </c>
      <c r="B251" s="41">
        <f t="shared" si="57"/>
        <v>0</v>
      </c>
      <c r="C251" s="41">
        <f t="shared" si="57"/>
        <v>0</v>
      </c>
      <c r="D251" s="41">
        <f t="shared" si="57"/>
        <v>0</v>
      </c>
      <c r="E251" s="41">
        <f t="shared" si="57"/>
        <v>0</v>
      </c>
      <c r="F251" s="41" t="e">
        <f>E251/B251*100</f>
        <v>#DIV/0!</v>
      </c>
      <c r="G251" s="41" t="e">
        <f>E251/C251*100</f>
        <v>#DIV/0!</v>
      </c>
      <c r="H251" s="41">
        <f t="shared" si="58"/>
        <v>0</v>
      </c>
      <c r="I251" s="41"/>
      <c r="J251" s="41">
        <f t="shared" si="58"/>
        <v>0</v>
      </c>
      <c r="K251" s="41"/>
      <c r="L251" s="41">
        <f t="shared" si="58"/>
        <v>0</v>
      </c>
      <c r="M251" s="41"/>
      <c r="N251" s="41">
        <f t="shared" si="58"/>
        <v>0</v>
      </c>
      <c r="O251" s="41"/>
      <c r="P251" s="41">
        <f t="shared" si="58"/>
        <v>0</v>
      </c>
      <c r="Q251" s="41"/>
      <c r="R251" s="41">
        <f t="shared" si="58"/>
        <v>0</v>
      </c>
      <c r="S251" s="41"/>
      <c r="T251" s="41">
        <f t="shared" si="58"/>
        <v>0</v>
      </c>
      <c r="U251" s="41"/>
      <c r="V251" s="41">
        <f t="shared" si="58"/>
        <v>0</v>
      </c>
      <c r="W251" s="41"/>
      <c r="X251" s="41">
        <f t="shared" si="58"/>
        <v>0</v>
      </c>
      <c r="Y251" s="41"/>
      <c r="Z251" s="41">
        <f t="shared" si="58"/>
        <v>0</v>
      </c>
      <c r="AA251" s="41"/>
      <c r="AB251" s="41">
        <f t="shared" si="58"/>
        <v>0</v>
      </c>
      <c r="AC251" s="41"/>
      <c r="AD251" s="41">
        <f t="shared" si="58"/>
        <v>0</v>
      </c>
      <c r="AE251" s="41"/>
      <c r="AF251" s="37"/>
      <c r="AG251" s="38">
        <f t="shared" si="47"/>
        <v>0</v>
      </c>
    </row>
    <row r="252" spans="1:33" s="39" customFormat="1" ht="104.25" customHeight="1" x14ac:dyDescent="0.3">
      <c r="A252" s="64" t="s">
        <v>83</v>
      </c>
      <c r="B252" s="50"/>
      <c r="C252" s="50"/>
      <c r="D252" s="50"/>
      <c r="E252" s="50"/>
      <c r="F252" s="50"/>
      <c r="G252" s="50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37"/>
      <c r="AG252" s="38">
        <f t="shared" si="47"/>
        <v>0</v>
      </c>
    </row>
    <row r="253" spans="1:33" s="39" customFormat="1" ht="18.75" x14ac:dyDescent="0.3">
      <c r="A253" s="45" t="s">
        <v>31</v>
      </c>
      <c r="B253" s="46">
        <f>B254+B255+B256</f>
        <v>61.9</v>
      </c>
      <c r="C253" s="46">
        <f>C254+C255+C256</f>
        <v>0</v>
      </c>
      <c r="D253" s="46">
        <f>D254+D255+D256</f>
        <v>0</v>
      </c>
      <c r="E253" s="46">
        <f>E254+E255+E256</f>
        <v>0</v>
      </c>
      <c r="F253" s="44">
        <f>E253/B253*100</f>
        <v>0</v>
      </c>
      <c r="G253" s="44" t="e">
        <f>E253/C253*100</f>
        <v>#DIV/0!</v>
      </c>
      <c r="H253" s="47">
        <f>H254+H255+H256</f>
        <v>0</v>
      </c>
      <c r="I253" s="47"/>
      <c r="J253" s="47">
        <f>J254+J255+J256</f>
        <v>0</v>
      </c>
      <c r="K253" s="47"/>
      <c r="L253" s="47">
        <f>L254+L255+L256</f>
        <v>0</v>
      </c>
      <c r="M253" s="47"/>
      <c r="N253" s="47">
        <f>N256</f>
        <v>61.9</v>
      </c>
      <c r="O253" s="47"/>
      <c r="P253" s="47">
        <f t="shared" ref="P253:Z253" si="59">P254+P255+P256</f>
        <v>0</v>
      </c>
      <c r="Q253" s="47"/>
      <c r="R253" s="47">
        <f t="shared" si="59"/>
        <v>0</v>
      </c>
      <c r="S253" s="47"/>
      <c r="T253" s="47">
        <f t="shared" si="59"/>
        <v>0</v>
      </c>
      <c r="U253" s="47"/>
      <c r="V253" s="47">
        <f t="shared" si="59"/>
        <v>0</v>
      </c>
      <c r="W253" s="47"/>
      <c r="X253" s="47">
        <f t="shared" si="59"/>
        <v>0</v>
      </c>
      <c r="Y253" s="47"/>
      <c r="Z253" s="47">
        <f t="shared" si="59"/>
        <v>0</v>
      </c>
      <c r="AA253" s="47"/>
      <c r="AB253" s="47">
        <f>AB256</f>
        <v>0</v>
      </c>
      <c r="AC253" s="47"/>
      <c r="AD253" s="47">
        <f>AD254+AD255+AD256</f>
        <v>0</v>
      </c>
      <c r="AE253" s="47"/>
      <c r="AF253" s="37"/>
      <c r="AG253" s="38">
        <f t="shared" si="47"/>
        <v>61.9</v>
      </c>
    </row>
    <row r="254" spans="1:33" s="39" customFormat="1" ht="18.75" x14ac:dyDescent="0.3">
      <c r="A254" s="49" t="s">
        <v>32</v>
      </c>
      <c r="B254" s="50">
        <f>H254+J254+L254+N254+P254+R254+T254+V254+X254+Z254+AB254+AD254</f>
        <v>0</v>
      </c>
      <c r="C254" s="50">
        <v>0</v>
      </c>
      <c r="D254" s="50">
        <v>0</v>
      </c>
      <c r="E254" s="50">
        <v>0</v>
      </c>
      <c r="F254" s="104" t="e">
        <f>E254/B254*100</f>
        <v>#DIV/0!</v>
      </c>
      <c r="G254" s="104" t="e">
        <f>E254/C254*100</f>
        <v>#DIV/0!</v>
      </c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37"/>
      <c r="AG254" s="38">
        <f t="shared" si="47"/>
        <v>0</v>
      </c>
    </row>
    <row r="255" spans="1:33" s="39" customFormat="1" ht="18.75" x14ac:dyDescent="0.3">
      <c r="A255" s="77" t="s">
        <v>33</v>
      </c>
      <c r="B255" s="50">
        <f>H255+J255+L255+N255+P255+R255+T255+V255+X255+Z255+AB255+AD255</f>
        <v>0</v>
      </c>
      <c r="C255" s="50">
        <v>0</v>
      </c>
      <c r="D255" s="50">
        <v>0</v>
      </c>
      <c r="E255" s="50">
        <v>0</v>
      </c>
      <c r="F255" s="104" t="e">
        <f>E255/B255*100</f>
        <v>#DIV/0!</v>
      </c>
      <c r="G255" s="104" t="e">
        <f>E255/C255*100</f>
        <v>#DIV/0!</v>
      </c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37"/>
      <c r="AG255" s="38">
        <f t="shared" si="47"/>
        <v>0</v>
      </c>
    </row>
    <row r="256" spans="1:33" s="39" customFormat="1" ht="18.75" x14ac:dyDescent="0.3">
      <c r="A256" s="49" t="s">
        <v>34</v>
      </c>
      <c r="B256" s="50">
        <f>H256+J256+L256+N256+P256+R256+T256+V256+X256+Z256+AB256+AD256</f>
        <v>61.9</v>
      </c>
      <c r="C256" s="50">
        <f>H256</f>
        <v>0</v>
      </c>
      <c r="D256" s="50">
        <f>E256</f>
        <v>0</v>
      </c>
      <c r="E256" s="50">
        <f>I256</f>
        <v>0</v>
      </c>
      <c r="F256" s="104">
        <f>E256/B256*100</f>
        <v>0</v>
      </c>
      <c r="G256" s="104" t="e">
        <f>E256/C256*100</f>
        <v>#DIV/0!</v>
      </c>
      <c r="H256" s="51"/>
      <c r="I256" s="51"/>
      <c r="J256" s="51"/>
      <c r="K256" s="51"/>
      <c r="L256" s="51"/>
      <c r="M256" s="51"/>
      <c r="N256" s="51">
        <v>61.9</v>
      </c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37"/>
      <c r="AG256" s="38">
        <f t="shared" si="47"/>
        <v>61.9</v>
      </c>
    </row>
    <row r="257" spans="1:33" s="39" customFormat="1" ht="18.75" x14ac:dyDescent="0.3">
      <c r="A257" s="49" t="s">
        <v>35</v>
      </c>
      <c r="B257" s="50">
        <f>H257+J257+L257+N257+P257+R257+T257+V257+X257+Z257+AB257+AD257</f>
        <v>0</v>
      </c>
      <c r="C257" s="50">
        <v>0</v>
      </c>
      <c r="D257" s="50">
        <v>0</v>
      </c>
      <c r="E257" s="50">
        <v>0</v>
      </c>
      <c r="F257" s="104" t="e">
        <f>E257/B257*100</f>
        <v>#DIV/0!</v>
      </c>
      <c r="G257" s="104" t="e">
        <f>E257/C257*100</f>
        <v>#DIV/0!</v>
      </c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37"/>
      <c r="AG257" s="38">
        <f t="shared" si="47"/>
        <v>0</v>
      </c>
    </row>
    <row r="258" spans="1:33" s="39" customFormat="1" ht="55.5" customHeight="1" x14ac:dyDescent="0.3">
      <c r="A258" s="74" t="s">
        <v>84</v>
      </c>
      <c r="B258" s="41"/>
      <c r="C258" s="41"/>
      <c r="D258" s="41"/>
      <c r="E258" s="41"/>
      <c r="F258" s="41"/>
      <c r="G258" s="41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105" t="s">
        <v>85</v>
      </c>
      <c r="AG258" s="38">
        <f t="shared" si="47"/>
        <v>0</v>
      </c>
    </row>
    <row r="259" spans="1:33" s="39" customFormat="1" ht="18.75" x14ac:dyDescent="0.3">
      <c r="A259" s="106" t="s">
        <v>31</v>
      </c>
      <c r="B259" s="35">
        <f>B260+B261+B262</f>
        <v>40175.699999999997</v>
      </c>
      <c r="C259" s="35">
        <f>C260+C261+C262</f>
        <v>6217.37</v>
      </c>
      <c r="D259" s="35">
        <f>D260+D261+D262</f>
        <v>5181.2489999999998</v>
      </c>
      <c r="E259" s="35">
        <f>E260+E261+E262</f>
        <v>5181.2489999999998</v>
      </c>
      <c r="F259" s="35">
        <f>E259/B259*100</f>
        <v>12.896474734727709</v>
      </c>
      <c r="G259" s="35">
        <f>E259/C259*100</f>
        <v>83.335059679575124</v>
      </c>
      <c r="H259" s="35">
        <f t="shared" ref="H259:AD259" si="60">H262</f>
        <v>2543.91</v>
      </c>
      <c r="I259" s="35"/>
      <c r="J259" s="35">
        <f t="shared" si="60"/>
        <v>3673.46</v>
      </c>
      <c r="K259" s="35"/>
      <c r="L259" s="35">
        <f t="shared" si="60"/>
        <v>3449.36</v>
      </c>
      <c r="M259" s="35"/>
      <c r="N259" s="35">
        <f t="shared" si="60"/>
        <v>3581.6759999999999</v>
      </c>
      <c r="O259" s="35"/>
      <c r="P259" s="35">
        <f t="shared" si="60"/>
        <v>3546.28</v>
      </c>
      <c r="Q259" s="35"/>
      <c r="R259" s="35">
        <f t="shared" si="60"/>
        <v>3770.143</v>
      </c>
      <c r="S259" s="35"/>
      <c r="T259" s="35">
        <f t="shared" si="60"/>
        <v>3638.6759999999999</v>
      </c>
      <c r="U259" s="35"/>
      <c r="V259" s="35">
        <f t="shared" si="60"/>
        <v>3574.68</v>
      </c>
      <c r="W259" s="35"/>
      <c r="X259" s="35">
        <f t="shared" si="60"/>
        <v>3517.68</v>
      </c>
      <c r="Y259" s="35"/>
      <c r="Z259" s="35">
        <f t="shared" si="60"/>
        <v>2418.527</v>
      </c>
      <c r="AA259" s="35"/>
      <c r="AB259" s="35">
        <f t="shared" si="60"/>
        <v>2249.5419999999999</v>
      </c>
      <c r="AC259" s="35"/>
      <c r="AD259" s="35">
        <f t="shared" si="60"/>
        <v>4211.7659999999996</v>
      </c>
      <c r="AE259" s="35"/>
      <c r="AF259" s="107"/>
      <c r="AG259" s="38">
        <f t="shared" si="47"/>
        <v>40175.699999999997</v>
      </c>
    </row>
    <row r="260" spans="1:33" s="39" customFormat="1" ht="18.75" x14ac:dyDescent="0.3">
      <c r="A260" s="40" t="s">
        <v>32</v>
      </c>
      <c r="B260" s="41">
        <f>H260+J260+L260+N260+P260+R260+T260+V260+X260+Z260+AB260+AD260</f>
        <v>0</v>
      </c>
      <c r="C260" s="41">
        <v>0</v>
      </c>
      <c r="D260" s="41">
        <v>0</v>
      </c>
      <c r="E260" s="41">
        <v>0</v>
      </c>
      <c r="F260" s="41" t="e">
        <f>E260/B260*100</f>
        <v>#DIV/0!</v>
      </c>
      <c r="G260" s="41" t="e">
        <f>E260/C260*100</f>
        <v>#DIV/0!</v>
      </c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107"/>
      <c r="AG260" s="38">
        <f t="shared" si="47"/>
        <v>0</v>
      </c>
    </row>
    <row r="261" spans="1:33" s="39" customFormat="1" ht="18.75" x14ac:dyDescent="0.3">
      <c r="A261" s="40" t="s">
        <v>33</v>
      </c>
      <c r="B261" s="41">
        <f>H261+J261+L261+N261+P261+R261+T261+V261+X261+Z261+AB261+AD261</f>
        <v>0</v>
      </c>
      <c r="C261" s="41">
        <v>0</v>
      </c>
      <c r="D261" s="41">
        <v>0</v>
      </c>
      <c r="E261" s="41">
        <v>0</v>
      </c>
      <c r="F261" s="41" t="e">
        <f>E261/B261*100</f>
        <v>#DIV/0!</v>
      </c>
      <c r="G261" s="41" t="e">
        <f>E261/C261*100</f>
        <v>#DIV/0!</v>
      </c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107"/>
      <c r="AG261" s="38">
        <f t="shared" si="47"/>
        <v>0</v>
      </c>
    </row>
    <row r="262" spans="1:33" s="39" customFormat="1" ht="18.75" x14ac:dyDescent="0.3">
      <c r="A262" s="40" t="s">
        <v>34</v>
      </c>
      <c r="B262" s="41">
        <f>H262+J262+L262+N262+P262+R262+T262+V262+X262+Z262+AB262+AD262</f>
        <v>40175.699999999997</v>
      </c>
      <c r="C262" s="41">
        <f>H262+J262</f>
        <v>6217.37</v>
      </c>
      <c r="D262" s="41">
        <f>E262</f>
        <v>5181.2489999999998</v>
      </c>
      <c r="E262" s="41">
        <f>I262+K262</f>
        <v>5181.2489999999998</v>
      </c>
      <c r="F262" s="41">
        <f>E262/B262*100</f>
        <v>12.896474734727709</v>
      </c>
      <c r="G262" s="41">
        <f>E262/C262*100</f>
        <v>83.335059679575124</v>
      </c>
      <c r="H262" s="41">
        <v>2543.91</v>
      </c>
      <c r="I262" s="41">
        <v>2020.8309999999999</v>
      </c>
      <c r="J262" s="41">
        <v>3673.46</v>
      </c>
      <c r="K262" s="41">
        <v>3160.4180000000001</v>
      </c>
      <c r="L262" s="41">
        <v>3449.36</v>
      </c>
      <c r="M262" s="41">
        <v>0</v>
      </c>
      <c r="N262" s="41">
        <v>3581.6759999999999</v>
      </c>
      <c r="O262" s="41">
        <v>0</v>
      </c>
      <c r="P262" s="41">
        <v>3546.28</v>
      </c>
      <c r="Q262" s="41">
        <v>0</v>
      </c>
      <c r="R262" s="41">
        <v>3770.143</v>
      </c>
      <c r="S262" s="41">
        <v>0</v>
      </c>
      <c r="T262" s="41">
        <v>3638.6759999999999</v>
      </c>
      <c r="U262" s="41">
        <v>0</v>
      </c>
      <c r="V262" s="41">
        <v>3574.68</v>
      </c>
      <c r="W262" s="41">
        <v>0</v>
      </c>
      <c r="X262" s="41">
        <v>3517.68</v>
      </c>
      <c r="Y262" s="41">
        <v>0</v>
      </c>
      <c r="Z262" s="41">
        <v>2418.527</v>
      </c>
      <c r="AA262" s="41">
        <v>0</v>
      </c>
      <c r="AB262" s="41">
        <v>2249.5419999999999</v>
      </c>
      <c r="AC262" s="41">
        <v>0</v>
      </c>
      <c r="AD262" s="41">
        <v>4211.7659999999996</v>
      </c>
      <c r="AE262" s="41">
        <v>0</v>
      </c>
      <c r="AF262" s="107"/>
      <c r="AG262" s="38">
        <f t="shared" si="47"/>
        <v>40175.699999999997</v>
      </c>
    </row>
    <row r="263" spans="1:33" s="39" customFormat="1" ht="18.75" x14ac:dyDescent="0.3">
      <c r="A263" s="40" t="s">
        <v>35</v>
      </c>
      <c r="B263" s="41">
        <f>H263+J263+L263+N263+P263+R263+T263+V263+X263+Z263+AB263+AD263</f>
        <v>0</v>
      </c>
      <c r="C263" s="41">
        <v>0</v>
      </c>
      <c r="D263" s="41">
        <v>0</v>
      </c>
      <c r="E263" s="41">
        <v>0</v>
      </c>
      <c r="F263" s="41" t="e">
        <f>E263/B263*100</f>
        <v>#DIV/0!</v>
      </c>
      <c r="G263" s="41" t="e">
        <f>E263/C263*100</f>
        <v>#DIV/0!</v>
      </c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108"/>
      <c r="AG263" s="38">
        <f t="shared" si="47"/>
        <v>0</v>
      </c>
    </row>
    <row r="264" spans="1:33" s="28" customFormat="1" ht="18.75" customHeight="1" x14ac:dyDescent="0.25">
      <c r="A264" s="109" t="s">
        <v>86</v>
      </c>
      <c r="B264" s="109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109"/>
      <c r="U264" s="109"/>
      <c r="V264" s="109"/>
      <c r="W264" s="109"/>
      <c r="X264" s="109"/>
      <c r="Y264" s="109"/>
      <c r="Z264" s="109"/>
      <c r="AA264" s="109"/>
      <c r="AB264" s="109"/>
      <c r="AC264" s="109"/>
      <c r="AD264" s="109"/>
      <c r="AE264" s="110"/>
      <c r="AF264" s="90"/>
      <c r="AG264" s="38">
        <f t="shared" si="47"/>
        <v>0</v>
      </c>
    </row>
    <row r="265" spans="1:33" s="28" customFormat="1" ht="18.75" customHeight="1" x14ac:dyDescent="0.25">
      <c r="A265" s="88" t="s">
        <v>87</v>
      </c>
      <c r="B265" s="88"/>
      <c r="C265" s="88"/>
      <c r="D265" s="88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  <c r="AA265" s="88"/>
      <c r="AB265" s="88"/>
      <c r="AC265" s="88"/>
      <c r="AD265" s="88"/>
      <c r="AE265" s="89"/>
      <c r="AF265" s="90"/>
      <c r="AG265" s="38">
        <f t="shared" si="47"/>
        <v>0</v>
      </c>
    </row>
    <row r="266" spans="1:33" s="39" customFormat="1" ht="37.5" x14ac:dyDescent="0.25">
      <c r="A266" s="29" t="s">
        <v>88</v>
      </c>
      <c r="B266" s="111"/>
      <c r="C266" s="111"/>
      <c r="D266" s="111"/>
      <c r="E266" s="111"/>
      <c r="F266" s="111"/>
      <c r="G266" s="111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37"/>
      <c r="AG266" s="38">
        <f t="shared" si="47"/>
        <v>0</v>
      </c>
    </row>
    <row r="267" spans="1:33" s="39" customFormat="1" ht="18.75" x14ac:dyDescent="0.3">
      <c r="A267" s="112" t="s">
        <v>31</v>
      </c>
      <c r="B267" s="35">
        <f>B268+B269+B270</f>
        <v>1123.6999999999998</v>
      </c>
      <c r="C267" s="35">
        <f>C268+C269+C270</f>
        <v>63.5</v>
      </c>
      <c r="D267" s="35">
        <f>D268+D269+D270</f>
        <v>0</v>
      </c>
      <c r="E267" s="35">
        <f>E268+E269+E270</f>
        <v>0</v>
      </c>
      <c r="F267" s="35">
        <f>E267/B267*100</f>
        <v>0</v>
      </c>
      <c r="G267" s="35">
        <f>E267/C267*100</f>
        <v>0</v>
      </c>
      <c r="H267" s="36">
        <f>H268+H269+H270</f>
        <v>0</v>
      </c>
      <c r="I267" s="36"/>
      <c r="J267" s="36">
        <f t="shared" ref="J267:AD267" si="61">J268+J269+J270</f>
        <v>63.5</v>
      </c>
      <c r="K267" s="36"/>
      <c r="L267" s="36">
        <f t="shared" si="61"/>
        <v>685.84</v>
      </c>
      <c r="M267" s="36"/>
      <c r="N267" s="36">
        <f t="shared" si="61"/>
        <v>155.16</v>
      </c>
      <c r="O267" s="36"/>
      <c r="P267" s="36">
        <f t="shared" si="61"/>
        <v>43.4</v>
      </c>
      <c r="Q267" s="36"/>
      <c r="R267" s="36">
        <f t="shared" si="61"/>
        <v>0</v>
      </c>
      <c r="S267" s="36"/>
      <c r="T267" s="36">
        <f t="shared" si="61"/>
        <v>15.8</v>
      </c>
      <c r="U267" s="36"/>
      <c r="V267" s="36">
        <f t="shared" si="61"/>
        <v>25</v>
      </c>
      <c r="W267" s="36"/>
      <c r="X267" s="36">
        <f t="shared" si="61"/>
        <v>57.6</v>
      </c>
      <c r="Y267" s="36"/>
      <c r="Z267" s="36">
        <f t="shared" si="61"/>
        <v>17.3</v>
      </c>
      <c r="AA267" s="36"/>
      <c r="AB267" s="36">
        <f t="shared" si="61"/>
        <v>60.1</v>
      </c>
      <c r="AC267" s="36"/>
      <c r="AD267" s="36">
        <f t="shared" si="61"/>
        <v>0</v>
      </c>
      <c r="AE267" s="36"/>
      <c r="AF267" s="37"/>
      <c r="AG267" s="38">
        <f t="shared" si="47"/>
        <v>1123.6999999999998</v>
      </c>
    </row>
    <row r="268" spans="1:33" s="39" customFormat="1" ht="18.75" x14ac:dyDescent="0.3">
      <c r="A268" s="113" t="s">
        <v>32</v>
      </c>
      <c r="B268" s="41">
        <f t="shared" ref="B268:E271" si="62">B274</f>
        <v>0</v>
      </c>
      <c r="C268" s="41">
        <f t="shared" si="62"/>
        <v>0</v>
      </c>
      <c r="D268" s="41">
        <f t="shared" si="62"/>
        <v>0</v>
      </c>
      <c r="E268" s="41">
        <f t="shared" si="62"/>
        <v>0</v>
      </c>
      <c r="F268" s="41" t="e">
        <f>E268/B268*100</f>
        <v>#DIV/0!</v>
      </c>
      <c r="G268" s="41" t="e">
        <f>E268/C268*100</f>
        <v>#DIV/0!</v>
      </c>
      <c r="H268" s="41">
        <f t="shared" ref="H268:AD271" si="63">H274</f>
        <v>0</v>
      </c>
      <c r="I268" s="41"/>
      <c r="J268" s="41">
        <f t="shared" si="63"/>
        <v>0</v>
      </c>
      <c r="K268" s="41"/>
      <c r="L268" s="41">
        <f t="shared" si="63"/>
        <v>0</v>
      </c>
      <c r="M268" s="41"/>
      <c r="N268" s="41">
        <f t="shared" si="63"/>
        <v>0</v>
      </c>
      <c r="O268" s="41"/>
      <c r="P268" s="41">
        <f t="shared" si="63"/>
        <v>0</v>
      </c>
      <c r="Q268" s="41"/>
      <c r="R268" s="41">
        <f t="shared" si="63"/>
        <v>0</v>
      </c>
      <c r="S268" s="41"/>
      <c r="T268" s="41">
        <f t="shared" si="63"/>
        <v>0</v>
      </c>
      <c r="U268" s="41"/>
      <c r="V268" s="41">
        <f t="shared" si="63"/>
        <v>0</v>
      </c>
      <c r="W268" s="41"/>
      <c r="X268" s="41">
        <f t="shared" si="63"/>
        <v>0</v>
      </c>
      <c r="Y268" s="41"/>
      <c r="Z268" s="41">
        <f t="shared" si="63"/>
        <v>0</v>
      </c>
      <c r="AA268" s="41"/>
      <c r="AB268" s="41">
        <f t="shared" si="63"/>
        <v>0</v>
      </c>
      <c r="AC268" s="41"/>
      <c r="AD268" s="41">
        <f t="shared" si="63"/>
        <v>0</v>
      </c>
      <c r="AE268" s="41"/>
      <c r="AF268" s="37"/>
      <c r="AG268" s="38">
        <f t="shared" si="47"/>
        <v>0</v>
      </c>
    </row>
    <row r="269" spans="1:33" s="39" customFormat="1" ht="18.75" x14ac:dyDescent="0.3">
      <c r="A269" s="113" t="s">
        <v>33</v>
      </c>
      <c r="B269" s="41">
        <f t="shared" si="62"/>
        <v>0</v>
      </c>
      <c r="C269" s="41">
        <f t="shared" si="62"/>
        <v>0</v>
      </c>
      <c r="D269" s="41">
        <f t="shared" si="62"/>
        <v>0</v>
      </c>
      <c r="E269" s="41">
        <f t="shared" si="62"/>
        <v>0</v>
      </c>
      <c r="F269" s="41" t="e">
        <f>E269/B269*100</f>
        <v>#DIV/0!</v>
      </c>
      <c r="G269" s="41" t="e">
        <f>E269/C269*100</f>
        <v>#DIV/0!</v>
      </c>
      <c r="H269" s="41">
        <f t="shared" si="63"/>
        <v>0</v>
      </c>
      <c r="I269" s="41"/>
      <c r="J269" s="41">
        <f t="shared" si="63"/>
        <v>0</v>
      </c>
      <c r="K269" s="41"/>
      <c r="L269" s="41">
        <f t="shared" si="63"/>
        <v>0</v>
      </c>
      <c r="M269" s="41"/>
      <c r="N269" s="41">
        <f t="shared" si="63"/>
        <v>0</v>
      </c>
      <c r="O269" s="41"/>
      <c r="P269" s="41">
        <f t="shared" si="63"/>
        <v>0</v>
      </c>
      <c r="Q269" s="41"/>
      <c r="R269" s="41">
        <f t="shared" si="63"/>
        <v>0</v>
      </c>
      <c r="S269" s="41"/>
      <c r="T269" s="41">
        <f t="shared" si="63"/>
        <v>0</v>
      </c>
      <c r="U269" s="41"/>
      <c r="V269" s="41">
        <f t="shared" si="63"/>
        <v>0</v>
      </c>
      <c r="W269" s="41"/>
      <c r="X269" s="41">
        <f t="shared" si="63"/>
        <v>0</v>
      </c>
      <c r="Y269" s="41"/>
      <c r="Z269" s="41">
        <f t="shared" si="63"/>
        <v>0</v>
      </c>
      <c r="AA269" s="41"/>
      <c r="AB269" s="41">
        <f t="shared" si="63"/>
        <v>0</v>
      </c>
      <c r="AC269" s="41"/>
      <c r="AD269" s="41">
        <f t="shared" si="63"/>
        <v>0</v>
      </c>
      <c r="AE269" s="41"/>
      <c r="AF269" s="37"/>
      <c r="AG269" s="38">
        <f t="shared" si="47"/>
        <v>0</v>
      </c>
    </row>
    <row r="270" spans="1:33" s="39" customFormat="1" ht="18.75" x14ac:dyDescent="0.3">
      <c r="A270" s="113" t="s">
        <v>34</v>
      </c>
      <c r="B270" s="41">
        <f t="shared" si="62"/>
        <v>1123.6999999999998</v>
      </c>
      <c r="C270" s="41">
        <f t="shared" si="62"/>
        <v>63.5</v>
      </c>
      <c r="D270" s="41">
        <f t="shared" si="62"/>
        <v>0</v>
      </c>
      <c r="E270" s="41">
        <f t="shared" si="62"/>
        <v>0</v>
      </c>
      <c r="F270" s="41">
        <f>E270/B270*100</f>
        <v>0</v>
      </c>
      <c r="G270" s="41">
        <f>E270/C270*100</f>
        <v>0</v>
      </c>
      <c r="H270" s="41">
        <f t="shared" si="63"/>
        <v>0</v>
      </c>
      <c r="I270" s="41"/>
      <c r="J270" s="41">
        <f t="shared" si="63"/>
        <v>63.5</v>
      </c>
      <c r="K270" s="41"/>
      <c r="L270" s="41">
        <f t="shared" si="63"/>
        <v>685.84</v>
      </c>
      <c r="M270" s="41"/>
      <c r="N270" s="41">
        <f t="shared" si="63"/>
        <v>155.16</v>
      </c>
      <c r="O270" s="41"/>
      <c r="P270" s="41">
        <f t="shared" si="63"/>
        <v>43.4</v>
      </c>
      <c r="Q270" s="41"/>
      <c r="R270" s="41">
        <f t="shared" si="63"/>
        <v>0</v>
      </c>
      <c r="S270" s="41"/>
      <c r="T270" s="41">
        <f t="shared" si="63"/>
        <v>15.8</v>
      </c>
      <c r="U270" s="41"/>
      <c r="V270" s="41">
        <f t="shared" si="63"/>
        <v>25</v>
      </c>
      <c r="W270" s="41"/>
      <c r="X270" s="41">
        <f t="shared" si="63"/>
        <v>57.6</v>
      </c>
      <c r="Y270" s="41"/>
      <c r="Z270" s="41">
        <f t="shared" si="63"/>
        <v>17.3</v>
      </c>
      <c r="AA270" s="41"/>
      <c r="AB270" s="41">
        <f t="shared" si="63"/>
        <v>60.1</v>
      </c>
      <c r="AC270" s="41"/>
      <c r="AD270" s="41">
        <f t="shared" si="63"/>
        <v>0</v>
      </c>
      <c r="AE270" s="41"/>
      <c r="AF270" s="37"/>
      <c r="AG270" s="38">
        <f t="shared" si="47"/>
        <v>1123.6999999999998</v>
      </c>
    </row>
    <row r="271" spans="1:33" s="39" customFormat="1" ht="18.75" x14ac:dyDescent="0.3">
      <c r="A271" s="113" t="s">
        <v>35</v>
      </c>
      <c r="B271" s="41">
        <f t="shared" si="62"/>
        <v>0</v>
      </c>
      <c r="C271" s="41">
        <f t="shared" si="62"/>
        <v>0</v>
      </c>
      <c r="D271" s="41">
        <f t="shared" si="62"/>
        <v>0</v>
      </c>
      <c r="E271" s="41">
        <f t="shared" si="62"/>
        <v>0</v>
      </c>
      <c r="F271" s="41" t="e">
        <f>E271/B271*100</f>
        <v>#DIV/0!</v>
      </c>
      <c r="G271" s="41" t="e">
        <f>E271/C271*100</f>
        <v>#DIV/0!</v>
      </c>
      <c r="H271" s="41">
        <f t="shared" si="63"/>
        <v>0</v>
      </c>
      <c r="I271" s="41"/>
      <c r="J271" s="41">
        <f t="shared" si="63"/>
        <v>0</v>
      </c>
      <c r="K271" s="41"/>
      <c r="L271" s="41">
        <f t="shared" si="63"/>
        <v>0</v>
      </c>
      <c r="M271" s="41"/>
      <c r="N271" s="41">
        <f t="shared" si="63"/>
        <v>0</v>
      </c>
      <c r="O271" s="41"/>
      <c r="P271" s="41">
        <f t="shared" si="63"/>
        <v>0</v>
      </c>
      <c r="Q271" s="41"/>
      <c r="R271" s="41">
        <f t="shared" si="63"/>
        <v>0</v>
      </c>
      <c r="S271" s="41"/>
      <c r="T271" s="41">
        <f t="shared" si="63"/>
        <v>0</v>
      </c>
      <c r="U271" s="41"/>
      <c r="V271" s="41">
        <f t="shared" si="63"/>
        <v>0</v>
      </c>
      <c r="W271" s="41"/>
      <c r="X271" s="41">
        <f t="shared" si="63"/>
        <v>0</v>
      </c>
      <c r="Y271" s="41"/>
      <c r="Z271" s="41">
        <f t="shared" si="63"/>
        <v>0</v>
      </c>
      <c r="AA271" s="41"/>
      <c r="AB271" s="41">
        <f t="shared" si="63"/>
        <v>0</v>
      </c>
      <c r="AC271" s="41"/>
      <c r="AD271" s="41">
        <f t="shared" si="63"/>
        <v>0</v>
      </c>
      <c r="AE271" s="41"/>
      <c r="AF271" s="37"/>
      <c r="AG271" s="38">
        <f t="shared" si="47"/>
        <v>0</v>
      </c>
    </row>
    <row r="272" spans="1:33" s="39" customFormat="1" ht="37.5" customHeight="1" x14ac:dyDescent="0.3">
      <c r="A272" s="68" t="s">
        <v>89</v>
      </c>
      <c r="B272" s="50"/>
      <c r="C272" s="50"/>
      <c r="D272" s="50"/>
      <c r="E272" s="50"/>
      <c r="F272" s="50"/>
      <c r="G272" s="50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37"/>
      <c r="AG272" s="38">
        <f t="shared" si="47"/>
        <v>0</v>
      </c>
    </row>
    <row r="273" spans="1:43" s="39" customFormat="1" ht="18.75" x14ac:dyDescent="0.3">
      <c r="A273" s="69" t="s">
        <v>31</v>
      </c>
      <c r="B273" s="46">
        <f>B274+B275+B276</f>
        <v>1123.6999999999998</v>
      </c>
      <c r="C273" s="46">
        <f>C274+C275+C276</f>
        <v>63.5</v>
      </c>
      <c r="D273" s="46">
        <f>D274+D275+D276</f>
        <v>0</v>
      </c>
      <c r="E273" s="46">
        <f>E274+E275+E276</f>
        <v>0</v>
      </c>
      <c r="F273" s="44">
        <f>E273/B273*100</f>
        <v>0</v>
      </c>
      <c r="G273" s="44">
        <f>E273/C273*100</f>
        <v>0</v>
      </c>
      <c r="H273" s="47">
        <f>H274+H275+H276</f>
        <v>0</v>
      </c>
      <c r="I273" s="47"/>
      <c r="J273" s="47">
        <f>J274+J275+J276</f>
        <v>63.5</v>
      </c>
      <c r="K273" s="47"/>
      <c r="L273" s="47">
        <f>L274+L275+L276</f>
        <v>685.84</v>
      </c>
      <c r="M273" s="47"/>
      <c r="N273" s="47">
        <f>N276</f>
        <v>155.16</v>
      </c>
      <c r="O273" s="47"/>
      <c r="P273" s="47">
        <f t="shared" ref="P273:Z273" si="64">P274+P275+P276</f>
        <v>43.4</v>
      </c>
      <c r="Q273" s="47"/>
      <c r="R273" s="47">
        <f t="shared" si="64"/>
        <v>0</v>
      </c>
      <c r="S273" s="47"/>
      <c r="T273" s="47">
        <f t="shared" si="64"/>
        <v>15.8</v>
      </c>
      <c r="U273" s="47"/>
      <c r="V273" s="47">
        <f t="shared" si="64"/>
        <v>25</v>
      </c>
      <c r="W273" s="47"/>
      <c r="X273" s="47">
        <f t="shared" si="64"/>
        <v>57.6</v>
      </c>
      <c r="Y273" s="47"/>
      <c r="Z273" s="47">
        <f t="shared" si="64"/>
        <v>17.3</v>
      </c>
      <c r="AA273" s="47"/>
      <c r="AB273" s="47">
        <f>AB276</f>
        <v>60.1</v>
      </c>
      <c r="AC273" s="47"/>
      <c r="AD273" s="47">
        <f>AD274+AD275+AD276</f>
        <v>0</v>
      </c>
      <c r="AE273" s="47"/>
      <c r="AF273" s="37"/>
      <c r="AG273" s="38">
        <f t="shared" si="47"/>
        <v>1123.6999999999998</v>
      </c>
    </row>
    <row r="274" spans="1:43" s="39" customFormat="1" ht="18.75" x14ac:dyDescent="0.3">
      <c r="A274" s="70" t="s">
        <v>32</v>
      </c>
      <c r="B274" s="50">
        <f>H274+J274+L274+N274+P274+R274+T274+V274+X274+Z274+AB274+AD274</f>
        <v>0</v>
      </c>
      <c r="C274" s="50">
        <v>0</v>
      </c>
      <c r="D274" s="50">
        <v>0</v>
      </c>
      <c r="E274" s="50">
        <v>0</v>
      </c>
      <c r="F274" s="104" t="e">
        <f>E274/B274*100</f>
        <v>#DIV/0!</v>
      </c>
      <c r="G274" s="104" t="e">
        <f>E274/C274*100</f>
        <v>#DIV/0!</v>
      </c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37"/>
      <c r="AG274" s="38">
        <f t="shared" si="47"/>
        <v>0</v>
      </c>
    </row>
    <row r="275" spans="1:43" s="39" customFormat="1" ht="18.75" x14ac:dyDescent="0.3">
      <c r="A275" s="114" t="s">
        <v>33</v>
      </c>
      <c r="B275" s="50">
        <f>H275+J275+L275+N275+P275+R275+T275+V275+X275+Z275+AB275+AD275</f>
        <v>0</v>
      </c>
      <c r="C275" s="50">
        <v>0</v>
      </c>
      <c r="D275" s="50">
        <v>0</v>
      </c>
      <c r="E275" s="50">
        <v>0</v>
      </c>
      <c r="F275" s="104" t="e">
        <f>E275/B275*100</f>
        <v>#DIV/0!</v>
      </c>
      <c r="G275" s="104" t="e">
        <f>E275/C275*100</f>
        <v>#DIV/0!</v>
      </c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37"/>
      <c r="AG275" s="38">
        <f t="shared" si="47"/>
        <v>0</v>
      </c>
    </row>
    <row r="276" spans="1:43" s="39" customFormat="1" ht="18.75" x14ac:dyDescent="0.3">
      <c r="A276" s="114" t="s">
        <v>34</v>
      </c>
      <c r="B276" s="50">
        <f>H276+J276+L276+N276+P276+R276+T276+V276+X276+Z276+AB276+AD276</f>
        <v>1123.6999999999998</v>
      </c>
      <c r="C276" s="50">
        <f>H276+J276</f>
        <v>63.5</v>
      </c>
      <c r="D276" s="50">
        <f>E276</f>
        <v>0</v>
      </c>
      <c r="E276" s="50">
        <f>I276</f>
        <v>0</v>
      </c>
      <c r="F276" s="104">
        <f>E276/B276*100</f>
        <v>0</v>
      </c>
      <c r="G276" s="104">
        <f>E276/C276*100</f>
        <v>0</v>
      </c>
      <c r="H276" s="51"/>
      <c r="I276" s="51"/>
      <c r="J276" s="51">
        <v>63.5</v>
      </c>
      <c r="K276" s="51"/>
      <c r="L276" s="51">
        <v>685.84</v>
      </c>
      <c r="M276" s="51"/>
      <c r="N276" s="51">
        <v>155.16</v>
      </c>
      <c r="O276" s="51"/>
      <c r="P276" s="51">
        <v>43.4</v>
      </c>
      <c r="Q276" s="51"/>
      <c r="R276" s="51"/>
      <c r="S276" s="51"/>
      <c r="T276" s="51">
        <v>15.8</v>
      </c>
      <c r="U276" s="51"/>
      <c r="V276" s="51">
        <v>25</v>
      </c>
      <c r="W276" s="51"/>
      <c r="X276" s="51">
        <v>57.6</v>
      </c>
      <c r="Y276" s="51"/>
      <c r="Z276" s="51">
        <v>17.3</v>
      </c>
      <c r="AA276" s="51"/>
      <c r="AB276" s="51">
        <v>60.1</v>
      </c>
      <c r="AC276" s="51"/>
      <c r="AD276" s="51"/>
      <c r="AE276" s="51"/>
      <c r="AF276" s="37"/>
      <c r="AG276" s="38">
        <v>0</v>
      </c>
      <c r="AH276" s="39">
        <v>25</v>
      </c>
      <c r="AI276" s="39">
        <v>0</v>
      </c>
      <c r="AJ276" s="39">
        <v>57.6</v>
      </c>
      <c r="AK276" s="39">
        <v>0</v>
      </c>
      <c r="AL276" s="39">
        <v>17.3</v>
      </c>
      <c r="AM276" s="39">
        <v>0</v>
      </c>
      <c r="AN276" s="39">
        <v>60.1</v>
      </c>
      <c r="AO276" s="39">
        <v>0</v>
      </c>
      <c r="AP276" s="39">
        <v>0</v>
      </c>
      <c r="AQ276" s="39">
        <v>0</v>
      </c>
    </row>
    <row r="277" spans="1:43" s="39" customFormat="1" ht="18.75" x14ac:dyDescent="0.3">
      <c r="A277" s="70" t="s">
        <v>35</v>
      </c>
      <c r="B277" s="50">
        <f>H277+J277+L277+N277+P277+R277+T277+V277+X277+Z277+AB277+AD277</f>
        <v>0</v>
      </c>
      <c r="C277" s="50">
        <v>0</v>
      </c>
      <c r="D277" s="50">
        <v>0</v>
      </c>
      <c r="E277" s="50">
        <v>0</v>
      </c>
      <c r="F277" s="104" t="e">
        <f>E277/B277*100</f>
        <v>#DIV/0!</v>
      </c>
      <c r="G277" s="104" t="e">
        <f>E277/C277*100</f>
        <v>#DIV/0!</v>
      </c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37"/>
      <c r="AG277" s="38">
        <f t="shared" ref="AG277:AG283" si="65">H277+J277+L277+N277+P277+R277+T277+V277+X277+Z277+AB277+AD277</f>
        <v>0</v>
      </c>
    </row>
    <row r="278" spans="1:43" s="118" customFormat="1" ht="21" customHeight="1" x14ac:dyDescent="0.3">
      <c r="A278" s="115" t="s">
        <v>90</v>
      </c>
      <c r="B278" s="116">
        <f>B279+B280+B281+B283</f>
        <v>316633.94499999995</v>
      </c>
      <c r="C278" s="116">
        <f>C279+C280+C281+C283</f>
        <v>42728.211000000003</v>
      </c>
      <c r="D278" s="116">
        <f>D279+D280+D281+D283</f>
        <v>35973.355820000004</v>
      </c>
      <c r="E278" s="116">
        <f>E279+E280+E281+E283</f>
        <v>35973.355820000004</v>
      </c>
      <c r="F278" s="116">
        <f>E278/B278*100</f>
        <v>11.361181069831288</v>
      </c>
      <c r="G278" s="116">
        <f>E278/C278*100</f>
        <v>84.191111628801877</v>
      </c>
      <c r="H278" s="116">
        <f t="shared" ref="H278:AD278" si="66">H279+H280+H281+H283</f>
        <v>15620.249</v>
      </c>
      <c r="I278" s="116"/>
      <c r="J278" s="116">
        <f t="shared" si="66"/>
        <v>27107.962</v>
      </c>
      <c r="K278" s="116"/>
      <c r="L278" s="116">
        <f t="shared" si="66"/>
        <v>31207.895</v>
      </c>
      <c r="M278" s="116"/>
      <c r="N278" s="116">
        <f t="shared" si="66"/>
        <v>32253.173999999999</v>
      </c>
      <c r="O278" s="116"/>
      <c r="P278" s="116">
        <f t="shared" si="66"/>
        <v>28764.289000000008</v>
      </c>
      <c r="Q278" s="116"/>
      <c r="R278" s="116">
        <f t="shared" si="66"/>
        <v>30744.457999999999</v>
      </c>
      <c r="S278" s="116"/>
      <c r="T278" s="116">
        <f t="shared" si="66"/>
        <v>32995.050999999999</v>
      </c>
      <c r="U278" s="116"/>
      <c r="V278" s="116">
        <f t="shared" si="66"/>
        <v>20921.404999999999</v>
      </c>
      <c r="W278" s="116"/>
      <c r="X278" s="116">
        <f t="shared" si="66"/>
        <v>20425.614999999994</v>
      </c>
      <c r="Y278" s="116"/>
      <c r="Z278" s="116">
        <f t="shared" si="66"/>
        <v>27490.331999999995</v>
      </c>
      <c r="AA278" s="116"/>
      <c r="AB278" s="116">
        <f t="shared" si="66"/>
        <v>19365.876999999997</v>
      </c>
      <c r="AC278" s="116"/>
      <c r="AD278" s="116">
        <f t="shared" si="66"/>
        <v>29737.637999999999</v>
      </c>
      <c r="AE278" s="116"/>
      <c r="AF278" s="117"/>
      <c r="AG278" s="38">
        <f>H278+J278+L278+N278+P278+R278+T278+V278+X278+Z278+AB278+AD278</f>
        <v>316633.94499999995</v>
      </c>
    </row>
    <row r="279" spans="1:43" s="122" customFormat="1" ht="18" customHeight="1" x14ac:dyDescent="0.3">
      <c r="A279" s="119" t="s">
        <v>32</v>
      </c>
      <c r="B279" s="120">
        <f t="shared" ref="B279:E280" si="67">B260+B248+B224+B186+B149+B88+B52+B14</f>
        <v>0</v>
      </c>
      <c r="C279" s="120">
        <f t="shared" si="67"/>
        <v>0</v>
      </c>
      <c r="D279" s="120">
        <f t="shared" si="67"/>
        <v>0</v>
      </c>
      <c r="E279" s="120">
        <f t="shared" si="67"/>
        <v>0</v>
      </c>
      <c r="F279" s="120" t="e">
        <f>E279/B279*100</f>
        <v>#DIV/0!</v>
      </c>
      <c r="G279" s="120" t="e">
        <f>E279/C279*100</f>
        <v>#DIV/0!</v>
      </c>
      <c r="H279" s="120">
        <f t="shared" ref="H279:AD280" si="68">H260+H248+H224+H186+H149+H88+H52+H14</f>
        <v>0</v>
      </c>
      <c r="I279" s="120"/>
      <c r="J279" s="120">
        <f t="shared" si="68"/>
        <v>0</v>
      </c>
      <c r="K279" s="120"/>
      <c r="L279" s="120">
        <f t="shared" si="68"/>
        <v>0</v>
      </c>
      <c r="M279" s="120"/>
      <c r="N279" s="120">
        <f t="shared" si="68"/>
        <v>0</v>
      </c>
      <c r="O279" s="120"/>
      <c r="P279" s="120">
        <f t="shared" si="68"/>
        <v>0</v>
      </c>
      <c r="Q279" s="120"/>
      <c r="R279" s="120">
        <f t="shared" si="68"/>
        <v>0</v>
      </c>
      <c r="S279" s="120"/>
      <c r="T279" s="120">
        <f t="shared" si="68"/>
        <v>0</v>
      </c>
      <c r="U279" s="120"/>
      <c r="V279" s="120">
        <f t="shared" si="68"/>
        <v>0</v>
      </c>
      <c r="W279" s="120"/>
      <c r="X279" s="120">
        <f t="shared" si="68"/>
        <v>0</v>
      </c>
      <c r="Y279" s="120"/>
      <c r="Z279" s="120">
        <f t="shared" si="68"/>
        <v>0</v>
      </c>
      <c r="AA279" s="120"/>
      <c r="AB279" s="120">
        <f t="shared" si="68"/>
        <v>0</v>
      </c>
      <c r="AC279" s="120"/>
      <c r="AD279" s="120">
        <f t="shared" si="68"/>
        <v>0</v>
      </c>
      <c r="AE279" s="120"/>
      <c r="AF279" s="121"/>
      <c r="AG279" s="38">
        <f t="shared" si="65"/>
        <v>0</v>
      </c>
    </row>
    <row r="280" spans="1:43" s="122" customFormat="1" ht="18.75" x14ac:dyDescent="0.3">
      <c r="A280" s="119" t="s">
        <v>33</v>
      </c>
      <c r="B280" s="120">
        <f t="shared" si="67"/>
        <v>627.30100000000004</v>
      </c>
      <c r="C280" s="120">
        <f t="shared" si="67"/>
        <v>0</v>
      </c>
      <c r="D280" s="120">
        <f t="shared" si="67"/>
        <v>0</v>
      </c>
      <c r="E280" s="120">
        <f t="shared" si="67"/>
        <v>0</v>
      </c>
      <c r="F280" s="120">
        <f>E280/B280*100</f>
        <v>0</v>
      </c>
      <c r="G280" s="120" t="e">
        <f>E280/C280*100</f>
        <v>#DIV/0!</v>
      </c>
      <c r="H280" s="120">
        <f t="shared" si="68"/>
        <v>0</v>
      </c>
      <c r="I280" s="120"/>
      <c r="J280" s="120">
        <f t="shared" si="68"/>
        <v>0</v>
      </c>
      <c r="K280" s="120"/>
      <c r="L280" s="120">
        <f t="shared" si="68"/>
        <v>0</v>
      </c>
      <c r="M280" s="120"/>
      <c r="N280" s="120">
        <f t="shared" si="68"/>
        <v>12.037000000000001</v>
      </c>
      <c r="O280" s="120"/>
      <c r="P280" s="120">
        <f t="shared" si="68"/>
        <v>355.95299999999997</v>
      </c>
      <c r="Q280" s="120"/>
      <c r="R280" s="120">
        <f t="shared" si="68"/>
        <v>21.117000000000001</v>
      </c>
      <c r="S280" s="120"/>
      <c r="T280" s="120">
        <f t="shared" si="68"/>
        <v>21.117000000000001</v>
      </c>
      <c r="U280" s="120"/>
      <c r="V280" s="120">
        <f t="shared" si="68"/>
        <v>21.117000000000001</v>
      </c>
      <c r="W280" s="120"/>
      <c r="X280" s="120">
        <f t="shared" si="68"/>
        <v>67.581000000000003</v>
      </c>
      <c r="Y280" s="120"/>
      <c r="Z280" s="120">
        <f t="shared" si="68"/>
        <v>88.317000000000007</v>
      </c>
      <c r="AA280" s="120"/>
      <c r="AB280" s="120">
        <f t="shared" si="68"/>
        <v>21.117000000000001</v>
      </c>
      <c r="AC280" s="120"/>
      <c r="AD280" s="120">
        <f t="shared" si="68"/>
        <v>18.945</v>
      </c>
      <c r="AE280" s="120"/>
      <c r="AF280" s="121"/>
      <c r="AG280" s="38">
        <f>H280+J280+L280+N280+P280+R280+T280+V280+X280+Z280+AB280+AD280</f>
        <v>627.30100000000004</v>
      </c>
    </row>
    <row r="281" spans="1:43" s="122" customFormat="1" ht="18.75" x14ac:dyDescent="0.3">
      <c r="A281" s="119" t="s">
        <v>34</v>
      </c>
      <c r="B281" s="120">
        <f>B262+B250+B226+B188+B151+B90+B54+B16+B276</f>
        <v>316006.64399999997</v>
      </c>
      <c r="C281" s="120">
        <f>C262+C250+C226+C188+C151+C90+C54+C16+C276</f>
        <v>42728.211000000003</v>
      </c>
      <c r="D281" s="120">
        <f>D262+D250+D226+D188+D151+D90+D54+D16+D276</f>
        <v>35973.355820000004</v>
      </c>
      <c r="E281" s="120">
        <f>E262+E250+E226+E188+E151+E90+E54+E16+E276</f>
        <v>35973.355820000004</v>
      </c>
      <c r="F281" s="120">
        <f>E281/B281*100</f>
        <v>11.3837340141494</v>
      </c>
      <c r="G281" s="120">
        <f>E281/C281*100</f>
        <v>84.191111628801877</v>
      </c>
      <c r="H281" s="120">
        <f>H262+H250+H226+H188+H151+H90+H54+H16+H276</f>
        <v>15620.249</v>
      </c>
      <c r="I281" s="120"/>
      <c r="J281" s="120">
        <f>J262+J250+J226+J188+J151+J90+J54+J16+J276</f>
        <v>27107.962</v>
      </c>
      <c r="K281" s="120"/>
      <c r="L281" s="120">
        <f>L262+L250+L226+L188+L151+L90+L54+L16+L276</f>
        <v>31207.895</v>
      </c>
      <c r="M281" s="120"/>
      <c r="N281" s="120">
        <f>N262+N250+N226+N188+N151+N90+N54+N16+N276</f>
        <v>32241.136999999999</v>
      </c>
      <c r="O281" s="120"/>
      <c r="P281" s="120">
        <f>P262+P250+P226+P188+P151+P90+P54+P16+P276</f>
        <v>28408.336000000007</v>
      </c>
      <c r="Q281" s="120"/>
      <c r="R281" s="120">
        <f>R262+R250+R226+R188+R151+R90+R54+R16+R276</f>
        <v>30723.341</v>
      </c>
      <c r="S281" s="120"/>
      <c r="T281" s="120">
        <f>T262+T250+T226+T188+T151+T90+T54+T16+T276</f>
        <v>32973.934000000001</v>
      </c>
      <c r="U281" s="120"/>
      <c r="V281" s="120">
        <f>V262+V250+V226+V188+V151+V90+V54+V16+V276</f>
        <v>20900.288</v>
      </c>
      <c r="W281" s="120"/>
      <c r="X281" s="120">
        <f>X262+X250+X226+X188+X151+X90+X54+X16+X276</f>
        <v>20358.033999999996</v>
      </c>
      <c r="Y281" s="120"/>
      <c r="Z281" s="120">
        <f>Z262+Z250+Z226+Z188+Z151+Z90+Z54+Z16+Z276</f>
        <v>27402.014999999996</v>
      </c>
      <c r="AA281" s="120"/>
      <c r="AB281" s="120">
        <f>AB262+AB250+AB226+AB188+AB151+AB90+AB54+AB16+AB276</f>
        <v>19344.759999999998</v>
      </c>
      <c r="AC281" s="120"/>
      <c r="AD281" s="120">
        <f>AD262+AD250+AD226+AD188+AD151+AD90+AD54+AD16+AD276</f>
        <v>29718.692999999999</v>
      </c>
      <c r="AE281" s="120"/>
      <c r="AF281" s="121"/>
      <c r="AG281" s="38">
        <f>H281+J281+L281+N281+P281+R281+T281+V281+X281+Z281+AB281+AD281</f>
        <v>316006.64399999997</v>
      </c>
    </row>
    <row r="282" spans="1:43" s="61" customFormat="1" ht="37.5" x14ac:dyDescent="0.25">
      <c r="A282" s="123" t="s">
        <v>38</v>
      </c>
      <c r="B282" s="124">
        <f>B42+B23</f>
        <v>93.375000000000028</v>
      </c>
      <c r="C282" s="124">
        <f>C42+C23</f>
        <v>9.2750000000000004</v>
      </c>
      <c r="D282" s="124">
        <f>D42+D23</f>
        <v>9.2799999999999994</v>
      </c>
      <c r="E282" s="124">
        <f>E42+E23</f>
        <v>9.2799999999999994</v>
      </c>
      <c r="F282" s="124">
        <f>E282/B282*100</f>
        <v>9.9384203480588997</v>
      </c>
      <c r="G282" s="124">
        <f>E282/C282*100</f>
        <v>100.05390835579513</v>
      </c>
      <c r="H282" s="124">
        <f t="shared" ref="H282:AD282" si="69">H42+H23</f>
        <v>0</v>
      </c>
      <c r="I282" s="124"/>
      <c r="J282" s="124">
        <f t="shared" si="69"/>
        <v>9.2750000000000004</v>
      </c>
      <c r="K282" s="124"/>
      <c r="L282" s="124">
        <f t="shared" si="69"/>
        <v>19.075000000000003</v>
      </c>
      <c r="M282" s="124"/>
      <c r="N282" s="124">
        <f t="shared" si="69"/>
        <v>9.4879999999999995</v>
      </c>
      <c r="O282" s="124"/>
      <c r="P282" s="124">
        <f t="shared" si="69"/>
        <v>21.106999999999999</v>
      </c>
      <c r="Q282" s="124"/>
      <c r="R282" s="124">
        <f t="shared" si="69"/>
        <v>0.85799999999999998</v>
      </c>
      <c r="S282" s="124"/>
      <c r="T282" s="124">
        <f t="shared" si="69"/>
        <v>0.85799999999999998</v>
      </c>
      <c r="U282" s="124"/>
      <c r="V282" s="124">
        <f t="shared" si="69"/>
        <v>0.85799999999999998</v>
      </c>
      <c r="W282" s="124"/>
      <c r="X282" s="124">
        <f t="shared" si="69"/>
        <v>12.473999999999998</v>
      </c>
      <c r="Y282" s="124"/>
      <c r="Z282" s="124">
        <f t="shared" si="69"/>
        <v>17.658000000000001</v>
      </c>
      <c r="AA282" s="124"/>
      <c r="AB282" s="124">
        <f t="shared" si="69"/>
        <v>0.85799999999999998</v>
      </c>
      <c r="AC282" s="124"/>
      <c r="AD282" s="124">
        <f t="shared" si="69"/>
        <v>0.86599999999999999</v>
      </c>
      <c r="AE282" s="124"/>
      <c r="AF282" s="58"/>
      <c r="AG282" s="38">
        <f t="shared" si="65"/>
        <v>93.375</v>
      </c>
    </row>
    <row r="283" spans="1:43" s="122" customFormat="1" ht="18.75" customHeight="1" x14ac:dyDescent="0.25">
      <c r="A283" s="125" t="s">
        <v>35</v>
      </c>
      <c r="B283" s="126">
        <f>B263+B251+B227+B189+B152+B91+B55+B17</f>
        <v>0</v>
      </c>
      <c r="C283" s="126">
        <f>C263+C251+C227+C189+C152+C91+C55+C17</f>
        <v>0</v>
      </c>
      <c r="D283" s="126">
        <f>D263+D251+D227+D189+D152+D91+D55+D17</f>
        <v>0</v>
      </c>
      <c r="E283" s="126">
        <f>E263+E251+E227+E189+E152+E91+E55+E17</f>
        <v>0</v>
      </c>
      <c r="F283" s="126"/>
      <c r="G283" s="126"/>
      <c r="H283" s="126">
        <f t="shared" ref="H283:AD283" si="70">H263+H251+H227+H189+H152+H91+H55+H17</f>
        <v>0</v>
      </c>
      <c r="I283" s="126"/>
      <c r="J283" s="126">
        <f t="shared" si="70"/>
        <v>0</v>
      </c>
      <c r="K283" s="126"/>
      <c r="L283" s="126">
        <f t="shared" si="70"/>
        <v>0</v>
      </c>
      <c r="M283" s="126"/>
      <c r="N283" s="126">
        <f t="shared" si="70"/>
        <v>0</v>
      </c>
      <c r="O283" s="126"/>
      <c r="P283" s="126">
        <f t="shared" si="70"/>
        <v>0</v>
      </c>
      <c r="Q283" s="126"/>
      <c r="R283" s="126">
        <f t="shared" si="70"/>
        <v>0</v>
      </c>
      <c r="S283" s="126"/>
      <c r="T283" s="126">
        <f t="shared" si="70"/>
        <v>0</v>
      </c>
      <c r="U283" s="126"/>
      <c r="V283" s="126">
        <f t="shared" si="70"/>
        <v>0</v>
      </c>
      <c r="W283" s="126"/>
      <c r="X283" s="126">
        <f t="shared" si="70"/>
        <v>0</v>
      </c>
      <c r="Y283" s="126"/>
      <c r="Z283" s="126">
        <f t="shared" si="70"/>
        <v>0</v>
      </c>
      <c r="AA283" s="126"/>
      <c r="AB283" s="126">
        <f t="shared" si="70"/>
        <v>0</v>
      </c>
      <c r="AC283" s="126"/>
      <c r="AD283" s="126">
        <f t="shared" si="70"/>
        <v>0</v>
      </c>
      <c r="AE283" s="126"/>
      <c r="AF283" s="121"/>
      <c r="AG283" s="38">
        <f t="shared" si="65"/>
        <v>0</v>
      </c>
    </row>
    <row r="284" spans="1:43" s="33" customFormat="1" ht="18.75" customHeight="1" x14ac:dyDescent="0.3">
      <c r="A284" s="127"/>
      <c r="B284" s="127"/>
      <c r="C284" s="127"/>
      <c r="D284" s="127"/>
      <c r="E284" s="127"/>
      <c r="F284" s="127"/>
      <c r="G284" s="127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8"/>
      <c r="T284" s="128"/>
      <c r="U284" s="128"/>
      <c r="V284" s="128"/>
      <c r="W284" s="128"/>
      <c r="X284" s="128"/>
      <c r="Y284" s="128"/>
      <c r="Z284" s="128"/>
      <c r="AA284" s="128"/>
      <c r="AB284" s="128"/>
      <c r="AC284" s="128"/>
      <c r="AD284" s="128"/>
      <c r="AE284" s="128"/>
      <c r="AF284" s="128"/>
    </row>
    <row r="285" spans="1:43" ht="21" customHeight="1" x14ac:dyDescent="0.25">
      <c r="A285" s="129" t="s">
        <v>91</v>
      </c>
      <c r="B285" s="129"/>
      <c r="C285" s="129"/>
      <c r="D285" s="129"/>
      <c r="E285" s="129"/>
      <c r="F285" s="129"/>
      <c r="G285" s="129"/>
      <c r="H285" s="129"/>
      <c r="I285" s="129"/>
      <c r="J285" s="129"/>
      <c r="K285" s="129"/>
      <c r="L285" s="129"/>
      <c r="M285" s="129"/>
      <c r="N285" s="129"/>
      <c r="O285" s="130"/>
      <c r="P285" s="3"/>
      <c r="Q285" s="3"/>
      <c r="R285" s="3"/>
      <c r="S285" s="3"/>
      <c r="T285" s="2"/>
      <c r="U285" s="2"/>
      <c r="V285" s="2"/>
      <c r="W285" s="2"/>
      <c r="X285" s="131"/>
      <c r="Y285" s="131"/>
      <c r="Z285" s="2"/>
      <c r="AA285" s="2"/>
      <c r="AB285" s="2"/>
      <c r="AC285" s="2"/>
      <c r="AD285" s="2"/>
      <c r="AE285" s="2"/>
      <c r="AF285" s="2"/>
    </row>
    <row r="286" spans="1:43" ht="20.25" customHeight="1" x14ac:dyDescent="0.25">
      <c r="A286" s="129" t="s">
        <v>92</v>
      </c>
      <c r="B286" s="129"/>
      <c r="C286" s="129"/>
      <c r="D286" s="129"/>
      <c r="E286" s="129"/>
      <c r="F286" s="129"/>
      <c r="G286" s="129"/>
      <c r="H286" s="129"/>
      <c r="I286" s="129"/>
      <c r="J286" s="129"/>
      <c r="K286" s="129"/>
      <c r="L286" s="129"/>
      <c r="M286" s="129"/>
      <c r="N286" s="129"/>
      <c r="O286" s="130"/>
      <c r="P286" s="132"/>
      <c r="Q286" s="132"/>
      <c r="R286" s="3"/>
      <c r="S286" s="3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</row>
    <row r="287" spans="1:43" ht="17.25" customHeight="1" x14ac:dyDescent="0.25">
      <c r="A287" s="133"/>
      <c r="B287" s="2"/>
      <c r="C287" s="2"/>
      <c r="D287" s="2"/>
      <c r="E287" s="2"/>
      <c r="F287" s="2"/>
      <c r="G287" s="2"/>
    </row>
    <row r="288" spans="1:43" ht="48.75" customHeight="1" x14ac:dyDescent="0.25"/>
    <row r="289" spans="2:7" ht="18.75" x14ac:dyDescent="0.25">
      <c r="B289" s="130"/>
      <c r="C289" s="130"/>
      <c r="D289" s="130"/>
      <c r="E289" s="130"/>
      <c r="F289" s="130"/>
      <c r="G289" s="130"/>
    </row>
  </sheetData>
  <mergeCells count="37">
    <mergeCell ref="A286:N286"/>
    <mergeCell ref="A220:AD220"/>
    <mergeCell ref="A221:AD221"/>
    <mergeCell ref="AF258:AF263"/>
    <mergeCell ref="A264:AD264"/>
    <mergeCell ref="A265:AD265"/>
    <mergeCell ref="A285:N285"/>
    <mergeCell ref="AF31:AF36"/>
    <mergeCell ref="AF80:AF85"/>
    <mergeCell ref="A145:AD145"/>
    <mergeCell ref="A146:AD146"/>
    <mergeCell ref="AF190:AF195"/>
    <mergeCell ref="AF202:AF207"/>
    <mergeCell ref="Z7:AA7"/>
    <mergeCell ref="AB7:AC7"/>
    <mergeCell ref="AD7:AE7"/>
    <mergeCell ref="AF7:AF9"/>
    <mergeCell ref="A10:AD10"/>
    <mergeCell ref="A11:AD11"/>
    <mergeCell ref="N7:O7"/>
    <mergeCell ref="P7:Q7"/>
    <mergeCell ref="R7:S7"/>
    <mergeCell ref="T7:U7"/>
    <mergeCell ref="V7:W7"/>
    <mergeCell ref="X7:Y7"/>
    <mergeCell ref="A7:A8"/>
    <mergeCell ref="B7:B8"/>
    <mergeCell ref="F7:G7"/>
    <mergeCell ref="H7:I7"/>
    <mergeCell ref="J7:K7"/>
    <mergeCell ref="L7:M7"/>
    <mergeCell ref="Z1:AD1"/>
    <mergeCell ref="Z2:AD2"/>
    <mergeCell ref="Z3:AD3"/>
    <mergeCell ref="A4:AD4"/>
    <mergeCell ref="A5:AD5"/>
    <mergeCell ref="AB6:AD6"/>
  </mergeCells>
  <printOptions horizontalCentered="1"/>
  <pageMargins left="0" right="0" top="0.39370078740157483" bottom="0.19685039370078741" header="0" footer="0"/>
  <pageSetup paperSize="9" scale="23" fitToHeight="0" orientation="landscape" r:id="rId1"/>
  <headerFooter alignWithMargins="0"/>
  <rowBreaks count="4" manualBreakCount="4">
    <brk id="43" max="31" man="1"/>
    <brk id="85" max="31" man="1"/>
    <brk id="152" max="31" man="1"/>
    <brk id="195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МП Культурное пространство</vt:lpstr>
      <vt:lpstr>'МП Культурное пространство'!Заголовки_для_печати</vt:lpstr>
      <vt:lpstr>'МП Культурное пространство'!Область_печати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Розумная Полина Анатольевна</dc:creator>
  <cp:lastModifiedBy>Розумная Полина Анатольевна</cp:lastModifiedBy>
  <dcterms:created xsi:type="dcterms:W3CDTF">2021-03-09T11:32:38Z</dcterms:created>
  <dcterms:modified xsi:type="dcterms:W3CDTF">2021-03-09T11:33:06Z</dcterms:modified>
</cp:coreProperties>
</file>