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230"/>
  </bookViews>
  <sheets>
    <sheet name="февраль 2026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/>
  <c r="E9" i="2"/>
  <c r="E24" i="2" l="1"/>
  <c r="E19" i="2"/>
  <c r="E20" i="2"/>
  <c r="E21" i="2"/>
  <c r="E17" i="2"/>
  <c r="E14" i="2"/>
  <c r="K16" i="2" l="1"/>
  <c r="G24" i="2" l="1"/>
  <c r="E23" i="2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H21" i="2"/>
  <c r="G21" i="2"/>
  <c r="I21" i="2" s="1"/>
  <c r="D21" i="2"/>
  <c r="G20" i="2"/>
  <c r="F20" i="2" s="1"/>
  <c r="D20" i="2"/>
  <c r="G19" i="2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E16" i="2"/>
  <c r="D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J16" i="2"/>
  <c r="G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G11" i="2" s="1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G10" i="2" s="1"/>
  <c r="F10" i="2" s="1"/>
  <c r="J10" i="2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O8" i="2" s="1"/>
  <c r="N9" i="2"/>
  <c r="M9" i="2"/>
  <c r="L9" i="2"/>
  <c r="D9" i="2" s="1"/>
  <c r="K9" i="2"/>
  <c r="G9" i="2" s="1"/>
  <c r="J9" i="2"/>
  <c r="AG8" i="2"/>
  <c r="AA8" i="2"/>
  <c r="Y8" i="2"/>
  <c r="S8" i="2"/>
  <c r="Q8" i="2"/>
  <c r="F17" i="2" l="1"/>
  <c r="F16" i="2" s="1"/>
  <c r="I14" i="2"/>
  <c r="F14" i="2"/>
  <c r="F13" i="2" s="1"/>
  <c r="M8" i="2"/>
  <c r="I24" i="2"/>
  <c r="Z8" i="2"/>
  <c r="N8" i="2"/>
  <c r="I19" i="2"/>
  <c r="E18" i="2"/>
  <c r="AF8" i="2"/>
  <c r="X8" i="2"/>
  <c r="R8" i="2"/>
  <c r="P8" i="2"/>
  <c r="D18" i="2"/>
  <c r="AD8" i="2"/>
  <c r="V8" i="2"/>
  <c r="T8" i="2"/>
  <c r="J8" i="2"/>
  <c r="E8" i="2"/>
  <c r="L8" i="2"/>
  <c r="H17" i="2"/>
  <c r="K8" i="2"/>
  <c r="AB8" i="2"/>
  <c r="D11" i="2"/>
  <c r="H11" i="2" s="1"/>
  <c r="I17" i="2"/>
  <c r="I9" i="2"/>
  <c r="G8" i="2"/>
  <c r="H9" i="2"/>
  <c r="F9" i="2"/>
  <c r="I11" i="2"/>
  <c r="F11" i="2"/>
  <c r="F21" i="2"/>
  <c r="D10" i="2"/>
  <c r="H10" i="2" s="1"/>
  <c r="D16" i="2"/>
  <c r="G16" i="2"/>
  <c r="F19" i="2"/>
  <c r="F18" i="2" s="1"/>
  <c r="H20" i="2"/>
  <c r="F24" i="2"/>
  <c r="F23" i="2" s="1"/>
  <c r="I10" i="2"/>
  <c r="I20" i="2"/>
  <c r="H14" i="2"/>
  <c r="H24" i="2"/>
  <c r="H19" i="2"/>
  <c r="G13" i="2"/>
  <c r="G18" i="2"/>
  <c r="G23" i="2"/>
  <c r="F8" i="2" l="1"/>
  <c r="I8" i="2"/>
  <c r="I23" i="2"/>
  <c r="H23" i="2"/>
  <c r="D8" i="2"/>
  <c r="H8" i="2" s="1"/>
  <c r="I18" i="2"/>
  <c r="H18" i="2"/>
  <c r="I16" i="2"/>
  <c r="H16" i="2"/>
  <c r="I13" i="2"/>
  <c r="H13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<sst xmlns="http://schemas.openxmlformats.org/spreadsheetml/2006/main" count="83" uniqueCount="50">
  <si>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</si>
  <si>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</si>
  <si>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</si>
  <si>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</si>
  <si>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</si>
  <si>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</si>
  <si>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</si>
  <si>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</si>
  <si>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</si>
  <si>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</si>
  <si>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</si>
  <si>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</si>
  <si>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</si>
  <si>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</si>
  <si>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</si>
  <si>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</si>
  <si>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</si>
  <si>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</si>
  <si>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</si>
  <si>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</si>
  <si>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</si>
  <si>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</si>
  <si>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</si>
  <si>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</si>
  <si>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</si>
  <si>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</si>
  <si>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</si>
  <si>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</si>
  <si>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</si>
  <si>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</si>
  <si>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</si>
  <si>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</si>
  <si>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</si>
  <si>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</si>
  <si>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</si>
  <si>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</si>
  <si>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</si>
  <si>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</si>
  <si>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</si>
  <si>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</si>
  <si>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</si>
  <si>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</si>
  <si>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</si>
  <si>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</si>
  <si>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</si>
  <si>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</si>
  <si>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r>
      <rPr>
        <sz val="10"/>
        <rFont val="Times New Roman"/>
        <family val="1"/>
        <charset val="204"/>
      </rPr>
  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  </r>
    <r>
      <rPr>
        <b/>
        <sz val="10"/>
        <rFont val="Times New Roman"/>
        <family val="1"/>
        <charset val="204"/>
      </rPr>
      <t xml:space="preserve">  </t>
    </r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</si>
  <si>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</si>
  <si>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Когалыма.</t>
  </si>
  <si>
    <t>Организовано обучение двух муниципальных служащих (тема: Должностные лица органов управления РСЧС категория "Координационные органы РСЧС").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</si>
</sst>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0" fontId="9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9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166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6" fontId="13" fillId="2" borderId="0" xfId="1" applyNumberFormat="1" applyFont="1" applyFill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166" fontId="14" fillId="2" borderId="0" xfId="1" applyNumberFormat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55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11" sqref="F11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4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4.7109375" style="1" customWidth="1"/>
    <col min="33" max="33" width="13.42578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3" t="s">
        <v>3</v>
      </c>
      <c r="B4" s="56" t="s">
        <v>4</v>
      </c>
      <c r="C4" s="56" t="s">
        <v>5</v>
      </c>
      <c r="D4" s="59" t="s">
        <v>6</v>
      </c>
      <c r="E4" s="59" t="s">
        <v>6</v>
      </c>
      <c r="F4" s="59" t="s">
        <v>7</v>
      </c>
      <c r="G4" s="59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61" t="s">
        <v>22</v>
      </c>
    </row>
    <row r="5" spans="1:35" s="13" customFormat="1" ht="39" customHeight="1" x14ac:dyDescent="0.25">
      <c r="A5" s="54"/>
      <c r="B5" s="57"/>
      <c r="C5" s="57"/>
      <c r="D5" s="60"/>
      <c r="E5" s="60"/>
      <c r="F5" s="60"/>
      <c r="G5" s="60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62"/>
    </row>
    <row r="6" spans="1:35" s="13" customFormat="1" ht="64.5" customHeight="1" x14ac:dyDescent="0.25">
      <c r="A6" s="55"/>
      <c r="B6" s="58"/>
      <c r="C6" s="58"/>
      <c r="D6" s="14">
        <v>2026</v>
      </c>
      <c r="E6" s="15">
        <v>46081</v>
      </c>
      <c r="F6" s="15">
        <v>46081</v>
      </c>
      <c r="G6" s="15">
        <v>45688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63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4"/>
      <c r="B8" s="61" t="s">
        <v>27</v>
      </c>
      <c r="C8" s="18" t="s">
        <v>28</v>
      </c>
      <c r="D8" s="19">
        <f>D9+D10+D11</f>
        <v>188309.39</v>
      </c>
      <c r="E8" s="19">
        <f>E9+E10+E11</f>
        <v>36810.772879999997</v>
      </c>
      <c r="F8" s="19">
        <f>F9+F10+F11</f>
        <v>27052.46485</v>
      </c>
      <c r="G8" s="19">
        <f>G9+G10+G11</f>
        <v>27052.46485</v>
      </c>
      <c r="H8" s="19">
        <f>IFERROR(G8/D8*100,0)</f>
        <v>14.365967013116022</v>
      </c>
      <c r="I8" s="19">
        <f>IFERROR(G8/E8*100,0)</f>
        <v>73.49061900490041</v>
      </c>
      <c r="J8" s="36">
        <f t="shared" ref="J8:AG8" si="0">J9+J10+J11</f>
        <v>20191.08684</v>
      </c>
      <c r="K8" s="36">
        <f t="shared" si="0"/>
        <v>11495.85699</v>
      </c>
      <c r="L8" s="20">
        <f t="shared" si="0"/>
        <v>16619.686040000001</v>
      </c>
      <c r="M8" s="20">
        <f t="shared" si="0"/>
        <v>15556.607859999998</v>
      </c>
      <c r="N8" s="20">
        <f t="shared" si="0"/>
        <v>10971.06215</v>
      </c>
      <c r="O8" s="20">
        <f t="shared" si="0"/>
        <v>0</v>
      </c>
      <c r="P8" s="20">
        <f t="shared" si="0"/>
        <v>22570.84029</v>
      </c>
      <c r="Q8" s="20">
        <f t="shared" si="0"/>
        <v>0</v>
      </c>
      <c r="R8" s="20">
        <f t="shared" si="0"/>
        <v>12259.826000000001</v>
      </c>
      <c r="S8" s="20">
        <f t="shared" si="0"/>
        <v>0</v>
      </c>
      <c r="T8" s="20">
        <f t="shared" si="0"/>
        <v>12496.823</v>
      </c>
      <c r="U8" s="20">
        <f t="shared" si="0"/>
        <v>0</v>
      </c>
      <c r="V8" s="20">
        <f t="shared" si="0"/>
        <v>20979.775529999999</v>
      </c>
      <c r="W8" s="20">
        <f t="shared" si="0"/>
        <v>0</v>
      </c>
      <c r="X8" s="20">
        <f t="shared" si="0"/>
        <v>12088.86219</v>
      </c>
      <c r="Y8" s="20">
        <f t="shared" si="0"/>
        <v>0</v>
      </c>
      <c r="Z8" s="20">
        <f t="shared" si="0"/>
        <v>10627.655000000001</v>
      </c>
      <c r="AA8" s="20">
        <f t="shared" si="0"/>
        <v>0</v>
      </c>
      <c r="AB8" s="20">
        <f t="shared" si="0"/>
        <v>15642.604150000001</v>
      </c>
      <c r="AC8" s="20">
        <f t="shared" si="0"/>
        <v>0</v>
      </c>
      <c r="AD8" s="20">
        <f t="shared" si="0"/>
        <v>11124.659</v>
      </c>
      <c r="AE8" s="20">
        <f t="shared" si="0"/>
        <v>0</v>
      </c>
      <c r="AF8" s="20">
        <f t="shared" si="0"/>
        <v>22736.509810000003</v>
      </c>
      <c r="AG8" s="20">
        <f t="shared" si="0"/>
        <v>0</v>
      </c>
      <c r="AH8" s="21"/>
    </row>
    <row r="9" spans="1:35" s="22" customFormat="1" ht="31.5" customHeight="1" x14ac:dyDescent="0.25">
      <c r="A9" s="65"/>
      <c r="B9" s="62"/>
      <c r="C9" s="23" t="s">
        <v>29</v>
      </c>
      <c r="D9" s="24">
        <f>SUM(J9,L9,N9,P9,R9,T9,V9,X9,Z9,AB9,AD9,AF9)</f>
        <v>5971.3</v>
      </c>
      <c r="E9" s="24">
        <f>J9+L9</f>
        <v>900</v>
      </c>
      <c r="F9" s="24">
        <f>G9</f>
        <v>711.46339</v>
      </c>
      <c r="G9" s="24">
        <f>SUM(K9,M9,O9,Q9,S9,U9,W9,Y9,AA9,AC9,AE9,AG9)</f>
        <v>711.46339</v>
      </c>
      <c r="H9" s="24">
        <f>IFERROR(G9/D9*100,0)</f>
        <v>11.914715221141124</v>
      </c>
      <c r="I9" s="24">
        <f>IFERROR(G9/E9*100,0)</f>
        <v>79.05148777777778</v>
      </c>
      <c r="J9" s="36">
        <f t="shared" ref="J9:AG10" si="1">J19</f>
        <v>450</v>
      </c>
      <c r="K9" s="36">
        <f t="shared" si="1"/>
        <v>425.1</v>
      </c>
      <c r="L9" s="20">
        <f t="shared" si="1"/>
        <v>450</v>
      </c>
      <c r="M9" s="20">
        <f t="shared" si="1"/>
        <v>286.36338999999998</v>
      </c>
      <c r="N9" s="20">
        <f t="shared" si="1"/>
        <v>450</v>
      </c>
      <c r="O9" s="20">
        <f t="shared" si="1"/>
        <v>0</v>
      </c>
      <c r="P9" s="20">
        <f t="shared" si="1"/>
        <v>806.5</v>
      </c>
      <c r="Q9" s="20">
        <f t="shared" si="1"/>
        <v>0</v>
      </c>
      <c r="R9" s="20">
        <f t="shared" si="1"/>
        <v>533.6</v>
      </c>
      <c r="S9" s="20">
        <f t="shared" si="1"/>
        <v>0</v>
      </c>
      <c r="T9" s="20">
        <f t="shared" si="1"/>
        <v>450</v>
      </c>
      <c r="U9" s="20">
        <f t="shared" si="1"/>
        <v>0</v>
      </c>
      <c r="V9" s="20">
        <f t="shared" si="1"/>
        <v>627.1</v>
      </c>
      <c r="W9" s="20">
        <f t="shared" si="1"/>
        <v>0</v>
      </c>
      <c r="X9" s="20">
        <f t="shared" si="1"/>
        <v>560.1</v>
      </c>
      <c r="Y9" s="20">
        <f t="shared" si="1"/>
        <v>0</v>
      </c>
      <c r="Z9" s="20">
        <f t="shared" si="1"/>
        <v>450</v>
      </c>
      <c r="AA9" s="20">
        <f t="shared" si="1"/>
        <v>0</v>
      </c>
      <c r="AB9" s="20">
        <f t="shared" si="1"/>
        <v>294</v>
      </c>
      <c r="AC9" s="20">
        <f t="shared" si="1"/>
        <v>0</v>
      </c>
      <c r="AD9" s="20">
        <f t="shared" si="1"/>
        <v>450</v>
      </c>
      <c r="AE9" s="20">
        <f t="shared" si="1"/>
        <v>0</v>
      </c>
      <c r="AF9" s="20">
        <f t="shared" si="1"/>
        <v>450</v>
      </c>
      <c r="AG9" s="20">
        <f t="shared" si="1"/>
        <v>0</v>
      </c>
      <c r="AH9" s="21"/>
    </row>
    <row r="10" spans="1:35" s="22" customFormat="1" ht="31.5" customHeight="1" x14ac:dyDescent="0.25">
      <c r="A10" s="65"/>
      <c r="B10" s="62"/>
      <c r="C10" s="23" t="s">
        <v>30</v>
      </c>
      <c r="D10" s="24">
        <f>SUM(J10,L10,N10,P10,R10,T10,V10,X10,Z10,AB10,AD10,AF10)</f>
        <v>4184.8</v>
      </c>
      <c r="E10" s="24">
        <f>J10+L10</f>
        <v>973.95648000000006</v>
      </c>
      <c r="F10" s="24">
        <f>G10</f>
        <v>875.78656000000001</v>
      </c>
      <c r="G10" s="24">
        <f>SUM(K10,M10,O10,Q10,S10,U10,W10,Y10,AA10,AC10,AE10,AG10)</f>
        <v>875.78656000000001</v>
      </c>
      <c r="H10" s="24">
        <f>IFERROR(G10/D10*100,0)</f>
        <v>20.927799655897534</v>
      </c>
      <c r="I10" s="24">
        <f>IFERROR(G10/E10*100,0)</f>
        <v>89.920502402735693</v>
      </c>
      <c r="J10" s="36">
        <f t="shared" si="1"/>
        <v>470.66948000000002</v>
      </c>
      <c r="K10" s="36">
        <f t="shared" si="1"/>
        <v>260.52875</v>
      </c>
      <c r="L10" s="20">
        <f t="shared" si="1"/>
        <v>503.28699999999998</v>
      </c>
      <c r="M10" s="20">
        <f t="shared" si="1"/>
        <v>615.25780999999995</v>
      </c>
      <c r="N10" s="20">
        <f t="shared" si="1"/>
        <v>166.11799999999999</v>
      </c>
      <c r="O10" s="20">
        <f t="shared" si="1"/>
        <v>0</v>
      </c>
      <c r="P10" s="20">
        <f t="shared" si="1"/>
        <v>178.42812000000001</v>
      </c>
      <c r="Q10" s="20">
        <f t="shared" si="1"/>
        <v>0</v>
      </c>
      <c r="R10" s="20">
        <f t="shared" si="1"/>
        <v>254.608</v>
      </c>
      <c r="S10" s="20">
        <f t="shared" si="1"/>
        <v>0</v>
      </c>
      <c r="T10" s="20">
        <f t="shared" si="1"/>
        <v>298.21800000000002</v>
      </c>
      <c r="U10" s="20">
        <f t="shared" si="1"/>
        <v>0</v>
      </c>
      <c r="V10" s="20">
        <f t="shared" si="1"/>
        <v>1045.2261100000001</v>
      </c>
      <c r="W10" s="20">
        <f t="shared" si="1"/>
        <v>0</v>
      </c>
      <c r="X10" s="20">
        <f t="shared" si="1"/>
        <v>339.87018999999998</v>
      </c>
      <c r="Y10" s="20">
        <f t="shared" si="1"/>
        <v>0</v>
      </c>
      <c r="Z10" s="20">
        <f t="shared" si="1"/>
        <v>254.84299999999999</v>
      </c>
      <c r="AA10" s="20">
        <f t="shared" si="1"/>
        <v>0</v>
      </c>
      <c r="AB10" s="20">
        <f t="shared" si="1"/>
        <v>292.7921</v>
      </c>
      <c r="AC10" s="20">
        <f t="shared" si="1"/>
        <v>0</v>
      </c>
      <c r="AD10" s="20">
        <f t="shared" si="1"/>
        <v>135.91800000000001</v>
      </c>
      <c r="AE10" s="20">
        <f t="shared" si="1"/>
        <v>0</v>
      </c>
      <c r="AF10" s="20">
        <f t="shared" si="1"/>
        <v>244.822</v>
      </c>
      <c r="AG10" s="20">
        <f t="shared" si="1"/>
        <v>0</v>
      </c>
      <c r="AH10" s="21"/>
    </row>
    <row r="11" spans="1:35" s="26" customFormat="1" ht="38.25" customHeight="1" x14ac:dyDescent="0.25">
      <c r="A11" s="65"/>
      <c r="B11" s="62"/>
      <c r="C11" s="23" t="s">
        <v>31</v>
      </c>
      <c r="D11" s="24">
        <f>SUM(J11,L11,N11,P11,R11,T11,V11,X11,Z11,AB11,AD11,AF11)</f>
        <v>178153.29</v>
      </c>
      <c r="E11" s="24">
        <f>J11+L11</f>
        <v>34936.816399999996</v>
      </c>
      <c r="F11" s="24">
        <f>G11</f>
        <v>25465.214899999999</v>
      </c>
      <c r="G11" s="24">
        <f>SUM(K11,M11,O11,Q11,S11,U11,W11,Y11,AA11,AC11,AE11,AG11)</f>
        <v>25465.214899999999</v>
      </c>
      <c r="H11" s="24">
        <f>IFERROR(G11/D11*100,0)</f>
        <v>14.293990809824505</v>
      </c>
      <c r="I11" s="24">
        <f>IFERROR(G11/E11*100,0)</f>
        <v>72.889340025841634</v>
      </c>
      <c r="J11" s="37">
        <f t="shared" ref="J11:AG11" si="2">J14+J17+J21+J24</f>
        <v>19270.417359999999</v>
      </c>
      <c r="K11" s="37">
        <f t="shared" si="2"/>
        <v>10810.22824</v>
      </c>
      <c r="L11" s="24">
        <f t="shared" si="2"/>
        <v>15666.39904</v>
      </c>
      <c r="M11" s="24">
        <f t="shared" si="2"/>
        <v>14654.986659999999</v>
      </c>
      <c r="N11" s="24">
        <f t="shared" si="2"/>
        <v>10354.944149999999</v>
      </c>
      <c r="O11" s="24">
        <f t="shared" si="2"/>
        <v>0</v>
      </c>
      <c r="P11" s="24">
        <f t="shared" si="2"/>
        <v>21585.91217</v>
      </c>
      <c r="Q11" s="24">
        <f t="shared" si="2"/>
        <v>0</v>
      </c>
      <c r="R11" s="24">
        <f t="shared" si="2"/>
        <v>11471.618</v>
      </c>
      <c r="S11" s="24">
        <f t="shared" si="2"/>
        <v>0</v>
      </c>
      <c r="T11" s="24">
        <f t="shared" si="2"/>
        <v>11748.605</v>
      </c>
      <c r="U11" s="24">
        <f t="shared" si="2"/>
        <v>0</v>
      </c>
      <c r="V11" s="24">
        <f t="shared" si="2"/>
        <v>19307.449420000001</v>
      </c>
      <c r="W11" s="24">
        <f t="shared" si="2"/>
        <v>0</v>
      </c>
      <c r="X11" s="24">
        <f t="shared" si="2"/>
        <v>11188.892</v>
      </c>
      <c r="Y11" s="24">
        <f t="shared" si="2"/>
        <v>0</v>
      </c>
      <c r="Z11" s="24">
        <f t="shared" si="2"/>
        <v>9922.8119999999999</v>
      </c>
      <c r="AA11" s="24">
        <f t="shared" si="2"/>
        <v>0</v>
      </c>
      <c r="AB11" s="24">
        <f t="shared" si="2"/>
        <v>15055.81205</v>
      </c>
      <c r="AC11" s="24">
        <f t="shared" si="2"/>
        <v>0</v>
      </c>
      <c r="AD11" s="24">
        <f t="shared" si="2"/>
        <v>10538.741</v>
      </c>
      <c r="AE11" s="24">
        <f t="shared" si="2"/>
        <v>0</v>
      </c>
      <c r="AF11" s="24">
        <f t="shared" si="2"/>
        <v>22041.687810000003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66" t="s">
        <v>33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28"/>
    </row>
    <row r="13" spans="1:35" s="40" customFormat="1" ht="88.5" customHeight="1" x14ac:dyDescent="0.25">
      <c r="A13" s="69" t="s">
        <v>34</v>
      </c>
      <c r="B13" s="71" t="s">
        <v>35</v>
      </c>
      <c r="C13" s="38" t="s">
        <v>28</v>
      </c>
      <c r="D13" s="46">
        <f>D14</f>
        <v>455</v>
      </c>
      <c r="E13" s="46">
        <f>E14</f>
        <v>5.21</v>
      </c>
      <c r="F13" s="46">
        <f>F14</f>
        <v>5.2077999999999998</v>
      </c>
      <c r="G13" s="46">
        <f>G14</f>
        <v>5.2077999999999998</v>
      </c>
      <c r="H13" s="46">
        <f>IFERROR(G13/D13*100,0)</f>
        <v>1.1445714285714286</v>
      </c>
      <c r="I13" s="46">
        <f>IFERROR(G13/E13*100,0)</f>
        <v>99.957773512475995</v>
      </c>
      <c r="J13" s="36">
        <f t="shared" ref="J13:AG13" si="3">J14</f>
        <v>0</v>
      </c>
      <c r="K13" s="36">
        <f t="shared" si="3"/>
        <v>0</v>
      </c>
      <c r="L13" s="36">
        <f t="shared" si="3"/>
        <v>5.21</v>
      </c>
      <c r="M13" s="36">
        <f t="shared" si="3"/>
        <v>5.2077999999999998</v>
      </c>
      <c r="N13" s="36">
        <f t="shared" si="3"/>
        <v>0</v>
      </c>
      <c r="O13" s="36">
        <f t="shared" si="3"/>
        <v>0</v>
      </c>
      <c r="P13" s="36">
        <f t="shared" si="3"/>
        <v>0</v>
      </c>
      <c r="Q13" s="36">
        <f t="shared" si="3"/>
        <v>0</v>
      </c>
      <c r="R13" s="36">
        <f t="shared" si="3"/>
        <v>0</v>
      </c>
      <c r="S13" s="36">
        <f t="shared" si="3"/>
        <v>0</v>
      </c>
      <c r="T13" s="36">
        <f t="shared" si="3"/>
        <v>0</v>
      </c>
      <c r="U13" s="36">
        <f t="shared" si="3"/>
        <v>0</v>
      </c>
      <c r="V13" s="36">
        <f t="shared" si="3"/>
        <v>0</v>
      </c>
      <c r="W13" s="36">
        <f t="shared" si="3"/>
        <v>0</v>
      </c>
      <c r="X13" s="36">
        <f t="shared" si="3"/>
        <v>0</v>
      </c>
      <c r="Y13" s="36">
        <f t="shared" si="3"/>
        <v>0</v>
      </c>
      <c r="Z13" s="36">
        <f t="shared" si="3"/>
        <v>0</v>
      </c>
      <c r="AA13" s="36">
        <f t="shared" si="3"/>
        <v>0</v>
      </c>
      <c r="AB13" s="36">
        <f t="shared" si="3"/>
        <v>0</v>
      </c>
      <c r="AC13" s="36">
        <f t="shared" si="3"/>
        <v>0</v>
      </c>
      <c r="AD13" s="36">
        <f t="shared" si="3"/>
        <v>0</v>
      </c>
      <c r="AE13" s="36">
        <f t="shared" si="3"/>
        <v>0</v>
      </c>
      <c r="AF13" s="36">
        <f t="shared" si="3"/>
        <v>449.79</v>
      </c>
      <c r="AG13" s="36">
        <f t="shared" si="3"/>
        <v>0</v>
      </c>
      <c r="AH13" s="73" t="s">
        <v>49</v>
      </c>
      <c r="AI13" s="39"/>
    </row>
    <row r="14" spans="1:35" s="40" customFormat="1" ht="112.5" customHeight="1" x14ac:dyDescent="0.25">
      <c r="A14" s="70"/>
      <c r="B14" s="72"/>
      <c r="C14" s="35" t="s">
        <v>31</v>
      </c>
      <c r="D14" s="37">
        <f>SUM(J14,L14,N14,P14,R14,T14,V14,X14,Z14,AB14,AD14,AF14)</f>
        <v>455</v>
      </c>
      <c r="E14" s="37">
        <f>J14+L14</f>
        <v>5.21</v>
      </c>
      <c r="F14" s="37">
        <f>G14</f>
        <v>5.2077999999999998</v>
      </c>
      <c r="G14" s="37">
        <f>SUM(K14,M14,O14,Q14,S14,U14,W14,Y14,AA14,AC14,AE14,AG14)</f>
        <v>5.2077999999999998</v>
      </c>
      <c r="H14" s="37">
        <f>IFERROR(G14/D14*100,0)</f>
        <v>1.1445714285714286</v>
      </c>
      <c r="I14" s="37">
        <f>IFERROR(G14/E14*100,0)</f>
        <v>99.957773512475995</v>
      </c>
      <c r="J14" s="45">
        <v>0</v>
      </c>
      <c r="K14" s="45">
        <v>0</v>
      </c>
      <c r="L14" s="45">
        <v>5.21</v>
      </c>
      <c r="M14" s="45">
        <v>5.2077999999999998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449.79</v>
      </c>
      <c r="AG14" s="45">
        <v>0</v>
      </c>
      <c r="AH14" s="74"/>
      <c r="AI14" s="39"/>
    </row>
    <row r="15" spans="1:35" s="29" customFormat="1" ht="18.75" customHeight="1" x14ac:dyDescent="0.25">
      <c r="A15" s="27" t="s">
        <v>36</v>
      </c>
      <c r="B15" s="66" t="s">
        <v>37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  <c r="AH15" s="28"/>
    </row>
    <row r="16" spans="1:35" s="22" customFormat="1" ht="82.5" customHeight="1" x14ac:dyDescent="0.25">
      <c r="A16" s="64" t="s">
        <v>38</v>
      </c>
      <c r="B16" s="61" t="s">
        <v>39</v>
      </c>
      <c r="C16" s="18" t="s">
        <v>28</v>
      </c>
      <c r="D16" s="46">
        <f>D17</f>
        <v>43421.189999999995</v>
      </c>
      <c r="E16" s="46">
        <f>E17</f>
        <v>7940.9624000000003</v>
      </c>
      <c r="F16" s="46">
        <f>F17</f>
        <v>4180.5504799999999</v>
      </c>
      <c r="G16" s="46">
        <f>G17</f>
        <v>4180.5504799999999</v>
      </c>
      <c r="H16" s="46">
        <f t="shared" ref="H16:H21" si="4">IFERROR(G16/D16*100,0)</f>
        <v>9.6279039796007435</v>
      </c>
      <c r="I16" s="46">
        <f t="shared" ref="I16:I21" si="5">IFERROR(G16/E16*100,0)</f>
        <v>52.645388171086161</v>
      </c>
      <c r="J16" s="36">
        <f t="shared" ref="J16:AG16" si="6">J17</f>
        <v>3921.41336</v>
      </c>
      <c r="K16" s="36">
        <f>K17</f>
        <v>2058.1894900000002</v>
      </c>
      <c r="L16" s="36">
        <f t="shared" si="6"/>
        <v>4019.5490399999999</v>
      </c>
      <c r="M16" s="36">
        <f t="shared" si="6"/>
        <v>2122.3609900000001</v>
      </c>
      <c r="N16" s="36">
        <f t="shared" si="6"/>
        <v>1186.83215</v>
      </c>
      <c r="O16" s="36">
        <f t="shared" si="6"/>
        <v>0</v>
      </c>
      <c r="P16" s="36">
        <f t="shared" si="6"/>
        <v>8136.53017</v>
      </c>
      <c r="Q16" s="36">
        <f t="shared" si="6"/>
        <v>0</v>
      </c>
      <c r="R16" s="36">
        <f t="shared" si="6"/>
        <v>1049.011</v>
      </c>
      <c r="S16" s="36">
        <f t="shared" si="6"/>
        <v>0</v>
      </c>
      <c r="T16" s="36">
        <f t="shared" si="6"/>
        <v>2330.7049999999999</v>
      </c>
      <c r="U16" s="36">
        <f t="shared" si="6"/>
        <v>0</v>
      </c>
      <c r="V16" s="36">
        <f t="shared" si="6"/>
        <v>7216.3124200000002</v>
      </c>
      <c r="W16" s="36">
        <f t="shared" si="6"/>
        <v>0</v>
      </c>
      <c r="X16" s="36">
        <f t="shared" si="6"/>
        <v>967.80499999999995</v>
      </c>
      <c r="Y16" s="36">
        <f t="shared" si="6"/>
        <v>0</v>
      </c>
      <c r="Z16" s="36">
        <f t="shared" si="6"/>
        <v>1007.105</v>
      </c>
      <c r="AA16" s="36">
        <f t="shared" si="6"/>
        <v>0</v>
      </c>
      <c r="AB16" s="36">
        <f t="shared" si="6"/>
        <v>3609.8480500000001</v>
      </c>
      <c r="AC16" s="36">
        <f t="shared" si="6"/>
        <v>0</v>
      </c>
      <c r="AD16" s="36">
        <f t="shared" si="6"/>
        <v>967.80499999999995</v>
      </c>
      <c r="AE16" s="36">
        <f t="shared" si="6"/>
        <v>0</v>
      </c>
      <c r="AF16" s="36">
        <f t="shared" si="6"/>
        <v>9008.2738100000006</v>
      </c>
      <c r="AG16" s="36">
        <f t="shared" si="6"/>
        <v>0</v>
      </c>
      <c r="AH16" s="79" t="s">
        <v>46</v>
      </c>
      <c r="AI16" s="30"/>
    </row>
    <row r="17" spans="1:35" s="42" customFormat="1" ht="73.5" customHeight="1" x14ac:dyDescent="0.25">
      <c r="A17" s="81"/>
      <c r="B17" s="63"/>
      <c r="C17" s="35" t="s">
        <v>31</v>
      </c>
      <c r="D17" s="37">
        <f>SUM(J17,L17,N17,P17,R17,T17,V17,X17,Z17,AB17,AD17,AF17)</f>
        <v>43421.189999999995</v>
      </c>
      <c r="E17" s="37">
        <f>J17+L17</f>
        <v>7940.9624000000003</v>
      </c>
      <c r="F17" s="37">
        <f>G17</f>
        <v>4180.5504799999999</v>
      </c>
      <c r="G17" s="37">
        <f>SUM(K17,M17,O17,Q17,S17,U17,W17,Y17,AA17,AC17,AE17,AG17)</f>
        <v>4180.5504799999999</v>
      </c>
      <c r="H17" s="37">
        <f t="shared" si="4"/>
        <v>9.6279039796007435</v>
      </c>
      <c r="I17" s="37">
        <f t="shared" si="5"/>
        <v>52.645388171086161</v>
      </c>
      <c r="J17" s="45">
        <v>3921.41336</v>
      </c>
      <c r="K17" s="45">
        <v>2058.1894900000002</v>
      </c>
      <c r="L17" s="45">
        <v>4019.5490399999999</v>
      </c>
      <c r="M17" s="45">
        <v>2122.3609900000001</v>
      </c>
      <c r="N17" s="45">
        <v>1186.83215</v>
      </c>
      <c r="O17" s="45">
        <v>0</v>
      </c>
      <c r="P17" s="45">
        <v>8136.53017</v>
      </c>
      <c r="Q17" s="45">
        <v>0</v>
      </c>
      <c r="R17" s="45">
        <v>1049.011</v>
      </c>
      <c r="S17" s="45">
        <v>0</v>
      </c>
      <c r="T17" s="45">
        <v>2330.7049999999999</v>
      </c>
      <c r="U17" s="45">
        <v>0</v>
      </c>
      <c r="V17" s="45">
        <v>7216.3124200000002</v>
      </c>
      <c r="W17" s="45">
        <v>0</v>
      </c>
      <c r="X17" s="45">
        <v>967.80499999999995</v>
      </c>
      <c r="Y17" s="45">
        <v>0</v>
      </c>
      <c r="Z17" s="45">
        <v>1007.105</v>
      </c>
      <c r="AA17" s="45">
        <v>0</v>
      </c>
      <c r="AB17" s="45">
        <v>3609.8480500000001</v>
      </c>
      <c r="AC17" s="45">
        <v>0</v>
      </c>
      <c r="AD17" s="45">
        <v>967.80499999999995</v>
      </c>
      <c r="AE17" s="45">
        <v>0</v>
      </c>
      <c r="AF17" s="45">
        <v>9008.2738100000006</v>
      </c>
      <c r="AG17" s="45">
        <v>0</v>
      </c>
      <c r="AH17" s="80"/>
      <c r="AI17" s="41"/>
    </row>
    <row r="18" spans="1:35" s="22" customFormat="1" ht="82.5" customHeight="1" x14ac:dyDescent="0.25">
      <c r="A18" s="64" t="s">
        <v>40</v>
      </c>
      <c r="B18" s="71" t="s">
        <v>41</v>
      </c>
      <c r="C18" s="38" t="s">
        <v>28</v>
      </c>
      <c r="D18" s="36">
        <f t="shared" ref="D18:AG18" si="7">D19+D20+D21</f>
        <v>10156.1</v>
      </c>
      <c r="E18" s="36">
        <f t="shared" si="7"/>
        <v>1873.9564800000001</v>
      </c>
      <c r="F18" s="36">
        <f t="shared" si="7"/>
        <v>1587.2499499999999</v>
      </c>
      <c r="G18" s="36">
        <f t="shared" si="7"/>
        <v>1587.2499499999999</v>
      </c>
      <c r="H18" s="36">
        <f t="shared" si="4"/>
        <v>15.628538021484623</v>
      </c>
      <c r="I18" s="36">
        <f t="shared" si="5"/>
        <v>84.70047020515652</v>
      </c>
      <c r="J18" s="36">
        <f t="shared" si="7"/>
        <v>920.66948000000002</v>
      </c>
      <c r="K18" s="36">
        <f t="shared" si="7"/>
        <v>685.62875000000008</v>
      </c>
      <c r="L18" s="36">
        <f t="shared" si="7"/>
        <v>953.28700000000003</v>
      </c>
      <c r="M18" s="36">
        <f t="shared" si="7"/>
        <v>901.62119999999993</v>
      </c>
      <c r="N18" s="36">
        <f t="shared" si="7"/>
        <v>616.11799999999994</v>
      </c>
      <c r="O18" s="36">
        <f t="shared" si="7"/>
        <v>0</v>
      </c>
      <c r="P18" s="36">
        <f t="shared" si="7"/>
        <v>984.92812000000004</v>
      </c>
      <c r="Q18" s="36">
        <f t="shared" si="7"/>
        <v>0</v>
      </c>
      <c r="R18" s="36">
        <f t="shared" si="7"/>
        <v>788.20800000000008</v>
      </c>
      <c r="S18" s="36">
        <f t="shared" si="7"/>
        <v>0</v>
      </c>
      <c r="T18" s="36">
        <f t="shared" si="7"/>
        <v>748.21800000000007</v>
      </c>
      <c r="U18" s="36">
        <f t="shared" si="7"/>
        <v>0</v>
      </c>
      <c r="V18" s="36">
        <f t="shared" si="7"/>
        <v>1672.32611</v>
      </c>
      <c r="W18" s="36">
        <f t="shared" si="7"/>
        <v>0</v>
      </c>
      <c r="X18" s="36">
        <f t="shared" si="7"/>
        <v>899.97019</v>
      </c>
      <c r="Y18" s="36">
        <f t="shared" si="7"/>
        <v>0</v>
      </c>
      <c r="Z18" s="36">
        <f t="shared" si="7"/>
        <v>704.84299999999996</v>
      </c>
      <c r="AA18" s="36">
        <f t="shared" si="7"/>
        <v>0</v>
      </c>
      <c r="AB18" s="36">
        <f t="shared" si="7"/>
        <v>586.7921</v>
      </c>
      <c r="AC18" s="36">
        <f t="shared" si="7"/>
        <v>0</v>
      </c>
      <c r="AD18" s="36">
        <f t="shared" si="7"/>
        <v>585.91800000000001</v>
      </c>
      <c r="AE18" s="36">
        <f t="shared" si="7"/>
        <v>0</v>
      </c>
      <c r="AF18" s="36">
        <f t="shared" si="7"/>
        <v>694.822</v>
      </c>
      <c r="AG18" s="36">
        <f t="shared" si="7"/>
        <v>0</v>
      </c>
      <c r="AH18" s="75" t="s">
        <v>47</v>
      </c>
      <c r="AI18" s="30"/>
    </row>
    <row r="19" spans="1:35" s="40" customFormat="1" ht="45.75" customHeight="1" x14ac:dyDescent="0.25">
      <c r="A19" s="65"/>
      <c r="B19" s="82"/>
      <c r="C19" s="35" t="s">
        <v>29</v>
      </c>
      <c r="D19" s="37">
        <f>SUM(J19,L19,N19,P19,R19,T19,V19,X19,Z19,AB19,AD19,AF19)</f>
        <v>5971.3</v>
      </c>
      <c r="E19" s="37">
        <f>J19+L19</f>
        <v>900</v>
      </c>
      <c r="F19" s="37">
        <f>G19</f>
        <v>711.46339</v>
      </c>
      <c r="G19" s="37">
        <f>SUM(K19,M19,O19,Q19,S19,U19,W19,Y19,AA19,AC19,AE19,AG19)</f>
        <v>711.46339</v>
      </c>
      <c r="H19" s="37">
        <f t="shared" si="4"/>
        <v>11.914715221141124</v>
      </c>
      <c r="I19" s="37">
        <f t="shared" si="5"/>
        <v>79.05148777777778</v>
      </c>
      <c r="J19" s="45">
        <v>450</v>
      </c>
      <c r="K19" s="45">
        <v>425.1</v>
      </c>
      <c r="L19" s="45">
        <v>450</v>
      </c>
      <c r="M19" s="45">
        <v>286.36338999999998</v>
      </c>
      <c r="N19" s="45">
        <v>450</v>
      </c>
      <c r="O19" s="45">
        <v>0</v>
      </c>
      <c r="P19" s="45">
        <v>806.5</v>
      </c>
      <c r="Q19" s="45">
        <v>0</v>
      </c>
      <c r="R19" s="45">
        <v>533.6</v>
      </c>
      <c r="S19" s="45">
        <v>0</v>
      </c>
      <c r="T19" s="45">
        <v>450</v>
      </c>
      <c r="U19" s="45">
        <v>0</v>
      </c>
      <c r="V19" s="45">
        <v>627.1</v>
      </c>
      <c r="W19" s="45">
        <v>0</v>
      </c>
      <c r="X19" s="45">
        <v>560.1</v>
      </c>
      <c r="Y19" s="45">
        <v>0</v>
      </c>
      <c r="Z19" s="45">
        <v>450</v>
      </c>
      <c r="AA19" s="45">
        <v>0</v>
      </c>
      <c r="AB19" s="45">
        <v>294</v>
      </c>
      <c r="AC19" s="45">
        <v>0</v>
      </c>
      <c r="AD19" s="45">
        <v>450</v>
      </c>
      <c r="AE19" s="45">
        <v>0</v>
      </c>
      <c r="AF19" s="45">
        <v>450</v>
      </c>
      <c r="AG19" s="45">
        <v>0</v>
      </c>
      <c r="AH19" s="76"/>
      <c r="AI19" s="41"/>
    </row>
    <row r="20" spans="1:35" s="40" customFormat="1" ht="52.5" customHeight="1" x14ac:dyDescent="0.25">
      <c r="A20" s="65"/>
      <c r="B20" s="82"/>
      <c r="C20" s="35" t="s">
        <v>30</v>
      </c>
      <c r="D20" s="37">
        <f>SUM(J20,L20,N20,P20,R20,T20,V20,X20,Z20,AB20,AD20,AF20)</f>
        <v>4184.8</v>
      </c>
      <c r="E20" s="37">
        <f>J20+L20</f>
        <v>973.95648000000006</v>
      </c>
      <c r="F20" s="37">
        <f>G20</f>
        <v>875.78656000000001</v>
      </c>
      <c r="G20" s="37">
        <f>SUM(K20,M20,O20,Q20,S20,U20,W20,Y20,AA20,AC20,AE20,AG20)</f>
        <v>875.78656000000001</v>
      </c>
      <c r="H20" s="37">
        <f t="shared" si="4"/>
        <v>20.927799655897534</v>
      </c>
      <c r="I20" s="37">
        <f t="shared" si="5"/>
        <v>89.920502402735693</v>
      </c>
      <c r="J20" s="45">
        <v>470.66948000000002</v>
      </c>
      <c r="K20" s="45">
        <v>260.52875</v>
      </c>
      <c r="L20" s="45">
        <v>503.28699999999998</v>
      </c>
      <c r="M20" s="45">
        <v>615.25780999999995</v>
      </c>
      <c r="N20" s="45">
        <v>166.11799999999999</v>
      </c>
      <c r="O20" s="45">
        <v>0</v>
      </c>
      <c r="P20" s="45">
        <v>178.42812000000001</v>
      </c>
      <c r="Q20" s="45">
        <v>0</v>
      </c>
      <c r="R20" s="45">
        <v>254.608</v>
      </c>
      <c r="S20" s="45">
        <v>0</v>
      </c>
      <c r="T20" s="45">
        <v>298.21800000000002</v>
      </c>
      <c r="U20" s="45">
        <v>0</v>
      </c>
      <c r="V20" s="45">
        <v>1045.2261100000001</v>
      </c>
      <c r="W20" s="45">
        <v>0</v>
      </c>
      <c r="X20" s="45">
        <v>339.87018999999998</v>
      </c>
      <c r="Y20" s="45">
        <v>0</v>
      </c>
      <c r="Z20" s="45">
        <v>254.84299999999999</v>
      </c>
      <c r="AA20" s="45">
        <v>0</v>
      </c>
      <c r="AB20" s="45">
        <v>292.7921</v>
      </c>
      <c r="AC20" s="45">
        <v>0</v>
      </c>
      <c r="AD20" s="45">
        <v>135.91800000000001</v>
      </c>
      <c r="AE20" s="45">
        <v>0</v>
      </c>
      <c r="AF20" s="45">
        <v>244.822</v>
      </c>
      <c r="AG20" s="45">
        <v>0</v>
      </c>
      <c r="AH20" s="76"/>
      <c r="AI20" s="41"/>
    </row>
    <row r="21" spans="1:35" s="26" customFormat="1" ht="53.25" customHeight="1" x14ac:dyDescent="0.25">
      <c r="A21" s="81"/>
      <c r="B21" s="72"/>
      <c r="C21" s="35" t="s">
        <v>31</v>
      </c>
      <c r="D21" s="37">
        <f>SUM(J21,L21,N21,P21,R21,T21,V21,X21,Z21,AB21,AD21,AF21)</f>
        <v>0</v>
      </c>
      <c r="E21" s="37">
        <f>J21+L21</f>
        <v>0</v>
      </c>
      <c r="F21" s="37">
        <f>G21</f>
        <v>0</v>
      </c>
      <c r="G21" s="37">
        <f>SUM(K21,M21,O21,Q21,S21,U21,W21,Y21,AA21,AC21,AE21,AG21)</f>
        <v>0</v>
      </c>
      <c r="H21" s="37">
        <f t="shared" si="4"/>
        <v>0</v>
      </c>
      <c r="I21" s="37">
        <f t="shared" si="5"/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77"/>
      <c r="AI21" s="30"/>
    </row>
    <row r="22" spans="1:35" s="29" customFormat="1" ht="18.75" customHeight="1" x14ac:dyDescent="0.25">
      <c r="A22" s="27" t="s">
        <v>42</v>
      </c>
      <c r="B22" s="83" t="s">
        <v>43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5"/>
      <c r="AH22" s="28"/>
    </row>
    <row r="23" spans="1:35" s="32" customFormat="1" ht="112.5" customHeight="1" x14ac:dyDescent="0.25">
      <c r="A23" s="64" t="s">
        <v>44</v>
      </c>
      <c r="B23" s="71" t="s">
        <v>45</v>
      </c>
      <c r="C23" s="38" t="s">
        <v>28</v>
      </c>
      <c r="D23" s="46">
        <f>D24</f>
        <v>134277.09999999998</v>
      </c>
      <c r="E23" s="46">
        <f>E24</f>
        <v>26990.644</v>
      </c>
      <c r="F23" s="46">
        <f>F24</f>
        <v>21279.456619999997</v>
      </c>
      <c r="G23" s="46">
        <f>G24</f>
        <v>21279.456619999997</v>
      </c>
      <c r="H23" s="46">
        <f>IFERROR(G23/D23*100,0)</f>
        <v>15.84742046112107</v>
      </c>
      <c r="I23" s="46">
        <f>IFERROR(G23/E23*100,0)</f>
        <v>78.840121858522522</v>
      </c>
      <c r="J23" s="36">
        <f t="shared" ref="J23:AG23" si="8">J24</f>
        <v>15349.004000000001</v>
      </c>
      <c r="K23" s="36">
        <f t="shared" si="8"/>
        <v>8752.0387499999997</v>
      </c>
      <c r="L23" s="36">
        <f t="shared" si="8"/>
        <v>11641.64</v>
      </c>
      <c r="M23" s="36">
        <f t="shared" si="8"/>
        <v>12527.417869999999</v>
      </c>
      <c r="N23" s="36">
        <f t="shared" si="8"/>
        <v>9168.1119999999992</v>
      </c>
      <c r="O23" s="36">
        <f t="shared" si="8"/>
        <v>0</v>
      </c>
      <c r="P23" s="36">
        <f t="shared" si="8"/>
        <v>13449.382</v>
      </c>
      <c r="Q23" s="36">
        <f t="shared" si="8"/>
        <v>0</v>
      </c>
      <c r="R23" s="36">
        <f t="shared" si="8"/>
        <v>10422.607</v>
      </c>
      <c r="S23" s="36">
        <f t="shared" si="8"/>
        <v>0</v>
      </c>
      <c r="T23" s="36">
        <f t="shared" si="8"/>
        <v>9417.9</v>
      </c>
      <c r="U23" s="36">
        <f t="shared" si="8"/>
        <v>0</v>
      </c>
      <c r="V23" s="36">
        <f t="shared" si="8"/>
        <v>12091.137000000001</v>
      </c>
      <c r="W23" s="36">
        <f t="shared" si="8"/>
        <v>0</v>
      </c>
      <c r="X23" s="36">
        <f t="shared" si="8"/>
        <v>10221.087</v>
      </c>
      <c r="Y23" s="36">
        <f t="shared" si="8"/>
        <v>0</v>
      </c>
      <c r="Z23" s="36">
        <f t="shared" si="8"/>
        <v>8915.7070000000003</v>
      </c>
      <c r="AA23" s="36">
        <f t="shared" si="8"/>
        <v>0</v>
      </c>
      <c r="AB23" s="36">
        <f t="shared" si="8"/>
        <v>11445.964</v>
      </c>
      <c r="AC23" s="36">
        <f t="shared" si="8"/>
        <v>0</v>
      </c>
      <c r="AD23" s="36">
        <f t="shared" si="8"/>
        <v>9570.9359999999997</v>
      </c>
      <c r="AE23" s="36">
        <f t="shared" si="8"/>
        <v>0</v>
      </c>
      <c r="AF23" s="36">
        <f t="shared" si="8"/>
        <v>12583.624</v>
      </c>
      <c r="AG23" s="36">
        <f t="shared" si="8"/>
        <v>0</v>
      </c>
      <c r="AH23" s="75" t="s">
        <v>48</v>
      </c>
      <c r="AI23" s="31"/>
    </row>
    <row r="24" spans="1:35" s="44" customFormat="1" ht="115.5" customHeight="1" x14ac:dyDescent="0.25">
      <c r="A24" s="81"/>
      <c r="B24" s="72"/>
      <c r="C24" s="35" t="s">
        <v>31</v>
      </c>
      <c r="D24" s="37">
        <f>SUM(J24,L24,N24,P24,R24,T24,V24,X24,Z24,AB24,AD24,AF24)</f>
        <v>134277.09999999998</v>
      </c>
      <c r="E24" s="37">
        <f>J24+L24</f>
        <v>26990.644</v>
      </c>
      <c r="F24" s="37">
        <f>G24</f>
        <v>21279.456619999997</v>
      </c>
      <c r="G24" s="37">
        <f>SUM(K24,M24,O24,Q24,S24,U24,W24,Y24,AA24,AC24,AE24,AG24)</f>
        <v>21279.456619999997</v>
      </c>
      <c r="H24" s="37">
        <f>IFERROR(G24/D24*100,0)</f>
        <v>15.84742046112107</v>
      </c>
      <c r="I24" s="37">
        <f>IFERROR(G24/E24*100,0)</f>
        <v>78.840121858522522</v>
      </c>
      <c r="J24" s="45">
        <v>15349.004000000001</v>
      </c>
      <c r="K24" s="45">
        <v>8752.0387499999997</v>
      </c>
      <c r="L24" s="45">
        <v>11641.64</v>
      </c>
      <c r="M24" s="45">
        <v>12527.417869999999</v>
      </c>
      <c r="N24" s="45">
        <v>9168.1119999999992</v>
      </c>
      <c r="O24" s="45">
        <v>0</v>
      </c>
      <c r="P24" s="45">
        <v>13449.382</v>
      </c>
      <c r="Q24" s="45">
        <v>0</v>
      </c>
      <c r="R24" s="45">
        <v>10422.607</v>
      </c>
      <c r="S24" s="45">
        <v>0</v>
      </c>
      <c r="T24" s="45">
        <v>9417.9</v>
      </c>
      <c r="U24" s="45">
        <v>0</v>
      </c>
      <c r="V24" s="45">
        <v>12091.137000000001</v>
      </c>
      <c r="W24" s="45">
        <v>0</v>
      </c>
      <c r="X24" s="45">
        <v>10221.087</v>
      </c>
      <c r="Y24" s="45">
        <v>0</v>
      </c>
      <c r="Z24" s="45">
        <v>8915.7070000000003</v>
      </c>
      <c r="AA24" s="45">
        <v>0</v>
      </c>
      <c r="AB24" s="45">
        <v>11445.964</v>
      </c>
      <c r="AC24" s="45">
        <v>0</v>
      </c>
      <c r="AD24" s="45">
        <v>9570.9359999999997</v>
      </c>
      <c r="AE24" s="45">
        <v>0</v>
      </c>
      <c r="AF24" s="45">
        <v>12583.624</v>
      </c>
      <c r="AG24" s="45">
        <v>0</v>
      </c>
      <c r="AH24" s="78"/>
      <c r="AI24" s="43"/>
    </row>
    <row r="25" spans="1:35" s="13" customFormat="1" x14ac:dyDescent="0.25">
      <c r="C25" s="33"/>
    </row>
  </sheetData>
  <mergeCells count="40">
    <mergeCell ref="AH13:AH14"/>
    <mergeCell ref="AH18:AH21"/>
    <mergeCell ref="AH23:AH24"/>
    <mergeCell ref="AH16:AH17"/>
    <mergeCell ref="A23:A24"/>
    <mergeCell ref="B23:B24"/>
    <mergeCell ref="B15:AG15"/>
    <mergeCell ref="A16:A17"/>
    <mergeCell ref="B16:B17"/>
    <mergeCell ref="A18:A21"/>
    <mergeCell ref="B18:B21"/>
    <mergeCell ref="B22:AG22"/>
    <mergeCell ref="AH4:AH6"/>
    <mergeCell ref="A8:A11"/>
    <mergeCell ref="B8:B11"/>
    <mergeCell ref="B12:AG12"/>
    <mergeCell ref="A13:A14"/>
    <mergeCell ref="B13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 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2026-04-13T10:11:57Z</dcterms:modified>
</cp:coreProperties>
</file>