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38400" windowHeight="17400"/>
  </bookViews>
  <sheets>
    <sheet name="МП АПК (7)" sheetId="2" r:id="rId1"/>
  </sheets>
  <calcPr calcId="162913"/>
</workbook>
</file>

<file path=xl/calcChain.xml><?xml version="1.0" encoding="utf-8"?>
<calcChain xmlns="http://schemas.openxmlformats.org/spreadsheetml/2006/main">
  <c r="C38" i="2" l="1"/>
  <c r="B38" i="2"/>
  <c r="E15" i="2"/>
  <c r="B35" i="2"/>
  <c r="C35" i="2"/>
  <c r="C32" i="2"/>
  <c r="C31" i="2"/>
  <c r="C28" i="2"/>
  <c r="C27" i="2"/>
  <c r="C24" i="2"/>
  <c r="C23" i="2"/>
  <c r="C20" i="2"/>
  <c r="C19" i="2"/>
  <c r="D15" i="2"/>
  <c r="E11" i="2"/>
  <c r="F35" i="2" l="1"/>
  <c r="C12" i="2" l="1"/>
  <c r="E38" i="2"/>
  <c r="E37" i="2"/>
  <c r="D38" i="2"/>
  <c r="D12" i="2"/>
  <c r="D35" i="2"/>
  <c r="E28" i="2"/>
  <c r="D28" i="2"/>
  <c r="B23" i="2"/>
  <c r="B22" i="2"/>
  <c r="E20" i="2"/>
  <c r="E19" i="2"/>
  <c r="N15" i="2" l="1"/>
  <c r="E32" i="2" l="1"/>
  <c r="D32" i="2" s="1"/>
  <c r="D34" i="2" l="1"/>
  <c r="D19" i="2"/>
  <c r="C18" i="2"/>
  <c r="D11" i="2"/>
  <c r="D37" i="2" l="1"/>
  <c r="E34" i="2"/>
  <c r="B32" i="2"/>
  <c r="E24" i="2"/>
  <c r="D24" i="2"/>
  <c r="D20" i="2"/>
  <c r="B19" i="2"/>
  <c r="F19" i="2" s="1"/>
  <c r="E16" i="2"/>
  <c r="C16" i="2"/>
  <c r="B16" i="2"/>
  <c r="D18" i="2" l="1"/>
  <c r="C30" i="2"/>
  <c r="S19" i="2" l="1"/>
  <c r="E31" i="2" l="1"/>
  <c r="D31" i="2"/>
  <c r="F32" i="2" l="1"/>
  <c r="B31" i="2"/>
  <c r="B24" i="2"/>
  <c r="B12" i="2" l="1"/>
  <c r="D30" i="2" l="1"/>
  <c r="E27" i="2"/>
  <c r="D27" i="2"/>
  <c r="C26" i="2"/>
  <c r="D23" i="2"/>
  <c r="D22" i="2"/>
  <c r="D16" i="2"/>
  <c r="C22" i="2" l="1"/>
  <c r="H15" i="2" l="1"/>
  <c r="H14" i="2"/>
  <c r="I38" i="2" l="1"/>
  <c r="J38" i="2"/>
  <c r="K38" i="2"/>
  <c r="L38" i="2"/>
  <c r="M38" i="2"/>
  <c r="N38" i="2"/>
  <c r="O38" i="2"/>
  <c r="P38" i="2"/>
  <c r="Q38" i="2"/>
  <c r="R38" i="2"/>
  <c r="S38" i="2"/>
  <c r="T38" i="2"/>
  <c r="U38" i="2"/>
  <c r="V38" i="2"/>
  <c r="W38" i="2"/>
  <c r="X38" i="2"/>
  <c r="Y38" i="2"/>
  <c r="Z38" i="2"/>
  <c r="AA38" i="2"/>
  <c r="E36" i="2" s="1"/>
  <c r="AB38" i="2"/>
  <c r="AC38" i="2"/>
  <c r="AD38" i="2"/>
  <c r="AE38" i="2"/>
  <c r="H38" i="2"/>
  <c r="I37" i="2"/>
  <c r="J37" i="2"/>
  <c r="K37" i="2"/>
  <c r="L37" i="2"/>
  <c r="M37" i="2"/>
  <c r="N37" i="2"/>
  <c r="O37" i="2"/>
  <c r="P37" i="2"/>
  <c r="Q37" i="2"/>
  <c r="R37" i="2"/>
  <c r="S37" i="2"/>
  <c r="T37" i="2"/>
  <c r="U37" i="2"/>
  <c r="V37" i="2"/>
  <c r="W37" i="2"/>
  <c r="X37" i="2"/>
  <c r="Y37" i="2"/>
  <c r="Z37" i="2"/>
  <c r="AA37" i="2"/>
  <c r="AB37" i="2"/>
  <c r="AC37" i="2"/>
  <c r="AD37" i="2"/>
  <c r="AE37" i="2"/>
  <c r="H37" i="2"/>
  <c r="H35" i="2"/>
  <c r="H34" i="2"/>
  <c r="C37" i="2" l="1"/>
  <c r="C36" i="2" s="1"/>
  <c r="B37" i="2"/>
  <c r="D36" i="2"/>
  <c r="F37" i="2"/>
  <c r="I35" i="2"/>
  <c r="J35" i="2"/>
  <c r="K35" i="2"/>
  <c r="L35" i="2"/>
  <c r="M35" i="2"/>
  <c r="N35" i="2"/>
  <c r="O35" i="2"/>
  <c r="P35" i="2"/>
  <c r="R35" i="2"/>
  <c r="S35" i="2"/>
  <c r="T35" i="2"/>
  <c r="V35" i="2"/>
  <c r="W35" i="2"/>
  <c r="X35" i="2"/>
  <c r="Y35" i="2"/>
  <c r="Z35" i="2"/>
  <c r="AA35" i="2"/>
  <c r="AB35" i="2"/>
  <c r="AC35" i="2"/>
  <c r="AE35" i="2"/>
  <c r="I34" i="2"/>
  <c r="J34" i="2"/>
  <c r="K34" i="2"/>
  <c r="L34" i="2"/>
  <c r="M34" i="2"/>
  <c r="N34" i="2"/>
  <c r="O34" i="2"/>
  <c r="P34" i="2"/>
  <c r="Q34" i="2"/>
  <c r="R34" i="2"/>
  <c r="T34" i="2"/>
  <c r="U34" i="2"/>
  <c r="V34" i="2"/>
  <c r="W34" i="2"/>
  <c r="X34" i="2"/>
  <c r="Y34" i="2"/>
  <c r="AA34" i="2"/>
  <c r="AB34" i="2"/>
  <c r="AC34" i="2"/>
  <c r="AD34" i="2"/>
  <c r="AE34" i="2"/>
  <c r="H16" i="2"/>
  <c r="J14" i="2"/>
  <c r="I14" i="2"/>
  <c r="K14" i="2"/>
  <c r="L14" i="2"/>
  <c r="M14" i="2"/>
  <c r="N14" i="2"/>
  <c r="O14" i="2"/>
  <c r="P14" i="2"/>
  <c r="Q14" i="2"/>
  <c r="R14" i="2"/>
  <c r="T14" i="2"/>
  <c r="U14" i="2"/>
  <c r="V14" i="2"/>
  <c r="W14" i="2"/>
  <c r="X14" i="2"/>
  <c r="Y14" i="2"/>
  <c r="AA14" i="2"/>
  <c r="AB14" i="2"/>
  <c r="AC14" i="2"/>
  <c r="AD14" i="2"/>
  <c r="AE14" i="2"/>
  <c r="J11" i="2"/>
  <c r="H11" i="2"/>
  <c r="F31" i="2"/>
  <c r="J12" i="2"/>
  <c r="K12" i="2"/>
  <c r="L12" i="2"/>
  <c r="M12" i="2"/>
  <c r="N12" i="2"/>
  <c r="O12" i="2"/>
  <c r="P12" i="2"/>
  <c r="Q12" i="2"/>
  <c r="Q35" i="2" s="1"/>
  <c r="R12" i="2"/>
  <c r="S12" i="2"/>
  <c r="T12" i="2"/>
  <c r="U12" i="2"/>
  <c r="U35" i="2" s="1"/>
  <c r="V12" i="2"/>
  <c r="W12" i="2"/>
  <c r="X12" i="2"/>
  <c r="Y12" i="2"/>
  <c r="Z12" i="2"/>
  <c r="AA12" i="2"/>
  <c r="AB12" i="2"/>
  <c r="AC12" i="2"/>
  <c r="AD12" i="2"/>
  <c r="AD35" i="2" s="1"/>
  <c r="AE12" i="2"/>
  <c r="I12" i="2"/>
  <c r="K11" i="2"/>
  <c r="I11" i="2"/>
  <c r="L11" i="2"/>
  <c r="M11" i="2"/>
  <c r="N11" i="2"/>
  <c r="O11" i="2"/>
  <c r="P11" i="2"/>
  <c r="Q11" i="2"/>
  <c r="R11" i="2"/>
  <c r="T11" i="2"/>
  <c r="U11" i="2"/>
  <c r="V11" i="2"/>
  <c r="W11" i="2"/>
  <c r="X11" i="2"/>
  <c r="Y11" i="2"/>
  <c r="AA11" i="2"/>
  <c r="AB11" i="2"/>
  <c r="AC11" i="2"/>
  <c r="AD11" i="2"/>
  <c r="AE11" i="2"/>
  <c r="H12" i="2"/>
  <c r="E12" i="2"/>
  <c r="E35" i="2" s="1"/>
  <c r="G35" i="2" s="1"/>
  <c r="G37" i="2" l="1"/>
  <c r="B30" i="2"/>
  <c r="B28" i="2"/>
  <c r="B27" i="2"/>
  <c r="B26" i="2"/>
  <c r="B20" i="2"/>
  <c r="B18" i="2"/>
  <c r="I15" i="2"/>
  <c r="J15" i="2"/>
  <c r="K15" i="2"/>
  <c r="L15" i="2"/>
  <c r="M15" i="2"/>
  <c r="O15" i="2"/>
  <c r="P15" i="2"/>
  <c r="Q15" i="2"/>
  <c r="R15" i="2"/>
  <c r="S15" i="2"/>
  <c r="T15" i="2"/>
  <c r="U15" i="2"/>
  <c r="V15" i="2"/>
  <c r="W15" i="2"/>
  <c r="X15" i="2"/>
  <c r="Y15" i="2"/>
  <c r="Z15" i="2"/>
  <c r="C15" i="2" s="1"/>
  <c r="AA15" i="2"/>
  <c r="AB15" i="2"/>
  <c r="AC15" i="2"/>
  <c r="AD15" i="2"/>
  <c r="AE15" i="2"/>
  <c r="C11" i="2" l="1"/>
  <c r="C14" i="2"/>
  <c r="B15" i="2"/>
  <c r="B11" i="2" s="1"/>
  <c r="B34" i="2" s="1"/>
  <c r="Z11" i="2"/>
  <c r="Z34" i="2" s="1"/>
  <c r="Z14" i="2"/>
  <c r="S14" i="2"/>
  <c r="S11" i="2"/>
  <c r="S34" i="2" s="1"/>
  <c r="AD24" i="2"/>
  <c r="Z24" i="2"/>
  <c r="Z22" i="2" s="1"/>
  <c r="F24" i="2"/>
  <c r="H23" i="2"/>
  <c r="E23" i="2"/>
  <c r="AE22" i="2"/>
  <c r="AD22" i="2"/>
  <c r="AC22" i="2"/>
  <c r="AB22" i="2"/>
  <c r="AA22" i="2"/>
  <c r="Y22" i="2"/>
  <c r="X22" i="2"/>
  <c r="W22" i="2"/>
  <c r="V22" i="2"/>
  <c r="U22" i="2"/>
  <c r="T22" i="2"/>
  <c r="S22" i="2"/>
  <c r="R22" i="2"/>
  <c r="Q22" i="2"/>
  <c r="P22" i="2"/>
  <c r="O22" i="2"/>
  <c r="N22" i="2"/>
  <c r="M22" i="2"/>
  <c r="L22" i="2"/>
  <c r="K22" i="2"/>
  <c r="I22" i="2"/>
  <c r="H22" i="2"/>
  <c r="AD20" i="2"/>
  <c r="Z20" i="2"/>
  <c r="Z18" i="2" s="1"/>
  <c r="H19" i="2"/>
  <c r="AE18" i="2"/>
  <c r="AC18" i="2"/>
  <c r="AB18" i="2"/>
  <c r="AA18" i="2"/>
  <c r="Y18" i="2"/>
  <c r="X18" i="2"/>
  <c r="W18" i="2"/>
  <c r="V18" i="2"/>
  <c r="U18" i="2"/>
  <c r="T18" i="2"/>
  <c r="S18" i="2"/>
  <c r="R18" i="2"/>
  <c r="Q18" i="2"/>
  <c r="P18" i="2"/>
  <c r="O18" i="2"/>
  <c r="N18" i="2"/>
  <c r="M18" i="2"/>
  <c r="L18" i="2"/>
  <c r="K18" i="2"/>
  <c r="I18" i="2"/>
  <c r="AD16" i="2"/>
  <c r="Z16" i="2"/>
  <c r="F15" i="2"/>
  <c r="C34" i="2" l="1"/>
  <c r="C33" i="2" s="1"/>
  <c r="C10" i="2"/>
  <c r="B14" i="2"/>
  <c r="F20" i="2"/>
  <c r="G20" i="2"/>
  <c r="F23" i="2"/>
  <c r="G15" i="2"/>
  <c r="G16" i="2"/>
  <c r="H18" i="2"/>
  <c r="AD18" i="2"/>
  <c r="G24" i="2"/>
  <c r="G23" i="2"/>
  <c r="E22" i="2"/>
  <c r="G19" i="2"/>
  <c r="E18" i="2"/>
  <c r="E14" i="2"/>
  <c r="F16" i="2"/>
  <c r="B10" i="2" l="1"/>
  <c r="D10" i="2"/>
  <c r="D14" i="2"/>
  <c r="G11" i="2"/>
  <c r="F11" i="2"/>
  <c r="G27" i="2"/>
  <c r="G22" i="2"/>
  <c r="F22" i="2"/>
  <c r="G18" i="2"/>
  <c r="F18" i="2"/>
  <c r="F14" i="2"/>
  <c r="G14" i="2"/>
  <c r="S26" i="2" l="1"/>
  <c r="Q30" i="2" l="1"/>
  <c r="T36" i="2" l="1"/>
  <c r="R26" i="2" l="1"/>
  <c r="E26" i="2" l="1"/>
  <c r="N36" i="2" l="1"/>
  <c r="AB36" i="2"/>
  <c r="AE36" i="2"/>
  <c r="AC36" i="2"/>
  <c r="O36" i="2"/>
  <c r="Y32" i="2"/>
  <c r="H32" i="2"/>
  <c r="AA31" i="2"/>
  <c r="Y31" i="2"/>
  <c r="U31" i="2"/>
  <c r="U30" i="2" s="1"/>
  <c r="M31" i="2"/>
  <c r="AE30" i="2"/>
  <c r="AD30" i="2"/>
  <c r="AC30" i="2"/>
  <c r="AB30" i="2"/>
  <c r="Z30" i="2"/>
  <c r="X30" i="2"/>
  <c r="W30" i="2"/>
  <c r="V30" i="2"/>
  <c r="T30" i="2"/>
  <c r="S30" i="2"/>
  <c r="R30" i="2"/>
  <c r="P30" i="2"/>
  <c r="O30" i="2"/>
  <c r="N30" i="2"/>
  <c r="L30" i="2"/>
  <c r="K30" i="2"/>
  <c r="J30" i="2"/>
  <c r="I30" i="2"/>
  <c r="AD28" i="2"/>
  <c r="Z28" i="2"/>
  <c r="H27" i="2"/>
  <c r="F27" i="2" s="1"/>
  <c r="AE26" i="2"/>
  <c r="AC26" i="2"/>
  <c r="AB26" i="2"/>
  <c r="AA26" i="2"/>
  <c r="Z26" i="2"/>
  <c r="Y26" i="2"/>
  <c r="X26" i="2"/>
  <c r="W26" i="2"/>
  <c r="V26" i="2"/>
  <c r="U26" i="2"/>
  <c r="T26" i="2"/>
  <c r="Q26" i="2"/>
  <c r="P26" i="2"/>
  <c r="O26" i="2"/>
  <c r="N26" i="2"/>
  <c r="M26" i="2"/>
  <c r="L26" i="2"/>
  <c r="K26" i="2"/>
  <c r="I26" i="2"/>
  <c r="N33" i="2"/>
  <c r="O10" i="2"/>
  <c r="Z10" i="2" l="1"/>
  <c r="AB10" i="2"/>
  <c r="J10" i="2"/>
  <c r="N10" i="2"/>
  <c r="M36" i="2"/>
  <c r="K36" i="2"/>
  <c r="Q36" i="2"/>
  <c r="W36" i="2"/>
  <c r="M10" i="2"/>
  <c r="W10" i="2"/>
  <c r="M30" i="2"/>
  <c r="Y30" i="2"/>
  <c r="AA30" i="2"/>
  <c r="U36" i="2"/>
  <c r="S36" i="2"/>
  <c r="X36" i="2"/>
  <c r="R10" i="2"/>
  <c r="V10" i="2"/>
  <c r="P33" i="2"/>
  <c r="J36" i="2"/>
  <c r="W33" i="2"/>
  <c r="I33" i="2"/>
  <c r="P10" i="2"/>
  <c r="T10" i="2"/>
  <c r="AE10" i="2"/>
  <c r="S10" i="2"/>
  <c r="J33" i="2"/>
  <c r="V33" i="2"/>
  <c r="R36" i="2"/>
  <c r="V36" i="2"/>
  <c r="G28" i="2"/>
  <c r="AD36" i="2"/>
  <c r="I10" i="2"/>
  <c r="K10" i="2"/>
  <c r="AC10" i="2"/>
  <c r="AD26" i="2"/>
  <c r="H26" i="2"/>
  <c r="X10" i="2"/>
  <c r="I36" i="2"/>
  <c r="H30" i="2"/>
  <c r="AE33" i="2" l="1"/>
  <c r="AC33" i="2"/>
  <c r="G31" i="2"/>
  <c r="E30" i="2"/>
  <c r="G32" i="2"/>
  <c r="D26" i="2"/>
  <c r="Z33" i="2"/>
  <c r="R33" i="2"/>
  <c r="K33" i="2"/>
  <c r="M33" i="2"/>
  <c r="Z36" i="2"/>
  <c r="AD33" i="2"/>
  <c r="Q33" i="2"/>
  <c r="L36" i="2"/>
  <c r="Q10" i="2"/>
  <c r="F28" i="2"/>
  <c r="O33" i="2"/>
  <c r="AB33" i="2"/>
  <c r="T33" i="2"/>
  <c r="X33" i="2"/>
  <c r="U33" i="2"/>
  <c r="U10" i="2"/>
  <c r="S33" i="2"/>
  <c r="G26" i="2"/>
  <c r="AD10" i="2"/>
  <c r="L33" i="2"/>
  <c r="L10" i="2"/>
  <c r="AA36" i="2"/>
  <c r="F26" i="2"/>
  <c r="F30" i="2" l="1"/>
  <c r="G30" i="2"/>
  <c r="E33" i="2"/>
  <c r="Y36" i="2"/>
  <c r="Y33" i="2"/>
  <c r="Y10" i="2"/>
  <c r="AA33" i="2"/>
  <c r="AA10" i="2"/>
  <c r="E10" i="2" l="1"/>
  <c r="F10" i="2" s="1"/>
  <c r="D33" i="2"/>
  <c r="G38" i="2" l="1"/>
  <c r="F34" i="2"/>
  <c r="F12" i="2" l="1"/>
  <c r="F38" i="2"/>
  <c r="H36" i="2"/>
  <c r="B33" i="2" l="1"/>
  <c r="G34" i="2"/>
  <c r="F33" i="2"/>
  <c r="H10" i="2"/>
  <c r="H33" i="2"/>
  <c r="G36" i="2"/>
  <c r="G12" i="2"/>
  <c r="G10" i="2"/>
  <c r="G33" i="2" l="1"/>
  <c r="P36" i="2"/>
  <c r="B36" i="2" l="1"/>
  <c r="F36" i="2" s="1"/>
</calcChain>
</file>

<file path=xl/sharedStrings.xml><?xml version="1.0" encoding="utf-8"?>
<sst xmlns="http://schemas.openxmlformats.org/spreadsheetml/2006/main" count="85" uniqueCount="44">
  <si>
    <t xml:space="preserve">Отчет о ходе реализации муниципальной программы (сетевой график) "Развитие агропромышленного комплекса в городе Когалыме (постановление Администрации города Когалыма от 11.10.2013 №2900) </t>
  </si>
  <si>
    <t>тыс.рублей</t>
  </si>
  <si>
    <t>Наименование мероприятий программы</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</si>
  <si>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</si>
  <si>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</si>
  <si>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</si>
  <si>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</si>
  <si>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</si>
  <si>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</si>
  <si>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</si>
  <si>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</si>
  <si>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</si>
  <si>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</si>
  <si>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</si>
  <si>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</si>
  <si>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</si>
  <si>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</si>
  <si>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</si>
  <si>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</si>
  <si>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</si>
  <si>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к текущему году</t>
  </si>
  <si>
    <t>на отчетную дату</t>
  </si>
  <si>
    <t xml:space="preserve">план </t>
  </si>
  <si>
    <t>кассовый расход</t>
  </si>
  <si>
    <t>ПРОЦЕССНАЯ ЧАСТЬ</t>
  </si>
  <si>
    <t>Всего по подпрограмме, в том числе</t>
  </si>
  <si>
    <t>бюджет автономного округа</t>
  </si>
  <si>
    <t>бюджет города Когалыма</t>
  </si>
  <si>
    <t>Всего</t>
  </si>
  <si>
    <t>1.2 Поддержка развития сельскохозяйственного производства в виде предоставления субсидий в целях возмещения затрат, связанных с реализацией сельскохозяйственной продукции (в том числе в части расходов по аренде торговых мест) (I, 1,2, 3, 4, 5)</t>
  </si>
  <si>
    <t>Всего по муниципальной программе:</t>
  </si>
  <si>
    <t>Процессная часть в целом по МП</t>
  </si>
  <si>
    <t>(подпись)</t>
  </si>
  <si>
    <t>Исполнитель: 
Главный специалист ОПРиРП УИДиРП,
Гариева Л.В., тел.93756</t>
  </si>
  <si>
    <t>Шамерзоева Т.Ф.
главный специалист ОПРиПР 93-756</t>
  </si>
  <si>
    <t xml:space="preserve">Подпрограмма 1. « Развитие сельскохозяйственного производства и деятельности по заготовке и переработке дикоросов» </t>
  </si>
  <si>
    <t>1.1 Поддержка сельскохозяйственного производства и деятельности по заготовке и переработке дикоросов (I,1,2,3,4,5)</t>
  </si>
  <si>
    <t>1.1.1. Поддержка животноводства, переработки и реализации продукции животноводства</t>
  </si>
  <si>
    <t>1.1.2. Поддержка растениеводства, переработки и реализации продукции растениеводства</t>
  </si>
  <si>
    <t>1.1.3. Поддержка деятельности по заготовке и переработке дикоросов</t>
  </si>
  <si>
    <t xml:space="preserve">Начальник УИДиРП </t>
  </si>
  <si>
    <t>В.И. Феоктистов</t>
  </si>
  <si>
    <t xml:space="preserve">1. В 2024 муниципальной программой «Развитие агропромышленного комплекса в городе Когалыме» предусмотрены мероприятия по предоставлению сельскохозяйственным товаропроизводителям субсидий на содержание маточного поголовья сельскохозяйственных животных за счёт субвенций из бюджета ХМАО – Югры, в рамках реализации переданных муниципальным образованиям государственных полномочий по поддержке сельскохозяйственного производства в соответствии с Законом ХМАО – Югры от 16.12.2010 №228-оз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в сфере поддержки сельскохозяйственного производства и деятельности по заготовке и переработке дикоросов». 
Порядками предоставления субсидий на поддержку сельскохозяйственного производства и деятельности по заготовке и переработке дикоросов, утвержденными постановлением Администрации города Когалыма от 15.03.2021 №500 предусмотрены следующие сроки подачи заявок:
- на субсидию на содержание маточного поголовья сельскохозяйственных животных по 06 мая.
заявка от Главы КФХ Шиманского В.М. на предоставление субсидии на содержание маточного поголовья сельскохозяйственных животных (за исключением личных подсобных хозяйств) принята 06.05.2024 г. через АИС «АПК». Список получателей субсидии на содержание маточного поголовья сельскохозяйственных животных за 2024 год утвержден постановлением Администрации города Когалыма №992 от 24 мая 2024;
2. На основании Постановления Администрации города Когалыма от 24.05.20243 № 992 плановые асигнования в сумме 240,0 тыс.руб. доведены до получателя.
3. 6,5 тыс.руб. доведены до сотрудника, осуществляющего администрирование.
4. В соответствии с приказом КФ Администрации г.Когалыма от 03.10.2024 №80-О внесены изменения в сводную бюджетную роспись и лимиты бюджетных обязательств на 2024-2026 г.г.
</t>
  </si>
  <si>
    <t>1. На основании Постановления Администрации города Когалыма от 23.05.2024 № 986 плановые асигнования в сумме 360,0 тыс.руб. доведены до получателя.
2. На основании Постановления Администрации города Когалыма от 16.07.2024 № 1324 плановые асигнования в сумме 270,0 тыс.руб. доведены до получателя.
3. На основании Постановления Администрации города Когалыма от 14.10.2024 № 1890 плановые асигнования в сумме 270,0 тыс.руб. доведены до получателя.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</si>
</sst>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_ ;[Red]\-#,##0.0\ "/>
    <numFmt numFmtId="166" formatCode="#,##0_ ;[Red]\-#,##0\ "/>
    <numFmt numFmtId="167" formatCode="#,##0.000"/>
  </numFmts>
  <fonts count="17" x14ac:knownFonts="1">
    <font>
      <sz val="11"/>
      <color theme="1"/>
      <name val="Calibri"/>
      <family val="2"/>
      <scheme val="minor"/>
    </font>
    <font>
      <sz val="11"/>
      <color theme="1"/>
      <name val="Calibri"/>
      <family val="2"/>
      <scheme val="minor"/>
    </font>
    <font>
      <b/>
      <sz val="13"/>
      <name val="Times New Roman"/>
      <family val="1"/>
      <charset val="204"/>
    </font>
    <font>
      <b/>
      <sz val="13"/>
      <color rgb="FFFF0000"/>
      <name val="Times New Roman"/>
      <family val="1"/>
      <charset val="204"/>
    </font>
    <font>
      <sz val="11"/>
      <color rgb="FFFF0000"/>
      <name val="Calibri"/>
      <family val="2"/>
      <scheme val="minor"/>
    </font>
    <font>
      <sz val="12"/>
      <name val="Times New Roman"/>
      <family val="1"/>
      <charset val="204"/>
    </font>
    <font>
      <b/>
      <sz val="14"/>
      <name val="Times New Roman"/>
      <family val="1"/>
      <charset val="204"/>
    </font>
    <font>
      <sz val="14"/>
      <name val="Times New Roman"/>
      <family val="1"/>
      <charset val="204"/>
    </font>
    <font>
      <sz val="11"/>
      <name val="Calibri"/>
      <family val="2"/>
      <scheme val="minor"/>
    </font>
    <font>
      <sz val="16"/>
      <name val="Times New Roman"/>
      <family val="1"/>
      <charset val="204"/>
    </font>
    <font>
      <sz val="13"/>
      <name val="Times New Roman"/>
      <family val="1"/>
      <charset val="204"/>
    </font>
    <font>
      <b/>
      <sz val="12"/>
      <color rgb="FFFF0000"/>
      <name val="Times New Roman"/>
      <family val="1"/>
      <charset val="204"/>
    </font>
    <font>
      <sz val="12"/>
      <color rgb="FFFF0000"/>
      <name val="Times New Roman"/>
      <family val="1"/>
      <charset val="204"/>
    </font>
    <font>
      <sz val="10"/>
      <name val="Arial"/>
      <family val="2"/>
      <charset val="204"/>
    </font>
    <font>
      <b/>
      <sz val="14"/>
      <color rgb="FFFF0000"/>
      <name val="Times New Roman"/>
      <family val="1"/>
      <charset val="204"/>
    </font>
    <font>
      <b/>
      <sz val="12"/>
      <name val="Times New Roman"/>
      <family val="1"/>
      <charset val="204"/>
    </font>
    <font>
      <b/>
      <sz val="20"/>
      <name val="Times New Roman"/>
      <family val="1"/>
      <charset val="204"/>
    </font>
  </fonts>
  <fills count="7">
    <fill>
      <patternFill patternType="none"/>
    </fill>
    <fill>
      <patternFill patternType="gray125"/>
    </fill>
    <fill>
      <patternFill patternType="solid">
        <fgColor rgb="FFABF3CC"/>
        <bgColor indexed="64"/>
      </patternFill>
    </fill>
    <fill>
      <patternFill patternType="solid">
        <fgColor theme="0" tint="-0.14999847407452621"/>
        <bgColor indexed="64"/>
      </patternFill>
    </fill>
    <fill>
      <patternFill patternType="solid">
        <fgColor theme="0"/>
        <bgColor indexed="64"/>
      </patternFill>
    </fill>
    <fill>
      <patternFill patternType="solid">
        <fgColor rgb="FF9CF6CB"/>
        <bgColor indexed="64"/>
      </patternFill>
    </fill>
    <fill>
      <patternFill patternType="solid">
        <fgColor rgb="FFB5EBCD"/>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0" fontId="13" fillId="0" borderId="0"/>
  </cellStyleXfs>
  <cellXfs count="105">
    <xf numFmtId="0" fontId="0" fillId="0" borderId="0" xfId="0"/>
    <xf numFmtId="0" fontId="3" fillId="0" borderId="0" xfId="0" applyFont="1"/>
    <xf numFmtId="0" fontId="4" fillId="0" borderId="0" xfId="0" applyFont="1"/>
    <xf numFmtId="0" fontId="3" fillId="0" borderId="0" xfId="0" applyFont="1" applyAlignment="1"/>
    <xf numFmtId="0" fontId="2" fillId="0" borderId="0" xfId="0" applyFont="1" applyAlignment="1">
      <alignment horizontal="center"/>
    </xf>
    <xf numFmtId="0" fontId="5" fillId="0" borderId="0" xfId="0" applyFont="1" applyAlignment="1">
      <alignment horizontal="right"/>
    </xf>
    <xf numFmtId="0" fontId="6" fillId="0" borderId="8" xfId="0" applyNumberFormat="1" applyFont="1" applyFill="1" applyBorder="1" applyAlignment="1">
      <alignment horizontal="center" vertical="center" wrapText="1"/>
    </xf>
    <xf numFmtId="14" fontId="6" fillId="0" borderId="8"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166" fontId="7" fillId="0" borderId="9" xfId="0" applyNumberFormat="1" applyFont="1" applyFill="1" applyBorder="1" applyAlignment="1">
      <alignment horizontal="center" vertical="center" wrapText="1"/>
    </xf>
    <xf numFmtId="166" fontId="7" fillId="0" borderId="8" xfId="0" applyNumberFormat="1" applyFont="1" applyFill="1" applyBorder="1" applyAlignment="1">
      <alignment horizontal="center" vertical="center" wrapText="1"/>
    </xf>
    <xf numFmtId="0" fontId="8" fillId="0" borderId="0" xfId="0" applyFont="1" applyFill="1" applyBorder="1"/>
    <xf numFmtId="0" fontId="8" fillId="0" borderId="0" xfId="0" applyFont="1"/>
    <xf numFmtId="0" fontId="9" fillId="2" borderId="8" xfId="0" applyFont="1" applyFill="1" applyBorder="1" applyAlignment="1">
      <alignment vertical="center"/>
    </xf>
    <xf numFmtId="0" fontId="10" fillId="2" borderId="8" xfId="0" applyFont="1" applyFill="1" applyBorder="1" applyAlignment="1" applyProtection="1">
      <alignment horizontal="center" vertical="center" wrapText="1"/>
    </xf>
    <xf numFmtId="0" fontId="7" fillId="2" borderId="8" xfId="0" applyFont="1" applyFill="1" applyBorder="1" applyAlignment="1">
      <alignment horizontal="center" vertical="center" wrapText="1"/>
    </xf>
    <xf numFmtId="0" fontId="8" fillId="0" borderId="8" xfId="0" applyFont="1" applyBorder="1" applyAlignment="1">
      <alignment horizontal="center" vertical="center"/>
    </xf>
    <xf numFmtId="0" fontId="2" fillId="0" borderId="8" xfId="0" applyFont="1" applyFill="1" applyBorder="1" applyAlignment="1">
      <alignment horizontal="center" vertical="center"/>
    </xf>
    <xf numFmtId="167" fontId="11" fillId="0" borderId="0" xfId="0" applyNumberFormat="1" applyFont="1" applyFill="1" applyBorder="1" applyAlignment="1">
      <alignment vertical="center" wrapText="1"/>
    </xf>
    <xf numFmtId="0" fontId="10" fillId="0" borderId="9" xfId="0" applyFont="1" applyFill="1" applyBorder="1" applyAlignment="1">
      <alignment horizontal="left" vertical="center" wrapText="1"/>
    </xf>
    <xf numFmtId="4" fontId="10" fillId="0" borderId="8" xfId="1" applyNumberFormat="1" applyFont="1" applyFill="1" applyBorder="1" applyAlignment="1">
      <alignment horizontal="center" vertical="center"/>
    </xf>
    <xf numFmtId="0" fontId="10" fillId="0" borderId="8" xfId="0" applyFont="1" applyFill="1" applyBorder="1" applyAlignment="1">
      <alignment horizontal="center" vertical="center" wrapText="1"/>
    </xf>
    <xf numFmtId="0" fontId="2" fillId="0" borderId="9" xfId="0" applyFont="1" applyBorder="1" applyAlignment="1">
      <alignment horizontal="left" vertical="center" wrapText="1"/>
    </xf>
    <xf numFmtId="4" fontId="10" fillId="0" borderId="8" xfId="1" applyNumberFormat="1" applyFont="1" applyBorder="1" applyAlignment="1">
      <alignment horizontal="center" vertical="center"/>
    </xf>
    <xf numFmtId="4" fontId="2" fillId="0" borderId="8" xfId="0" applyNumberFormat="1" applyFont="1" applyFill="1" applyBorder="1" applyAlignment="1" applyProtection="1">
      <alignment horizontal="center" vertical="center" wrapText="1"/>
    </xf>
    <xf numFmtId="0" fontId="10" fillId="0" borderId="9" xfId="0" applyFont="1" applyBorder="1" applyAlignment="1">
      <alignment horizontal="left" vertical="center" wrapText="1"/>
    </xf>
    <xf numFmtId="4" fontId="10" fillId="0" borderId="8" xfId="0" applyNumberFormat="1" applyFont="1" applyFill="1" applyBorder="1" applyAlignment="1" applyProtection="1">
      <alignment horizontal="center" vertical="center" wrapText="1"/>
    </xf>
    <xf numFmtId="4" fontId="2" fillId="0" borderId="8" xfId="1" applyNumberFormat="1" applyFont="1" applyBorder="1" applyAlignment="1">
      <alignment horizontal="center" vertical="center"/>
    </xf>
    <xf numFmtId="4" fontId="2" fillId="0" borderId="8" xfId="1" applyNumberFormat="1" applyFont="1" applyFill="1" applyBorder="1" applyAlignment="1">
      <alignment horizontal="center" vertical="center"/>
    </xf>
    <xf numFmtId="165"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vertical="center" wrapText="1"/>
    </xf>
    <xf numFmtId="0" fontId="12" fillId="0" borderId="0" xfId="0" applyFont="1" applyFill="1" applyAlignment="1" applyProtection="1">
      <alignment vertical="center" wrapText="1"/>
    </xf>
    <xf numFmtId="4" fontId="10" fillId="4" borderId="8" xfId="0" applyNumberFormat="1" applyFont="1" applyFill="1" applyBorder="1" applyAlignment="1" applyProtection="1">
      <alignment horizontal="center" vertical="center" wrapText="1"/>
    </xf>
    <xf numFmtId="165" fontId="10" fillId="0" borderId="8" xfId="0" applyNumberFormat="1" applyFont="1" applyFill="1" applyBorder="1" applyAlignment="1">
      <alignment horizontal="center" vertical="center" wrapText="1"/>
    </xf>
    <xf numFmtId="0" fontId="14" fillId="0" borderId="0" xfId="0" applyFont="1" applyFill="1" applyBorder="1" applyAlignment="1">
      <alignment vertical="center" wrapText="1"/>
    </xf>
    <xf numFmtId="0" fontId="11" fillId="0" borderId="0" xfId="0" applyFont="1" applyFill="1" applyBorder="1" applyAlignment="1">
      <alignment vertical="center" wrapText="1"/>
    </xf>
    <xf numFmtId="165" fontId="2" fillId="0" borderId="8" xfId="0" applyNumberFormat="1" applyFont="1" applyFill="1" applyBorder="1" applyAlignment="1" applyProtection="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2" fontId="2" fillId="2" borderId="8" xfId="0" applyNumberFormat="1" applyFont="1" applyFill="1" applyBorder="1" applyAlignment="1">
      <alignment horizontal="center" vertical="center" wrapText="1"/>
    </xf>
    <xf numFmtId="0" fontId="8" fillId="0" borderId="0" xfId="0" applyFont="1" applyAlignment="1">
      <alignment vertical="center"/>
    </xf>
    <xf numFmtId="0" fontId="7" fillId="0" borderId="0" xfId="0" applyFont="1" applyFill="1" applyBorder="1" applyAlignment="1" applyProtection="1">
      <alignment wrapText="1"/>
    </xf>
    <xf numFmtId="165" fontId="5" fillId="0" borderId="0" xfId="0" applyNumberFormat="1" applyFont="1" applyFill="1" applyAlignment="1">
      <alignment vertical="center" wrapText="1"/>
    </xf>
    <xf numFmtId="165" fontId="15" fillId="0" borderId="0" xfId="0" applyNumberFormat="1" applyFont="1" applyFill="1" applyBorder="1" applyAlignment="1" applyProtection="1">
      <alignment horizontal="center" vertical="center" wrapText="1"/>
    </xf>
    <xf numFmtId="0" fontId="7" fillId="0" borderId="0" xfId="0" applyFont="1" applyFill="1" applyAlignment="1" applyProtection="1">
      <alignment vertical="center" wrapText="1"/>
    </xf>
    <xf numFmtId="0" fontId="7" fillId="0" borderId="0" xfId="0" applyFont="1" applyFill="1" applyAlignment="1" applyProtection="1">
      <alignment wrapText="1"/>
    </xf>
    <xf numFmtId="165" fontId="6" fillId="0" borderId="0" xfId="0" applyNumberFormat="1" applyFont="1" applyFill="1" applyBorder="1" applyAlignment="1" applyProtection="1">
      <alignment vertical="center" wrapText="1"/>
    </xf>
    <xf numFmtId="165" fontId="7" fillId="0" borderId="0" xfId="0" applyNumberFormat="1" applyFont="1" applyFill="1" applyBorder="1" applyAlignment="1" applyProtection="1">
      <alignment horizontal="left" vertical="top" wrapText="1"/>
    </xf>
    <xf numFmtId="0" fontId="5" fillId="0" borderId="0" xfId="0" applyFont="1" applyFill="1" applyAlignment="1" applyProtection="1">
      <alignment vertical="center" wrapText="1"/>
    </xf>
    <xf numFmtId="0" fontId="8" fillId="0" borderId="0" xfId="0" applyFont="1" applyBorder="1"/>
    <xf numFmtId="165" fontId="5" fillId="0" borderId="0" xfId="0" applyNumberFormat="1" applyFont="1" applyFill="1" applyAlignment="1" applyProtection="1">
      <alignment vertical="center" wrapText="1"/>
    </xf>
    <xf numFmtId="0" fontId="5" fillId="0" borderId="0" xfId="0" applyFont="1" applyFill="1" applyAlignment="1" applyProtection="1">
      <alignment horizontal="left" vertical="top" wrapText="1"/>
    </xf>
    <xf numFmtId="0" fontId="12" fillId="0" borderId="0" xfId="0" applyFont="1" applyFill="1" applyAlignment="1">
      <alignment vertical="center" wrapText="1"/>
    </xf>
    <xf numFmtId="0" fontId="7" fillId="0" borderId="0" xfId="0" applyFont="1" applyFill="1" applyBorder="1" applyAlignment="1" applyProtection="1">
      <alignment vertical="center" wrapText="1"/>
    </xf>
    <xf numFmtId="0" fontId="5" fillId="0" borderId="0" xfId="0" applyFont="1" applyFill="1" applyAlignment="1" applyProtection="1">
      <alignment vertical="top" wrapText="1"/>
    </xf>
    <xf numFmtId="165" fontId="16" fillId="0" borderId="0" xfId="0" applyNumberFormat="1" applyFont="1" applyFill="1" applyBorder="1" applyAlignment="1">
      <alignment vertical="top" wrapText="1"/>
    </xf>
    <xf numFmtId="165" fontId="7" fillId="0" borderId="0" xfId="0" applyNumberFormat="1" applyFont="1" applyFill="1" applyBorder="1" applyAlignment="1">
      <alignment horizontal="justify" wrapText="1"/>
    </xf>
    <xf numFmtId="0" fontId="6" fillId="0" borderId="0" xfId="0" applyFont="1" applyFill="1" applyBorder="1" applyAlignment="1">
      <alignment horizontal="justify" vertical="center" wrapText="1"/>
    </xf>
    <xf numFmtId="4" fontId="2" fillId="2" borderId="8" xfId="0" applyNumberFormat="1" applyFont="1" applyFill="1" applyBorder="1" applyAlignment="1">
      <alignment horizontal="center" vertical="center" wrapText="1"/>
    </xf>
    <xf numFmtId="0" fontId="10" fillId="0" borderId="8" xfId="0" applyFont="1" applyFill="1" applyBorder="1" applyAlignment="1">
      <alignment horizontal="left" vertical="center" wrapText="1"/>
    </xf>
    <xf numFmtId="4" fontId="8" fillId="0" borderId="0" xfId="0" applyNumberFormat="1" applyFont="1"/>
    <xf numFmtId="0" fontId="3" fillId="4" borderId="0" xfId="0" applyFont="1" applyFill="1" applyAlignment="1"/>
    <xf numFmtId="0" fontId="2" fillId="4" borderId="0" xfId="0" applyFont="1" applyFill="1" applyAlignment="1">
      <alignment horizontal="center"/>
    </xf>
    <xf numFmtId="49" fontId="6" fillId="4" borderId="8" xfId="0" applyNumberFormat="1" applyFont="1" applyFill="1" applyBorder="1" applyAlignment="1">
      <alignment horizontal="center" vertical="center" wrapText="1"/>
    </xf>
    <xf numFmtId="166" fontId="7" fillId="4" borderId="8" xfId="0" applyNumberFormat="1" applyFont="1" applyFill="1" applyBorder="1" applyAlignment="1">
      <alignment horizontal="center" vertical="center" wrapText="1"/>
    </xf>
    <xf numFmtId="4" fontId="10" fillId="4" borderId="8" xfId="1" applyNumberFormat="1" applyFont="1" applyFill="1" applyBorder="1" applyAlignment="1">
      <alignment horizontal="center" vertical="center"/>
    </xf>
    <xf numFmtId="4" fontId="2" fillId="4" borderId="8" xfId="1" applyNumberFormat="1" applyFont="1" applyFill="1" applyBorder="1" applyAlignment="1">
      <alignment horizontal="center" vertical="center"/>
    </xf>
    <xf numFmtId="0" fontId="7" fillId="4" borderId="0" xfId="0" applyFont="1" applyFill="1" applyBorder="1" applyAlignment="1" applyProtection="1">
      <alignment wrapText="1"/>
    </xf>
    <xf numFmtId="0" fontId="7" fillId="4" borderId="0" xfId="0" applyFont="1" applyFill="1" applyAlignment="1" applyProtection="1">
      <alignment wrapText="1"/>
    </xf>
    <xf numFmtId="0" fontId="5" fillId="4" borderId="0" xfId="0" applyFont="1" applyFill="1" applyAlignment="1" applyProtection="1">
      <alignment vertical="center" wrapText="1"/>
    </xf>
    <xf numFmtId="0" fontId="8" fillId="4" borderId="0" xfId="0" applyFont="1" applyFill="1"/>
    <xf numFmtId="0" fontId="4" fillId="4" borderId="0" xfId="0" applyFont="1" applyFill="1"/>
    <xf numFmtId="0" fontId="2" fillId="5" borderId="8" xfId="0" applyFont="1" applyFill="1" applyBorder="1" applyAlignment="1">
      <alignment horizontal="center" vertical="center" wrapText="1"/>
    </xf>
    <xf numFmtId="4" fontId="2" fillId="5" borderId="8" xfId="0" applyNumberFormat="1" applyFont="1" applyFill="1" applyBorder="1" applyAlignment="1">
      <alignment horizontal="center" vertical="center" wrapText="1"/>
    </xf>
    <xf numFmtId="2" fontId="2" fillId="5" borderId="8" xfId="0" applyNumberFormat="1" applyFont="1" applyFill="1" applyBorder="1" applyAlignment="1">
      <alignment horizontal="center" vertical="center" wrapText="1"/>
    </xf>
    <xf numFmtId="4" fontId="10" fillId="0" borderId="8" xfId="0" applyNumberFormat="1" applyFont="1" applyFill="1" applyBorder="1" applyAlignment="1" applyProtection="1">
      <alignment horizontal="left" vertical="center" wrapText="1"/>
    </xf>
    <xf numFmtId="0" fontId="10" fillId="0" borderId="8" xfId="0" applyFont="1" applyFill="1" applyBorder="1" applyAlignment="1">
      <alignment horizontal="left" vertical="top" wrapText="1"/>
    </xf>
    <xf numFmtId="0" fontId="2" fillId="0" borderId="0" xfId="0" applyFont="1" applyAlignment="1">
      <alignment horizontal="center"/>
    </xf>
    <xf numFmtId="0" fontId="6" fillId="0" borderId="1"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7" xfId="0" applyFont="1" applyFill="1" applyBorder="1" applyAlignment="1">
      <alignment horizontal="left" vertical="center" wrapText="1"/>
    </xf>
    <xf numFmtId="165" fontId="6" fillId="0" borderId="1" xfId="0" applyNumberFormat="1" applyFont="1" applyFill="1" applyBorder="1" applyAlignment="1">
      <alignment horizontal="center" vertical="center" wrapText="1"/>
    </xf>
    <xf numFmtId="165" fontId="6" fillId="0" borderId="4" xfId="0" applyNumberFormat="1" applyFont="1" applyFill="1" applyBorder="1" applyAlignment="1">
      <alignment horizontal="center" vertical="center" wrapText="1"/>
    </xf>
    <xf numFmtId="165" fontId="6" fillId="0" borderId="1" xfId="0" applyNumberFormat="1" applyFont="1" applyFill="1" applyBorder="1" applyAlignment="1" applyProtection="1">
      <alignment horizontal="center" vertical="center" wrapText="1"/>
      <protection locked="0"/>
    </xf>
    <xf numFmtId="165" fontId="6" fillId="0" borderId="4" xfId="0" applyNumberFormat="1" applyFont="1" applyFill="1" applyBorder="1" applyAlignment="1" applyProtection="1">
      <alignment horizontal="center" vertical="center" wrapText="1"/>
      <protection locked="0"/>
    </xf>
    <xf numFmtId="165" fontId="6" fillId="0" borderId="2" xfId="0" applyNumberFormat="1" applyFont="1" applyFill="1" applyBorder="1" applyAlignment="1">
      <alignment horizontal="center" vertical="center" wrapText="1"/>
    </xf>
    <xf numFmtId="165" fontId="6" fillId="0" borderId="3" xfId="0" applyNumberFormat="1" applyFont="1" applyFill="1" applyBorder="1" applyAlignment="1">
      <alignment horizontal="center" vertical="center" wrapText="1"/>
    </xf>
    <xf numFmtId="165" fontId="6" fillId="0" borderId="5" xfId="0" applyNumberFormat="1"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165" fontId="7" fillId="0" borderId="0" xfId="0" applyNumberFormat="1" applyFont="1" applyFill="1" applyBorder="1" applyAlignment="1">
      <alignment horizontal="left" wrapText="1"/>
    </xf>
    <xf numFmtId="0" fontId="10" fillId="2" borderId="8" xfId="0" applyFont="1" applyFill="1" applyBorder="1" applyAlignment="1" applyProtection="1">
      <alignment horizontal="left" vertical="center" wrapText="1"/>
    </xf>
    <xf numFmtId="0" fontId="10" fillId="6" borderId="8"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6" borderId="9" xfId="0" applyFont="1" applyFill="1" applyBorder="1" applyAlignment="1">
      <alignment horizontal="left" vertical="center" wrapText="1"/>
    </xf>
    <xf numFmtId="0" fontId="10" fillId="6" borderId="10" xfId="0" applyFont="1" applyFill="1" applyBorder="1" applyAlignment="1">
      <alignment horizontal="left" vertical="center" wrapText="1"/>
    </xf>
    <xf numFmtId="0" fontId="10" fillId="6" borderId="11" xfId="0" applyFont="1" applyFill="1" applyBorder="1" applyAlignment="1">
      <alignment horizontal="left" vertical="center" wrapText="1"/>
    </xf>
    <xf numFmtId="0" fontId="7" fillId="0" borderId="0" xfId="0" applyFont="1" applyFill="1" applyAlignment="1" applyProtection="1">
      <alignment horizontal="left" vertical="top" wrapText="1"/>
    </xf>
    <xf numFmtId="0" fontId="7" fillId="0" borderId="12" xfId="0" applyFont="1" applyFill="1" applyBorder="1" applyAlignment="1" applyProtection="1">
      <alignment horizontal="center" wrapText="1"/>
    </xf>
    <xf numFmtId="0" fontId="7" fillId="0" borderId="0" xfId="0" applyFont="1" applyFill="1" applyBorder="1" applyAlignment="1" applyProtection="1">
      <alignment horizontal="center" wrapText="1"/>
    </xf>
    <xf numFmtId="0" fontId="5" fillId="0" borderId="0" xfId="0" applyFont="1" applyFill="1" applyAlignment="1" applyProtection="1">
      <alignment horizontal="center" vertical="top" wrapText="1"/>
    </xf>
  </cellXfs>
  <cellStyles count="3">
    <cellStyle name="Обычный" xfId="0" builtinId="0"/>
    <cellStyle name="Обычный 4" xfId="2"/>
    <cellStyle name="Финансовый" xfId="1" builtinId="3"/>
  </cellStyles>
  <dxfs count="0"/>
  <tableStyles count="0" defaultTableStyle="TableStyleMedium2" defaultPivotStyle="PivotStyleMedium9"/>
  <colors>
    <mruColors>
      <color rgb="FFB5EBCD"/>
      <color rgb="FFABF3CC"/>
      <color rgb="FF9CF6CB"/>
      <color rgb="FF62F0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4"/>
  <sheetViews>
    <sheetView tabSelected="1" view="pageBreakPreview" zoomScale="55" zoomScaleNormal="55" zoomScaleSheetLayoutView="55" workbookViewId="0">
      <pane xSplit="1" ySplit="6" topLeftCell="B13" activePane="bottomRight" state="frozen"/>
      <selection pane="topRight" activeCell="B1" sqref="B1"/>
      <selection pane="bottomLeft" activeCell="A7" sqref="A7"/>
      <selection pane="bottomRight" activeCell="Z20" sqref="Z20"/>
    </sheetView>
  </sheetViews>
  <sheetFormatPr defaultRowHeight="15" x14ac:dyDescent="0.25"/>
  <cols>
    <col min="1" max="1" width="55.5703125" style="2" customWidth="1"/>
    <col min="2" max="2" width="22.28515625" style="2" customWidth="1"/>
    <col min="3" max="13" width="18.28515625" style="2" customWidth="1"/>
    <col min="14" max="14" width="18.28515625" style="71" customWidth="1"/>
    <col min="15" max="31" width="18.28515625" style="2" customWidth="1"/>
    <col min="32" max="32" width="68" style="2" customWidth="1"/>
    <col min="33" max="16384" width="9.140625" style="2"/>
  </cols>
  <sheetData>
    <row r="1" spans="1:35" ht="16.5" x14ac:dyDescent="0.25">
      <c r="A1" s="77" t="s">
        <v>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1"/>
      <c r="AH1" s="1"/>
      <c r="AI1" s="1"/>
    </row>
    <row r="2" spans="1:35" ht="16.5" x14ac:dyDescent="0.25">
      <c r="A2" s="3"/>
      <c r="B2" s="3"/>
      <c r="C2" s="3"/>
      <c r="D2" s="3"/>
      <c r="E2" s="3"/>
      <c r="F2" s="3"/>
      <c r="G2" s="3"/>
      <c r="H2" s="3"/>
      <c r="I2" s="3"/>
      <c r="J2" s="3"/>
      <c r="K2" s="3"/>
      <c r="L2" s="3"/>
      <c r="M2" s="3"/>
      <c r="N2" s="61"/>
      <c r="O2" s="3"/>
      <c r="P2" s="3"/>
      <c r="Q2" s="3"/>
      <c r="R2" s="3"/>
      <c r="S2" s="3"/>
      <c r="T2" s="3"/>
      <c r="U2" s="3"/>
      <c r="V2" s="3"/>
      <c r="W2" s="3"/>
      <c r="X2" s="3"/>
      <c r="Y2" s="3"/>
      <c r="Z2" s="3"/>
      <c r="AA2" s="3"/>
      <c r="AB2" s="3"/>
      <c r="AC2" s="3"/>
      <c r="AD2" s="3"/>
      <c r="AE2" s="3"/>
      <c r="AF2" s="3"/>
      <c r="AG2" s="3"/>
      <c r="AH2" s="3"/>
      <c r="AI2" s="3"/>
    </row>
    <row r="3" spans="1:35" ht="16.5" x14ac:dyDescent="0.25">
      <c r="A3" s="4"/>
      <c r="B3" s="4"/>
      <c r="C3" s="4"/>
      <c r="D3" s="4"/>
      <c r="E3" s="4"/>
      <c r="F3" s="4"/>
      <c r="G3" s="4"/>
      <c r="H3" s="4"/>
      <c r="I3" s="4"/>
      <c r="J3" s="4"/>
      <c r="K3" s="4"/>
      <c r="L3" s="4"/>
      <c r="M3" s="4"/>
      <c r="N3" s="62"/>
      <c r="O3" s="4"/>
      <c r="P3" s="4"/>
      <c r="Q3" s="4"/>
      <c r="R3" s="4"/>
      <c r="S3" s="4"/>
      <c r="T3" s="4"/>
      <c r="U3" s="4"/>
      <c r="V3" s="4"/>
      <c r="W3" s="4"/>
      <c r="X3" s="4"/>
      <c r="Y3" s="4"/>
      <c r="Z3" s="4"/>
      <c r="AA3" s="4"/>
      <c r="AB3" s="4"/>
      <c r="AC3" s="4"/>
      <c r="AD3" s="4"/>
      <c r="AE3" s="4"/>
      <c r="AF3" s="5" t="s">
        <v>1</v>
      </c>
      <c r="AG3" s="1"/>
      <c r="AH3" s="1"/>
      <c r="AI3" s="1"/>
    </row>
    <row r="4" spans="1:35" customFormat="1" x14ac:dyDescent="0.25">
      <c r="A4" s="78" t="s">
        <v>2</v>
      </c>
      <c r="B4" s="81" t="s">
        <v>3</v>
      </c>
      <c r="C4" s="81" t="s">
        <v>3</v>
      </c>
      <c r="D4" s="81" t="s">
        <v>4</v>
      </c>
      <c r="E4" s="83" t="s">
        <v>5</v>
      </c>
      <c r="F4" s="85" t="s">
        <v>6</v>
      </c>
      <c r="G4" s="86"/>
      <c r="H4" s="85" t="s">
        <v>7</v>
      </c>
      <c r="I4" s="86"/>
      <c r="J4" s="85" t="s">
        <v>8</v>
      </c>
      <c r="K4" s="86"/>
      <c r="L4" s="85" t="s">
        <v>9</v>
      </c>
      <c r="M4" s="86"/>
      <c r="N4" s="85" t="s">
        <v>10</v>
      </c>
      <c r="O4" s="86"/>
      <c r="P4" s="85" t="s">
        <v>11</v>
      </c>
      <c r="Q4" s="86"/>
      <c r="R4" s="85" t="s">
        <v>12</v>
      </c>
      <c r="S4" s="86"/>
      <c r="T4" s="85" t="s">
        <v>13</v>
      </c>
      <c r="U4" s="86"/>
      <c r="V4" s="85" t="s">
        <v>14</v>
      </c>
      <c r="W4" s="86"/>
      <c r="X4" s="85" t="s">
        <v>15</v>
      </c>
      <c r="Y4" s="86"/>
      <c r="Z4" s="85" t="s">
        <v>16</v>
      </c>
      <c r="AA4" s="86"/>
      <c r="AB4" s="85" t="s">
        <v>17</v>
      </c>
      <c r="AC4" s="86"/>
      <c r="AD4" s="85" t="s">
        <v>18</v>
      </c>
      <c r="AE4" s="86"/>
      <c r="AF4" s="89" t="s">
        <v>19</v>
      </c>
    </row>
    <row r="5" spans="1:35" customFormat="1" ht="24.75" customHeight="1" x14ac:dyDescent="0.25">
      <c r="A5" s="79"/>
      <c r="B5" s="82"/>
      <c r="C5" s="82"/>
      <c r="D5" s="82"/>
      <c r="E5" s="84"/>
      <c r="F5" s="87"/>
      <c r="G5" s="88"/>
      <c r="H5" s="87"/>
      <c r="I5" s="88"/>
      <c r="J5" s="87"/>
      <c r="K5" s="88"/>
      <c r="L5" s="87"/>
      <c r="M5" s="88"/>
      <c r="N5" s="87"/>
      <c r="O5" s="88"/>
      <c r="P5" s="87"/>
      <c r="Q5" s="88"/>
      <c r="R5" s="87"/>
      <c r="S5" s="88"/>
      <c r="T5" s="87"/>
      <c r="U5" s="88"/>
      <c r="V5" s="87"/>
      <c r="W5" s="88"/>
      <c r="X5" s="87"/>
      <c r="Y5" s="88"/>
      <c r="Z5" s="87"/>
      <c r="AA5" s="88"/>
      <c r="AB5" s="87"/>
      <c r="AC5" s="88"/>
      <c r="AD5" s="87"/>
      <c r="AE5" s="88"/>
      <c r="AF5" s="90"/>
    </row>
    <row r="6" spans="1:35" customFormat="1" ht="37.5" x14ac:dyDescent="0.25">
      <c r="A6" s="80"/>
      <c r="B6" s="6">
        <v>2024</v>
      </c>
      <c r="C6" s="7">
        <v>45627</v>
      </c>
      <c r="D6" s="7">
        <v>45627</v>
      </c>
      <c r="E6" s="7">
        <v>45627</v>
      </c>
      <c r="F6" s="8" t="s">
        <v>20</v>
      </c>
      <c r="G6" s="8" t="s">
        <v>21</v>
      </c>
      <c r="H6" s="8" t="s">
        <v>22</v>
      </c>
      <c r="I6" s="8" t="s">
        <v>23</v>
      </c>
      <c r="J6" s="8" t="s">
        <v>22</v>
      </c>
      <c r="K6" s="8" t="s">
        <v>23</v>
      </c>
      <c r="L6" s="8" t="s">
        <v>22</v>
      </c>
      <c r="M6" s="8" t="s">
        <v>23</v>
      </c>
      <c r="N6" s="63" t="s">
        <v>22</v>
      </c>
      <c r="O6" s="8" t="s">
        <v>23</v>
      </c>
      <c r="P6" s="8" t="s">
        <v>22</v>
      </c>
      <c r="Q6" s="8" t="s">
        <v>23</v>
      </c>
      <c r="R6" s="8" t="s">
        <v>22</v>
      </c>
      <c r="S6" s="8" t="s">
        <v>23</v>
      </c>
      <c r="T6" s="8" t="s">
        <v>22</v>
      </c>
      <c r="U6" s="8" t="s">
        <v>23</v>
      </c>
      <c r="V6" s="8" t="s">
        <v>22</v>
      </c>
      <c r="W6" s="8" t="s">
        <v>23</v>
      </c>
      <c r="X6" s="8" t="s">
        <v>22</v>
      </c>
      <c r="Y6" s="8" t="s">
        <v>23</v>
      </c>
      <c r="Z6" s="8" t="s">
        <v>22</v>
      </c>
      <c r="AA6" s="8" t="s">
        <v>23</v>
      </c>
      <c r="AB6" s="8" t="s">
        <v>22</v>
      </c>
      <c r="AC6" s="8" t="s">
        <v>23</v>
      </c>
      <c r="AD6" s="8" t="s">
        <v>22</v>
      </c>
      <c r="AE6" s="8" t="s">
        <v>23</v>
      </c>
      <c r="AF6" s="91"/>
    </row>
    <row r="7" spans="1:35" s="12" customFormat="1" ht="18.75" x14ac:dyDescent="0.25">
      <c r="A7" s="9">
        <v>1</v>
      </c>
      <c r="B7" s="10">
        <v>2</v>
      </c>
      <c r="C7" s="10">
        <v>3</v>
      </c>
      <c r="D7" s="10">
        <v>4</v>
      </c>
      <c r="E7" s="10">
        <v>5</v>
      </c>
      <c r="F7" s="10">
        <v>6</v>
      </c>
      <c r="G7" s="10">
        <v>7</v>
      </c>
      <c r="H7" s="10">
        <v>8</v>
      </c>
      <c r="I7" s="10">
        <v>9</v>
      </c>
      <c r="J7" s="10">
        <v>10</v>
      </c>
      <c r="K7" s="10">
        <v>11</v>
      </c>
      <c r="L7" s="10">
        <v>12</v>
      </c>
      <c r="M7" s="10">
        <v>13</v>
      </c>
      <c r="N7" s="64">
        <v>14</v>
      </c>
      <c r="O7" s="10">
        <v>15</v>
      </c>
      <c r="P7" s="10">
        <v>16</v>
      </c>
      <c r="Q7" s="10">
        <v>17</v>
      </c>
      <c r="R7" s="10">
        <v>18</v>
      </c>
      <c r="S7" s="10">
        <v>19</v>
      </c>
      <c r="T7" s="10">
        <v>20</v>
      </c>
      <c r="U7" s="10">
        <v>21</v>
      </c>
      <c r="V7" s="10">
        <v>22</v>
      </c>
      <c r="W7" s="10">
        <v>23</v>
      </c>
      <c r="X7" s="10">
        <v>24</v>
      </c>
      <c r="Y7" s="10">
        <v>25</v>
      </c>
      <c r="Z7" s="10">
        <v>26</v>
      </c>
      <c r="AA7" s="10">
        <v>27</v>
      </c>
      <c r="AB7" s="10">
        <v>28</v>
      </c>
      <c r="AC7" s="10">
        <v>29</v>
      </c>
      <c r="AD7" s="10">
        <v>30</v>
      </c>
      <c r="AE7" s="10">
        <v>31</v>
      </c>
      <c r="AF7" s="10">
        <v>32</v>
      </c>
      <c r="AG7" s="11"/>
      <c r="AH7" s="11"/>
      <c r="AI7" s="11"/>
    </row>
    <row r="8" spans="1:35" ht="24.95" customHeight="1" x14ac:dyDescent="0.25">
      <c r="A8" s="13" t="s">
        <v>24</v>
      </c>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5"/>
      <c r="AF8" s="16"/>
    </row>
    <row r="9" spans="1:35" ht="21.75" customHeight="1" x14ac:dyDescent="0.25">
      <c r="A9" s="93" t="s">
        <v>35</v>
      </c>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17"/>
      <c r="AG9" s="18"/>
      <c r="AH9" s="18"/>
      <c r="AI9" s="18"/>
    </row>
    <row r="10" spans="1:35" ht="24.95" customHeight="1" x14ac:dyDescent="0.25">
      <c r="A10" s="19" t="s">
        <v>25</v>
      </c>
      <c r="B10" s="23">
        <f>B11+B12</f>
        <v>1326.5</v>
      </c>
      <c r="C10" s="20">
        <f>C12+C11</f>
        <v>1146.5</v>
      </c>
      <c r="D10" s="20">
        <f>D12+D11</f>
        <v>1146.5</v>
      </c>
      <c r="E10" s="20">
        <f>E12+E11</f>
        <v>1146.5</v>
      </c>
      <c r="F10" s="20">
        <f>IFERROR(E10/B10*100,0)</f>
        <v>86.430456087448164</v>
      </c>
      <c r="G10" s="20">
        <f>IFERROR(E10/C10*100,0)</f>
        <v>100</v>
      </c>
      <c r="H10" s="20">
        <f>H11+H12</f>
        <v>0</v>
      </c>
      <c r="I10" s="20">
        <f t="shared" ref="I10:AE10" si="0">I11+I12</f>
        <v>0</v>
      </c>
      <c r="J10" s="20">
        <f>J11+J12</f>
        <v>0</v>
      </c>
      <c r="K10" s="20">
        <f t="shared" si="0"/>
        <v>0</v>
      </c>
      <c r="L10" s="20">
        <f t="shared" si="0"/>
        <v>0</v>
      </c>
      <c r="M10" s="20">
        <f t="shared" si="0"/>
        <v>0</v>
      </c>
      <c r="N10" s="65">
        <f>N11+N12</f>
        <v>246.5</v>
      </c>
      <c r="O10" s="20">
        <f t="shared" si="0"/>
        <v>0</v>
      </c>
      <c r="P10" s="20">
        <f t="shared" si="0"/>
        <v>360</v>
      </c>
      <c r="Q10" s="20">
        <f t="shared" si="0"/>
        <v>360</v>
      </c>
      <c r="R10" s="20">
        <f t="shared" si="0"/>
        <v>0</v>
      </c>
      <c r="S10" s="20">
        <f>S11+S12</f>
        <v>246.5</v>
      </c>
      <c r="T10" s="20">
        <f t="shared" si="0"/>
        <v>270</v>
      </c>
      <c r="U10" s="20">
        <f t="shared" si="0"/>
        <v>270</v>
      </c>
      <c r="V10" s="20">
        <f t="shared" si="0"/>
        <v>0</v>
      </c>
      <c r="W10" s="20">
        <f t="shared" si="0"/>
        <v>0</v>
      </c>
      <c r="X10" s="20">
        <f t="shared" si="0"/>
        <v>0</v>
      </c>
      <c r="Y10" s="20">
        <f t="shared" si="0"/>
        <v>0</v>
      </c>
      <c r="Z10" s="20">
        <f t="shared" si="0"/>
        <v>270</v>
      </c>
      <c r="AA10" s="20">
        <f t="shared" si="0"/>
        <v>270</v>
      </c>
      <c r="AB10" s="20">
        <f t="shared" si="0"/>
        <v>0</v>
      </c>
      <c r="AC10" s="20">
        <f t="shared" si="0"/>
        <v>0</v>
      </c>
      <c r="AD10" s="20">
        <f t="shared" si="0"/>
        <v>180</v>
      </c>
      <c r="AE10" s="20">
        <f t="shared" si="0"/>
        <v>0</v>
      </c>
      <c r="AF10" s="21"/>
      <c r="AG10" s="18"/>
      <c r="AH10" s="18"/>
      <c r="AI10" s="18"/>
    </row>
    <row r="11" spans="1:35" ht="147.75" customHeight="1" x14ac:dyDescent="0.25">
      <c r="A11" s="19" t="s">
        <v>26</v>
      </c>
      <c r="B11" s="20">
        <f>B15+B31</f>
        <v>246.5</v>
      </c>
      <c r="C11" s="20">
        <f>C15+C31</f>
        <v>246.5</v>
      </c>
      <c r="D11" s="20">
        <f>D15+D31</f>
        <v>246.5</v>
      </c>
      <c r="E11" s="20">
        <f>E15+E31</f>
        <v>246.5</v>
      </c>
      <c r="F11" s="20">
        <f>IFERROR(E11/B11*100,0)</f>
        <v>100</v>
      </c>
      <c r="G11" s="20">
        <f>IFERROR(E11/C11*100,0)</f>
        <v>100</v>
      </c>
      <c r="H11" s="20">
        <f>H15+H31</f>
        <v>0</v>
      </c>
      <c r="I11" s="20">
        <f>I15+I31</f>
        <v>0</v>
      </c>
      <c r="J11" s="20">
        <f>J15+J31</f>
        <v>0</v>
      </c>
      <c r="K11" s="20">
        <f>K15+K31</f>
        <v>0</v>
      </c>
      <c r="L11" s="20">
        <f t="shared" ref="L11:AE11" si="1">L15+L31</f>
        <v>0</v>
      </c>
      <c r="M11" s="20">
        <f t="shared" si="1"/>
        <v>0</v>
      </c>
      <c r="N11" s="20">
        <f t="shared" si="1"/>
        <v>246.5</v>
      </c>
      <c r="O11" s="20">
        <f t="shared" si="1"/>
        <v>0</v>
      </c>
      <c r="P11" s="20">
        <f t="shared" si="1"/>
        <v>0</v>
      </c>
      <c r="Q11" s="20">
        <f t="shared" si="1"/>
        <v>0</v>
      </c>
      <c r="R11" s="20">
        <f t="shared" si="1"/>
        <v>0</v>
      </c>
      <c r="S11" s="20">
        <f t="shared" si="1"/>
        <v>246.5</v>
      </c>
      <c r="T11" s="20">
        <f t="shared" si="1"/>
        <v>0</v>
      </c>
      <c r="U11" s="20">
        <f t="shared" si="1"/>
        <v>0</v>
      </c>
      <c r="V11" s="20">
        <f t="shared" si="1"/>
        <v>0</v>
      </c>
      <c r="W11" s="20">
        <f t="shared" si="1"/>
        <v>0</v>
      </c>
      <c r="X11" s="20">
        <f t="shared" si="1"/>
        <v>0</v>
      </c>
      <c r="Y11" s="20">
        <f t="shared" si="1"/>
        <v>0</v>
      </c>
      <c r="Z11" s="20">
        <f t="shared" si="1"/>
        <v>0</v>
      </c>
      <c r="AA11" s="20">
        <f t="shared" si="1"/>
        <v>0</v>
      </c>
      <c r="AB11" s="20">
        <f t="shared" si="1"/>
        <v>0</v>
      </c>
      <c r="AC11" s="20">
        <f t="shared" si="1"/>
        <v>0</v>
      </c>
      <c r="AD11" s="20">
        <f t="shared" si="1"/>
        <v>0</v>
      </c>
      <c r="AE11" s="20">
        <f t="shared" si="1"/>
        <v>0</v>
      </c>
      <c r="AF11" s="59"/>
      <c r="AG11" s="18"/>
      <c r="AH11" s="18"/>
      <c r="AI11" s="18"/>
    </row>
    <row r="12" spans="1:35" ht="24.95" customHeight="1" x14ac:dyDescent="0.25">
      <c r="A12" s="19" t="s">
        <v>27</v>
      </c>
      <c r="B12" s="20">
        <f>B16+B32</f>
        <v>1080</v>
      </c>
      <c r="C12" s="20">
        <f>C16+C32</f>
        <v>900</v>
      </c>
      <c r="D12" s="20">
        <f>D16+D32</f>
        <v>900</v>
      </c>
      <c r="E12" s="20">
        <f t="shared" ref="E12" si="2">E16+E32</f>
        <v>900</v>
      </c>
      <c r="F12" s="20">
        <f>IFERROR(E12/B12*100,0)</f>
        <v>83.333333333333343</v>
      </c>
      <c r="G12" s="20">
        <f>IFERROR(E12/C12*100,0)</f>
        <v>100</v>
      </c>
      <c r="H12" s="20">
        <f>H16+H32</f>
        <v>0</v>
      </c>
      <c r="I12" s="20">
        <f>I16+I32</f>
        <v>0</v>
      </c>
      <c r="J12" s="20">
        <f t="shared" ref="J12:AE12" si="3">J16+J32</f>
        <v>0</v>
      </c>
      <c r="K12" s="20">
        <f t="shared" si="3"/>
        <v>0</v>
      </c>
      <c r="L12" s="20">
        <f t="shared" si="3"/>
        <v>0</v>
      </c>
      <c r="M12" s="20">
        <f t="shared" si="3"/>
        <v>0</v>
      </c>
      <c r="N12" s="20">
        <f t="shared" si="3"/>
        <v>0</v>
      </c>
      <c r="O12" s="20">
        <f t="shared" si="3"/>
        <v>0</v>
      </c>
      <c r="P12" s="20">
        <f t="shared" si="3"/>
        <v>360</v>
      </c>
      <c r="Q12" s="20">
        <f t="shared" si="3"/>
        <v>360</v>
      </c>
      <c r="R12" s="20">
        <f t="shared" si="3"/>
        <v>0</v>
      </c>
      <c r="S12" s="20">
        <f t="shared" si="3"/>
        <v>0</v>
      </c>
      <c r="T12" s="20">
        <f t="shared" si="3"/>
        <v>270</v>
      </c>
      <c r="U12" s="20">
        <f t="shared" si="3"/>
        <v>270</v>
      </c>
      <c r="V12" s="20">
        <f t="shared" si="3"/>
        <v>0</v>
      </c>
      <c r="W12" s="20">
        <f t="shared" si="3"/>
        <v>0</v>
      </c>
      <c r="X12" s="20">
        <f t="shared" si="3"/>
        <v>0</v>
      </c>
      <c r="Y12" s="20">
        <f t="shared" si="3"/>
        <v>0</v>
      </c>
      <c r="Z12" s="20">
        <f t="shared" si="3"/>
        <v>270</v>
      </c>
      <c r="AA12" s="20">
        <f t="shared" si="3"/>
        <v>270</v>
      </c>
      <c r="AB12" s="20">
        <f t="shared" si="3"/>
        <v>0</v>
      </c>
      <c r="AC12" s="20">
        <f t="shared" si="3"/>
        <v>0</v>
      </c>
      <c r="AD12" s="20">
        <f t="shared" si="3"/>
        <v>180</v>
      </c>
      <c r="AE12" s="20">
        <f t="shared" si="3"/>
        <v>0</v>
      </c>
      <c r="AF12" s="21"/>
      <c r="AG12" s="18"/>
      <c r="AH12" s="18"/>
      <c r="AI12" s="18"/>
    </row>
    <row r="13" spans="1:35" ht="23.25" customHeight="1" x14ac:dyDescent="0.25">
      <c r="A13" s="98" t="s">
        <v>36</v>
      </c>
      <c r="B13" s="99"/>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100"/>
      <c r="AF13" s="21"/>
      <c r="AG13" s="18"/>
      <c r="AH13" s="18"/>
      <c r="AI13" s="18"/>
    </row>
    <row r="14" spans="1:35" ht="24.95" customHeight="1" x14ac:dyDescent="0.25">
      <c r="A14" s="22" t="s">
        <v>28</v>
      </c>
      <c r="B14" s="27">
        <f>B16+B15</f>
        <v>246.5</v>
      </c>
      <c r="C14" s="27">
        <f>C16+C15</f>
        <v>246.5</v>
      </c>
      <c r="D14" s="28">
        <f>D15+D16</f>
        <v>246.5</v>
      </c>
      <c r="E14" s="28">
        <f>E16+E15</f>
        <v>246.5</v>
      </c>
      <c r="F14" s="27">
        <f t="shared" ref="F14" si="4">IFERROR(E14/B14*100,0)</f>
        <v>100</v>
      </c>
      <c r="G14" s="27">
        <f>IFERROR(E14/C14*100,0)</f>
        <v>100</v>
      </c>
      <c r="H14" s="27">
        <f>H15+H16</f>
        <v>0</v>
      </c>
      <c r="I14" s="27">
        <f t="shared" ref="I14:AE14" si="5">I15+I16</f>
        <v>0</v>
      </c>
      <c r="J14" s="27">
        <f>J15+J16</f>
        <v>0</v>
      </c>
      <c r="K14" s="27">
        <f t="shared" si="5"/>
        <v>0</v>
      </c>
      <c r="L14" s="27">
        <f t="shared" si="5"/>
        <v>0</v>
      </c>
      <c r="M14" s="27">
        <f t="shared" si="5"/>
        <v>0</v>
      </c>
      <c r="N14" s="27">
        <f t="shared" si="5"/>
        <v>246.5</v>
      </c>
      <c r="O14" s="27">
        <f t="shared" si="5"/>
        <v>0</v>
      </c>
      <c r="P14" s="27">
        <f t="shared" si="5"/>
        <v>0</v>
      </c>
      <c r="Q14" s="27">
        <f t="shared" si="5"/>
        <v>0</v>
      </c>
      <c r="R14" s="27">
        <f t="shared" si="5"/>
        <v>0</v>
      </c>
      <c r="S14" s="27">
        <f t="shared" si="5"/>
        <v>246.5</v>
      </c>
      <c r="T14" s="27">
        <f t="shared" si="5"/>
        <v>0</v>
      </c>
      <c r="U14" s="27">
        <f t="shared" si="5"/>
        <v>0</v>
      </c>
      <c r="V14" s="27">
        <f t="shared" si="5"/>
        <v>0</v>
      </c>
      <c r="W14" s="27">
        <f t="shared" si="5"/>
        <v>0</v>
      </c>
      <c r="X14" s="27">
        <f t="shared" si="5"/>
        <v>0</v>
      </c>
      <c r="Y14" s="27">
        <f t="shared" si="5"/>
        <v>0</v>
      </c>
      <c r="Z14" s="27">
        <f t="shared" si="5"/>
        <v>0</v>
      </c>
      <c r="AA14" s="27">
        <f t="shared" si="5"/>
        <v>0</v>
      </c>
      <c r="AB14" s="27">
        <f t="shared" si="5"/>
        <v>0</v>
      </c>
      <c r="AC14" s="27">
        <f t="shared" si="5"/>
        <v>0</v>
      </c>
      <c r="AD14" s="27">
        <f t="shared" si="5"/>
        <v>0</v>
      </c>
      <c r="AE14" s="27">
        <f t="shared" si="5"/>
        <v>0</v>
      </c>
      <c r="AF14" s="24"/>
      <c r="AG14" s="18"/>
      <c r="AH14" s="18"/>
      <c r="AI14" s="18"/>
    </row>
    <row r="15" spans="1:35" ht="409.5" customHeight="1" x14ac:dyDescent="0.25">
      <c r="A15" s="25" t="s">
        <v>26</v>
      </c>
      <c r="B15" s="23">
        <f>H15+J15+L15+N15+P15+R15+T15+V15+X15+Z15+AB15+AD15</f>
        <v>246.5</v>
      </c>
      <c r="C15" s="20">
        <f>H15+J15+L15+N15+P15+R15+T15+V15+X15+Z15+AB15</f>
        <v>246.5</v>
      </c>
      <c r="D15" s="20">
        <f>E15</f>
        <v>246.5</v>
      </c>
      <c r="E15" s="20">
        <f>SUM(I15,K15,M15,O15,Q15,S15,U15,W15,Y15,AA15,AC15,AE15)</f>
        <v>246.5</v>
      </c>
      <c r="F15" s="23">
        <f>IFERROR(E15/B15*100,0)</f>
        <v>100</v>
      </c>
      <c r="G15" s="23">
        <f>IFERROR(E15/C15*100,0)</f>
        <v>100</v>
      </c>
      <c r="H15" s="23">
        <f>H19+H23+H27</f>
        <v>0</v>
      </c>
      <c r="I15" s="23">
        <f>I19+I23+I27</f>
        <v>0</v>
      </c>
      <c r="J15" s="23">
        <f t="shared" ref="J15:AE15" si="6">J19+J23+J27</f>
        <v>0</v>
      </c>
      <c r="K15" s="23">
        <f t="shared" si="6"/>
        <v>0</v>
      </c>
      <c r="L15" s="23">
        <f t="shared" si="6"/>
        <v>0</v>
      </c>
      <c r="M15" s="23">
        <f t="shared" si="6"/>
        <v>0</v>
      </c>
      <c r="N15" s="23">
        <f>N19+N23+N27</f>
        <v>246.5</v>
      </c>
      <c r="O15" s="23">
        <f t="shared" si="6"/>
        <v>0</v>
      </c>
      <c r="P15" s="23">
        <f t="shared" si="6"/>
        <v>0</v>
      </c>
      <c r="Q15" s="23">
        <f t="shared" si="6"/>
        <v>0</v>
      </c>
      <c r="R15" s="23">
        <f t="shared" si="6"/>
        <v>0</v>
      </c>
      <c r="S15" s="23">
        <f t="shared" si="6"/>
        <v>246.5</v>
      </c>
      <c r="T15" s="23">
        <f t="shared" si="6"/>
        <v>0</v>
      </c>
      <c r="U15" s="23">
        <f t="shared" si="6"/>
        <v>0</v>
      </c>
      <c r="V15" s="23">
        <f t="shared" si="6"/>
        <v>0</v>
      </c>
      <c r="W15" s="23">
        <f t="shared" si="6"/>
        <v>0</v>
      </c>
      <c r="X15" s="23">
        <f t="shared" si="6"/>
        <v>0</v>
      </c>
      <c r="Y15" s="23">
        <f t="shared" si="6"/>
        <v>0</v>
      </c>
      <c r="Z15" s="23">
        <f t="shared" si="6"/>
        <v>0</v>
      </c>
      <c r="AA15" s="23">
        <f t="shared" si="6"/>
        <v>0</v>
      </c>
      <c r="AB15" s="23">
        <f t="shared" si="6"/>
        <v>0</v>
      </c>
      <c r="AC15" s="23">
        <f t="shared" si="6"/>
        <v>0</v>
      </c>
      <c r="AD15" s="23">
        <f t="shared" si="6"/>
        <v>0</v>
      </c>
      <c r="AE15" s="23">
        <f t="shared" si="6"/>
        <v>0</v>
      </c>
      <c r="AF15" s="75" t="s">
        <v>42</v>
      </c>
      <c r="AG15" s="18"/>
      <c r="AH15" s="18"/>
      <c r="AI15" s="18"/>
    </row>
    <row r="16" spans="1:35" ht="24.95" customHeight="1" x14ac:dyDescent="0.25">
      <c r="A16" s="25" t="s">
        <v>27</v>
      </c>
      <c r="B16" s="23">
        <f>H16+J16+L16+N16+P16+R16+T16+V16+X16+Z16+AB16+AD16</f>
        <v>0</v>
      </c>
      <c r="C16" s="20">
        <f>H16+J16+L16+N16+P16+R16+T16+V16</f>
        <v>0</v>
      </c>
      <c r="D16" s="20">
        <f>E16</f>
        <v>0</v>
      </c>
      <c r="E16" s="20">
        <f>SUM(I16,K16,M16,O16,Q16,S16,U16,W16,Y16,AA16,AC16,AE16)</f>
        <v>0</v>
      </c>
      <c r="F16" s="23">
        <f t="shared" ref="F16" si="7">IFERROR(E16/B16*100,0)</f>
        <v>0</v>
      </c>
      <c r="G16" s="23">
        <f>IFERROR(E16/C16*100,0)</f>
        <v>0</v>
      </c>
      <c r="H16" s="23">
        <f>H20+H24+H28</f>
        <v>0</v>
      </c>
      <c r="I16" s="23">
        <v>0</v>
      </c>
      <c r="J16" s="23">
        <v>0</v>
      </c>
      <c r="K16" s="23">
        <v>0</v>
      </c>
      <c r="L16" s="23">
        <v>0</v>
      </c>
      <c r="M16" s="23">
        <v>0</v>
      </c>
      <c r="N16" s="65">
        <v>0</v>
      </c>
      <c r="O16" s="23">
        <v>0</v>
      </c>
      <c r="P16" s="23">
        <v>0</v>
      </c>
      <c r="Q16" s="23">
        <v>0</v>
      </c>
      <c r="R16" s="23">
        <v>0</v>
      </c>
      <c r="S16" s="23">
        <v>0</v>
      </c>
      <c r="T16" s="23">
        <v>0</v>
      </c>
      <c r="U16" s="23">
        <v>0</v>
      </c>
      <c r="V16" s="23">
        <v>0</v>
      </c>
      <c r="W16" s="23">
        <v>0</v>
      </c>
      <c r="X16" s="23">
        <v>0</v>
      </c>
      <c r="Y16" s="23">
        <v>0</v>
      </c>
      <c r="Z16" s="23">
        <f>Y16</f>
        <v>0</v>
      </c>
      <c r="AA16" s="23">
        <v>0</v>
      </c>
      <c r="AB16" s="23">
        <v>0</v>
      </c>
      <c r="AC16" s="23">
        <v>0</v>
      </c>
      <c r="AD16" s="23">
        <f>AC16</f>
        <v>0</v>
      </c>
      <c r="AE16" s="23">
        <v>0</v>
      </c>
      <c r="AF16" s="20"/>
      <c r="AG16" s="18"/>
      <c r="AH16" s="18"/>
      <c r="AI16" s="18"/>
    </row>
    <row r="17" spans="1:35" ht="23.25" customHeight="1" x14ac:dyDescent="0.25">
      <c r="A17" s="95" t="s">
        <v>37</v>
      </c>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7"/>
      <c r="AF17" s="21"/>
      <c r="AG17" s="18"/>
      <c r="AH17" s="18"/>
      <c r="AI17" s="18"/>
    </row>
    <row r="18" spans="1:35" ht="24.95" customHeight="1" x14ac:dyDescent="0.25">
      <c r="A18" s="22" t="s">
        <v>28</v>
      </c>
      <c r="B18" s="27">
        <f>B20+B19</f>
        <v>246.5</v>
      </c>
      <c r="C18" s="27">
        <f>C20+C19</f>
        <v>246.5</v>
      </c>
      <c r="D18" s="28">
        <f>D19+D20</f>
        <v>246.5</v>
      </c>
      <c r="E18" s="28">
        <f>E20+E19</f>
        <v>246.5</v>
      </c>
      <c r="F18" s="27">
        <f t="shared" ref="F18" si="8">IFERROR(E18/B18*100,0)</f>
        <v>100</v>
      </c>
      <c r="G18" s="27">
        <f>IFERROR(E18/C18*100,0)</f>
        <v>100</v>
      </c>
      <c r="H18" s="27">
        <f>H19+H20</f>
        <v>0</v>
      </c>
      <c r="I18" s="27">
        <f>I19+I20</f>
        <v>0</v>
      </c>
      <c r="J18" s="27">
        <v>0</v>
      </c>
      <c r="K18" s="27">
        <f>K19+K20</f>
        <v>0</v>
      </c>
      <c r="L18" s="27">
        <f>L19+L20</f>
        <v>0</v>
      </c>
      <c r="M18" s="27">
        <f t="shared" ref="M18:Q18" si="9">M19+M20</f>
        <v>0</v>
      </c>
      <c r="N18" s="66">
        <f t="shared" si="9"/>
        <v>246.5</v>
      </c>
      <c r="O18" s="27">
        <f t="shared" si="9"/>
        <v>0</v>
      </c>
      <c r="P18" s="27">
        <f t="shared" si="9"/>
        <v>0</v>
      </c>
      <c r="Q18" s="27">
        <f t="shared" si="9"/>
        <v>0</v>
      </c>
      <c r="R18" s="27">
        <f>R19+R20</f>
        <v>0</v>
      </c>
      <c r="S18" s="27">
        <f>S19+S20</f>
        <v>246.5</v>
      </c>
      <c r="T18" s="27">
        <f t="shared" ref="T18:AE18" si="10">T19+T20</f>
        <v>0</v>
      </c>
      <c r="U18" s="27">
        <f t="shared" si="10"/>
        <v>0</v>
      </c>
      <c r="V18" s="27">
        <f t="shared" si="10"/>
        <v>0</v>
      </c>
      <c r="W18" s="27">
        <f t="shared" si="10"/>
        <v>0</v>
      </c>
      <c r="X18" s="27">
        <f t="shared" si="10"/>
        <v>0</v>
      </c>
      <c r="Y18" s="27">
        <f t="shared" si="10"/>
        <v>0</v>
      </c>
      <c r="Z18" s="27">
        <f t="shared" si="10"/>
        <v>0</v>
      </c>
      <c r="AA18" s="27">
        <f t="shared" si="10"/>
        <v>0</v>
      </c>
      <c r="AB18" s="27">
        <f t="shared" si="10"/>
        <v>0</v>
      </c>
      <c r="AC18" s="27">
        <f t="shared" si="10"/>
        <v>0</v>
      </c>
      <c r="AD18" s="27">
        <f t="shared" si="10"/>
        <v>0</v>
      </c>
      <c r="AE18" s="27">
        <f t="shared" si="10"/>
        <v>0</v>
      </c>
      <c r="AF18" s="24"/>
      <c r="AG18" s="18"/>
      <c r="AH18" s="18"/>
      <c r="AI18" s="18"/>
    </row>
    <row r="19" spans="1:35" ht="24.95" customHeight="1" x14ac:dyDescent="0.25">
      <c r="A19" s="25" t="s">
        <v>26</v>
      </c>
      <c r="B19" s="23">
        <f>H19+J19+L19+N19+P19+R19+T19+V19+X19+Z19+AB19+AD19</f>
        <v>246.5</v>
      </c>
      <c r="C19" s="20">
        <f>H19+J19+L19+N19+P19+R19+T19+V19+X19+Z19+AB19</f>
        <v>246.5</v>
      </c>
      <c r="D19" s="20">
        <f>E19</f>
        <v>246.5</v>
      </c>
      <c r="E19" s="20">
        <f>SUM(I19,K19,M19,O19,Q19,S19,U19,W19,Y19,AA19,AC19,AE19)</f>
        <v>246.5</v>
      </c>
      <c r="F19" s="23">
        <f>IFERROR(E19/B19*100,0)</f>
        <v>100</v>
      </c>
      <c r="G19" s="23">
        <f>IFERROR(E19/C19*100,0)</f>
        <v>100</v>
      </c>
      <c r="H19" s="23">
        <f>H20</f>
        <v>0</v>
      </c>
      <c r="I19" s="23">
        <v>0</v>
      </c>
      <c r="J19" s="23">
        <v>0</v>
      </c>
      <c r="K19" s="23">
        <v>0</v>
      </c>
      <c r="L19" s="23">
        <v>0</v>
      </c>
      <c r="M19" s="23">
        <v>0</v>
      </c>
      <c r="N19" s="65">
        <v>246.5</v>
      </c>
      <c r="O19" s="23">
        <v>0</v>
      </c>
      <c r="P19" s="23">
        <v>0</v>
      </c>
      <c r="Q19" s="23">
        <v>0</v>
      </c>
      <c r="R19" s="23">
        <v>0</v>
      </c>
      <c r="S19" s="23">
        <f>240+6.5</f>
        <v>246.5</v>
      </c>
      <c r="T19" s="23">
        <v>0</v>
      </c>
      <c r="U19" s="23">
        <v>0</v>
      </c>
      <c r="V19" s="23">
        <v>0</v>
      </c>
      <c r="W19" s="23">
        <v>0</v>
      </c>
      <c r="X19" s="23">
        <v>0</v>
      </c>
      <c r="Y19" s="23">
        <v>0</v>
      </c>
      <c r="Z19" s="23">
        <v>0</v>
      </c>
      <c r="AA19" s="23">
        <v>0</v>
      </c>
      <c r="AB19" s="23">
        <v>0</v>
      </c>
      <c r="AC19" s="23">
        <v>0</v>
      </c>
      <c r="AD19" s="23">
        <v>0</v>
      </c>
      <c r="AE19" s="23">
        <v>0</v>
      </c>
      <c r="AF19" s="26"/>
      <c r="AG19" s="18"/>
      <c r="AH19" s="18"/>
      <c r="AI19" s="18"/>
    </row>
    <row r="20" spans="1:35" ht="24.95" customHeight="1" x14ac:dyDescent="0.25">
      <c r="A20" s="25" t="s">
        <v>27</v>
      </c>
      <c r="B20" s="23">
        <f>H20+J20+L20+N20+P20+R20+T20+V20+X20+Z20+AB20+AD20</f>
        <v>0</v>
      </c>
      <c r="C20" s="20">
        <f>H20+J20+L20+N20+P20+R20+T20+V20+X20+Z20+AB20</f>
        <v>0</v>
      </c>
      <c r="D20" s="20">
        <f>E20</f>
        <v>0</v>
      </c>
      <c r="E20" s="20">
        <f>SUM(I20,K20,M20,O20,Q20,S20,U20,W20,Y20,AA20,AC20,AE20)</f>
        <v>0</v>
      </c>
      <c r="F20" s="23">
        <f t="shared" ref="F20" si="11">IFERROR(E20/B20*100,0)</f>
        <v>0</v>
      </c>
      <c r="G20" s="23">
        <f>IFERROR(E20/C20*100,0)</f>
        <v>0</v>
      </c>
      <c r="H20" s="23">
        <v>0</v>
      </c>
      <c r="I20" s="23">
        <v>0</v>
      </c>
      <c r="J20" s="23">
        <v>0</v>
      </c>
      <c r="K20" s="23">
        <v>0</v>
      </c>
      <c r="L20" s="23">
        <v>0</v>
      </c>
      <c r="M20" s="23">
        <v>0</v>
      </c>
      <c r="N20" s="65">
        <v>0</v>
      </c>
      <c r="O20" s="23">
        <v>0</v>
      </c>
      <c r="P20" s="23">
        <v>0</v>
      </c>
      <c r="Q20" s="23">
        <v>0</v>
      </c>
      <c r="R20" s="23">
        <v>0</v>
      </c>
      <c r="S20" s="23">
        <v>0</v>
      </c>
      <c r="T20" s="23">
        <v>0</v>
      </c>
      <c r="U20" s="23">
        <v>0</v>
      </c>
      <c r="V20" s="23">
        <v>0</v>
      </c>
      <c r="W20" s="23">
        <v>0</v>
      </c>
      <c r="X20" s="23">
        <v>0</v>
      </c>
      <c r="Y20" s="23">
        <v>0</v>
      </c>
      <c r="Z20" s="23">
        <f>Y20</f>
        <v>0</v>
      </c>
      <c r="AA20" s="23">
        <v>0</v>
      </c>
      <c r="AB20" s="23">
        <v>0</v>
      </c>
      <c r="AC20" s="23">
        <v>0</v>
      </c>
      <c r="AD20" s="23">
        <f>AC20</f>
        <v>0</v>
      </c>
      <c r="AE20" s="23">
        <v>0</v>
      </c>
      <c r="AF20" s="20"/>
      <c r="AG20" s="18"/>
      <c r="AH20" s="18"/>
      <c r="AI20" s="18"/>
    </row>
    <row r="21" spans="1:35" ht="23.25" customHeight="1" x14ac:dyDescent="0.25">
      <c r="A21" s="95" t="s">
        <v>38</v>
      </c>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7"/>
      <c r="AF21" s="21"/>
      <c r="AG21" s="18"/>
      <c r="AH21" s="18"/>
      <c r="AI21" s="18"/>
    </row>
    <row r="22" spans="1:35" ht="24.95" customHeight="1" x14ac:dyDescent="0.25">
      <c r="A22" s="22" t="s">
        <v>28</v>
      </c>
      <c r="B22" s="27">
        <f>B24+B23</f>
        <v>0</v>
      </c>
      <c r="C22" s="27">
        <f>C24+C23</f>
        <v>0</v>
      </c>
      <c r="D22" s="28">
        <f>D23+D24</f>
        <v>0</v>
      </c>
      <c r="E22" s="28">
        <f>E24+E23</f>
        <v>0</v>
      </c>
      <c r="F22" s="27">
        <f t="shared" ref="F22" si="12">IFERROR(E22/B22*100,0)</f>
        <v>0</v>
      </c>
      <c r="G22" s="27">
        <f>IFERROR(E22/C22*100,0)</f>
        <v>0</v>
      </c>
      <c r="H22" s="27">
        <f>H23+H24</f>
        <v>0</v>
      </c>
      <c r="I22" s="27">
        <f>I23+I24</f>
        <v>0</v>
      </c>
      <c r="J22" s="27">
        <v>0</v>
      </c>
      <c r="K22" s="27">
        <f>K23+K24</f>
        <v>0</v>
      </c>
      <c r="L22" s="27">
        <f>L23+L24</f>
        <v>0</v>
      </c>
      <c r="M22" s="27">
        <f t="shared" ref="M22:Q22" si="13">M23+M24</f>
        <v>0</v>
      </c>
      <c r="N22" s="66">
        <f t="shared" si="13"/>
        <v>0</v>
      </c>
      <c r="O22" s="27">
        <f t="shared" si="13"/>
        <v>0</v>
      </c>
      <c r="P22" s="27">
        <f t="shared" si="13"/>
        <v>0</v>
      </c>
      <c r="Q22" s="27">
        <f t="shared" si="13"/>
        <v>0</v>
      </c>
      <c r="R22" s="27">
        <f>R23+R24</f>
        <v>0</v>
      </c>
      <c r="S22" s="27">
        <f>S23+S24</f>
        <v>0</v>
      </c>
      <c r="T22" s="27">
        <f t="shared" ref="T22:AE22" si="14">T23+T24</f>
        <v>0</v>
      </c>
      <c r="U22" s="27">
        <f t="shared" si="14"/>
        <v>0</v>
      </c>
      <c r="V22" s="27">
        <f t="shared" si="14"/>
        <v>0</v>
      </c>
      <c r="W22" s="27">
        <f t="shared" si="14"/>
        <v>0</v>
      </c>
      <c r="X22" s="27">
        <f t="shared" si="14"/>
        <v>0</v>
      </c>
      <c r="Y22" s="27">
        <f t="shared" si="14"/>
        <v>0</v>
      </c>
      <c r="Z22" s="27">
        <f t="shared" si="14"/>
        <v>0</v>
      </c>
      <c r="AA22" s="27">
        <f t="shared" si="14"/>
        <v>0</v>
      </c>
      <c r="AB22" s="27">
        <f t="shared" si="14"/>
        <v>0</v>
      </c>
      <c r="AC22" s="27">
        <f t="shared" si="14"/>
        <v>0</v>
      </c>
      <c r="AD22" s="27">
        <f t="shared" si="14"/>
        <v>0</v>
      </c>
      <c r="AE22" s="27">
        <f t="shared" si="14"/>
        <v>0</v>
      </c>
      <c r="AF22" s="24"/>
      <c r="AG22" s="18"/>
      <c r="AH22" s="18"/>
      <c r="AI22" s="18"/>
    </row>
    <row r="23" spans="1:35" ht="24.95" customHeight="1" x14ac:dyDescent="0.25">
      <c r="A23" s="25" t="s">
        <v>26</v>
      </c>
      <c r="B23" s="23">
        <f>H23+J23+L23+N23+P23+R23+T23+V23+X23+Z23+AB23+AD23</f>
        <v>0</v>
      </c>
      <c r="C23" s="20">
        <f>H23+J23+L23+N23+P23+R23+T23+V23+X23+Z23+AB23</f>
        <v>0</v>
      </c>
      <c r="D23" s="20">
        <f>E23</f>
        <v>0</v>
      </c>
      <c r="E23" s="20">
        <f>SUM(I23,K23,M23,O23,Q23,S23,U23,W23,Y23,AA23,AC23,AE23)</f>
        <v>0</v>
      </c>
      <c r="F23" s="23">
        <f>IFERROR(E23/B23*100,0)</f>
        <v>0</v>
      </c>
      <c r="G23" s="23">
        <f>IFERROR(E23/C23*100,0)</f>
        <v>0</v>
      </c>
      <c r="H23" s="23">
        <f>H24</f>
        <v>0</v>
      </c>
      <c r="I23" s="23">
        <v>0</v>
      </c>
      <c r="J23" s="23">
        <v>0</v>
      </c>
      <c r="K23" s="23">
        <v>0</v>
      </c>
      <c r="L23" s="23">
        <v>0</v>
      </c>
      <c r="M23" s="23">
        <v>0</v>
      </c>
      <c r="N23" s="65">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6"/>
      <c r="AG23" s="18"/>
      <c r="AH23" s="18"/>
      <c r="AI23" s="18"/>
    </row>
    <row r="24" spans="1:35" ht="24.95" customHeight="1" x14ac:dyDescent="0.25">
      <c r="A24" s="25" t="s">
        <v>27</v>
      </c>
      <c r="B24" s="23">
        <f>H24+J24+L24+N24+P24+R24+T24+V24+X24+Z24+AB24+AD24</f>
        <v>0</v>
      </c>
      <c r="C24" s="20">
        <f>H24+J24+L24+N24+P24+R24+T24+V24+X24+Z24+AB24</f>
        <v>0</v>
      </c>
      <c r="D24" s="20">
        <f>E24</f>
        <v>0</v>
      </c>
      <c r="E24" s="20">
        <f>SUM(I24,K24,M24,O24,Q24,S24,U24,W24,Y24,AA24,AC24,AE24)</f>
        <v>0</v>
      </c>
      <c r="F24" s="23">
        <f t="shared" ref="F24" si="15">IFERROR(E24/B24*100,0)</f>
        <v>0</v>
      </c>
      <c r="G24" s="23">
        <f>IFERROR(E24/C24*100,0)</f>
        <v>0</v>
      </c>
      <c r="H24" s="23">
        <v>0</v>
      </c>
      <c r="I24" s="23">
        <v>0</v>
      </c>
      <c r="J24" s="23">
        <v>0</v>
      </c>
      <c r="K24" s="23">
        <v>0</v>
      </c>
      <c r="L24" s="23">
        <v>0</v>
      </c>
      <c r="M24" s="23">
        <v>0</v>
      </c>
      <c r="N24" s="65">
        <v>0</v>
      </c>
      <c r="O24" s="23">
        <v>0</v>
      </c>
      <c r="P24" s="23">
        <v>0</v>
      </c>
      <c r="Q24" s="23">
        <v>0</v>
      </c>
      <c r="R24" s="23">
        <v>0</v>
      </c>
      <c r="S24" s="23">
        <v>0</v>
      </c>
      <c r="T24" s="23">
        <v>0</v>
      </c>
      <c r="U24" s="23">
        <v>0</v>
      </c>
      <c r="V24" s="23">
        <v>0</v>
      </c>
      <c r="W24" s="23">
        <v>0</v>
      </c>
      <c r="X24" s="23">
        <v>0</v>
      </c>
      <c r="Y24" s="23">
        <v>0</v>
      </c>
      <c r="Z24" s="23">
        <f>Y24</f>
        <v>0</v>
      </c>
      <c r="AA24" s="23">
        <v>0</v>
      </c>
      <c r="AB24" s="23">
        <v>0</v>
      </c>
      <c r="AC24" s="23">
        <v>0</v>
      </c>
      <c r="AD24" s="23">
        <f>AC24</f>
        <v>0</v>
      </c>
      <c r="AE24" s="23">
        <v>0</v>
      </c>
      <c r="AF24" s="20"/>
      <c r="AG24" s="18"/>
      <c r="AH24" s="18"/>
      <c r="AI24" s="18"/>
    </row>
    <row r="25" spans="1:35" ht="23.25" customHeight="1" x14ac:dyDescent="0.25">
      <c r="A25" s="95" t="s">
        <v>39</v>
      </c>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7"/>
      <c r="AF25" s="21"/>
      <c r="AG25" s="18"/>
      <c r="AH25" s="18"/>
      <c r="AI25" s="18"/>
    </row>
    <row r="26" spans="1:35" ht="24.95" customHeight="1" x14ac:dyDescent="0.25">
      <c r="A26" s="22" t="s">
        <v>28</v>
      </c>
      <c r="B26" s="27">
        <f>B28+B27</f>
        <v>0</v>
      </c>
      <c r="C26" s="27">
        <f>C28+C27</f>
        <v>0</v>
      </c>
      <c r="D26" s="28">
        <f>D27+D28</f>
        <v>0</v>
      </c>
      <c r="E26" s="28">
        <f>E28+E27</f>
        <v>0</v>
      </c>
      <c r="F26" s="27">
        <f t="shared" ref="F26:F28" si="16">IFERROR(E26/B26*100,0)</f>
        <v>0</v>
      </c>
      <c r="G26" s="27">
        <f>IFERROR(E26/C26*100,0)</f>
        <v>0</v>
      </c>
      <c r="H26" s="27">
        <f>H27+H28</f>
        <v>0</v>
      </c>
      <c r="I26" s="27">
        <f>I27+I28</f>
        <v>0</v>
      </c>
      <c r="J26" s="27">
        <v>0</v>
      </c>
      <c r="K26" s="27">
        <f>K27+K28</f>
        <v>0</v>
      </c>
      <c r="L26" s="27">
        <f>L27+L28</f>
        <v>0</v>
      </c>
      <c r="M26" s="27">
        <f t="shared" ref="M26:AE26" si="17">M27+M28</f>
        <v>0</v>
      </c>
      <c r="N26" s="66">
        <f t="shared" si="17"/>
        <v>0</v>
      </c>
      <c r="O26" s="27">
        <f t="shared" si="17"/>
        <v>0</v>
      </c>
      <c r="P26" s="27">
        <f t="shared" si="17"/>
        <v>0</v>
      </c>
      <c r="Q26" s="27">
        <f t="shared" si="17"/>
        <v>0</v>
      </c>
      <c r="R26" s="27">
        <f>R27+R28</f>
        <v>0</v>
      </c>
      <c r="S26" s="27">
        <f>S27+S28</f>
        <v>0</v>
      </c>
      <c r="T26" s="27">
        <f t="shared" si="17"/>
        <v>0</v>
      </c>
      <c r="U26" s="27">
        <f t="shared" si="17"/>
        <v>0</v>
      </c>
      <c r="V26" s="27">
        <f t="shared" si="17"/>
        <v>0</v>
      </c>
      <c r="W26" s="27">
        <f t="shared" si="17"/>
        <v>0</v>
      </c>
      <c r="X26" s="27">
        <f t="shared" si="17"/>
        <v>0</v>
      </c>
      <c r="Y26" s="27">
        <f t="shared" si="17"/>
        <v>0</v>
      </c>
      <c r="Z26" s="27">
        <f t="shared" si="17"/>
        <v>0</v>
      </c>
      <c r="AA26" s="27">
        <f t="shared" si="17"/>
        <v>0</v>
      </c>
      <c r="AB26" s="27">
        <f t="shared" si="17"/>
        <v>0</v>
      </c>
      <c r="AC26" s="27">
        <f t="shared" si="17"/>
        <v>0</v>
      </c>
      <c r="AD26" s="27">
        <f t="shared" si="17"/>
        <v>0</v>
      </c>
      <c r="AE26" s="27">
        <f t="shared" si="17"/>
        <v>0</v>
      </c>
      <c r="AF26" s="24"/>
      <c r="AG26" s="18"/>
      <c r="AH26" s="18"/>
      <c r="AI26" s="18"/>
    </row>
    <row r="27" spans="1:35" ht="24.95" customHeight="1" x14ac:dyDescent="0.25">
      <c r="A27" s="25" t="s">
        <v>26</v>
      </c>
      <c r="B27" s="23">
        <f>H27+J27+L27+N27+P27+R27+T27+V27+X27+Z27+AB27+AD27</f>
        <v>0</v>
      </c>
      <c r="C27" s="20">
        <f>H27+J27+L27+N27+P27+R27+T27+V27+X27+Z27+AB27</f>
        <v>0</v>
      </c>
      <c r="D27" s="20">
        <f>E27</f>
        <v>0</v>
      </c>
      <c r="E27" s="20">
        <f>SUM(I27,K27,M27,O27,Q27,S27,U27,W27,Y27,AA27,AC27,AE27)</f>
        <v>0</v>
      </c>
      <c r="F27" s="23">
        <f>IFERROR(E27/B27*100,0)</f>
        <v>0</v>
      </c>
      <c r="G27" s="23">
        <f>IFERROR(E27/C27*100,0)</f>
        <v>0</v>
      </c>
      <c r="H27" s="23">
        <f>H28</f>
        <v>0</v>
      </c>
      <c r="I27" s="23">
        <v>0</v>
      </c>
      <c r="J27" s="23">
        <v>0</v>
      </c>
      <c r="K27" s="23">
        <v>0</v>
      </c>
      <c r="L27" s="23">
        <v>0</v>
      </c>
      <c r="M27" s="23">
        <v>0</v>
      </c>
      <c r="N27" s="65">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6"/>
      <c r="AG27" s="18"/>
      <c r="AH27" s="18"/>
      <c r="AI27" s="18"/>
    </row>
    <row r="28" spans="1:35" ht="24.95" customHeight="1" x14ac:dyDescent="0.25">
      <c r="A28" s="25" t="s">
        <v>27</v>
      </c>
      <c r="B28" s="23">
        <f>H28+J28+L28+N28+P28+R28+T28+V28+X28+Z28+AB28+AD28</f>
        <v>0</v>
      </c>
      <c r="C28" s="20">
        <f>H28+J28+L28+N28+P28+R28+T28+V28+X28+Z28+AB28</f>
        <v>0</v>
      </c>
      <c r="D28" s="20">
        <f>E28</f>
        <v>0</v>
      </c>
      <c r="E28" s="20">
        <f>SUM(I28,K28,M28,O28,Q28,S28,U28,W28,Y28,AA28,AC28,AE28)</f>
        <v>0</v>
      </c>
      <c r="F28" s="23">
        <f t="shared" si="16"/>
        <v>0</v>
      </c>
      <c r="G28" s="23">
        <f>IFERROR(E28/C28*100,0)</f>
        <v>0</v>
      </c>
      <c r="H28" s="23">
        <v>0</v>
      </c>
      <c r="I28" s="23">
        <v>0</v>
      </c>
      <c r="J28" s="23">
        <v>0</v>
      </c>
      <c r="K28" s="23">
        <v>0</v>
      </c>
      <c r="L28" s="23">
        <v>0</v>
      </c>
      <c r="M28" s="23">
        <v>0</v>
      </c>
      <c r="N28" s="65">
        <v>0</v>
      </c>
      <c r="O28" s="23">
        <v>0</v>
      </c>
      <c r="P28" s="23">
        <v>0</v>
      </c>
      <c r="Q28" s="23">
        <v>0</v>
      </c>
      <c r="R28" s="23">
        <v>0</v>
      </c>
      <c r="S28" s="23">
        <v>0</v>
      </c>
      <c r="T28" s="23">
        <v>0</v>
      </c>
      <c r="U28" s="23">
        <v>0</v>
      </c>
      <c r="V28" s="23">
        <v>0</v>
      </c>
      <c r="W28" s="23">
        <v>0</v>
      </c>
      <c r="X28" s="23">
        <v>0</v>
      </c>
      <c r="Y28" s="23">
        <v>0</v>
      </c>
      <c r="Z28" s="23">
        <f>Y28</f>
        <v>0</v>
      </c>
      <c r="AA28" s="23">
        <v>0</v>
      </c>
      <c r="AB28" s="23">
        <v>0</v>
      </c>
      <c r="AC28" s="23">
        <v>0</v>
      </c>
      <c r="AD28" s="23">
        <f>AC28</f>
        <v>0</v>
      </c>
      <c r="AE28" s="23">
        <v>0</v>
      </c>
      <c r="AF28" s="20"/>
      <c r="AG28" s="18"/>
      <c r="AH28" s="18"/>
      <c r="AI28" s="18"/>
    </row>
    <row r="29" spans="1:35" ht="27.75" customHeight="1" x14ac:dyDescent="0.25">
      <c r="A29" s="94" t="s">
        <v>29</v>
      </c>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20"/>
      <c r="AG29" s="18"/>
      <c r="AH29" s="18"/>
      <c r="AI29" s="18"/>
    </row>
    <row r="30" spans="1:35" ht="128.25" customHeight="1" x14ac:dyDescent="0.25">
      <c r="A30" s="22" t="s">
        <v>28</v>
      </c>
      <c r="B30" s="27">
        <f>B32+B31</f>
        <v>1080</v>
      </c>
      <c r="C30" s="27">
        <f>C32+C31</f>
        <v>900</v>
      </c>
      <c r="D30" s="27">
        <f>D32+D31</f>
        <v>900</v>
      </c>
      <c r="E30" s="27">
        <f>E32+E31</f>
        <v>900</v>
      </c>
      <c r="F30" s="27">
        <f>IFERROR(E30/B30*100,0)</f>
        <v>83.333333333333343</v>
      </c>
      <c r="G30" s="27">
        <f>IFERROR(E30/C30*100,0)</f>
        <v>100</v>
      </c>
      <c r="H30" s="28">
        <f>H31+H32</f>
        <v>0</v>
      </c>
      <c r="I30" s="28">
        <f t="shared" ref="I30:AE30" si="18">I31+I32</f>
        <v>0</v>
      </c>
      <c r="J30" s="28">
        <f t="shared" si="18"/>
        <v>0</v>
      </c>
      <c r="K30" s="28">
        <f t="shared" si="18"/>
        <v>0</v>
      </c>
      <c r="L30" s="28">
        <f t="shared" si="18"/>
        <v>0</v>
      </c>
      <c r="M30" s="28">
        <f t="shared" si="18"/>
        <v>0</v>
      </c>
      <c r="N30" s="66">
        <f t="shared" si="18"/>
        <v>0</v>
      </c>
      <c r="O30" s="28">
        <f t="shared" si="18"/>
        <v>0</v>
      </c>
      <c r="P30" s="28">
        <f t="shared" si="18"/>
        <v>360</v>
      </c>
      <c r="Q30" s="28">
        <f>Q31+Q32</f>
        <v>360</v>
      </c>
      <c r="R30" s="28">
        <f t="shared" si="18"/>
        <v>0</v>
      </c>
      <c r="S30" s="28">
        <f t="shared" si="18"/>
        <v>0</v>
      </c>
      <c r="T30" s="28">
        <f t="shared" si="18"/>
        <v>270</v>
      </c>
      <c r="U30" s="28">
        <f t="shared" si="18"/>
        <v>270</v>
      </c>
      <c r="V30" s="28">
        <f t="shared" si="18"/>
        <v>0</v>
      </c>
      <c r="W30" s="28">
        <f t="shared" si="18"/>
        <v>0</v>
      </c>
      <c r="X30" s="28">
        <f t="shared" si="18"/>
        <v>0</v>
      </c>
      <c r="Y30" s="28">
        <f t="shared" si="18"/>
        <v>0</v>
      </c>
      <c r="Z30" s="28">
        <f>Z31+Z32</f>
        <v>270</v>
      </c>
      <c r="AA30" s="28">
        <f t="shared" si="18"/>
        <v>270</v>
      </c>
      <c r="AB30" s="28">
        <f>AB31+AB32</f>
        <v>0</v>
      </c>
      <c r="AC30" s="28">
        <f t="shared" si="18"/>
        <v>0</v>
      </c>
      <c r="AD30" s="28">
        <f t="shared" si="18"/>
        <v>180</v>
      </c>
      <c r="AE30" s="28">
        <f t="shared" si="18"/>
        <v>0</v>
      </c>
      <c r="AF30" s="76" t="s">
        <v>43</v>
      </c>
      <c r="AG30" s="18"/>
      <c r="AH30" s="18"/>
      <c r="AI30" s="18"/>
    </row>
    <row r="31" spans="1:35" ht="24.95" customHeight="1" x14ac:dyDescent="0.25">
      <c r="A31" s="19" t="s">
        <v>26</v>
      </c>
      <c r="B31" s="23">
        <f>H31+J31+L31+N31+P31+R31+T31+V31+X31+Z31+AB31+AD31</f>
        <v>0</v>
      </c>
      <c r="C31" s="20">
        <f>H31+J31+L31+N31+P31</f>
        <v>0</v>
      </c>
      <c r="D31" s="20">
        <f>E31</f>
        <v>0</v>
      </c>
      <c r="E31" s="20">
        <f>SUM(I31,K31,M31,O31,Q31,S31,U31,W31,Y31,AA31,AC31,AE31)</f>
        <v>0</v>
      </c>
      <c r="F31" s="23">
        <f>IFERROR(E31/B31*100,0)</f>
        <v>0</v>
      </c>
      <c r="G31" s="23">
        <f>IFERROR(E31/C31*100,0)</f>
        <v>0</v>
      </c>
      <c r="H31" s="23">
        <v>0</v>
      </c>
      <c r="I31" s="23">
        <v>0</v>
      </c>
      <c r="J31" s="23">
        <v>0</v>
      </c>
      <c r="K31" s="26">
        <v>0</v>
      </c>
      <c r="L31" s="23">
        <v>0</v>
      </c>
      <c r="M31" s="23">
        <f>L31</f>
        <v>0</v>
      </c>
      <c r="N31" s="65">
        <v>0</v>
      </c>
      <c r="O31" s="23">
        <v>0</v>
      </c>
      <c r="P31" s="23">
        <v>0</v>
      </c>
      <c r="Q31" s="23">
        <v>0</v>
      </c>
      <c r="R31" s="23">
        <v>0</v>
      </c>
      <c r="S31" s="23">
        <v>0</v>
      </c>
      <c r="T31" s="23">
        <v>0</v>
      </c>
      <c r="U31" s="23">
        <f>T31</f>
        <v>0</v>
      </c>
      <c r="V31" s="23">
        <v>0</v>
      </c>
      <c r="W31" s="26">
        <v>0</v>
      </c>
      <c r="X31" s="23">
        <v>0</v>
      </c>
      <c r="Y31" s="23">
        <f>X31</f>
        <v>0</v>
      </c>
      <c r="Z31" s="23">
        <v>0</v>
      </c>
      <c r="AA31" s="23">
        <f>Z31</f>
        <v>0</v>
      </c>
      <c r="AB31" s="23">
        <v>0</v>
      </c>
      <c r="AC31" s="26">
        <v>0</v>
      </c>
      <c r="AD31" s="26">
        <v>0</v>
      </c>
      <c r="AE31" s="26">
        <v>0</v>
      </c>
      <c r="AF31" s="26"/>
      <c r="AG31" s="18"/>
      <c r="AH31" s="18"/>
      <c r="AI31" s="18"/>
    </row>
    <row r="32" spans="1:35" ht="24.95" customHeight="1" x14ac:dyDescent="0.25">
      <c r="A32" s="19" t="s">
        <v>27</v>
      </c>
      <c r="B32" s="23">
        <f>H32+J32+L32+N32+P32+R32+T32+V32+X32+Z32+AB32+AD32</f>
        <v>1080</v>
      </c>
      <c r="C32" s="20">
        <f>H32+J32+L32+N32+P32+R32+T32+V32+X32+Z32+AB32</f>
        <v>900</v>
      </c>
      <c r="D32" s="20">
        <f>E32</f>
        <v>900</v>
      </c>
      <c r="E32" s="20">
        <f>SUM(I32,K32,M32,O32,Q32,S32,U32,W32,Y32,AA32,AC32,AE32)</f>
        <v>900</v>
      </c>
      <c r="F32" s="23">
        <f>IFERROR(E32/B32*100,0)</f>
        <v>83.333333333333343</v>
      </c>
      <c r="G32" s="23">
        <f>IFERROR(E32/C32*100,0)</f>
        <v>100</v>
      </c>
      <c r="H32" s="23">
        <f>H31</f>
        <v>0</v>
      </c>
      <c r="I32" s="23">
        <v>0</v>
      </c>
      <c r="J32" s="23">
        <v>0</v>
      </c>
      <c r="K32" s="26">
        <v>0</v>
      </c>
      <c r="L32" s="23">
        <v>0</v>
      </c>
      <c r="M32" s="23">
        <v>0</v>
      </c>
      <c r="N32" s="65">
        <v>0</v>
      </c>
      <c r="O32" s="23">
        <v>0</v>
      </c>
      <c r="P32" s="23">
        <v>360</v>
      </c>
      <c r="Q32" s="23">
        <v>360</v>
      </c>
      <c r="R32" s="23">
        <v>0</v>
      </c>
      <c r="S32" s="23">
        <v>0</v>
      </c>
      <c r="T32" s="23">
        <v>270</v>
      </c>
      <c r="U32" s="20">
        <v>270</v>
      </c>
      <c r="V32" s="23">
        <v>0</v>
      </c>
      <c r="W32" s="26">
        <v>0</v>
      </c>
      <c r="X32" s="23">
        <v>0</v>
      </c>
      <c r="Y32" s="23">
        <f>X32</f>
        <v>0</v>
      </c>
      <c r="Z32" s="23">
        <v>270</v>
      </c>
      <c r="AA32" s="23">
        <v>270</v>
      </c>
      <c r="AB32" s="23">
        <v>0</v>
      </c>
      <c r="AC32" s="26">
        <v>0</v>
      </c>
      <c r="AD32" s="32">
        <v>180</v>
      </c>
      <c r="AE32" s="26">
        <v>0</v>
      </c>
      <c r="AF32" s="26"/>
      <c r="AG32" s="18"/>
      <c r="AH32" s="18"/>
      <c r="AI32" s="18"/>
    </row>
    <row r="33" spans="1:35" ht="24.95" customHeight="1" x14ac:dyDescent="0.25">
      <c r="A33" s="37" t="s">
        <v>30</v>
      </c>
      <c r="B33" s="58">
        <f>B34+B35</f>
        <v>1326.5</v>
      </c>
      <c r="C33" s="58">
        <f>C34+C35</f>
        <v>1146.5</v>
      </c>
      <c r="D33" s="73">
        <f>D34+D35</f>
        <v>1146.5</v>
      </c>
      <c r="E33" s="73">
        <f>E34+E35</f>
        <v>1146.5</v>
      </c>
      <c r="F33" s="39">
        <f t="shared" ref="F33:F36" si="19">IFERROR(E33/B33*100,0)</f>
        <v>86.430456087448164</v>
      </c>
      <c r="G33" s="39">
        <f t="shared" ref="G33:G36" si="20">IFERROR(E33/C33*100,0)</f>
        <v>100</v>
      </c>
      <c r="H33" s="38">
        <f>H34+H35</f>
        <v>0</v>
      </c>
      <c r="I33" s="38">
        <f t="shared" ref="I33:AE33" si="21">I34+I35</f>
        <v>0</v>
      </c>
      <c r="J33" s="38">
        <f t="shared" si="21"/>
        <v>0</v>
      </c>
      <c r="K33" s="38">
        <f t="shared" si="21"/>
        <v>0</v>
      </c>
      <c r="L33" s="38">
        <f t="shared" si="21"/>
        <v>0</v>
      </c>
      <c r="M33" s="38">
        <f t="shared" si="21"/>
        <v>0</v>
      </c>
      <c r="N33" s="73">
        <f>N34+N35</f>
        <v>246.5</v>
      </c>
      <c r="O33" s="38">
        <f t="shared" si="21"/>
        <v>0</v>
      </c>
      <c r="P33" s="72">
        <f t="shared" si="21"/>
        <v>360</v>
      </c>
      <c r="Q33" s="38">
        <f t="shared" si="21"/>
        <v>360</v>
      </c>
      <c r="R33" s="72">
        <f t="shared" si="21"/>
        <v>0</v>
      </c>
      <c r="S33" s="38">
        <f t="shared" si="21"/>
        <v>246.5</v>
      </c>
      <c r="T33" s="74">
        <f t="shared" si="21"/>
        <v>270</v>
      </c>
      <c r="U33" s="39">
        <f t="shared" si="21"/>
        <v>270</v>
      </c>
      <c r="V33" s="72">
        <f t="shared" si="21"/>
        <v>0</v>
      </c>
      <c r="W33" s="38">
        <f t="shared" si="21"/>
        <v>0</v>
      </c>
      <c r="X33" s="72">
        <f t="shared" si="21"/>
        <v>0</v>
      </c>
      <c r="Y33" s="38">
        <f t="shared" si="21"/>
        <v>0</v>
      </c>
      <c r="Z33" s="72">
        <f t="shared" si="21"/>
        <v>270</v>
      </c>
      <c r="AA33" s="38">
        <f t="shared" si="21"/>
        <v>270</v>
      </c>
      <c r="AB33" s="74">
        <f>AB34+AB35</f>
        <v>0</v>
      </c>
      <c r="AC33" s="39">
        <f t="shared" si="21"/>
        <v>0</v>
      </c>
      <c r="AD33" s="73">
        <f>AD34+AD35</f>
        <v>180</v>
      </c>
      <c r="AE33" s="38">
        <f t="shared" si="21"/>
        <v>0</v>
      </c>
      <c r="AF33" s="33"/>
      <c r="AG33" s="34"/>
      <c r="AH33" s="35"/>
      <c r="AI33" s="35"/>
    </row>
    <row r="34" spans="1:35" ht="24.95" customHeight="1" x14ac:dyDescent="0.25">
      <c r="A34" s="25" t="s">
        <v>26</v>
      </c>
      <c r="B34" s="23">
        <f t="shared" ref="B34:E35" si="22">B11</f>
        <v>246.5</v>
      </c>
      <c r="C34" s="23">
        <f t="shared" si="22"/>
        <v>246.5</v>
      </c>
      <c r="D34" s="23">
        <f t="shared" si="22"/>
        <v>246.5</v>
      </c>
      <c r="E34" s="23">
        <f t="shared" si="22"/>
        <v>246.5</v>
      </c>
      <c r="F34" s="23">
        <f t="shared" si="19"/>
        <v>100</v>
      </c>
      <c r="G34" s="23">
        <f t="shared" si="20"/>
        <v>100</v>
      </c>
      <c r="H34" s="23">
        <f>H11</f>
        <v>0</v>
      </c>
      <c r="I34" s="23">
        <f t="shared" ref="I34:AE34" si="23">I11</f>
        <v>0</v>
      </c>
      <c r="J34" s="23">
        <f t="shared" si="23"/>
        <v>0</v>
      </c>
      <c r="K34" s="23">
        <f t="shared" si="23"/>
        <v>0</v>
      </c>
      <c r="L34" s="23">
        <f t="shared" si="23"/>
        <v>0</v>
      </c>
      <c r="M34" s="23">
        <f t="shared" si="23"/>
        <v>0</v>
      </c>
      <c r="N34" s="23">
        <f t="shared" si="23"/>
        <v>246.5</v>
      </c>
      <c r="O34" s="23">
        <f t="shared" si="23"/>
        <v>0</v>
      </c>
      <c r="P34" s="23">
        <f t="shared" si="23"/>
        <v>0</v>
      </c>
      <c r="Q34" s="23">
        <f t="shared" si="23"/>
        <v>0</v>
      </c>
      <c r="R34" s="23">
        <f t="shared" si="23"/>
        <v>0</v>
      </c>
      <c r="S34" s="23">
        <f t="shared" si="23"/>
        <v>246.5</v>
      </c>
      <c r="T34" s="23">
        <f t="shared" si="23"/>
        <v>0</v>
      </c>
      <c r="U34" s="23">
        <f t="shared" si="23"/>
        <v>0</v>
      </c>
      <c r="V34" s="23">
        <f t="shared" si="23"/>
        <v>0</v>
      </c>
      <c r="W34" s="23">
        <f t="shared" si="23"/>
        <v>0</v>
      </c>
      <c r="X34" s="23">
        <f t="shared" si="23"/>
        <v>0</v>
      </c>
      <c r="Y34" s="23">
        <f t="shared" si="23"/>
        <v>0</v>
      </c>
      <c r="Z34" s="23">
        <f t="shared" si="23"/>
        <v>0</v>
      </c>
      <c r="AA34" s="23">
        <f t="shared" si="23"/>
        <v>0</v>
      </c>
      <c r="AB34" s="23">
        <f t="shared" si="23"/>
        <v>0</v>
      </c>
      <c r="AC34" s="23">
        <f t="shared" si="23"/>
        <v>0</v>
      </c>
      <c r="AD34" s="23">
        <f t="shared" si="23"/>
        <v>0</v>
      </c>
      <c r="AE34" s="23">
        <f t="shared" si="23"/>
        <v>0</v>
      </c>
      <c r="AF34" s="33"/>
      <c r="AG34" s="29"/>
      <c r="AH34" s="29"/>
      <c r="AI34" s="30"/>
    </row>
    <row r="35" spans="1:35" ht="24.95" customHeight="1" x14ac:dyDescent="0.25">
      <c r="A35" s="25" t="s">
        <v>27</v>
      </c>
      <c r="B35" s="23">
        <f t="shared" si="22"/>
        <v>1080</v>
      </c>
      <c r="C35" s="23">
        <f t="shared" si="22"/>
        <v>900</v>
      </c>
      <c r="D35" s="23">
        <f t="shared" si="22"/>
        <v>900</v>
      </c>
      <c r="E35" s="23">
        <f t="shared" si="22"/>
        <v>900</v>
      </c>
      <c r="F35" s="23">
        <f>IFERROR(E35/B35*100,0)</f>
        <v>83.333333333333343</v>
      </c>
      <c r="G35" s="23">
        <f>IFERROR(E35/C35*100,0)</f>
        <v>100</v>
      </c>
      <c r="H35" s="23">
        <f>H12</f>
        <v>0</v>
      </c>
      <c r="I35" s="23">
        <f t="shared" ref="I35:AE35" si="24">I12</f>
        <v>0</v>
      </c>
      <c r="J35" s="23">
        <f t="shared" si="24"/>
        <v>0</v>
      </c>
      <c r="K35" s="23">
        <f t="shared" si="24"/>
        <v>0</v>
      </c>
      <c r="L35" s="23">
        <f t="shared" si="24"/>
        <v>0</v>
      </c>
      <c r="M35" s="23">
        <f t="shared" si="24"/>
        <v>0</v>
      </c>
      <c r="N35" s="23">
        <f t="shared" si="24"/>
        <v>0</v>
      </c>
      <c r="O35" s="23">
        <f t="shared" si="24"/>
        <v>0</v>
      </c>
      <c r="P35" s="23">
        <f t="shared" si="24"/>
        <v>360</v>
      </c>
      <c r="Q35" s="23">
        <f t="shared" si="24"/>
        <v>360</v>
      </c>
      <c r="R35" s="23">
        <f t="shared" si="24"/>
        <v>0</v>
      </c>
      <c r="S35" s="23">
        <f t="shared" si="24"/>
        <v>0</v>
      </c>
      <c r="T35" s="23">
        <f t="shared" si="24"/>
        <v>270</v>
      </c>
      <c r="U35" s="23">
        <f t="shared" si="24"/>
        <v>270</v>
      </c>
      <c r="V35" s="23">
        <f t="shared" si="24"/>
        <v>0</v>
      </c>
      <c r="W35" s="23">
        <f t="shared" si="24"/>
        <v>0</v>
      </c>
      <c r="X35" s="23">
        <f t="shared" si="24"/>
        <v>0</v>
      </c>
      <c r="Y35" s="23">
        <f t="shared" si="24"/>
        <v>0</v>
      </c>
      <c r="Z35" s="23">
        <f t="shared" si="24"/>
        <v>270</v>
      </c>
      <c r="AA35" s="23">
        <f t="shared" si="24"/>
        <v>270</v>
      </c>
      <c r="AB35" s="23">
        <f t="shared" si="24"/>
        <v>0</v>
      </c>
      <c r="AC35" s="23">
        <f t="shared" si="24"/>
        <v>0</v>
      </c>
      <c r="AD35" s="23">
        <f t="shared" si="24"/>
        <v>180</v>
      </c>
      <c r="AE35" s="23">
        <f t="shared" si="24"/>
        <v>0</v>
      </c>
      <c r="AF35" s="36"/>
      <c r="AG35" s="31"/>
      <c r="AH35" s="31"/>
      <c r="AI35" s="31"/>
    </row>
    <row r="36" spans="1:35" ht="24.95" customHeight="1" x14ac:dyDescent="0.25">
      <c r="A36" s="37" t="s">
        <v>31</v>
      </c>
      <c r="B36" s="58">
        <f>B37+B38</f>
        <v>1326.5</v>
      </c>
      <c r="C36" s="58">
        <f>C37+C38</f>
        <v>1146.5</v>
      </c>
      <c r="D36" s="58">
        <f t="shared" ref="D36:E36" si="25">D37+D38</f>
        <v>1146.5</v>
      </c>
      <c r="E36" s="58">
        <f t="shared" si="25"/>
        <v>1146.5</v>
      </c>
      <c r="F36" s="39">
        <f t="shared" si="19"/>
        <v>86.430456087448164</v>
      </c>
      <c r="G36" s="39">
        <f t="shared" si="20"/>
        <v>100</v>
      </c>
      <c r="H36" s="38">
        <f t="shared" ref="H36:AE36" si="26">H37+H38</f>
        <v>0</v>
      </c>
      <c r="I36" s="38">
        <f t="shared" si="26"/>
        <v>0</v>
      </c>
      <c r="J36" s="38">
        <f t="shared" si="26"/>
        <v>0</v>
      </c>
      <c r="K36" s="38">
        <f t="shared" si="26"/>
        <v>0</v>
      </c>
      <c r="L36" s="38">
        <f t="shared" si="26"/>
        <v>0</v>
      </c>
      <c r="M36" s="38">
        <f t="shared" si="26"/>
        <v>0</v>
      </c>
      <c r="N36" s="38">
        <f t="shared" si="26"/>
        <v>246.5</v>
      </c>
      <c r="O36" s="38">
        <f t="shared" si="26"/>
        <v>0</v>
      </c>
      <c r="P36" s="38">
        <f t="shared" si="26"/>
        <v>360</v>
      </c>
      <c r="Q36" s="38">
        <f t="shared" si="26"/>
        <v>360</v>
      </c>
      <c r="R36" s="38">
        <f t="shared" si="26"/>
        <v>0</v>
      </c>
      <c r="S36" s="38">
        <f t="shared" si="26"/>
        <v>246.5</v>
      </c>
      <c r="T36" s="74">
        <f>T37+T38</f>
        <v>270</v>
      </c>
      <c r="U36" s="39">
        <f t="shared" si="26"/>
        <v>270</v>
      </c>
      <c r="V36" s="38">
        <f t="shared" si="26"/>
        <v>0</v>
      </c>
      <c r="W36" s="38">
        <f t="shared" si="26"/>
        <v>0</v>
      </c>
      <c r="X36" s="38">
        <f t="shared" si="26"/>
        <v>0</v>
      </c>
      <c r="Y36" s="38">
        <f t="shared" si="26"/>
        <v>0</v>
      </c>
      <c r="Z36" s="38">
        <f t="shared" si="26"/>
        <v>270</v>
      </c>
      <c r="AA36" s="38">
        <f t="shared" si="26"/>
        <v>270</v>
      </c>
      <c r="AB36" s="39">
        <f t="shared" si="26"/>
        <v>0</v>
      </c>
      <c r="AC36" s="39">
        <f t="shared" si="26"/>
        <v>0</v>
      </c>
      <c r="AD36" s="39">
        <f t="shared" si="26"/>
        <v>180</v>
      </c>
      <c r="AE36" s="38">
        <f t="shared" si="26"/>
        <v>0</v>
      </c>
      <c r="AF36" s="33"/>
      <c r="AG36" s="34"/>
      <c r="AH36" s="35"/>
      <c r="AI36" s="35"/>
    </row>
    <row r="37" spans="1:35" ht="24.95" customHeight="1" x14ac:dyDescent="0.25">
      <c r="A37" s="25" t="s">
        <v>26</v>
      </c>
      <c r="B37" s="23">
        <f>H37+J37+L37+N37+P37+R37+T37+V37+X37+Z37+AB37+AD37</f>
        <v>246.5</v>
      </c>
      <c r="C37" s="20">
        <f>H37+J37+L37+N37+P37+R37+T37+V37+X37+Z37+AB37</f>
        <v>246.5</v>
      </c>
      <c r="D37" s="20">
        <f>E37</f>
        <v>246.5</v>
      </c>
      <c r="E37" s="20">
        <f>SUM(I37,K37,M37,O37,Q37,S37,U37,W37,Y37,AA37,AC37,AE37)</f>
        <v>246.5</v>
      </c>
      <c r="F37" s="23">
        <f>IFERROR(E37/B37*100,0)</f>
        <v>100</v>
      </c>
      <c r="G37" s="23">
        <f>IFERROR(E37/C37*100,0)</f>
        <v>100</v>
      </c>
      <c r="H37" s="26">
        <f>H27+H31+H23+H19</f>
        <v>0</v>
      </c>
      <c r="I37" s="26">
        <f t="shared" ref="I37:AE37" si="27">I27+I31+I23+I19</f>
        <v>0</v>
      </c>
      <c r="J37" s="26">
        <f t="shared" si="27"/>
        <v>0</v>
      </c>
      <c r="K37" s="26">
        <f t="shared" si="27"/>
        <v>0</v>
      </c>
      <c r="L37" s="26">
        <f t="shared" si="27"/>
        <v>0</v>
      </c>
      <c r="M37" s="26">
        <f t="shared" si="27"/>
        <v>0</v>
      </c>
      <c r="N37" s="26">
        <f t="shared" si="27"/>
        <v>246.5</v>
      </c>
      <c r="O37" s="26">
        <f t="shared" si="27"/>
        <v>0</v>
      </c>
      <c r="P37" s="26">
        <f t="shared" si="27"/>
        <v>0</v>
      </c>
      <c r="Q37" s="26">
        <f t="shared" si="27"/>
        <v>0</v>
      </c>
      <c r="R37" s="26">
        <f t="shared" si="27"/>
        <v>0</v>
      </c>
      <c r="S37" s="26">
        <f t="shared" si="27"/>
        <v>246.5</v>
      </c>
      <c r="T37" s="26">
        <f t="shared" si="27"/>
        <v>0</v>
      </c>
      <c r="U37" s="26">
        <f t="shared" si="27"/>
        <v>0</v>
      </c>
      <c r="V37" s="26">
        <f t="shared" si="27"/>
        <v>0</v>
      </c>
      <c r="W37" s="26">
        <f t="shared" si="27"/>
        <v>0</v>
      </c>
      <c r="X37" s="26">
        <f t="shared" si="27"/>
        <v>0</v>
      </c>
      <c r="Y37" s="26">
        <f t="shared" si="27"/>
        <v>0</v>
      </c>
      <c r="Z37" s="26">
        <f t="shared" si="27"/>
        <v>0</v>
      </c>
      <c r="AA37" s="26">
        <f t="shared" si="27"/>
        <v>0</v>
      </c>
      <c r="AB37" s="26">
        <f t="shared" si="27"/>
        <v>0</v>
      </c>
      <c r="AC37" s="26">
        <f t="shared" si="27"/>
        <v>0</v>
      </c>
      <c r="AD37" s="26">
        <f t="shared" si="27"/>
        <v>0</v>
      </c>
      <c r="AE37" s="26">
        <f t="shared" si="27"/>
        <v>0</v>
      </c>
      <c r="AF37" s="33"/>
      <c r="AG37" s="29"/>
      <c r="AH37" s="29"/>
      <c r="AI37" s="30"/>
    </row>
    <row r="38" spans="1:35" ht="24.95" customHeight="1" x14ac:dyDescent="0.25">
      <c r="A38" s="25" t="s">
        <v>27</v>
      </c>
      <c r="B38" s="23">
        <f>H38+J38+L38+N38+P38+R38+T38+V38+X38+Z38+AB38+AD38</f>
        <v>1080</v>
      </c>
      <c r="C38" s="20">
        <f>H38+J38+L38+N38+P38+R38+T38+V38+X38+Z38+AB38</f>
        <v>900</v>
      </c>
      <c r="D38" s="20">
        <f>E38</f>
        <v>900</v>
      </c>
      <c r="E38" s="20">
        <f>SUM(I38,K38,M38,O38,Q38,S38,U38,W38,Y38,AA38,AC38,AE38)</f>
        <v>900</v>
      </c>
      <c r="F38" s="23">
        <f>IFERROR(E38/B38*100,0)</f>
        <v>83.333333333333343</v>
      </c>
      <c r="G38" s="23">
        <f>IFERROR(E38/C38*100,0)</f>
        <v>100</v>
      </c>
      <c r="H38" s="26">
        <f>H28+H32+H24+H20</f>
        <v>0</v>
      </c>
      <c r="I38" s="26">
        <f t="shared" ref="I38:AE38" si="28">I28+I32+I24+I20</f>
        <v>0</v>
      </c>
      <c r="J38" s="26">
        <f t="shared" si="28"/>
        <v>0</v>
      </c>
      <c r="K38" s="26">
        <f t="shared" si="28"/>
        <v>0</v>
      </c>
      <c r="L38" s="26">
        <f t="shared" si="28"/>
        <v>0</v>
      </c>
      <c r="M38" s="26">
        <f t="shared" si="28"/>
        <v>0</v>
      </c>
      <c r="N38" s="26">
        <f t="shared" si="28"/>
        <v>0</v>
      </c>
      <c r="O38" s="26">
        <f t="shared" si="28"/>
        <v>0</v>
      </c>
      <c r="P38" s="26">
        <f t="shared" si="28"/>
        <v>360</v>
      </c>
      <c r="Q38" s="26">
        <f t="shared" si="28"/>
        <v>360</v>
      </c>
      <c r="R38" s="26">
        <f t="shared" si="28"/>
        <v>0</v>
      </c>
      <c r="S38" s="26">
        <f t="shared" si="28"/>
        <v>0</v>
      </c>
      <c r="T38" s="26">
        <f t="shared" si="28"/>
        <v>270</v>
      </c>
      <c r="U38" s="26">
        <f t="shared" si="28"/>
        <v>270</v>
      </c>
      <c r="V38" s="26">
        <f t="shared" si="28"/>
        <v>0</v>
      </c>
      <c r="W38" s="26">
        <f t="shared" si="28"/>
        <v>0</v>
      </c>
      <c r="X38" s="26">
        <f t="shared" si="28"/>
        <v>0</v>
      </c>
      <c r="Y38" s="26">
        <f t="shared" si="28"/>
        <v>0</v>
      </c>
      <c r="Z38" s="26">
        <f t="shared" si="28"/>
        <v>270</v>
      </c>
      <c r="AA38" s="26">
        <f t="shared" si="28"/>
        <v>270</v>
      </c>
      <c r="AB38" s="26">
        <f t="shared" si="28"/>
        <v>0</v>
      </c>
      <c r="AC38" s="26">
        <f t="shared" si="28"/>
        <v>0</v>
      </c>
      <c r="AD38" s="26">
        <f t="shared" si="28"/>
        <v>180</v>
      </c>
      <c r="AE38" s="26">
        <f t="shared" si="28"/>
        <v>0</v>
      </c>
      <c r="AF38" s="36"/>
      <c r="AG38" s="31"/>
      <c r="AH38" s="31"/>
      <c r="AI38" s="31"/>
    </row>
    <row r="39" spans="1:35" ht="18.75" x14ac:dyDescent="0.3">
      <c r="A39" s="40"/>
      <c r="B39" s="12"/>
      <c r="C39" s="12"/>
      <c r="D39" s="12"/>
      <c r="E39" s="12"/>
      <c r="F39" s="12"/>
      <c r="G39" s="12"/>
      <c r="H39" s="41"/>
      <c r="I39" s="41"/>
      <c r="J39" s="41"/>
      <c r="K39" s="41"/>
      <c r="L39" s="41"/>
      <c r="M39" s="41"/>
      <c r="N39" s="67"/>
      <c r="O39" s="41"/>
      <c r="P39" s="41"/>
      <c r="Q39" s="41"/>
      <c r="R39" s="41"/>
      <c r="S39" s="41"/>
      <c r="T39" s="41"/>
      <c r="U39" s="41"/>
      <c r="V39" s="41"/>
      <c r="W39" s="41"/>
      <c r="X39" s="41"/>
      <c r="Y39" s="41"/>
      <c r="Z39" s="42"/>
      <c r="AA39" s="42"/>
      <c r="AB39" s="42"/>
      <c r="AC39" s="42"/>
      <c r="AD39" s="42"/>
      <c r="AE39" s="42"/>
      <c r="AF39" s="43"/>
      <c r="AG39" s="31"/>
      <c r="AH39" s="31"/>
      <c r="AI39" s="31"/>
    </row>
    <row r="40" spans="1:35" ht="18.75" x14ac:dyDescent="0.3">
      <c r="A40" s="44"/>
      <c r="B40" s="60"/>
      <c r="C40" s="12"/>
      <c r="D40" s="12"/>
      <c r="E40" s="12"/>
      <c r="F40" s="12"/>
      <c r="G40" s="12"/>
      <c r="H40" s="45"/>
      <c r="I40" s="45"/>
      <c r="J40" s="45"/>
      <c r="K40" s="45"/>
      <c r="L40" s="45"/>
      <c r="M40" s="45"/>
      <c r="N40" s="68"/>
      <c r="O40" s="45"/>
      <c r="P40" s="45"/>
      <c r="Q40" s="45"/>
      <c r="R40" s="45"/>
      <c r="S40" s="45"/>
      <c r="T40" s="45"/>
      <c r="U40" s="46"/>
      <c r="V40" s="46"/>
      <c r="W40" s="46"/>
      <c r="X40" s="46"/>
      <c r="Y40" s="46"/>
      <c r="Z40" s="46"/>
      <c r="AA40" s="46"/>
      <c r="AB40" s="46"/>
      <c r="AC40" s="46"/>
      <c r="AD40" s="46"/>
      <c r="AE40" s="47"/>
      <c r="AF40" s="48"/>
      <c r="AG40" s="31"/>
      <c r="AH40" s="31"/>
      <c r="AI40" s="31"/>
    </row>
    <row r="41" spans="1:35" ht="18.75" x14ac:dyDescent="0.3">
      <c r="A41" s="40"/>
      <c r="B41" s="12"/>
      <c r="C41" s="49"/>
      <c r="D41" s="49"/>
      <c r="E41" s="49"/>
      <c r="F41" s="41"/>
      <c r="G41" s="45"/>
      <c r="H41" s="45"/>
      <c r="I41" s="45"/>
      <c r="J41" s="45"/>
      <c r="K41" s="45"/>
      <c r="L41" s="45"/>
      <c r="M41" s="45"/>
      <c r="N41" s="68"/>
      <c r="O41" s="45"/>
      <c r="P41" s="45"/>
      <c r="Q41" s="45"/>
      <c r="R41" s="45"/>
      <c r="S41" s="45"/>
      <c r="T41" s="50"/>
      <c r="U41" s="50"/>
      <c r="V41" s="50"/>
      <c r="W41" s="50"/>
      <c r="X41" s="50"/>
      <c r="Y41" s="50"/>
      <c r="Z41" s="50"/>
      <c r="AA41" s="50"/>
      <c r="AB41" s="50"/>
      <c r="AC41" s="50"/>
      <c r="AD41" s="50"/>
      <c r="AE41" s="51"/>
      <c r="AF41" s="48"/>
      <c r="AG41" s="52"/>
      <c r="AH41" s="52"/>
      <c r="AI41" s="52"/>
    </row>
    <row r="42" spans="1:35" ht="37.5" x14ac:dyDescent="0.3">
      <c r="A42" s="40"/>
      <c r="B42" s="41" t="s">
        <v>40</v>
      </c>
      <c r="C42" s="102"/>
      <c r="D42" s="102"/>
      <c r="E42" s="103" t="s">
        <v>41</v>
      </c>
      <c r="F42" s="103"/>
      <c r="G42" s="48"/>
      <c r="H42" s="48"/>
      <c r="I42" s="48"/>
      <c r="J42" s="48"/>
      <c r="K42" s="48"/>
      <c r="L42" s="48"/>
      <c r="M42" s="48"/>
      <c r="N42" s="69"/>
      <c r="O42" s="48"/>
      <c r="P42" s="48"/>
      <c r="Q42" s="48"/>
      <c r="R42" s="48"/>
      <c r="S42" s="48"/>
      <c r="T42" s="44"/>
      <c r="U42" s="44"/>
      <c r="V42" s="44"/>
      <c r="W42" s="44"/>
      <c r="X42" s="44"/>
      <c r="Y42" s="44"/>
      <c r="Z42" s="44"/>
      <c r="AA42" s="44"/>
      <c r="AB42" s="44"/>
      <c r="AC42" s="44"/>
      <c r="AD42" s="50"/>
      <c r="AE42" s="50"/>
      <c r="AF42" s="43"/>
      <c r="AG42" s="52"/>
      <c r="AH42" s="52"/>
      <c r="AI42" s="52"/>
    </row>
    <row r="43" spans="1:35" ht="25.5" x14ac:dyDescent="0.3">
      <c r="A43" s="53"/>
      <c r="B43" s="45"/>
      <c r="C43" s="104" t="s">
        <v>32</v>
      </c>
      <c r="D43" s="104"/>
      <c r="E43" s="54"/>
      <c r="F43" s="54"/>
      <c r="G43" s="41"/>
      <c r="H43" s="41"/>
      <c r="I43" s="41"/>
      <c r="J43" s="41"/>
      <c r="K43" s="41"/>
      <c r="L43" s="41"/>
      <c r="M43" s="41"/>
      <c r="N43" s="67"/>
      <c r="O43" s="41"/>
      <c r="P43" s="41"/>
      <c r="Q43" s="41"/>
      <c r="R43" s="41"/>
      <c r="S43" s="41"/>
      <c r="T43" s="92"/>
      <c r="U43" s="92"/>
      <c r="V43" s="92"/>
      <c r="W43" s="92"/>
      <c r="X43" s="55"/>
      <c r="Y43" s="55"/>
      <c r="Z43" s="55"/>
      <c r="AA43" s="55"/>
      <c r="AB43" s="56"/>
      <c r="AC43" s="56"/>
      <c r="AD43" s="56"/>
      <c r="AE43" s="57"/>
      <c r="AF43" s="48"/>
    </row>
    <row r="44" spans="1:35" ht="18.75" x14ac:dyDescent="0.3">
      <c r="A44" s="12"/>
      <c r="B44" s="101" t="s">
        <v>33</v>
      </c>
      <c r="C44" s="101"/>
      <c r="D44" s="101"/>
      <c r="E44" s="45"/>
      <c r="F44" s="45"/>
      <c r="G44" s="12"/>
      <c r="H44" s="12"/>
      <c r="I44" s="12"/>
      <c r="J44" s="12"/>
      <c r="K44" s="12"/>
      <c r="L44" s="12"/>
      <c r="M44" s="12"/>
      <c r="N44" s="70"/>
      <c r="O44" s="12"/>
      <c r="P44" s="12"/>
      <c r="Q44" s="12"/>
      <c r="R44" s="12"/>
      <c r="S44" s="12"/>
      <c r="T44" s="12"/>
      <c r="U44" s="12"/>
      <c r="V44" s="12"/>
      <c r="W44" s="12"/>
      <c r="X44" s="12"/>
      <c r="Y44" s="12"/>
      <c r="Z44" s="12"/>
      <c r="AA44" s="12"/>
      <c r="AB44" s="12"/>
      <c r="AC44" s="12"/>
      <c r="AD44" s="12"/>
      <c r="AE44" s="12"/>
      <c r="AF44" s="12"/>
    </row>
    <row r="45" spans="1:35" ht="42" customHeight="1" x14ac:dyDescent="0.25">
      <c r="A45" s="12"/>
      <c r="B45" s="101" t="s">
        <v>34</v>
      </c>
      <c r="C45" s="101"/>
      <c r="D45" s="101"/>
      <c r="E45" s="12"/>
      <c r="F45" s="12"/>
      <c r="G45" s="12"/>
      <c r="H45" s="12"/>
      <c r="I45" s="12"/>
      <c r="J45" s="12"/>
      <c r="K45" s="12"/>
      <c r="L45" s="12"/>
      <c r="M45" s="12"/>
      <c r="N45" s="70"/>
      <c r="O45" s="12"/>
      <c r="P45" s="12"/>
      <c r="Q45" s="12"/>
      <c r="R45" s="12"/>
      <c r="S45" s="12"/>
      <c r="T45" s="12"/>
      <c r="U45" s="12"/>
      <c r="V45" s="12"/>
      <c r="W45" s="12"/>
      <c r="X45" s="12"/>
      <c r="Y45" s="12"/>
      <c r="Z45" s="12"/>
      <c r="AA45" s="12"/>
      <c r="AB45" s="12"/>
      <c r="AC45" s="12"/>
      <c r="AD45" s="12"/>
      <c r="AE45" s="12"/>
      <c r="AF45" s="12"/>
    </row>
    <row r="46" spans="1:35" x14ac:dyDescent="0.25">
      <c r="A46" s="12"/>
      <c r="B46" s="12"/>
      <c r="C46" s="12"/>
      <c r="D46" s="12"/>
      <c r="E46" s="12"/>
      <c r="F46" s="12"/>
      <c r="G46" s="12"/>
      <c r="H46" s="12"/>
      <c r="I46" s="12"/>
      <c r="J46" s="12"/>
      <c r="K46" s="12"/>
      <c r="L46" s="12"/>
      <c r="M46" s="12"/>
      <c r="N46" s="70"/>
      <c r="O46" s="12"/>
      <c r="P46" s="12"/>
      <c r="Q46" s="12"/>
      <c r="R46" s="12"/>
      <c r="S46" s="12"/>
      <c r="T46" s="12"/>
      <c r="U46" s="12"/>
      <c r="V46" s="12"/>
      <c r="W46" s="12"/>
      <c r="X46" s="12"/>
      <c r="Y46" s="12"/>
      <c r="Z46" s="12"/>
      <c r="AA46" s="12"/>
      <c r="AB46" s="12"/>
      <c r="AC46" s="12"/>
      <c r="AD46" s="12"/>
      <c r="AE46" s="12"/>
      <c r="AF46" s="12"/>
    </row>
    <row r="47" spans="1:35" x14ac:dyDescent="0.25">
      <c r="A47" s="12"/>
      <c r="B47" s="12"/>
      <c r="C47" s="12"/>
      <c r="D47" s="12"/>
      <c r="E47" s="12"/>
      <c r="F47" s="12"/>
      <c r="G47" s="12"/>
      <c r="H47" s="12"/>
      <c r="I47" s="12"/>
      <c r="J47" s="12"/>
      <c r="K47" s="12"/>
      <c r="L47" s="12"/>
      <c r="M47" s="12"/>
      <c r="N47" s="70"/>
      <c r="O47" s="12"/>
      <c r="P47" s="12"/>
      <c r="Q47" s="12"/>
      <c r="R47" s="12"/>
      <c r="S47" s="12"/>
      <c r="T47" s="12"/>
      <c r="U47" s="12"/>
      <c r="V47" s="12"/>
      <c r="W47" s="12"/>
      <c r="X47" s="12"/>
      <c r="Y47" s="12"/>
      <c r="Z47" s="12"/>
      <c r="AA47" s="12"/>
      <c r="AB47" s="12"/>
      <c r="AC47" s="12"/>
      <c r="AD47" s="12"/>
      <c r="AE47" s="12"/>
      <c r="AF47" s="12"/>
    </row>
    <row r="48" spans="1:35" x14ac:dyDescent="0.25">
      <c r="A48" s="12"/>
      <c r="B48" s="12"/>
      <c r="C48" s="12"/>
      <c r="D48" s="12"/>
      <c r="E48" s="12"/>
      <c r="F48" s="12"/>
      <c r="G48" s="12"/>
      <c r="H48" s="12"/>
      <c r="I48" s="12"/>
      <c r="J48" s="12"/>
      <c r="K48" s="12"/>
      <c r="L48" s="12"/>
      <c r="M48" s="12"/>
      <c r="N48" s="70"/>
      <c r="O48" s="12"/>
      <c r="P48" s="12"/>
      <c r="Q48" s="12"/>
      <c r="R48" s="12"/>
      <c r="S48" s="12"/>
      <c r="T48" s="12"/>
      <c r="U48" s="12"/>
      <c r="V48" s="12"/>
      <c r="W48" s="12"/>
      <c r="X48" s="12"/>
      <c r="Y48" s="12"/>
      <c r="Z48" s="12"/>
      <c r="AA48" s="12"/>
      <c r="AB48" s="12"/>
      <c r="AC48" s="12"/>
      <c r="AD48" s="12"/>
      <c r="AE48" s="12"/>
      <c r="AF48" s="12"/>
    </row>
    <row r="49" spans="1:32" x14ac:dyDescent="0.25">
      <c r="A49" s="12"/>
      <c r="B49" s="12"/>
      <c r="C49" s="12"/>
      <c r="D49" s="12"/>
      <c r="E49" s="12"/>
      <c r="F49" s="12"/>
      <c r="G49" s="12"/>
      <c r="H49" s="12"/>
      <c r="I49" s="12"/>
      <c r="J49" s="12"/>
      <c r="K49" s="12"/>
      <c r="L49" s="12"/>
      <c r="M49" s="12"/>
      <c r="N49" s="70"/>
      <c r="O49" s="12"/>
      <c r="P49" s="12"/>
      <c r="Q49" s="12"/>
      <c r="R49" s="12"/>
      <c r="S49" s="12"/>
      <c r="T49" s="12"/>
      <c r="U49" s="12"/>
      <c r="V49" s="12"/>
      <c r="W49" s="12"/>
      <c r="X49" s="12"/>
      <c r="Y49" s="12"/>
      <c r="Z49" s="12"/>
      <c r="AA49" s="12"/>
      <c r="AB49" s="12"/>
      <c r="AC49" s="12"/>
      <c r="AD49" s="12"/>
      <c r="AE49" s="12"/>
      <c r="AF49" s="12"/>
    </row>
    <row r="50" spans="1:32" x14ac:dyDescent="0.25">
      <c r="A50" s="12"/>
      <c r="B50" s="12"/>
      <c r="C50" s="12"/>
      <c r="D50" s="12"/>
      <c r="E50" s="12"/>
      <c r="F50" s="12"/>
      <c r="G50" s="12"/>
      <c r="H50" s="12"/>
      <c r="I50" s="12"/>
      <c r="J50" s="12"/>
      <c r="K50" s="12"/>
      <c r="L50" s="12"/>
      <c r="M50" s="12"/>
      <c r="N50" s="70"/>
      <c r="O50" s="12"/>
      <c r="P50" s="12"/>
      <c r="Q50" s="12"/>
      <c r="R50" s="12"/>
      <c r="S50" s="12"/>
      <c r="T50" s="12"/>
      <c r="U50" s="12"/>
      <c r="V50" s="12"/>
      <c r="W50" s="12"/>
      <c r="X50" s="12"/>
      <c r="Y50" s="12"/>
      <c r="Z50" s="12"/>
      <c r="AA50" s="12"/>
      <c r="AB50" s="12"/>
      <c r="AC50" s="12"/>
      <c r="AD50" s="12"/>
      <c r="AE50" s="12"/>
      <c r="AF50" s="12"/>
    </row>
    <row r="51" spans="1:32" x14ac:dyDescent="0.25">
      <c r="A51" s="12"/>
      <c r="B51" s="12"/>
      <c r="C51" s="12"/>
      <c r="D51" s="12"/>
      <c r="E51" s="12"/>
      <c r="F51" s="12"/>
      <c r="G51" s="12"/>
      <c r="H51" s="12"/>
      <c r="I51" s="12"/>
      <c r="J51" s="12"/>
      <c r="K51" s="12"/>
      <c r="L51" s="12"/>
      <c r="M51" s="12"/>
      <c r="N51" s="70"/>
      <c r="O51" s="12"/>
      <c r="P51" s="12"/>
      <c r="Q51" s="12"/>
      <c r="R51" s="12"/>
      <c r="S51" s="12"/>
      <c r="T51" s="12"/>
      <c r="U51" s="12"/>
      <c r="V51" s="12"/>
      <c r="W51" s="12"/>
      <c r="X51" s="12"/>
      <c r="Y51" s="12"/>
      <c r="Z51" s="12"/>
      <c r="AA51" s="12"/>
      <c r="AB51" s="12"/>
      <c r="AC51" s="12"/>
      <c r="AD51" s="12"/>
      <c r="AE51" s="12"/>
      <c r="AF51" s="12"/>
    </row>
    <row r="52" spans="1:32" x14ac:dyDescent="0.25">
      <c r="A52" s="12"/>
      <c r="B52" s="12"/>
      <c r="C52" s="12"/>
      <c r="D52" s="12"/>
      <c r="E52" s="12"/>
      <c r="F52" s="12"/>
      <c r="G52" s="12"/>
      <c r="H52" s="12"/>
      <c r="I52" s="12"/>
      <c r="J52" s="12"/>
      <c r="K52" s="12"/>
      <c r="L52" s="12"/>
      <c r="M52" s="12"/>
      <c r="N52" s="70"/>
      <c r="O52" s="12"/>
      <c r="P52" s="12"/>
      <c r="Q52" s="12"/>
      <c r="R52" s="12"/>
      <c r="S52" s="12"/>
      <c r="T52" s="12"/>
      <c r="U52" s="12"/>
      <c r="V52" s="12"/>
      <c r="W52" s="12"/>
      <c r="X52" s="12"/>
      <c r="Y52" s="12"/>
      <c r="Z52" s="12"/>
      <c r="AA52" s="12"/>
      <c r="AB52" s="12"/>
      <c r="AC52" s="12"/>
      <c r="AD52" s="12"/>
      <c r="AE52" s="12"/>
      <c r="AF52" s="12"/>
    </row>
    <row r="53" spans="1:32" x14ac:dyDescent="0.25">
      <c r="A53" s="12"/>
      <c r="B53" s="12"/>
      <c r="C53" s="12"/>
      <c r="D53" s="12"/>
      <c r="E53" s="12"/>
      <c r="F53" s="12"/>
      <c r="G53" s="12"/>
      <c r="H53" s="12"/>
      <c r="I53" s="12"/>
      <c r="J53" s="12"/>
      <c r="K53" s="12"/>
      <c r="L53" s="12"/>
      <c r="M53" s="12"/>
      <c r="N53" s="70"/>
      <c r="O53" s="12"/>
      <c r="P53" s="12"/>
      <c r="Q53" s="12"/>
      <c r="R53" s="12"/>
      <c r="S53" s="12"/>
      <c r="T53" s="12"/>
      <c r="U53" s="12"/>
      <c r="V53" s="12"/>
      <c r="W53" s="12"/>
      <c r="X53" s="12"/>
      <c r="Y53" s="12"/>
      <c r="Z53" s="12"/>
      <c r="AA53" s="12"/>
      <c r="AB53" s="12"/>
      <c r="AC53" s="12"/>
      <c r="AD53" s="12"/>
      <c r="AE53" s="12"/>
      <c r="AF53" s="12"/>
    </row>
    <row r="54" spans="1:32" x14ac:dyDescent="0.25">
      <c r="A54" s="12"/>
      <c r="B54" s="12"/>
      <c r="C54" s="12"/>
      <c r="D54" s="12"/>
      <c r="E54" s="12"/>
      <c r="F54" s="12"/>
      <c r="G54" s="12"/>
      <c r="H54" s="12"/>
      <c r="I54" s="12"/>
      <c r="J54" s="12"/>
      <c r="K54" s="12"/>
      <c r="L54" s="12"/>
      <c r="M54" s="12"/>
      <c r="N54" s="70"/>
      <c r="O54" s="12"/>
      <c r="P54" s="12"/>
      <c r="Q54" s="12"/>
      <c r="R54" s="12"/>
      <c r="S54" s="12"/>
      <c r="T54" s="12"/>
      <c r="U54" s="12"/>
      <c r="V54" s="12"/>
      <c r="W54" s="12"/>
      <c r="X54" s="12"/>
      <c r="Y54" s="12"/>
      <c r="Z54" s="12"/>
      <c r="AA54" s="12"/>
      <c r="AB54" s="12"/>
      <c r="AC54" s="12"/>
      <c r="AD54" s="12"/>
      <c r="AE54" s="12"/>
      <c r="AF54" s="12"/>
    </row>
  </sheetData>
  <mergeCells count="32">
    <mergeCell ref="B44:D44"/>
    <mergeCell ref="B45:D45"/>
    <mergeCell ref="C42:D42"/>
    <mergeCell ref="E42:F42"/>
    <mergeCell ref="C43:D43"/>
    <mergeCell ref="T43:W43"/>
    <mergeCell ref="A9:AE9"/>
    <mergeCell ref="R4:S5"/>
    <mergeCell ref="T4:U5"/>
    <mergeCell ref="V4:W5"/>
    <mergeCell ref="X4:Y5"/>
    <mergeCell ref="Z4:AA5"/>
    <mergeCell ref="A29:AE29"/>
    <mergeCell ref="A25:AE25"/>
    <mergeCell ref="A13:AE13"/>
    <mergeCell ref="A17:AE17"/>
    <mergeCell ref="A21:AE21"/>
    <mergeCell ref="A1:AF1"/>
    <mergeCell ref="A4:A6"/>
    <mergeCell ref="B4:B5"/>
    <mergeCell ref="C4:C5"/>
    <mergeCell ref="D4:D5"/>
    <mergeCell ref="E4:E5"/>
    <mergeCell ref="F4:G5"/>
    <mergeCell ref="H4:I5"/>
    <mergeCell ref="J4:K5"/>
    <mergeCell ref="L4:M5"/>
    <mergeCell ref="N4:O5"/>
    <mergeCell ref="P4:Q5"/>
    <mergeCell ref="AB4:AC5"/>
    <mergeCell ref="AD4:AE5"/>
    <mergeCell ref="AF4:AF6"/>
  </mergeCells>
  <pageMargins left="0.7" right="0.7" top="0.75" bottom="0.75" header="0.3" footer="0.3"/>
  <pageSetup paperSize="9"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МП АПК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2025-01-14T06:41:25Z</dcterms:modified>
</cp:coreProperties>
</file>