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КФ\FinR\ПРОГРАММА НАША\ОТЧЕТЫ\2025 год\Годовой\"/>
    </mc:Choice>
  </mc:AlternateContent>
  <bookViews>
    <workbookView xWindow="0" yWindow="0" windowWidth="28800" windowHeight="117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I14" i="1" s="1"/>
  <c r="F14" i="1"/>
  <c r="F13" i="1" s="1"/>
  <c r="E14" i="1"/>
  <c r="D14" i="1"/>
  <c r="H14" i="1" s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G13" i="1"/>
  <c r="I13" i="1" s="1"/>
  <c r="E13" i="1"/>
  <c r="D13" i="1"/>
  <c r="H13" i="1" s="1"/>
  <c r="AG12" i="1"/>
  <c r="AF12" i="1"/>
  <c r="AE12" i="1"/>
  <c r="AD12" i="1"/>
  <c r="AD11" i="1" s="1"/>
  <c r="AC12" i="1"/>
  <c r="AB12" i="1"/>
  <c r="AA12" i="1"/>
  <c r="Z12" i="1"/>
  <c r="Z11" i="1" s="1"/>
  <c r="Y12" i="1"/>
  <c r="X12" i="1"/>
  <c r="W12" i="1"/>
  <c r="V12" i="1"/>
  <c r="V11" i="1" s="1"/>
  <c r="U12" i="1"/>
  <c r="T12" i="1"/>
  <c r="S12" i="1"/>
  <c r="R12" i="1"/>
  <c r="R11" i="1" s="1"/>
  <c r="Q12" i="1"/>
  <c r="P12" i="1"/>
  <c r="O12" i="1"/>
  <c r="N12" i="1"/>
  <c r="M12" i="1"/>
  <c r="L12" i="1"/>
  <c r="K12" i="1"/>
  <c r="J12" i="1"/>
  <c r="E12" i="1" s="1"/>
  <c r="G12" i="1"/>
  <c r="I12" i="1" s="1"/>
  <c r="F12" i="1"/>
  <c r="F11" i="1" s="1"/>
  <c r="AG11" i="1"/>
  <c r="AF11" i="1"/>
  <c r="AE11" i="1"/>
  <c r="AC11" i="1"/>
  <c r="AB11" i="1"/>
  <c r="AA11" i="1"/>
  <c r="Y11" i="1"/>
  <c r="X11" i="1"/>
  <c r="W11" i="1"/>
  <c r="U11" i="1"/>
  <c r="T11" i="1"/>
  <c r="S11" i="1"/>
  <c r="Q11" i="1"/>
  <c r="P11" i="1"/>
  <c r="O11" i="1"/>
  <c r="N11" i="1"/>
  <c r="M11" i="1"/>
  <c r="L11" i="1"/>
  <c r="K11" i="1"/>
  <c r="G11" i="1"/>
  <c r="AG9" i="1"/>
  <c r="AF9" i="1"/>
  <c r="AE9" i="1"/>
  <c r="AD9" i="1"/>
  <c r="AD8" i="1" s="1"/>
  <c r="AC9" i="1"/>
  <c r="AB9" i="1"/>
  <c r="AA9" i="1"/>
  <c r="Z9" i="1"/>
  <c r="Z8" i="1" s="1"/>
  <c r="Y9" i="1"/>
  <c r="X9" i="1"/>
  <c r="W9" i="1"/>
  <c r="V9" i="1"/>
  <c r="V8" i="1" s="1"/>
  <c r="U9" i="1"/>
  <c r="T9" i="1"/>
  <c r="S9" i="1"/>
  <c r="R9" i="1"/>
  <c r="R8" i="1" s="1"/>
  <c r="Q9" i="1"/>
  <c r="P9" i="1"/>
  <c r="O9" i="1"/>
  <c r="N9" i="1"/>
  <c r="N8" i="1" s="1"/>
  <c r="M9" i="1"/>
  <c r="L9" i="1"/>
  <c r="K9" i="1"/>
  <c r="J9" i="1"/>
  <c r="J8" i="1" s="1"/>
  <c r="G9" i="1"/>
  <c r="F9" i="1"/>
  <c r="F8" i="1" s="1"/>
  <c r="AG8" i="1"/>
  <c r="AF8" i="1"/>
  <c r="AE8" i="1"/>
  <c r="AC8" i="1"/>
  <c r="AB8" i="1"/>
  <c r="AA8" i="1"/>
  <c r="Y8" i="1"/>
  <c r="X8" i="1"/>
  <c r="W8" i="1"/>
  <c r="U8" i="1"/>
  <c r="T8" i="1"/>
  <c r="S8" i="1"/>
  <c r="Q8" i="1"/>
  <c r="P8" i="1"/>
  <c r="O8" i="1"/>
  <c r="M8" i="1"/>
  <c r="L8" i="1"/>
  <c r="K8" i="1"/>
  <c r="G8" i="1"/>
  <c r="I9" i="1" l="1"/>
  <c r="I11" i="1"/>
  <c r="E9" i="1"/>
  <c r="E8" i="1" s="1"/>
  <c r="I8" i="1" s="1"/>
  <c r="E11" i="1"/>
  <c r="D12" i="1"/>
  <c r="J11" i="1"/>
  <c r="H12" i="1" l="1"/>
  <c r="D9" i="1"/>
  <c r="D11" i="1"/>
  <c r="H11" i="1" s="1"/>
  <c r="H9" i="1" l="1"/>
  <c r="D8" i="1"/>
  <c r="H8" i="1" s="1"/>
</calcChain>
</file>

<file path=xl/sharedStrings.xml><?xml version="1.0" encoding="utf-8"?>
<sst xmlns="http://schemas.openxmlformats.org/spreadsheetml/2006/main" count="62" uniqueCount="35">
  <si>
    <t xml:space="preserve">Отчет о ходе реализации муниципальной программы </t>
  </si>
  <si>
    <t>"Управление муниципальными финансами в городе Когалыме"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</si>
  <si>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</si>
  <si>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</si>
  <si>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</si>
  <si>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</si>
  <si>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</si>
  <si>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</si>
  <si>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</si>
  <si>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</si>
  <si>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</si>
  <si>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</si>
  <si>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</si>
  <si>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</si>
  <si>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</si>
  <si>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</si>
  <si>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</si>
  <si>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</si>
  <si>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</si>
  <si>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</si>
  <si>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</si>
  <si>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</si>
  <si>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</si>
  <si>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</si>
  <si>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</si>
  <si>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</si>
  <si>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</si>
  <si>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</si>
  <si>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</si>
  <si>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бюджет города Когалыма</t>
  </si>
  <si>
    <t>Направление «Проведение бюджетной и налоговой политики в пределах установленных полномочий, направленной на обеспечение сбалансированности, устойчивости бюджета города Когалыма, создание условий для качественной организации бюджетного процесса»</t>
  </si>
  <si>
    <t>1.1.</t>
  </si>
  <si>
    <t xml:space="preserve">Комплекс процессных мероприятий «Обеспечение деятельности органов местного самоуправления города Когалыма», в том числе:
</t>
  </si>
  <si>
    <t>Экономия по статьям расходов: компенсация стоимости путёвок на санаторно-курортное лечение, оплата проезда к месту лечения и обратно в связи с фактическими расходами сотрудников на основании предоставленных авансовых отчетов</t>
  </si>
  <si>
    <t xml:space="preserve">Мероприятие (результат) «Обеспечена деятельность Комитета финансов Администрации города Когалыма»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</si>
</sst>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2" fillId="0" borderId="0" xfId="1" applyFont="1" applyProtection="1"/>
    <xf numFmtId="164" fontId="4" fillId="0" borderId="0" xfId="1" applyNumberFormat="1" applyFont="1" applyAlignment="1" applyProtection="1">
      <alignment vertical="center" wrapText="1"/>
    </xf>
    <xf numFmtId="164" fontId="4" fillId="0" borderId="1" xfId="1" applyNumberFormat="1" applyFont="1" applyBorder="1" applyAlignment="1" applyProtection="1">
      <alignment vertical="center" wrapText="1"/>
    </xf>
    <xf numFmtId="164" fontId="2" fillId="0" borderId="1" xfId="1" applyNumberFormat="1" applyFont="1" applyBorder="1" applyAlignment="1" applyProtection="1">
      <alignment horizontal="right" vertical="center" wrapText="1"/>
    </xf>
    <xf numFmtId="164" fontId="5" fillId="0" borderId="1" xfId="1" applyNumberFormat="1" applyFont="1" applyBorder="1" applyAlignment="1" applyProtection="1">
      <alignment horizontal="right" vertical="center" wrapText="1"/>
    </xf>
    <xf numFmtId="0" fontId="3" fillId="0" borderId="9" xfId="1" applyFont="1" applyBorder="1" applyAlignment="1" applyProtection="1">
      <alignment horizontal="center" vertical="center" wrapText="1"/>
    </xf>
    <xf numFmtId="14" fontId="3" fillId="0" borderId="9" xfId="1" applyNumberFormat="1" applyFont="1" applyBorder="1" applyAlignment="1" applyProtection="1">
      <alignment horizontal="center" vertical="center" wrapText="1"/>
    </xf>
    <xf numFmtId="49" fontId="3" fillId="0" borderId="9" xfId="1" applyNumberFormat="1" applyFont="1" applyBorder="1" applyAlignment="1" applyProtection="1">
      <alignment horizontal="center" vertical="center" wrapText="1"/>
    </xf>
    <xf numFmtId="165" fontId="5" fillId="0" borderId="9" xfId="1" applyNumberFormat="1" applyFont="1" applyBorder="1" applyAlignment="1" applyProtection="1">
      <alignment horizontal="center" vertical="center" wrapText="1"/>
    </xf>
    <xf numFmtId="0" fontId="3" fillId="0" borderId="9" xfId="1" applyFont="1" applyBorder="1" applyAlignment="1" applyProtection="1">
      <alignment horizontal="left" vertical="top" wrapText="1"/>
    </xf>
    <xf numFmtId="166" fontId="3" fillId="0" borderId="9" xfId="1" applyNumberFormat="1" applyFont="1" applyBorder="1" applyAlignment="1" applyProtection="1">
      <alignment horizontal="center"/>
    </xf>
    <xf numFmtId="166" fontId="6" fillId="0" borderId="9" xfId="1" applyNumberFormat="1" applyFont="1" applyBorder="1" applyAlignment="1" applyProtection="1">
      <alignment horizontal="center"/>
    </xf>
    <xf numFmtId="166" fontId="3" fillId="0" borderId="9" xfId="1" applyNumberFormat="1" applyFont="1" applyBorder="1" applyAlignment="1" applyProtection="1">
      <alignment horizontal="center"/>
      <protection locked="0"/>
    </xf>
    <xf numFmtId="0" fontId="3" fillId="0" borderId="9" xfId="1" applyFont="1" applyBorder="1" applyAlignment="1" applyProtection="1">
      <alignment vertical="center" wrapText="1"/>
    </xf>
    <xf numFmtId="0" fontId="5" fillId="0" borderId="9" xfId="1" applyFont="1" applyBorder="1" applyAlignment="1" applyProtection="1">
      <alignment horizontal="left" vertical="top" wrapText="1"/>
    </xf>
    <xf numFmtId="166" fontId="5" fillId="0" borderId="9" xfId="1" applyNumberFormat="1" applyFont="1" applyBorder="1" applyAlignment="1" applyProtection="1">
      <alignment horizontal="center"/>
    </xf>
    <xf numFmtId="166" fontId="5" fillId="0" borderId="9" xfId="1" applyNumberFormat="1" applyFont="1" applyBorder="1" applyAlignment="1" applyProtection="1">
      <alignment horizontal="center"/>
      <protection locked="0"/>
    </xf>
    <xf numFmtId="0" fontId="5" fillId="0" borderId="9" xfId="1" applyFont="1" applyBorder="1" applyAlignment="1" applyProtection="1">
      <alignment vertical="center" wrapText="1"/>
    </xf>
    <xf numFmtId="0" fontId="5" fillId="0" borderId="9" xfId="1" applyFont="1" applyBorder="1" applyAlignment="1" applyProtection="1">
      <alignment vertical="center"/>
    </xf>
    <xf numFmtId="166" fontId="5" fillId="3" borderId="9" xfId="1" applyNumberFormat="1" applyFont="1" applyFill="1" applyBorder="1" applyAlignment="1" applyProtection="1">
      <alignment horizontal="center"/>
      <protection locked="0"/>
    </xf>
    <xf numFmtId="0" fontId="3" fillId="0" borderId="9" xfId="1" applyFont="1" applyFill="1" applyBorder="1" applyAlignment="1" applyProtection="1">
      <alignment horizontal="left" vertical="top" wrapText="1"/>
    </xf>
    <xf numFmtId="166" fontId="3" fillId="0" borderId="9" xfId="1" applyNumberFormat="1" applyFont="1" applyFill="1" applyBorder="1" applyAlignment="1" applyProtection="1">
      <alignment horizontal="center"/>
    </xf>
    <xf numFmtId="166" fontId="3" fillId="0" borderId="9" xfId="1" applyNumberFormat="1" applyFont="1" applyFill="1" applyBorder="1" applyAlignment="1" applyProtection="1">
      <alignment horizontal="center"/>
      <protection locked="0"/>
    </xf>
    <xf numFmtId="0" fontId="5" fillId="0" borderId="9" xfId="1" applyFont="1" applyBorder="1" applyAlignment="1" applyProtection="1">
      <alignment horizontal="justify" vertical="center" wrapText="1"/>
    </xf>
    <xf numFmtId="0" fontId="5" fillId="0" borderId="9" xfId="1" applyFont="1" applyFill="1" applyBorder="1" applyAlignment="1" applyProtection="1">
      <alignment horizontal="left" vertical="top" wrapText="1"/>
    </xf>
    <xf numFmtId="166" fontId="5" fillId="3" borderId="9" xfId="1" applyNumberFormat="1" applyFont="1" applyFill="1" applyBorder="1" applyAlignment="1" applyProtection="1">
      <alignment horizontal="center"/>
    </xf>
    <xf numFmtId="166" fontId="5" fillId="0" borderId="9" xfId="1" applyNumberFormat="1" applyFont="1" applyFill="1" applyBorder="1" applyAlignment="1" applyProtection="1">
      <alignment horizontal="center"/>
    </xf>
    <xf numFmtId="166" fontId="5" fillId="0" borderId="9" xfId="1" applyNumberFormat="1" applyFont="1" applyFill="1" applyBorder="1" applyAlignment="1" applyProtection="1">
      <alignment horizontal="center"/>
      <protection locked="0"/>
    </xf>
    <xf numFmtId="0" fontId="3" fillId="0" borderId="2" xfId="1" applyFont="1" applyBorder="1" applyAlignment="1" applyProtection="1">
      <alignment horizontal="center"/>
    </xf>
    <xf numFmtId="0" fontId="3" fillId="0" borderId="8" xfId="1" applyFont="1" applyBorder="1" applyAlignment="1" applyProtection="1">
      <alignment horizontal="center"/>
    </xf>
    <xf numFmtId="0" fontId="5" fillId="0" borderId="2" xfId="1" applyFont="1" applyBorder="1" applyAlignment="1" applyProtection="1">
      <alignment horizontal="center" vertical="top" wrapText="1"/>
    </xf>
    <xf numFmtId="0" fontId="5" fillId="0" borderId="8" xfId="1" applyFont="1" applyBorder="1" applyAlignment="1" applyProtection="1">
      <alignment horizontal="center" vertical="top" wrapText="1"/>
    </xf>
    <xf numFmtId="0" fontId="3" fillId="0" borderId="2" xfId="1" applyFont="1" applyBorder="1" applyAlignment="1" applyProtection="1">
      <alignment horizontal="center" vertical="center" wrapText="1"/>
    </xf>
    <xf numFmtId="0" fontId="3" fillId="0" borderId="5" xfId="1" applyFont="1" applyBorder="1" applyAlignment="1" applyProtection="1">
      <alignment horizontal="center" vertical="center" wrapText="1"/>
    </xf>
    <xf numFmtId="0" fontId="3" fillId="0" borderId="8" xfId="1" applyFont="1" applyBorder="1" applyAlignment="1" applyProtection="1">
      <alignment horizontal="center" vertical="center" wrapText="1"/>
    </xf>
    <xf numFmtId="0" fontId="5" fillId="0" borderId="10" xfId="1" applyFont="1" applyBorder="1" applyAlignment="1" applyProtection="1">
      <alignment horizontal="left" vertical="center" wrapText="1"/>
    </xf>
    <xf numFmtId="0" fontId="5" fillId="0" borderId="11" xfId="1" applyFont="1" applyBorder="1" applyAlignment="1" applyProtection="1">
      <alignment horizontal="left" vertical="center" wrapText="1"/>
    </xf>
    <xf numFmtId="0" fontId="5" fillId="0" borderId="12" xfId="1" applyFont="1" applyBorder="1" applyAlignment="1" applyProtection="1">
      <alignment horizontal="left" vertical="center" wrapText="1"/>
    </xf>
    <xf numFmtId="0" fontId="3" fillId="0" borderId="2" xfId="1" applyFont="1" applyBorder="1" applyAlignment="1" applyProtection="1">
      <alignment horizontal="center" vertical="center"/>
    </xf>
    <xf numFmtId="0" fontId="3" fillId="0" borderId="8" xfId="1" applyFont="1" applyBorder="1" applyAlignment="1" applyProtection="1">
      <alignment horizontal="center" vertical="center"/>
    </xf>
    <xf numFmtId="0" fontId="3" fillId="0" borderId="2" xfId="1" applyFont="1" applyBorder="1" applyAlignment="1" applyProtection="1">
      <alignment horizontal="center" vertical="top" wrapText="1"/>
    </xf>
    <xf numFmtId="0" fontId="3" fillId="0" borderId="8" xfId="1" applyFont="1" applyBorder="1" applyAlignment="1" applyProtection="1">
      <alignment horizontal="center" vertical="top" wrapText="1"/>
    </xf>
    <xf numFmtId="164" fontId="3" fillId="0" borderId="3" xfId="1" applyNumberFormat="1" applyFont="1" applyBorder="1" applyAlignment="1" applyProtection="1">
      <alignment horizontal="center" vertical="center" wrapText="1"/>
    </xf>
    <xf numFmtId="164" fontId="3" fillId="0" borderId="4" xfId="1" applyNumberFormat="1" applyFont="1" applyBorder="1" applyAlignment="1" applyProtection="1">
      <alignment horizontal="center" vertical="center" wrapText="1"/>
    </xf>
    <xf numFmtId="164" fontId="3" fillId="0" borderId="6" xfId="1" applyNumberFormat="1" applyFont="1" applyBorder="1" applyAlignment="1" applyProtection="1">
      <alignment horizontal="center" vertical="center" wrapText="1"/>
    </xf>
    <xf numFmtId="164" fontId="3" fillId="0" borderId="7" xfId="1" applyNumberFormat="1" applyFont="1" applyBorder="1" applyAlignment="1" applyProtection="1">
      <alignment horizontal="center" vertical="center" wrapText="1"/>
    </xf>
    <xf numFmtId="164" fontId="3" fillId="2" borderId="3" xfId="1" applyNumberFormat="1" applyFont="1" applyFill="1" applyBorder="1" applyAlignment="1" applyProtection="1">
      <alignment horizontal="center" vertical="center" wrapText="1"/>
    </xf>
    <xf numFmtId="164" fontId="3" fillId="2" borderId="4" xfId="1" applyNumberFormat="1" applyFont="1" applyFill="1" applyBorder="1" applyAlignment="1" applyProtection="1">
      <alignment horizontal="center" vertical="center" wrapText="1"/>
    </xf>
    <xf numFmtId="164" fontId="3" fillId="2" borderId="6" xfId="1" applyNumberFormat="1" applyFont="1" applyFill="1" applyBorder="1" applyAlignment="1" applyProtection="1">
      <alignment horizontal="center" vertical="center" wrapText="1"/>
    </xf>
    <xf numFmtId="164" fontId="3" fillId="2" borderId="7" xfId="1" applyNumberFormat="1" applyFont="1" applyFill="1" applyBorder="1" applyAlignment="1" applyProtection="1">
      <alignment horizontal="center" vertical="center" wrapText="1"/>
    </xf>
    <xf numFmtId="164" fontId="3" fillId="0" borderId="0" xfId="1" applyNumberFormat="1" applyFont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left" vertical="top" wrapText="1"/>
    </xf>
    <xf numFmtId="0" fontId="3" fillId="0" borderId="5" xfId="1" applyFont="1" applyBorder="1" applyAlignment="1" applyProtection="1">
      <alignment horizontal="left" vertical="top" wrapText="1"/>
    </xf>
    <xf numFmtId="0" fontId="3" fillId="0" borderId="8" xfId="1" applyFont="1" applyBorder="1" applyAlignment="1" applyProtection="1">
      <alignment horizontal="left" vertical="top" wrapText="1"/>
    </xf>
    <xf numFmtId="0" fontId="3" fillId="0" borderId="5" xfId="1" applyFont="1" applyBorder="1" applyAlignment="1" applyProtection="1">
      <alignment horizontal="center" vertical="top" wrapText="1"/>
    </xf>
    <xf numFmtId="164" fontId="3" fillId="0" borderId="2" xfId="1" applyNumberFormat="1" applyFont="1" applyBorder="1" applyAlignment="1" applyProtection="1">
      <alignment horizontal="center" vertical="center" wrapText="1"/>
    </xf>
    <xf numFmtId="164" fontId="3" fillId="0" borderId="5" xfId="1" applyNumberFormat="1" applyFont="1" applyBorder="1" applyAlignment="1" applyProtection="1">
      <alignment horizontal="center" vertical="center" wrapText="1"/>
    </xf>
    <xf numFmtId="0" fontId="5" fillId="0" borderId="2" xfId="1" applyFont="1" applyBorder="1" applyAlignment="1" applyProtection="1">
      <alignment horizontal="center" vertical="center" wrapText="1"/>
    </xf>
    <xf numFmtId="0" fontId="5" fillId="0" borderId="8" xfId="1" applyFont="1" applyBorder="1" applyAlignment="1" applyProtection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4"/>
  <sheetViews>
    <sheetView tabSelected="1" workbookViewId="0">
      <selection activeCell="D8" sqref="D8"/>
    </sheetView>
  </sheetViews>
  <sheetFormatPr defaultRowHeight="15" x14ac:dyDescent="0.25"/>
  <cols>
    <col min="1" max="1" width="7.85546875" customWidth="1"/>
    <col min="2" max="2" width="23.7109375" customWidth="1"/>
    <col min="3" max="3" width="13.140625" customWidth="1"/>
    <col min="4" max="4" width="11.5703125" customWidth="1"/>
    <col min="5" max="5" width="13.28515625" customWidth="1"/>
    <col min="6" max="6" width="12.42578125" customWidth="1"/>
    <col min="7" max="7" width="11.140625" customWidth="1"/>
    <col min="10" max="10" width="12.7109375" customWidth="1"/>
    <col min="11" max="11" width="11.7109375" customWidth="1"/>
    <col min="12" max="12" width="12.140625" customWidth="1"/>
    <col min="13" max="13" width="11.140625" customWidth="1"/>
    <col min="14" max="14" width="12.5703125" customWidth="1"/>
    <col min="15" max="15" width="11.7109375" customWidth="1"/>
    <col min="16" max="16" width="11.85546875" customWidth="1"/>
    <col min="17" max="17" width="13.28515625" customWidth="1"/>
    <col min="18" max="18" width="13.140625" customWidth="1"/>
    <col min="19" max="19" width="10.85546875" customWidth="1"/>
    <col min="20" max="20" width="13.42578125" customWidth="1"/>
    <col min="21" max="21" width="12.5703125" customWidth="1"/>
    <col min="22" max="22" width="11.42578125" customWidth="1"/>
    <col min="23" max="23" width="12.140625" customWidth="1"/>
    <col min="24" max="24" width="12.28515625" customWidth="1"/>
    <col min="25" max="25" width="14.140625" customWidth="1"/>
    <col min="26" max="26" width="12" customWidth="1"/>
    <col min="27" max="27" width="12.7109375" customWidth="1"/>
    <col min="28" max="28" width="11.28515625" customWidth="1"/>
    <col min="29" max="29" width="13" customWidth="1"/>
    <col min="30" max="30" width="12.42578125" customWidth="1"/>
    <col min="31" max="31" width="12.85546875" customWidth="1"/>
    <col min="32" max="32" width="15.7109375" customWidth="1"/>
    <col min="33" max="33" width="13.7109375" customWidth="1"/>
    <col min="34" max="34" width="24" customWidth="1"/>
  </cols>
  <sheetData>
    <row r="2" spans="1:34" ht="15.75" x14ac:dyDescent="0.25">
      <c r="A2" s="1"/>
      <c r="B2" s="1"/>
      <c r="C2" s="51" t="s">
        <v>0</v>
      </c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ht="15.75" x14ac:dyDescent="0.25">
      <c r="A3" s="1"/>
      <c r="B3" s="1"/>
      <c r="C3" s="51" t="s">
        <v>1</v>
      </c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3"/>
      <c r="U3" s="3"/>
      <c r="V3" s="3"/>
      <c r="W3" s="3"/>
      <c r="X3" s="3"/>
      <c r="Y3" s="3"/>
      <c r="Z3" s="3"/>
      <c r="AA3" s="3"/>
      <c r="AB3" s="3"/>
      <c r="AC3" s="3"/>
      <c r="AD3" s="4"/>
      <c r="AE3" s="4"/>
      <c r="AF3" s="4"/>
      <c r="AG3" s="5" t="s">
        <v>2</v>
      </c>
      <c r="AH3" s="4"/>
    </row>
    <row r="4" spans="1:34" x14ac:dyDescent="0.25">
      <c r="A4" s="52" t="s">
        <v>3</v>
      </c>
      <c r="B4" s="41" t="s">
        <v>4</v>
      </c>
      <c r="C4" s="41" t="s">
        <v>5</v>
      </c>
      <c r="D4" s="56" t="s">
        <v>6</v>
      </c>
      <c r="E4" s="56" t="s">
        <v>6</v>
      </c>
      <c r="F4" s="56" t="s">
        <v>7</v>
      </c>
      <c r="G4" s="56" t="s">
        <v>8</v>
      </c>
      <c r="H4" s="43" t="s">
        <v>9</v>
      </c>
      <c r="I4" s="44"/>
      <c r="J4" s="47" t="s">
        <v>10</v>
      </c>
      <c r="K4" s="48"/>
      <c r="L4" s="47" t="s">
        <v>11</v>
      </c>
      <c r="M4" s="48"/>
      <c r="N4" s="47" t="s">
        <v>12</v>
      </c>
      <c r="O4" s="48"/>
      <c r="P4" s="47" t="s">
        <v>13</v>
      </c>
      <c r="Q4" s="48"/>
      <c r="R4" s="47" t="s">
        <v>14</v>
      </c>
      <c r="S4" s="48"/>
      <c r="T4" s="47" t="s">
        <v>15</v>
      </c>
      <c r="U4" s="48"/>
      <c r="V4" s="47" t="s">
        <v>16</v>
      </c>
      <c r="W4" s="48"/>
      <c r="X4" s="47" t="s">
        <v>17</v>
      </c>
      <c r="Y4" s="48"/>
      <c r="Z4" s="47" t="s">
        <v>18</v>
      </c>
      <c r="AA4" s="48"/>
      <c r="AB4" s="47" t="s">
        <v>19</v>
      </c>
      <c r="AC4" s="48"/>
      <c r="AD4" s="47" t="s">
        <v>20</v>
      </c>
      <c r="AE4" s="48"/>
      <c r="AF4" s="47" t="s">
        <v>21</v>
      </c>
      <c r="AG4" s="48"/>
      <c r="AH4" s="33" t="s">
        <v>22</v>
      </c>
    </row>
    <row r="5" spans="1:34" x14ac:dyDescent="0.25">
      <c r="A5" s="53"/>
      <c r="B5" s="55"/>
      <c r="C5" s="55"/>
      <c r="D5" s="57"/>
      <c r="E5" s="57"/>
      <c r="F5" s="57"/>
      <c r="G5" s="57"/>
      <c r="H5" s="45"/>
      <c r="I5" s="46"/>
      <c r="J5" s="49"/>
      <c r="K5" s="50"/>
      <c r="L5" s="49"/>
      <c r="M5" s="50"/>
      <c r="N5" s="49"/>
      <c r="O5" s="50"/>
      <c r="P5" s="49"/>
      <c r="Q5" s="50"/>
      <c r="R5" s="49"/>
      <c r="S5" s="50"/>
      <c r="T5" s="49"/>
      <c r="U5" s="50"/>
      <c r="V5" s="49"/>
      <c r="W5" s="50"/>
      <c r="X5" s="49"/>
      <c r="Y5" s="50"/>
      <c r="Z5" s="49"/>
      <c r="AA5" s="50"/>
      <c r="AB5" s="49"/>
      <c r="AC5" s="50"/>
      <c r="AD5" s="49"/>
      <c r="AE5" s="50"/>
      <c r="AF5" s="49"/>
      <c r="AG5" s="50"/>
      <c r="AH5" s="34"/>
    </row>
    <row r="6" spans="1:34" ht="63" x14ac:dyDescent="0.25">
      <c r="A6" s="54"/>
      <c r="B6" s="42"/>
      <c r="C6" s="42"/>
      <c r="D6" s="6">
        <v>2025</v>
      </c>
      <c r="E6" s="7">
        <v>46022</v>
      </c>
      <c r="F6" s="7">
        <v>46022</v>
      </c>
      <c r="G6" s="7">
        <v>46022</v>
      </c>
      <c r="H6" s="8" t="s">
        <v>23</v>
      </c>
      <c r="I6" s="8" t="s">
        <v>24</v>
      </c>
      <c r="J6" s="8" t="s">
        <v>25</v>
      </c>
      <c r="K6" s="8" t="s">
        <v>26</v>
      </c>
      <c r="L6" s="8" t="s">
        <v>25</v>
      </c>
      <c r="M6" s="8" t="s">
        <v>26</v>
      </c>
      <c r="N6" s="8" t="s">
        <v>25</v>
      </c>
      <c r="O6" s="8" t="s">
        <v>26</v>
      </c>
      <c r="P6" s="8" t="s">
        <v>25</v>
      </c>
      <c r="Q6" s="8" t="s">
        <v>26</v>
      </c>
      <c r="R6" s="8" t="s">
        <v>25</v>
      </c>
      <c r="S6" s="8" t="s">
        <v>26</v>
      </c>
      <c r="T6" s="8" t="s">
        <v>25</v>
      </c>
      <c r="U6" s="8" t="s">
        <v>26</v>
      </c>
      <c r="V6" s="8" t="s">
        <v>25</v>
      </c>
      <c r="W6" s="8" t="s">
        <v>26</v>
      </c>
      <c r="X6" s="8" t="s">
        <v>25</v>
      </c>
      <c r="Y6" s="8" t="s">
        <v>26</v>
      </c>
      <c r="Z6" s="8" t="s">
        <v>25</v>
      </c>
      <c r="AA6" s="8" t="s">
        <v>26</v>
      </c>
      <c r="AB6" s="8" t="s">
        <v>25</v>
      </c>
      <c r="AC6" s="8" t="s">
        <v>26</v>
      </c>
      <c r="AD6" s="8" t="s">
        <v>25</v>
      </c>
      <c r="AE6" s="8" t="s">
        <v>26</v>
      </c>
      <c r="AF6" s="8" t="s">
        <v>25</v>
      </c>
      <c r="AG6" s="8" t="s">
        <v>26</v>
      </c>
      <c r="AH6" s="35"/>
    </row>
    <row r="7" spans="1:34" ht="15.75" x14ac:dyDescent="0.25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  <c r="H7" s="9">
        <v>8</v>
      </c>
      <c r="I7" s="9">
        <v>9</v>
      </c>
      <c r="J7" s="9">
        <v>10</v>
      </c>
      <c r="K7" s="9">
        <v>11</v>
      </c>
      <c r="L7" s="9">
        <v>12</v>
      </c>
      <c r="M7" s="9">
        <v>13</v>
      </c>
      <c r="N7" s="9">
        <v>14</v>
      </c>
      <c r="O7" s="9">
        <v>15</v>
      </c>
      <c r="P7" s="9">
        <v>16</v>
      </c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9">
        <v>24</v>
      </c>
      <c r="Y7" s="9">
        <v>25</v>
      </c>
      <c r="Z7" s="9">
        <v>26</v>
      </c>
      <c r="AA7" s="9">
        <v>27</v>
      </c>
      <c r="AB7" s="9">
        <v>28</v>
      </c>
      <c r="AC7" s="9">
        <v>29</v>
      </c>
      <c r="AD7" s="9">
        <v>30</v>
      </c>
      <c r="AE7" s="9">
        <v>31</v>
      </c>
      <c r="AF7" s="9">
        <v>32</v>
      </c>
      <c r="AG7" s="9">
        <v>33</v>
      </c>
      <c r="AH7" s="9">
        <v>34</v>
      </c>
    </row>
    <row r="8" spans="1:34" ht="15.75" x14ac:dyDescent="0.25">
      <c r="A8" s="29"/>
      <c r="B8" s="33" t="s">
        <v>27</v>
      </c>
      <c r="C8" s="10" t="s">
        <v>28</v>
      </c>
      <c r="D8" s="11">
        <f>SUM(D9:D9)</f>
        <v>59526.729999999996</v>
      </c>
      <c r="E8" s="11">
        <f>SUM(E9:E9)</f>
        <v>59526.729999999996</v>
      </c>
      <c r="F8" s="11">
        <f>SUM(F9:F9)</f>
        <v>58935.23000000001</v>
      </c>
      <c r="G8" s="12">
        <f>SUM(G9:G9)</f>
        <v>58935.23000000001</v>
      </c>
      <c r="H8" s="11">
        <f>IFERROR(G8/D8*100,0)</f>
        <v>99.006328753486059</v>
      </c>
      <c r="I8" s="11">
        <f>IFERROR(G8/E8*100,0)</f>
        <v>99.006328753486059</v>
      </c>
      <c r="J8" s="13">
        <f t="shared" ref="J8:AG8" si="0">SUM(J9:J9)</f>
        <v>7080.5</v>
      </c>
      <c r="K8" s="13">
        <f t="shared" si="0"/>
        <v>4289.4799999999996</v>
      </c>
      <c r="L8" s="13">
        <f t="shared" si="0"/>
        <v>3533.8</v>
      </c>
      <c r="M8" s="13">
        <f t="shared" si="0"/>
        <v>5094.54</v>
      </c>
      <c r="N8" s="13">
        <f t="shared" si="0"/>
        <v>3048.6</v>
      </c>
      <c r="O8" s="13">
        <f t="shared" si="0"/>
        <v>3732.34</v>
      </c>
      <c r="P8" s="13">
        <f t="shared" si="0"/>
        <v>5336.32</v>
      </c>
      <c r="Q8" s="13">
        <f t="shared" si="0"/>
        <v>4872.3999999999996</v>
      </c>
      <c r="R8" s="13">
        <f t="shared" si="0"/>
        <v>5115.4399999999996</v>
      </c>
      <c r="S8" s="13">
        <f t="shared" si="0"/>
        <v>2881.13</v>
      </c>
      <c r="T8" s="13">
        <f t="shared" si="0"/>
        <v>4906.1099999999997</v>
      </c>
      <c r="U8" s="13">
        <f t="shared" si="0"/>
        <v>5236.6099999999997</v>
      </c>
      <c r="V8" s="13">
        <f t="shared" si="0"/>
        <v>5583.65</v>
      </c>
      <c r="W8" s="13">
        <f t="shared" si="0"/>
        <v>5802.89</v>
      </c>
      <c r="X8" s="13">
        <f t="shared" si="0"/>
        <v>4697.53</v>
      </c>
      <c r="Y8" s="13">
        <f t="shared" si="0"/>
        <v>3617.34</v>
      </c>
      <c r="Z8" s="13">
        <f t="shared" si="0"/>
        <v>3614.48</v>
      </c>
      <c r="AA8" s="13">
        <f t="shared" si="0"/>
        <v>5885.22</v>
      </c>
      <c r="AB8" s="13">
        <f t="shared" si="0"/>
        <v>3814.6</v>
      </c>
      <c r="AC8" s="13">
        <f t="shared" si="0"/>
        <v>4000.97</v>
      </c>
      <c r="AD8" s="13">
        <f t="shared" si="0"/>
        <v>4394.5</v>
      </c>
      <c r="AE8" s="13">
        <f t="shared" si="0"/>
        <v>3899.22</v>
      </c>
      <c r="AF8" s="13">
        <f t="shared" si="0"/>
        <v>8401.2000000000007</v>
      </c>
      <c r="AG8" s="13">
        <f t="shared" si="0"/>
        <v>9623.09</v>
      </c>
      <c r="AH8" s="14"/>
    </row>
    <row r="9" spans="1:34" ht="47.25" x14ac:dyDescent="0.25">
      <c r="A9" s="30"/>
      <c r="B9" s="35"/>
      <c r="C9" s="15" t="s">
        <v>29</v>
      </c>
      <c r="D9" s="16">
        <f>D12</f>
        <v>59526.729999999996</v>
      </c>
      <c r="E9" s="16">
        <f>E12</f>
        <v>59526.729999999996</v>
      </c>
      <c r="F9" s="16">
        <f>F12</f>
        <v>58935.23000000001</v>
      </c>
      <c r="G9" s="16">
        <f>G12</f>
        <v>58935.23000000001</v>
      </c>
      <c r="H9" s="16">
        <f>IFERROR(G9/D9*100,0)</f>
        <v>99.006328753486059</v>
      </c>
      <c r="I9" s="16">
        <f>IFERROR(G9/E9*100,0)</f>
        <v>99.006328753486059</v>
      </c>
      <c r="J9" s="17">
        <f>J12</f>
        <v>7080.5</v>
      </c>
      <c r="K9" s="17">
        <f t="shared" ref="K9:AG9" si="1">K12</f>
        <v>4289.4799999999996</v>
      </c>
      <c r="L9" s="17">
        <f t="shared" si="1"/>
        <v>3533.8</v>
      </c>
      <c r="M9" s="17">
        <f t="shared" si="1"/>
        <v>5094.54</v>
      </c>
      <c r="N9" s="17">
        <f t="shared" si="1"/>
        <v>3048.6</v>
      </c>
      <c r="O9" s="17">
        <f t="shared" si="1"/>
        <v>3732.34</v>
      </c>
      <c r="P9" s="17">
        <f t="shared" si="1"/>
        <v>5336.32</v>
      </c>
      <c r="Q9" s="17">
        <f t="shared" si="1"/>
        <v>4872.3999999999996</v>
      </c>
      <c r="R9" s="17">
        <f t="shared" si="1"/>
        <v>5115.4399999999996</v>
      </c>
      <c r="S9" s="17">
        <f>S12</f>
        <v>2881.13</v>
      </c>
      <c r="T9" s="17">
        <f t="shared" si="1"/>
        <v>4906.1099999999997</v>
      </c>
      <c r="U9" s="17">
        <f t="shared" si="1"/>
        <v>5236.6099999999997</v>
      </c>
      <c r="V9" s="17">
        <f t="shared" si="1"/>
        <v>5583.65</v>
      </c>
      <c r="W9" s="17">
        <f t="shared" si="1"/>
        <v>5802.89</v>
      </c>
      <c r="X9" s="17">
        <f t="shared" si="1"/>
        <v>4697.53</v>
      </c>
      <c r="Y9" s="17">
        <f t="shared" si="1"/>
        <v>3617.34</v>
      </c>
      <c r="Z9" s="17">
        <f t="shared" si="1"/>
        <v>3614.48</v>
      </c>
      <c r="AA9" s="17">
        <f t="shared" si="1"/>
        <v>5885.22</v>
      </c>
      <c r="AB9" s="17">
        <f t="shared" si="1"/>
        <v>3814.6</v>
      </c>
      <c r="AC9" s="17">
        <f t="shared" si="1"/>
        <v>4000.97</v>
      </c>
      <c r="AD9" s="17">
        <f t="shared" si="1"/>
        <v>4394.5</v>
      </c>
      <c r="AE9" s="17">
        <f t="shared" si="1"/>
        <v>3899.22</v>
      </c>
      <c r="AF9" s="17">
        <f t="shared" si="1"/>
        <v>8401.2000000000007</v>
      </c>
      <c r="AG9" s="17">
        <f t="shared" si="1"/>
        <v>9623.09</v>
      </c>
      <c r="AH9" s="18"/>
    </row>
    <row r="10" spans="1:34" ht="15.75" customHeight="1" x14ac:dyDescent="0.25">
      <c r="A10" s="19"/>
      <c r="B10" s="36" t="s">
        <v>30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8"/>
      <c r="AH10" s="18"/>
    </row>
    <row r="11" spans="1:34" ht="15.75" x14ac:dyDescent="0.25">
      <c r="A11" s="39" t="s">
        <v>31</v>
      </c>
      <c r="B11" s="41" t="s">
        <v>32</v>
      </c>
      <c r="C11" s="10" t="s">
        <v>28</v>
      </c>
      <c r="D11" s="11">
        <f>SUM(D12:D12)</f>
        <v>59526.729999999996</v>
      </c>
      <c r="E11" s="11">
        <f>SUM(E12:E12)</f>
        <v>59526.729999999996</v>
      </c>
      <c r="F11" s="11">
        <f>SUM(F12:F12)</f>
        <v>58935.23000000001</v>
      </c>
      <c r="G11" s="11">
        <f>SUM(G12:G12)</f>
        <v>58935.23000000001</v>
      </c>
      <c r="H11" s="11">
        <f>IFERROR(G11/D11*100,0)</f>
        <v>99.006328753486059</v>
      </c>
      <c r="I11" s="11">
        <f>IFERROR(G11/E11*100,0)</f>
        <v>99.006328753486059</v>
      </c>
      <c r="J11" s="13">
        <f t="shared" ref="J11:AG11" si="2">SUM(J12:J12)</f>
        <v>7080.5</v>
      </c>
      <c r="K11" s="13">
        <f t="shared" si="2"/>
        <v>4289.4799999999996</v>
      </c>
      <c r="L11" s="13">
        <f t="shared" si="2"/>
        <v>3533.8</v>
      </c>
      <c r="M11" s="13">
        <f t="shared" si="2"/>
        <v>5094.54</v>
      </c>
      <c r="N11" s="13">
        <f t="shared" si="2"/>
        <v>3048.6</v>
      </c>
      <c r="O11" s="13">
        <f t="shared" si="2"/>
        <v>3732.34</v>
      </c>
      <c r="P11" s="13">
        <f t="shared" si="2"/>
        <v>5336.32</v>
      </c>
      <c r="Q11" s="13">
        <f t="shared" si="2"/>
        <v>4872.3999999999996</v>
      </c>
      <c r="R11" s="13">
        <f t="shared" si="2"/>
        <v>5115.4399999999996</v>
      </c>
      <c r="S11" s="13">
        <f t="shared" si="2"/>
        <v>2881.13</v>
      </c>
      <c r="T11" s="13">
        <f t="shared" si="2"/>
        <v>4906.1099999999997</v>
      </c>
      <c r="U11" s="13">
        <f t="shared" si="2"/>
        <v>5236.6099999999997</v>
      </c>
      <c r="V11" s="13">
        <f t="shared" si="2"/>
        <v>5583.65</v>
      </c>
      <c r="W11" s="13">
        <f t="shared" si="2"/>
        <v>5802.89</v>
      </c>
      <c r="X11" s="13">
        <f t="shared" si="2"/>
        <v>4697.53</v>
      </c>
      <c r="Y11" s="13">
        <f t="shared" si="2"/>
        <v>3617.34</v>
      </c>
      <c r="Z11" s="13">
        <f t="shared" si="2"/>
        <v>3614.48</v>
      </c>
      <c r="AA11" s="13">
        <f t="shared" si="2"/>
        <v>5885.22</v>
      </c>
      <c r="AB11" s="13">
        <f t="shared" si="2"/>
        <v>3814.6</v>
      </c>
      <c r="AC11" s="13">
        <f t="shared" si="2"/>
        <v>4000.97</v>
      </c>
      <c r="AD11" s="13">
        <f t="shared" si="2"/>
        <v>4394.5</v>
      </c>
      <c r="AE11" s="13">
        <f t="shared" si="2"/>
        <v>3899.22</v>
      </c>
      <c r="AF11" s="13">
        <f t="shared" si="2"/>
        <v>8401.2000000000007</v>
      </c>
      <c r="AG11" s="13">
        <f t="shared" si="2"/>
        <v>9623.09</v>
      </c>
      <c r="AH11" s="58" t="s">
        <v>33</v>
      </c>
    </row>
    <row r="12" spans="1:34" ht="185.25" customHeight="1" x14ac:dyDescent="0.25">
      <c r="A12" s="40"/>
      <c r="B12" s="42"/>
      <c r="C12" s="15" t="s">
        <v>29</v>
      </c>
      <c r="D12" s="16">
        <f>SUM(J12,L12,N12,P12,R12,T12,V12,X12,Z12,AB12,AD12,AF12)</f>
        <v>59526.729999999996</v>
      </c>
      <c r="E12" s="16">
        <f>J12+L12+N12+P12+R12+T12+V12+X12+Z12+AB12+AD12+AF12</f>
        <v>59526.729999999996</v>
      </c>
      <c r="F12" s="16">
        <f>G12</f>
        <v>58935.23000000001</v>
      </c>
      <c r="G12" s="16">
        <f>SUM(K12,M12,O12,Q12,S12,U12,W12,Y12,AA12,AC12,AE12,AG12)</f>
        <v>58935.23000000001</v>
      </c>
      <c r="H12" s="16">
        <f>IFERROR(G12/D12*100,0)</f>
        <v>99.006328753486059</v>
      </c>
      <c r="I12" s="16">
        <f>IFERROR(G12/E12*100,0)</f>
        <v>99.006328753486059</v>
      </c>
      <c r="J12" s="20">
        <f t="shared" ref="J12:AF12" si="3">J14</f>
        <v>7080.5</v>
      </c>
      <c r="K12" s="20">
        <f t="shared" si="3"/>
        <v>4289.4799999999996</v>
      </c>
      <c r="L12" s="20">
        <f t="shared" si="3"/>
        <v>3533.8</v>
      </c>
      <c r="M12" s="17">
        <f t="shared" si="3"/>
        <v>5094.54</v>
      </c>
      <c r="N12" s="17">
        <f t="shared" si="3"/>
        <v>3048.6</v>
      </c>
      <c r="O12" s="17">
        <f t="shared" si="3"/>
        <v>3732.34</v>
      </c>
      <c r="P12" s="17">
        <f t="shared" si="3"/>
        <v>5336.32</v>
      </c>
      <c r="Q12" s="17">
        <f t="shared" si="3"/>
        <v>4872.3999999999996</v>
      </c>
      <c r="R12" s="17">
        <f t="shared" si="3"/>
        <v>5115.4399999999996</v>
      </c>
      <c r="S12" s="17">
        <f>S14</f>
        <v>2881.13</v>
      </c>
      <c r="T12" s="17">
        <f t="shared" si="3"/>
        <v>4906.1099999999997</v>
      </c>
      <c r="U12" s="17">
        <f t="shared" si="3"/>
        <v>5236.6099999999997</v>
      </c>
      <c r="V12" s="17">
        <f t="shared" si="3"/>
        <v>5583.65</v>
      </c>
      <c r="W12" s="17">
        <f t="shared" si="3"/>
        <v>5802.89</v>
      </c>
      <c r="X12" s="17">
        <f t="shared" si="3"/>
        <v>4697.53</v>
      </c>
      <c r="Y12" s="17">
        <f t="shared" si="3"/>
        <v>3617.34</v>
      </c>
      <c r="Z12" s="17">
        <f t="shared" si="3"/>
        <v>3614.48</v>
      </c>
      <c r="AA12" s="17">
        <f t="shared" si="3"/>
        <v>5885.22</v>
      </c>
      <c r="AB12" s="17">
        <f t="shared" si="3"/>
        <v>3814.6</v>
      </c>
      <c r="AC12" s="17">
        <f t="shared" si="3"/>
        <v>4000.97</v>
      </c>
      <c r="AD12" s="17">
        <f t="shared" si="3"/>
        <v>4394.5</v>
      </c>
      <c r="AE12" s="17">
        <f t="shared" si="3"/>
        <v>3899.22</v>
      </c>
      <c r="AF12" s="17">
        <f t="shared" si="3"/>
        <v>8401.2000000000007</v>
      </c>
      <c r="AG12" s="17">
        <f>AG14</f>
        <v>9623.09</v>
      </c>
      <c r="AH12" s="59"/>
    </row>
    <row r="13" spans="1:34" ht="15.75" x14ac:dyDescent="0.25">
      <c r="A13" s="29"/>
      <c r="B13" s="31" t="s">
        <v>34</v>
      </c>
      <c r="C13" s="21" t="s">
        <v>28</v>
      </c>
      <c r="D13" s="22">
        <f>D14</f>
        <v>59526.729999999996</v>
      </c>
      <c r="E13" s="22">
        <f>E14</f>
        <v>59526.729999999996</v>
      </c>
      <c r="F13" s="22">
        <f>F14</f>
        <v>58935.23000000001</v>
      </c>
      <c r="G13" s="22">
        <f>G14</f>
        <v>58935.23000000001</v>
      </c>
      <c r="H13" s="22">
        <f>IFERROR(G13/D13*100,0)</f>
        <v>99.006328753486059</v>
      </c>
      <c r="I13" s="22">
        <f>IFERROR(G13/E13*100,0)</f>
        <v>99.006328753486059</v>
      </c>
      <c r="J13" s="23">
        <f>J14</f>
        <v>7080.5</v>
      </c>
      <c r="K13" s="23">
        <f t="shared" ref="K13:AG13" si="4">K14</f>
        <v>4289.4799999999996</v>
      </c>
      <c r="L13" s="23">
        <f t="shared" si="4"/>
        <v>3533.8</v>
      </c>
      <c r="M13" s="23">
        <f t="shared" si="4"/>
        <v>5094.54</v>
      </c>
      <c r="N13" s="23">
        <f t="shared" si="4"/>
        <v>3048.6</v>
      </c>
      <c r="O13" s="23">
        <f t="shared" si="4"/>
        <v>3732.34</v>
      </c>
      <c r="P13" s="23">
        <f t="shared" si="4"/>
        <v>5336.32</v>
      </c>
      <c r="Q13" s="23">
        <f t="shared" si="4"/>
        <v>4872.3999999999996</v>
      </c>
      <c r="R13" s="23">
        <f t="shared" si="4"/>
        <v>5115.4399999999996</v>
      </c>
      <c r="S13" s="23">
        <f t="shared" si="4"/>
        <v>2881.13</v>
      </c>
      <c r="T13" s="23">
        <f t="shared" si="4"/>
        <v>4906.1099999999997</v>
      </c>
      <c r="U13" s="23">
        <f t="shared" si="4"/>
        <v>5236.6099999999997</v>
      </c>
      <c r="V13" s="23">
        <f t="shared" si="4"/>
        <v>5583.65</v>
      </c>
      <c r="W13" s="23">
        <f t="shared" si="4"/>
        <v>5802.89</v>
      </c>
      <c r="X13" s="23">
        <f t="shared" si="4"/>
        <v>4697.53</v>
      </c>
      <c r="Y13" s="23">
        <f t="shared" si="4"/>
        <v>3617.34</v>
      </c>
      <c r="Z13" s="23">
        <f t="shared" si="4"/>
        <v>3614.48</v>
      </c>
      <c r="AA13" s="23">
        <f t="shared" si="4"/>
        <v>5885.22</v>
      </c>
      <c r="AB13" s="23">
        <f t="shared" si="4"/>
        <v>3814.6</v>
      </c>
      <c r="AC13" s="23">
        <f t="shared" si="4"/>
        <v>4000.97</v>
      </c>
      <c r="AD13" s="23">
        <f t="shared" si="4"/>
        <v>4394.5</v>
      </c>
      <c r="AE13" s="23">
        <f t="shared" si="4"/>
        <v>3899.22</v>
      </c>
      <c r="AF13" s="23">
        <f t="shared" si="4"/>
        <v>8401.2000000000007</v>
      </c>
      <c r="AG13" s="23">
        <f t="shared" si="4"/>
        <v>9623.09</v>
      </c>
      <c r="AH13" s="24"/>
    </row>
    <row r="14" spans="1:34" ht="47.25" x14ac:dyDescent="0.25">
      <c r="A14" s="30"/>
      <c r="B14" s="32"/>
      <c r="C14" s="25" t="s">
        <v>29</v>
      </c>
      <c r="D14" s="26">
        <f>SUM(J14,L14,N14,P14,R14,T14,V14,X14,Z14,AB14,AD14,AF14)</f>
        <v>59526.729999999996</v>
      </c>
      <c r="E14" s="27">
        <f>J14+L14+N14+P14+R14+T14+V14+X14+Z14+AB14+AD14+AF14</f>
        <v>59526.729999999996</v>
      </c>
      <c r="F14" s="27">
        <f>G14</f>
        <v>58935.23000000001</v>
      </c>
      <c r="G14" s="27">
        <f>SUM(K14,M14,O14,Q14,S14,U14,W14,Y14,AA14,AC14,AE14,AG14)</f>
        <v>58935.23000000001</v>
      </c>
      <c r="H14" s="27">
        <f>IFERROR(G14/D14*100,0)</f>
        <v>99.006328753486059</v>
      </c>
      <c r="I14" s="27">
        <f>IFERROR(G14/E14*100,0)</f>
        <v>99.006328753486059</v>
      </c>
      <c r="J14" s="20">
        <v>7080.5</v>
      </c>
      <c r="K14" s="20">
        <v>4289.4799999999996</v>
      </c>
      <c r="L14" s="20">
        <v>3533.8</v>
      </c>
      <c r="M14" s="20">
        <v>5094.54</v>
      </c>
      <c r="N14" s="20">
        <v>3048.6</v>
      </c>
      <c r="O14" s="20">
        <v>3732.34</v>
      </c>
      <c r="P14" s="20">
        <v>5336.32</v>
      </c>
      <c r="Q14" s="20">
        <v>4872.3999999999996</v>
      </c>
      <c r="R14" s="20">
        <v>5115.4399999999996</v>
      </c>
      <c r="S14" s="20">
        <v>2881.13</v>
      </c>
      <c r="T14" s="20">
        <v>4906.1099999999997</v>
      </c>
      <c r="U14" s="20">
        <v>5236.6099999999997</v>
      </c>
      <c r="V14" s="20">
        <v>5583.65</v>
      </c>
      <c r="W14" s="20">
        <v>5802.89</v>
      </c>
      <c r="X14" s="20">
        <v>4697.53</v>
      </c>
      <c r="Y14" s="20">
        <v>3617.34</v>
      </c>
      <c r="Z14" s="20">
        <v>3614.48</v>
      </c>
      <c r="AA14" s="20">
        <v>5885.22</v>
      </c>
      <c r="AB14" s="20">
        <v>3814.6</v>
      </c>
      <c r="AC14" s="20">
        <v>4000.97</v>
      </c>
      <c r="AD14" s="20">
        <v>4394.5</v>
      </c>
      <c r="AE14" s="20">
        <v>3899.22</v>
      </c>
      <c r="AF14" s="20">
        <v>8401.2000000000007</v>
      </c>
      <c r="AG14" s="28">
        <v>9623.09</v>
      </c>
      <c r="AH14" s="24"/>
    </row>
  </sheetData>
  <mergeCells count="31">
    <mergeCell ref="AH11:AH12"/>
    <mergeCell ref="A4:A6"/>
    <mergeCell ref="B4:B6"/>
    <mergeCell ref="C4:C6"/>
    <mergeCell ref="D4:D5"/>
    <mergeCell ref="E4:E5"/>
    <mergeCell ref="N4:O5"/>
    <mergeCell ref="P4:Q5"/>
    <mergeCell ref="R4:S5"/>
    <mergeCell ref="T4:U5"/>
    <mergeCell ref="C2:S2"/>
    <mergeCell ref="C3:S3"/>
    <mergeCell ref="F4:F5"/>
    <mergeCell ref="G4:G5"/>
    <mergeCell ref="H4:I5"/>
    <mergeCell ref="A13:A14"/>
    <mergeCell ref="B13:B14"/>
    <mergeCell ref="AH4:AH6"/>
    <mergeCell ref="A8:A9"/>
    <mergeCell ref="B8:B9"/>
    <mergeCell ref="B10:AG10"/>
    <mergeCell ref="A11:A12"/>
    <mergeCell ref="B11:B12"/>
    <mergeCell ref="V4:W5"/>
    <mergeCell ref="X4:Y5"/>
    <mergeCell ref="Z4:AA5"/>
    <mergeCell ref="AB4:AC5"/>
    <mergeCell ref="AD4:AE5"/>
    <mergeCell ref="AF4:AG5"/>
    <mergeCell ref="J4:K5"/>
    <mergeCell ref="L4:M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Зарбалиева Оксана Валерьевна</dc:creator>
  <cp:lastModifiedBy>Зарбалиева Оксана Валерьевна</cp:lastModifiedBy>
  <dcterms:created xsi:type="dcterms:W3CDTF">2026-02-05T07:27:41Z</dcterms:created>
  <dcterms:modified xsi:type="dcterms:W3CDTF">2026-02-05T07:35:24Z</dcterms:modified>
</cp:coreProperties>
</file>