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20\ПРОГРАММА РАЗВИТИЕ ОБРАЗОВАНИЯ 2020\Сетевые графики\"/>
    </mc:Choice>
  </mc:AlternateContent>
  <bookViews>
    <workbookView xWindow="-105" yWindow="-75" windowWidth="22140" windowHeight="12840"/>
  </bookViews>
  <sheets>
    <sheet name="2020 год " sheetId="17" r:id="rId1"/>
  </sheets>
  <definedNames>
    <definedName name="_xlnm.Print_Titles" localSheetId="0">'2020 год '!$3:$4</definedName>
    <definedName name="_xlnm.Print_Area" localSheetId="0">'2020 год '!$A$1:$AF$368</definedName>
  </definedNames>
  <calcPr calcId="152511"/>
</workbook>
</file>

<file path=xl/calcChain.xml><?xml version="1.0" encoding="utf-8"?>
<calcChain xmlns="http://schemas.openxmlformats.org/spreadsheetml/2006/main">
  <c r="K361" i="17" l="1"/>
  <c r="J361" i="17"/>
  <c r="I361" i="17"/>
  <c r="H361" i="17"/>
  <c r="E353" i="17"/>
  <c r="B353" i="17"/>
  <c r="E352" i="17"/>
  <c r="B352" i="17"/>
  <c r="AE351" i="17"/>
  <c r="AD351" i="17"/>
  <c r="AC351" i="17"/>
  <c r="AB351" i="17"/>
  <c r="AA351" i="17"/>
  <c r="Z351" i="17"/>
  <c r="Y351" i="17"/>
  <c r="X351" i="17"/>
  <c r="W351" i="17"/>
  <c r="V351" i="17"/>
  <c r="U351" i="17"/>
  <c r="T351" i="17"/>
  <c r="S351" i="17"/>
  <c r="R351" i="17"/>
  <c r="Q351" i="17"/>
  <c r="P351" i="17"/>
  <c r="O351" i="17"/>
  <c r="N351" i="17"/>
  <c r="M351" i="17"/>
  <c r="L351" i="17"/>
  <c r="K351" i="17"/>
  <c r="J351" i="17"/>
  <c r="I351" i="17"/>
  <c r="H351" i="17"/>
  <c r="E351" i="17"/>
  <c r="D351" i="17"/>
  <c r="C351" i="17"/>
  <c r="B351" i="17"/>
  <c r="O346" i="17"/>
  <c r="G341" i="17"/>
  <c r="E341" i="17"/>
  <c r="C341" i="17"/>
  <c r="B341" i="17"/>
  <c r="E340" i="17"/>
  <c r="G340" i="17" s="1"/>
  <c r="C340" i="17"/>
  <c r="B340" i="17"/>
  <c r="E339" i="17"/>
  <c r="C339" i="17"/>
  <c r="B339" i="17"/>
  <c r="AA338" i="17"/>
  <c r="Y338" i="17"/>
  <c r="X338" i="17"/>
  <c r="C338" i="17"/>
  <c r="B338" i="17"/>
  <c r="B331" i="17" s="1"/>
  <c r="E337" i="17"/>
  <c r="G337" i="17" s="1"/>
  <c r="D337" i="17"/>
  <c r="C337" i="17"/>
  <c r="B337" i="17"/>
  <c r="AE336" i="17"/>
  <c r="AD336" i="17"/>
  <c r="AC336" i="17"/>
  <c r="AB336" i="17"/>
  <c r="Z336" i="17"/>
  <c r="Y336" i="17"/>
  <c r="X336" i="17"/>
  <c r="W336" i="17"/>
  <c r="V336" i="17"/>
  <c r="U336" i="17"/>
  <c r="T336" i="17"/>
  <c r="S336" i="17"/>
  <c r="R336" i="17"/>
  <c r="Q336" i="17"/>
  <c r="P336" i="17"/>
  <c r="O336" i="17"/>
  <c r="N336" i="17"/>
  <c r="M336" i="17"/>
  <c r="L336" i="17"/>
  <c r="K336" i="17"/>
  <c r="J336" i="17"/>
  <c r="I336" i="17"/>
  <c r="H336" i="17"/>
  <c r="B336" i="17"/>
  <c r="AE334" i="17"/>
  <c r="AD334" i="17"/>
  <c r="AC334" i="17"/>
  <c r="AB334" i="17"/>
  <c r="AA334" i="17"/>
  <c r="Z334" i="17"/>
  <c r="Y334" i="17"/>
  <c r="X334" i="17"/>
  <c r="W334" i="17"/>
  <c r="V334" i="17"/>
  <c r="U334" i="17"/>
  <c r="T334" i="17"/>
  <c r="S334" i="17"/>
  <c r="R334" i="17"/>
  <c r="Q334" i="17"/>
  <c r="P334" i="17"/>
  <c r="O334" i="17"/>
  <c r="N334" i="17"/>
  <c r="M334" i="17"/>
  <c r="L334" i="17"/>
  <c r="K334" i="17"/>
  <c r="J334" i="17"/>
  <c r="I334" i="17"/>
  <c r="H334" i="17"/>
  <c r="E334" i="17"/>
  <c r="D334" i="17"/>
  <c r="C334" i="17"/>
  <c r="AE333" i="17"/>
  <c r="AD333" i="17"/>
  <c r="AC333" i="17"/>
  <c r="AB333" i="17"/>
  <c r="AA333" i="17"/>
  <c r="Z333" i="17"/>
  <c r="Y333" i="17"/>
  <c r="X333" i="17"/>
  <c r="W333" i="17"/>
  <c r="V333" i="17"/>
  <c r="U333" i="17"/>
  <c r="T333" i="17"/>
  <c r="S333" i="17"/>
  <c r="R333" i="17"/>
  <c r="Q333" i="17"/>
  <c r="P333" i="17"/>
  <c r="O333" i="17"/>
  <c r="N333" i="17"/>
  <c r="M333" i="17"/>
  <c r="L333" i="17"/>
  <c r="K333" i="17"/>
  <c r="J333" i="17"/>
  <c r="I333" i="17"/>
  <c r="H333" i="17"/>
  <c r="E333" i="17"/>
  <c r="D333" i="17"/>
  <c r="B333" i="17"/>
  <c r="AE332" i="17"/>
  <c r="AD332" i="17"/>
  <c r="AD346" i="17" s="1"/>
  <c r="AC332" i="17"/>
  <c r="AB332" i="17"/>
  <c r="AA332" i="17"/>
  <c r="Z332" i="17"/>
  <c r="Z346" i="17" s="1"/>
  <c r="Y332" i="17"/>
  <c r="X332" i="17"/>
  <c r="W332" i="17"/>
  <c r="V332" i="17"/>
  <c r="U332" i="17"/>
  <c r="T332" i="17"/>
  <c r="S332" i="17"/>
  <c r="R332" i="17"/>
  <c r="R346" i="17" s="1"/>
  <c r="Q332" i="17"/>
  <c r="P332" i="17"/>
  <c r="O332" i="17"/>
  <c r="N332" i="17"/>
  <c r="N346" i="17" s="1"/>
  <c r="M332" i="17"/>
  <c r="L332" i="17"/>
  <c r="K332" i="17"/>
  <c r="J332" i="17"/>
  <c r="J346" i="17" s="1"/>
  <c r="I332" i="17"/>
  <c r="H332" i="17"/>
  <c r="C332" i="17"/>
  <c r="C346" i="17" s="1"/>
  <c r="B332" i="17"/>
  <c r="AE331" i="17"/>
  <c r="AD331" i="17"/>
  <c r="AC331" i="17"/>
  <c r="AB331" i="17"/>
  <c r="Z331" i="17"/>
  <c r="Y331" i="17"/>
  <c r="X331" i="17"/>
  <c r="X329" i="17" s="1"/>
  <c r="W331" i="17"/>
  <c r="V331" i="17"/>
  <c r="U331" i="17"/>
  <c r="T331" i="17"/>
  <c r="T329" i="17" s="1"/>
  <c r="S331" i="17"/>
  <c r="R331" i="17"/>
  <c r="Q331" i="17"/>
  <c r="P331" i="17"/>
  <c r="P329" i="17" s="1"/>
  <c r="O331" i="17"/>
  <c r="N331" i="17"/>
  <c r="M331" i="17"/>
  <c r="L331" i="17"/>
  <c r="L329" i="17" s="1"/>
  <c r="K331" i="17"/>
  <c r="J331" i="17"/>
  <c r="I331" i="17"/>
  <c r="H331" i="17"/>
  <c r="H329" i="17" s="1"/>
  <c r="C331" i="17"/>
  <c r="AE330" i="17"/>
  <c r="AD330" i="17"/>
  <c r="AD329" i="17" s="1"/>
  <c r="AC330" i="17"/>
  <c r="AB330" i="17"/>
  <c r="AA330" i="17"/>
  <c r="Z330" i="17"/>
  <c r="Z329" i="17" s="1"/>
  <c r="Y330" i="17"/>
  <c r="X330" i="17"/>
  <c r="W330" i="17"/>
  <c r="V330" i="17"/>
  <c r="V329" i="17" s="1"/>
  <c r="U330" i="17"/>
  <c r="T330" i="17"/>
  <c r="S330" i="17"/>
  <c r="R330" i="17"/>
  <c r="R329" i="17" s="1"/>
  <c r="Q330" i="17"/>
  <c r="P330" i="17"/>
  <c r="O330" i="17"/>
  <c r="N330" i="17"/>
  <c r="N329" i="17" s="1"/>
  <c r="M330" i="17"/>
  <c r="L330" i="17"/>
  <c r="K330" i="17"/>
  <c r="J330" i="17"/>
  <c r="J329" i="17" s="1"/>
  <c r="I330" i="17"/>
  <c r="H330" i="17"/>
  <c r="F330" i="17"/>
  <c r="E330" i="17"/>
  <c r="G330" i="17" s="1"/>
  <c r="C330" i="17"/>
  <c r="B330" i="17"/>
  <c r="AE329" i="17"/>
  <c r="AC329" i="17"/>
  <c r="Y329" i="17"/>
  <c r="W329" i="17"/>
  <c r="U329" i="17"/>
  <c r="S329" i="17"/>
  <c r="Q329" i="17"/>
  <c r="O329" i="17"/>
  <c r="M329" i="17"/>
  <c r="K329" i="17"/>
  <c r="I329" i="17"/>
  <c r="F327" i="17"/>
  <c r="E327" i="17"/>
  <c r="G327" i="17" s="1"/>
  <c r="C327" i="17"/>
  <c r="B327" i="17"/>
  <c r="C326" i="17"/>
  <c r="C319" i="17" s="1"/>
  <c r="C315" i="17" s="1"/>
  <c r="AE325" i="17"/>
  <c r="AD325" i="17"/>
  <c r="AC325" i="17"/>
  <c r="AB325" i="17"/>
  <c r="AB318" i="17" s="1"/>
  <c r="AA325" i="17"/>
  <c r="Z325" i="17"/>
  <c r="Y325" i="17"/>
  <c r="X325" i="17"/>
  <c r="X318" i="17" s="1"/>
  <c r="W325" i="17"/>
  <c r="V325" i="17"/>
  <c r="U325" i="17"/>
  <c r="T325" i="17"/>
  <c r="T318" i="17" s="1"/>
  <c r="S325" i="17"/>
  <c r="R325" i="17"/>
  <c r="Q325" i="17"/>
  <c r="P325" i="17"/>
  <c r="P318" i="17" s="1"/>
  <c r="O325" i="17"/>
  <c r="N325" i="17"/>
  <c r="M325" i="17"/>
  <c r="L325" i="17"/>
  <c r="L318" i="17" s="1"/>
  <c r="K325" i="17"/>
  <c r="J325" i="17"/>
  <c r="I325" i="17"/>
  <c r="H325" i="17"/>
  <c r="H318" i="17" s="1"/>
  <c r="C325" i="17"/>
  <c r="F324" i="17"/>
  <c r="F325" i="17" s="1"/>
  <c r="F318" i="17" s="1"/>
  <c r="E324" i="17"/>
  <c r="D324" i="17" s="1"/>
  <c r="D322" i="17" s="1"/>
  <c r="C324" i="17"/>
  <c r="B324" i="17"/>
  <c r="C323" i="17"/>
  <c r="B323" i="17"/>
  <c r="AE322" i="17"/>
  <c r="AD322" i="17"/>
  <c r="AC322" i="17"/>
  <c r="AB322" i="17"/>
  <c r="AA322" i="17"/>
  <c r="Z322" i="17"/>
  <c r="Y322" i="17"/>
  <c r="X322" i="17"/>
  <c r="W322" i="17"/>
  <c r="V322" i="17"/>
  <c r="U322" i="17"/>
  <c r="T322" i="17"/>
  <c r="S322" i="17"/>
  <c r="R322" i="17"/>
  <c r="Q322" i="17"/>
  <c r="P322" i="17"/>
  <c r="O322" i="17"/>
  <c r="N322" i="17"/>
  <c r="M322" i="17"/>
  <c r="L322" i="17"/>
  <c r="K322" i="17"/>
  <c r="J322" i="17"/>
  <c r="I322" i="17"/>
  <c r="H322" i="17"/>
  <c r="E322" i="17"/>
  <c r="G322" i="17" s="1"/>
  <c r="C322" i="17"/>
  <c r="B322" i="17"/>
  <c r="F322" i="17" s="1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D320" i="17"/>
  <c r="C320" i="17"/>
  <c r="G320" i="17" s="1"/>
  <c r="B320" i="17"/>
  <c r="F320" i="17" s="1"/>
  <c r="AE319" i="17"/>
  <c r="AD319" i="17"/>
  <c r="AC319" i="17"/>
  <c r="AB319" i="17"/>
  <c r="AA319" i="17"/>
  <c r="Z319" i="17"/>
  <c r="Y319" i="17"/>
  <c r="X319" i="17"/>
  <c r="W319" i="17"/>
  <c r="V319" i="17"/>
  <c r="U319" i="17"/>
  <c r="T319" i="17"/>
  <c r="S319" i="17"/>
  <c r="R319" i="17"/>
  <c r="Q319" i="17"/>
  <c r="P319" i="17"/>
  <c r="O319" i="17"/>
  <c r="N319" i="17"/>
  <c r="M319" i="17"/>
  <c r="L319" i="17"/>
  <c r="K319" i="17"/>
  <c r="J319" i="17"/>
  <c r="I319" i="17"/>
  <c r="H319" i="17"/>
  <c r="E319" i="17"/>
  <c r="D319" i="17"/>
  <c r="B319" i="17"/>
  <c r="AE318" i="17"/>
  <c r="AD318" i="17"/>
  <c r="AC318" i="17"/>
  <c r="AA318" i="17"/>
  <c r="Z318" i="17"/>
  <c r="Y318" i="17"/>
  <c r="W318" i="17"/>
  <c r="V318" i="17"/>
  <c r="U318" i="17"/>
  <c r="S318" i="17"/>
  <c r="R318" i="17"/>
  <c r="Q318" i="17"/>
  <c r="O318" i="17"/>
  <c r="N318" i="17"/>
  <c r="M318" i="17"/>
  <c r="K318" i="17"/>
  <c r="J318" i="17"/>
  <c r="I318" i="17"/>
  <c r="C318" i="17"/>
  <c r="AE317" i="17"/>
  <c r="AD317" i="17"/>
  <c r="AC317" i="17"/>
  <c r="AB317" i="17"/>
  <c r="AA317" i="17"/>
  <c r="Z317" i="17"/>
  <c r="Y317" i="17"/>
  <c r="X317" i="17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E317" i="17"/>
  <c r="D317" i="17"/>
  <c r="D315" i="17" s="1"/>
  <c r="C317" i="17"/>
  <c r="G317" i="17" s="1"/>
  <c r="AE316" i="17"/>
  <c r="AD316" i="17"/>
  <c r="AC316" i="17"/>
  <c r="AC315" i="17" s="1"/>
  <c r="AB316" i="17"/>
  <c r="AA316" i="17"/>
  <c r="Z316" i="17"/>
  <c r="Y316" i="17"/>
  <c r="Y315" i="17" s="1"/>
  <c r="X316" i="17"/>
  <c r="W316" i="17"/>
  <c r="V316" i="17"/>
  <c r="U316" i="17"/>
  <c r="U315" i="17" s="1"/>
  <c r="T316" i="17"/>
  <c r="S316" i="17"/>
  <c r="R316" i="17"/>
  <c r="Q316" i="17"/>
  <c r="Q315" i="17" s="1"/>
  <c r="P316" i="17"/>
  <c r="O316" i="17"/>
  <c r="N316" i="17"/>
  <c r="M316" i="17"/>
  <c r="M315" i="17" s="1"/>
  <c r="L316" i="17"/>
  <c r="K316" i="17"/>
  <c r="J316" i="17"/>
  <c r="I316" i="17"/>
  <c r="I315" i="17" s="1"/>
  <c r="H316" i="17"/>
  <c r="E316" i="17"/>
  <c r="G316" i="17" s="1"/>
  <c r="D316" i="17"/>
  <c r="C316" i="17"/>
  <c r="B316" i="17"/>
  <c r="AE315" i="17"/>
  <c r="AB315" i="17"/>
  <c r="AA315" i="17"/>
  <c r="X315" i="17"/>
  <c r="W315" i="17"/>
  <c r="T315" i="17"/>
  <c r="S315" i="17"/>
  <c r="P315" i="17"/>
  <c r="O315" i="17"/>
  <c r="L315" i="17"/>
  <c r="K315" i="17"/>
  <c r="H315" i="17"/>
  <c r="F313" i="17"/>
  <c r="E313" i="17"/>
  <c r="D313" i="17" s="1"/>
  <c r="C313" i="17"/>
  <c r="B313" i="17"/>
  <c r="E312" i="17"/>
  <c r="D312" i="17"/>
  <c r="C312" i="17"/>
  <c r="G312" i="17" s="1"/>
  <c r="B312" i="17"/>
  <c r="F312" i="17" s="1"/>
  <c r="F311" i="17"/>
  <c r="E311" i="17"/>
  <c r="D311" i="17" s="1"/>
  <c r="C311" i="17"/>
  <c r="B311" i="17"/>
  <c r="E310" i="17"/>
  <c r="D310" i="17"/>
  <c r="C310" i="17"/>
  <c r="G310" i="17" s="1"/>
  <c r="B310" i="17"/>
  <c r="F310" i="17" s="1"/>
  <c r="F309" i="17"/>
  <c r="E309" i="17"/>
  <c r="D309" i="17" s="1"/>
  <c r="D308" i="17" s="1"/>
  <c r="C309" i="17"/>
  <c r="B309" i="17"/>
  <c r="B308" i="17" s="1"/>
  <c r="AE308" i="17"/>
  <c r="AD308" i="17"/>
  <c r="AC308" i="17"/>
  <c r="AB308" i="17"/>
  <c r="AA308" i="17"/>
  <c r="Z308" i="17"/>
  <c r="Y308" i="17"/>
  <c r="X308" i="17"/>
  <c r="W308" i="17"/>
  <c r="V308" i="17"/>
  <c r="U308" i="17"/>
  <c r="T308" i="17"/>
  <c r="S308" i="17"/>
  <c r="R308" i="17"/>
  <c r="Q308" i="17"/>
  <c r="P308" i="17"/>
  <c r="O308" i="17"/>
  <c r="N308" i="17"/>
  <c r="M308" i="17"/>
  <c r="L308" i="17"/>
  <c r="K308" i="17"/>
  <c r="J308" i="17"/>
  <c r="I308" i="17"/>
  <c r="H308" i="17"/>
  <c r="C308" i="17"/>
  <c r="F306" i="17"/>
  <c r="E306" i="17"/>
  <c r="G306" i="17" s="1"/>
  <c r="C306" i="17"/>
  <c r="B306" i="17"/>
  <c r="E305" i="17"/>
  <c r="D305" i="17" s="1"/>
  <c r="C305" i="17"/>
  <c r="G305" i="17" s="1"/>
  <c r="B305" i="17"/>
  <c r="F305" i="17" s="1"/>
  <c r="E304" i="17"/>
  <c r="C304" i="17"/>
  <c r="B304" i="17"/>
  <c r="G303" i="17"/>
  <c r="E303" i="17"/>
  <c r="F303" i="17" s="1"/>
  <c r="C303" i="17"/>
  <c r="B303" i="17"/>
  <c r="E302" i="17"/>
  <c r="C302" i="17"/>
  <c r="B302" i="17"/>
  <c r="AE301" i="17"/>
  <c r="AD301" i="17"/>
  <c r="AC301" i="17"/>
  <c r="AB301" i="17"/>
  <c r="AA301" i="17"/>
  <c r="Z301" i="17"/>
  <c r="Y301" i="17"/>
  <c r="X301" i="17"/>
  <c r="W301" i="17"/>
  <c r="V301" i="17"/>
  <c r="U301" i="17"/>
  <c r="T301" i="17"/>
  <c r="S301" i="17"/>
  <c r="R301" i="17"/>
  <c r="Q301" i="17"/>
  <c r="P301" i="17"/>
  <c r="O301" i="17"/>
  <c r="N301" i="17"/>
  <c r="M301" i="17"/>
  <c r="L301" i="17"/>
  <c r="K301" i="17"/>
  <c r="J301" i="17"/>
  <c r="I301" i="17"/>
  <c r="H301" i="17"/>
  <c r="C301" i="17"/>
  <c r="B301" i="17"/>
  <c r="E299" i="17"/>
  <c r="C299" i="17"/>
  <c r="B299" i="17"/>
  <c r="E298" i="17"/>
  <c r="E361" i="17" s="1"/>
  <c r="C298" i="17"/>
  <c r="G298" i="17" s="1"/>
  <c r="B298" i="17"/>
  <c r="E297" i="17"/>
  <c r="C297" i="17"/>
  <c r="B297" i="17"/>
  <c r="G296" i="17"/>
  <c r="E296" i="17"/>
  <c r="F296" i="17" s="1"/>
  <c r="C296" i="17"/>
  <c r="B296" i="17"/>
  <c r="E295" i="17"/>
  <c r="C295" i="17"/>
  <c r="B295" i="17"/>
  <c r="AE294" i="17"/>
  <c r="AD294" i="17"/>
  <c r="AC294" i="17"/>
  <c r="AB294" i="17"/>
  <c r="AA294" i="17"/>
  <c r="Z294" i="17"/>
  <c r="Y294" i="17"/>
  <c r="X294" i="17"/>
  <c r="W294" i="17"/>
  <c r="V294" i="17"/>
  <c r="U294" i="17"/>
  <c r="T294" i="17"/>
  <c r="S294" i="17"/>
  <c r="R294" i="17"/>
  <c r="Q294" i="17"/>
  <c r="P294" i="17"/>
  <c r="O294" i="17"/>
  <c r="N294" i="17"/>
  <c r="M294" i="17"/>
  <c r="L294" i="17"/>
  <c r="K294" i="17"/>
  <c r="J294" i="17"/>
  <c r="I294" i="17"/>
  <c r="H294" i="17"/>
  <c r="C294" i="17"/>
  <c r="B294" i="17"/>
  <c r="E292" i="17"/>
  <c r="C292" i="17"/>
  <c r="B292" i="17"/>
  <c r="E291" i="17"/>
  <c r="F291" i="17" s="1"/>
  <c r="C291" i="17"/>
  <c r="G291" i="17" s="1"/>
  <c r="B291" i="17"/>
  <c r="E290" i="17"/>
  <c r="C290" i="17"/>
  <c r="B290" i="17"/>
  <c r="G289" i="17"/>
  <c r="E289" i="17"/>
  <c r="F289" i="17" s="1"/>
  <c r="C289" i="17"/>
  <c r="B289" i="17"/>
  <c r="G288" i="17"/>
  <c r="E288" i="17"/>
  <c r="C288" i="17"/>
  <c r="B288" i="17"/>
  <c r="AE287" i="17"/>
  <c r="AD287" i="17"/>
  <c r="AC287" i="17"/>
  <c r="AB287" i="17"/>
  <c r="AA287" i="17"/>
  <c r="Z287" i="17"/>
  <c r="Y287" i="17"/>
  <c r="X287" i="17"/>
  <c r="W287" i="17"/>
  <c r="V287" i="17"/>
  <c r="U287" i="17"/>
  <c r="T287" i="17"/>
  <c r="S287" i="17"/>
  <c r="R287" i="17"/>
  <c r="Q287" i="17"/>
  <c r="P287" i="17"/>
  <c r="O287" i="17"/>
  <c r="N287" i="17"/>
  <c r="M287" i="17"/>
  <c r="L287" i="17"/>
  <c r="K287" i="17"/>
  <c r="J287" i="17"/>
  <c r="I287" i="17"/>
  <c r="H287" i="17"/>
  <c r="G287" i="17"/>
  <c r="E287" i="17"/>
  <c r="F287" i="17" s="1"/>
  <c r="C287" i="17"/>
  <c r="B287" i="17"/>
  <c r="AE285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E285" i="17"/>
  <c r="G285" i="17" s="1"/>
  <c r="C285" i="17"/>
  <c r="C348" i="17" s="1"/>
  <c r="B285" i="17"/>
  <c r="AE284" i="17"/>
  <c r="AD284" i="17"/>
  <c r="AC284" i="17"/>
  <c r="AB284" i="17"/>
  <c r="AA284" i="17"/>
  <c r="Z284" i="17"/>
  <c r="Y284" i="17"/>
  <c r="X284" i="17"/>
  <c r="W284" i="17"/>
  <c r="V284" i="17"/>
  <c r="U284" i="17"/>
  <c r="T284" i="17"/>
  <c r="S284" i="17"/>
  <c r="R284" i="17"/>
  <c r="Q284" i="17"/>
  <c r="Q347" i="17" s="1"/>
  <c r="Q361" i="17" s="1"/>
  <c r="P284" i="17"/>
  <c r="O284" i="17"/>
  <c r="N284" i="17"/>
  <c r="M284" i="17"/>
  <c r="L284" i="17"/>
  <c r="K284" i="17"/>
  <c r="J284" i="17"/>
  <c r="I284" i="17"/>
  <c r="H284" i="17"/>
  <c r="E284" i="17"/>
  <c r="C284" i="17"/>
  <c r="G284" i="17" s="1"/>
  <c r="B284" i="17"/>
  <c r="F284" i="17" s="1"/>
  <c r="AE283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J283" i="17"/>
  <c r="I283" i="17"/>
  <c r="H283" i="17"/>
  <c r="E283" i="17"/>
  <c r="G283" i="17" s="1"/>
  <c r="C283" i="17"/>
  <c r="B283" i="17"/>
  <c r="AE282" i="17"/>
  <c r="AD282" i="17"/>
  <c r="AC282" i="17"/>
  <c r="AB282" i="17"/>
  <c r="AA282" i="17"/>
  <c r="Z282" i="17"/>
  <c r="Y282" i="17"/>
  <c r="X282" i="17"/>
  <c r="W282" i="17"/>
  <c r="V282" i="17"/>
  <c r="U282" i="17"/>
  <c r="T282" i="17"/>
  <c r="S282" i="17"/>
  <c r="R282" i="17"/>
  <c r="Q282" i="17"/>
  <c r="P282" i="17"/>
  <c r="P280" i="17" s="1"/>
  <c r="O282" i="17"/>
  <c r="N282" i="17"/>
  <c r="M282" i="17"/>
  <c r="L282" i="17"/>
  <c r="K282" i="17"/>
  <c r="J282" i="17"/>
  <c r="I282" i="17"/>
  <c r="H282" i="17"/>
  <c r="E282" i="17"/>
  <c r="C282" i="17"/>
  <c r="G282" i="17" s="1"/>
  <c r="B282" i="17"/>
  <c r="F282" i="17" s="1"/>
  <c r="AE281" i="17"/>
  <c r="AD281" i="17"/>
  <c r="AC281" i="17"/>
  <c r="AC280" i="17" s="1"/>
  <c r="AB281" i="17"/>
  <c r="AA281" i="17"/>
  <c r="Z281" i="17"/>
  <c r="Y281" i="17"/>
  <c r="Y280" i="17" s="1"/>
  <c r="X281" i="17"/>
  <c r="W281" i="17"/>
  <c r="V281" i="17"/>
  <c r="V280" i="17" s="1"/>
  <c r="U281" i="17"/>
  <c r="U280" i="17" s="1"/>
  <c r="T281" i="17"/>
  <c r="S281" i="17"/>
  <c r="R281" i="17"/>
  <c r="R280" i="17" s="1"/>
  <c r="Q281" i="17"/>
  <c r="Q280" i="17" s="1"/>
  <c r="P281" i="17"/>
  <c r="O281" i="17"/>
  <c r="N281" i="17"/>
  <c r="N280" i="17" s="1"/>
  <c r="M281" i="17"/>
  <c r="M280" i="17" s="1"/>
  <c r="L281" i="17"/>
  <c r="K281" i="17"/>
  <c r="J281" i="17"/>
  <c r="I281" i="17"/>
  <c r="I280" i="17" s="1"/>
  <c r="H281" i="17"/>
  <c r="C281" i="17"/>
  <c r="B281" i="17"/>
  <c r="AE280" i="17"/>
  <c r="AD280" i="17"/>
  <c r="AB280" i="17"/>
  <c r="AA280" i="17"/>
  <c r="Z280" i="17"/>
  <c r="X280" i="17"/>
  <c r="W280" i="17"/>
  <c r="T280" i="17"/>
  <c r="S280" i="17"/>
  <c r="O280" i="17"/>
  <c r="L280" i="17"/>
  <c r="K280" i="17"/>
  <c r="J280" i="17"/>
  <c r="H280" i="17"/>
  <c r="C280" i="17"/>
  <c r="B280" i="17"/>
  <c r="E277" i="17"/>
  <c r="D277" i="17"/>
  <c r="D264" i="17" s="1"/>
  <c r="B277" i="17"/>
  <c r="E276" i="17"/>
  <c r="D276" i="17"/>
  <c r="D263" i="17" s="1"/>
  <c r="C276" i="17"/>
  <c r="G276" i="17" s="1"/>
  <c r="B276" i="17"/>
  <c r="B263" i="17" s="1"/>
  <c r="Y275" i="17"/>
  <c r="E275" i="17"/>
  <c r="C275" i="17"/>
  <c r="B275" i="17"/>
  <c r="E274" i="17"/>
  <c r="C274" i="17"/>
  <c r="B274" i="17"/>
  <c r="AE273" i="17"/>
  <c r="AD273" i="17"/>
  <c r="AC273" i="17"/>
  <c r="AB273" i="17"/>
  <c r="AA273" i="17"/>
  <c r="Z273" i="17"/>
  <c r="Y273" i="17"/>
  <c r="X273" i="17"/>
  <c r="W273" i="17"/>
  <c r="V273" i="17"/>
  <c r="U273" i="17"/>
  <c r="T273" i="17"/>
  <c r="S273" i="17"/>
  <c r="R273" i="17"/>
  <c r="Q273" i="17"/>
  <c r="P273" i="17"/>
  <c r="O273" i="17"/>
  <c r="N273" i="17"/>
  <c r="M273" i="17"/>
  <c r="L273" i="17"/>
  <c r="K273" i="17"/>
  <c r="J273" i="17"/>
  <c r="I273" i="17"/>
  <c r="H273" i="17"/>
  <c r="G271" i="17"/>
  <c r="F271" i="17"/>
  <c r="E271" i="17"/>
  <c r="B271" i="17"/>
  <c r="B265" i="17" s="1"/>
  <c r="AD269" i="17"/>
  <c r="AB269" i="17"/>
  <c r="E269" i="17"/>
  <c r="D269" i="17"/>
  <c r="B268" i="17"/>
  <c r="AE267" i="17"/>
  <c r="AD267" i="17"/>
  <c r="AC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E267" i="17"/>
  <c r="AE265" i="17"/>
  <c r="AD265" i="17"/>
  <c r="AC265" i="17"/>
  <c r="AB265" i="17"/>
  <c r="AA265" i="17"/>
  <c r="Z265" i="17"/>
  <c r="Y265" i="17"/>
  <c r="X265" i="17"/>
  <c r="W265" i="17"/>
  <c r="V265" i="17"/>
  <c r="U265" i="17"/>
  <c r="T265" i="17"/>
  <c r="S265" i="17"/>
  <c r="R265" i="17"/>
  <c r="Q265" i="17"/>
  <c r="P265" i="17"/>
  <c r="O265" i="17"/>
  <c r="N265" i="17"/>
  <c r="M265" i="17"/>
  <c r="L265" i="17"/>
  <c r="K265" i="17"/>
  <c r="J265" i="17"/>
  <c r="I265" i="17"/>
  <c r="H265" i="17"/>
  <c r="E265" i="17"/>
  <c r="D265" i="17"/>
  <c r="C265" i="17"/>
  <c r="AE264" i="17"/>
  <c r="AD264" i="17"/>
  <c r="AC264" i="17"/>
  <c r="AB264" i="17"/>
  <c r="AA264" i="17"/>
  <c r="Z264" i="17"/>
  <c r="Y264" i="17"/>
  <c r="X264" i="17"/>
  <c r="W264" i="17"/>
  <c r="V264" i="17"/>
  <c r="U264" i="17"/>
  <c r="T264" i="17"/>
  <c r="S264" i="17"/>
  <c r="R264" i="17"/>
  <c r="Q264" i="17"/>
  <c r="P264" i="17"/>
  <c r="O264" i="17"/>
  <c r="N264" i="17"/>
  <c r="M264" i="17"/>
  <c r="L264" i="17"/>
  <c r="K264" i="17"/>
  <c r="J264" i="17"/>
  <c r="I264" i="17"/>
  <c r="H264" i="17"/>
  <c r="E264" i="17"/>
  <c r="AE263" i="17"/>
  <c r="AD263" i="17"/>
  <c r="AC263" i="17"/>
  <c r="AB263" i="17"/>
  <c r="AA263" i="17"/>
  <c r="Z263" i="17"/>
  <c r="Y263" i="17"/>
  <c r="X263" i="17"/>
  <c r="W263" i="17"/>
  <c r="V263" i="17"/>
  <c r="U263" i="17"/>
  <c r="T263" i="17"/>
  <c r="S263" i="17"/>
  <c r="R263" i="17"/>
  <c r="Q263" i="17"/>
  <c r="P263" i="17"/>
  <c r="O263" i="17"/>
  <c r="N263" i="17"/>
  <c r="M263" i="17"/>
  <c r="L263" i="17"/>
  <c r="K263" i="17"/>
  <c r="J263" i="17"/>
  <c r="I263" i="17"/>
  <c r="H263" i="17"/>
  <c r="E263" i="17"/>
  <c r="C263" i="17"/>
  <c r="G263" i="17" s="1"/>
  <c r="AE262" i="17"/>
  <c r="AE260" i="17" s="1"/>
  <c r="AD262" i="17"/>
  <c r="AC262" i="17"/>
  <c r="AA262" i="17"/>
  <c r="AA260" i="17" s="1"/>
  <c r="Z262" i="17"/>
  <c r="Y262" i="17"/>
  <c r="X262" i="17"/>
  <c r="W262" i="17"/>
  <c r="V262" i="17"/>
  <c r="U262" i="17"/>
  <c r="T262" i="17"/>
  <c r="S262" i="17"/>
  <c r="S260" i="17" s="1"/>
  <c r="R262" i="17"/>
  <c r="Q262" i="17"/>
  <c r="P262" i="17"/>
  <c r="O262" i="17"/>
  <c r="O260" i="17" s="1"/>
  <c r="N262" i="17"/>
  <c r="M262" i="17"/>
  <c r="L262" i="17"/>
  <c r="K262" i="17"/>
  <c r="K260" i="17" s="1"/>
  <c r="J262" i="17"/>
  <c r="I262" i="17"/>
  <c r="H262" i="17"/>
  <c r="E262" i="17"/>
  <c r="AE261" i="17"/>
  <c r="AE344" i="17" s="1"/>
  <c r="AD261" i="17"/>
  <c r="AC261" i="17"/>
  <c r="AC344" i="17" s="1"/>
  <c r="AB261" i="17"/>
  <c r="AA261" i="17"/>
  <c r="AA344" i="17" s="1"/>
  <c r="Z261" i="17"/>
  <c r="Y261" i="17"/>
  <c r="Y344" i="17" s="1"/>
  <c r="X261" i="17"/>
  <c r="X260" i="17" s="1"/>
  <c r="W261" i="17"/>
  <c r="W344" i="17" s="1"/>
  <c r="V261" i="17"/>
  <c r="U261" i="17"/>
  <c r="T261" i="17"/>
  <c r="T260" i="17" s="1"/>
  <c r="S261" i="17"/>
  <c r="S344" i="17" s="1"/>
  <c r="R261" i="17"/>
  <c r="Q261" i="17"/>
  <c r="P261" i="17"/>
  <c r="P260" i="17" s="1"/>
  <c r="O261" i="17"/>
  <c r="O344" i="17" s="1"/>
  <c r="N261" i="17"/>
  <c r="M261" i="17"/>
  <c r="M344" i="17" s="1"/>
  <c r="L261" i="17"/>
  <c r="L260" i="17" s="1"/>
  <c r="K261" i="17"/>
  <c r="K344" i="17" s="1"/>
  <c r="J261" i="17"/>
  <c r="I261" i="17"/>
  <c r="I344" i="17" s="1"/>
  <c r="H261" i="17"/>
  <c r="H260" i="17" s="1"/>
  <c r="E261" i="17"/>
  <c r="C261" i="17"/>
  <c r="B261" i="17"/>
  <c r="AD260" i="17"/>
  <c r="AC260" i="17"/>
  <c r="Z260" i="17"/>
  <c r="Y260" i="17"/>
  <c r="W260" i="17"/>
  <c r="V260" i="17"/>
  <c r="R260" i="17"/>
  <c r="N260" i="17"/>
  <c r="M260" i="17"/>
  <c r="J260" i="17"/>
  <c r="I260" i="17"/>
  <c r="AG256" i="17"/>
  <c r="E256" i="17"/>
  <c r="G256" i="17" s="1"/>
  <c r="D256" i="17"/>
  <c r="C256" i="17"/>
  <c r="B256" i="17"/>
  <c r="B254" i="17" s="1"/>
  <c r="F254" i="17" s="1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E254" i="17"/>
  <c r="G254" i="17" s="1"/>
  <c r="D254" i="17"/>
  <c r="C254" i="17"/>
  <c r="E252" i="17"/>
  <c r="D252" i="17"/>
  <c r="D240" i="17" s="1"/>
  <c r="C252" i="17"/>
  <c r="G252" i="17" s="1"/>
  <c r="B252" i="17"/>
  <c r="B240" i="17" s="1"/>
  <c r="E250" i="17"/>
  <c r="G250" i="17" s="1"/>
  <c r="D250" i="17"/>
  <c r="D248" i="17" s="1"/>
  <c r="C250" i="17"/>
  <c r="B250" i="17"/>
  <c r="F250" i="17" s="1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E248" i="17"/>
  <c r="G248" i="17" s="1"/>
  <c r="C248" i="17"/>
  <c r="B248" i="17"/>
  <c r="F248" i="17" s="1"/>
  <c r="AD244" i="17"/>
  <c r="AB244" i="17"/>
  <c r="G244" i="17"/>
  <c r="E244" i="17"/>
  <c r="C244" i="17"/>
  <c r="AE242" i="17"/>
  <c r="AC242" i="17"/>
  <c r="AB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C242" i="17"/>
  <c r="AE240" i="17"/>
  <c r="AD240" i="17"/>
  <c r="AC240" i="17"/>
  <c r="AB240" i="17"/>
  <c r="AA240" i="17"/>
  <c r="Z240" i="17"/>
  <c r="Y240" i="17"/>
  <c r="X240" i="17"/>
  <c r="W240" i="17"/>
  <c r="V240" i="17"/>
  <c r="U240" i="17"/>
  <c r="T240" i="17"/>
  <c r="S240" i="17"/>
  <c r="R240" i="17"/>
  <c r="Q240" i="17"/>
  <c r="P240" i="17"/>
  <c r="O240" i="17"/>
  <c r="O236" i="17" s="1"/>
  <c r="N240" i="17"/>
  <c r="M240" i="17"/>
  <c r="L240" i="17"/>
  <c r="K240" i="17"/>
  <c r="K236" i="17" s="1"/>
  <c r="J240" i="17"/>
  <c r="I240" i="17"/>
  <c r="H240" i="17"/>
  <c r="G240" i="17"/>
  <c r="E240" i="17"/>
  <c r="F240" i="17" s="1"/>
  <c r="C240" i="17"/>
  <c r="AE238" i="17"/>
  <c r="AC238" i="17"/>
  <c r="AB238" i="17"/>
  <c r="AA238" i="17"/>
  <c r="Z238" i="17"/>
  <c r="Y238" i="17"/>
  <c r="X238" i="17"/>
  <c r="W238" i="17"/>
  <c r="V238" i="17"/>
  <c r="U238" i="17"/>
  <c r="T238" i="17"/>
  <c r="S238" i="17"/>
  <c r="R238" i="17"/>
  <c r="Q238" i="17"/>
  <c r="P238" i="17"/>
  <c r="O238" i="17"/>
  <c r="N238" i="17"/>
  <c r="M238" i="17"/>
  <c r="L238" i="17"/>
  <c r="K238" i="17"/>
  <c r="J238" i="17"/>
  <c r="I238" i="17"/>
  <c r="H238" i="17"/>
  <c r="E238" i="17"/>
  <c r="C238" i="17"/>
  <c r="C236" i="17" s="1"/>
  <c r="AB236" i="17"/>
  <c r="AA236" i="17"/>
  <c r="Z236" i="17"/>
  <c r="X236" i="17"/>
  <c r="W236" i="17"/>
  <c r="V236" i="17"/>
  <c r="T236" i="17"/>
  <c r="R236" i="17"/>
  <c r="P236" i="17"/>
  <c r="N236" i="17"/>
  <c r="L236" i="17"/>
  <c r="J236" i="17"/>
  <c r="H236" i="17"/>
  <c r="B233" i="17"/>
  <c r="B232" i="17"/>
  <c r="J231" i="17"/>
  <c r="AE230" i="17"/>
  <c r="AB230" i="17"/>
  <c r="AA230" i="17"/>
  <c r="W230" i="17"/>
  <c r="T230" i="17"/>
  <c r="S230" i="17"/>
  <c r="O230" i="17"/>
  <c r="L230" i="17"/>
  <c r="K230" i="17"/>
  <c r="E230" i="17"/>
  <c r="F228" i="17"/>
  <c r="E228" i="17"/>
  <c r="C228" i="17"/>
  <c r="B228" i="17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C227" i="17"/>
  <c r="E225" i="17"/>
  <c r="C225" i="17"/>
  <c r="B225" i="17"/>
  <c r="B224" i="17" s="1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C224" i="17"/>
  <c r="AE222" i="17"/>
  <c r="AD222" i="17"/>
  <c r="AD221" i="17" s="1"/>
  <c r="AC222" i="17"/>
  <c r="AC221" i="17" s="1"/>
  <c r="AB222" i="17"/>
  <c r="AA222" i="17"/>
  <c r="Z222" i="17"/>
  <c r="Z221" i="17" s="1"/>
  <c r="Y222" i="17"/>
  <c r="Y221" i="17" s="1"/>
  <c r="X222" i="17"/>
  <c r="W222" i="17"/>
  <c r="V222" i="17"/>
  <c r="V221" i="17" s="1"/>
  <c r="U222" i="17"/>
  <c r="U221" i="17" s="1"/>
  <c r="T222" i="17"/>
  <c r="S222" i="17"/>
  <c r="R222" i="17"/>
  <c r="R221" i="17" s="1"/>
  <c r="Q222" i="17"/>
  <c r="Q221" i="17" s="1"/>
  <c r="P222" i="17"/>
  <c r="O222" i="17"/>
  <c r="N222" i="17"/>
  <c r="N221" i="17" s="1"/>
  <c r="M222" i="17"/>
  <c r="M221" i="17" s="1"/>
  <c r="L222" i="17"/>
  <c r="K222" i="17"/>
  <c r="J222" i="17"/>
  <c r="J221" i="17" s="1"/>
  <c r="I222" i="17"/>
  <c r="I221" i="17" s="1"/>
  <c r="H222" i="17"/>
  <c r="C222" i="17"/>
  <c r="AE221" i="17"/>
  <c r="AB221" i="17"/>
  <c r="AA221" i="17"/>
  <c r="X221" i="17"/>
  <c r="W221" i="17"/>
  <c r="T221" i="17"/>
  <c r="S221" i="17"/>
  <c r="P221" i="17"/>
  <c r="O221" i="17"/>
  <c r="L221" i="17"/>
  <c r="K221" i="17"/>
  <c r="H221" i="17"/>
  <c r="C221" i="17"/>
  <c r="AD217" i="17"/>
  <c r="E217" i="17"/>
  <c r="D217" i="17"/>
  <c r="C217" i="17"/>
  <c r="G217" i="17" s="1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E215" i="17"/>
  <c r="B215" i="17"/>
  <c r="AE211" i="17"/>
  <c r="AE209" i="17" s="1"/>
  <c r="AC211" i="17"/>
  <c r="AB211" i="17"/>
  <c r="AA211" i="17"/>
  <c r="AA209" i="17" s="1"/>
  <c r="Z211" i="17"/>
  <c r="Y211" i="17"/>
  <c r="X211" i="17"/>
  <c r="X209" i="17" s="1"/>
  <c r="W211" i="17"/>
  <c r="W209" i="17" s="1"/>
  <c r="V211" i="17"/>
  <c r="U211" i="17"/>
  <c r="T211" i="17"/>
  <c r="T209" i="17" s="1"/>
  <c r="S211" i="17"/>
  <c r="S209" i="17" s="1"/>
  <c r="R211" i="17"/>
  <c r="Q211" i="17"/>
  <c r="P211" i="17"/>
  <c r="O211" i="17"/>
  <c r="O209" i="17" s="1"/>
  <c r="N211" i="17"/>
  <c r="M211" i="17"/>
  <c r="L211" i="17"/>
  <c r="K211" i="17"/>
  <c r="K209" i="17" s="1"/>
  <c r="J211" i="17"/>
  <c r="I211" i="17"/>
  <c r="H211" i="17"/>
  <c r="H209" i="17" s="1"/>
  <c r="E211" i="17"/>
  <c r="C211" i="17"/>
  <c r="AC209" i="17"/>
  <c r="Z209" i="17"/>
  <c r="Y209" i="17"/>
  <c r="V209" i="17"/>
  <c r="U209" i="17"/>
  <c r="R209" i="17"/>
  <c r="Q209" i="17"/>
  <c r="N209" i="17"/>
  <c r="M209" i="17"/>
  <c r="J209" i="17"/>
  <c r="I209" i="17"/>
  <c r="E209" i="17"/>
  <c r="G207" i="17"/>
  <c r="E207" i="17"/>
  <c r="C207" i="17"/>
  <c r="C195" i="17" s="1"/>
  <c r="B207" i="17"/>
  <c r="F207" i="17" s="1"/>
  <c r="E206" i="17"/>
  <c r="C206" i="17"/>
  <c r="B206" i="17"/>
  <c r="E205" i="17"/>
  <c r="C205" i="17"/>
  <c r="B205" i="17"/>
  <c r="E204" i="17"/>
  <c r="C204" i="17"/>
  <c r="B204" i="17"/>
  <c r="F204" i="17" s="1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B203" i="17" s="1"/>
  <c r="G201" i="17"/>
  <c r="E201" i="17"/>
  <c r="C201" i="17"/>
  <c r="B201" i="17"/>
  <c r="E200" i="17"/>
  <c r="C200" i="17"/>
  <c r="B200" i="17"/>
  <c r="AB199" i="17"/>
  <c r="C199" i="17" s="1"/>
  <c r="E199" i="17"/>
  <c r="B199" i="17"/>
  <c r="B193" i="17" s="1"/>
  <c r="E198" i="17"/>
  <c r="C198" i="17"/>
  <c r="B198" i="17"/>
  <c r="B192" i="17" s="1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B197" i="17" s="1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E195" i="17"/>
  <c r="D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D194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C193" i="17"/>
  <c r="AE192" i="17"/>
  <c r="AD192" i="17"/>
  <c r="AC192" i="17"/>
  <c r="AB192" i="17"/>
  <c r="AA192" i="17"/>
  <c r="Z192" i="17"/>
  <c r="Y192" i="17"/>
  <c r="X192" i="17"/>
  <c r="W192" i="17"/>
  <c r="V192" i="17"/>
  <c r="U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E192" i="17"/>
  <c r="D192" i="17"/>
  <c r="AC191" i="17"/>
  <c r="AB191" i="17"/>
  <c r="Y191" i="17"/>
  <c r="X191" i="17"/>
  <c r="U191" i="17"/>
  <c r="T191" i="17"/>
  <c r="Q191" i="17"/>
  <c r="P191" i="17"/>
  <c r="M191" i="17"/>
  <c r="L191" i="17"/>
  <c r="I191" i="17"/>
  <c r="H191" i="17"/>
  <c r="G189" i="17"/>
  <c r="E189" i="17"/>
  <c r="C189" i="17"/>
  <c r="B189" i="17"/>
  <c r="F189" i="17" s="1"/>
  <c r="E188" i="17"/>
  <c r="F188" i="17" s="1"/>
  <c r="C188" i="17"/>
  <c r="B188" i="17"/>
  <c r="E187" i="17"/>
  <c r="D187" i="17"/>
  <c r="D185" i="17" s="1"/>
  <c r="C187" i="17"/>
  <c r="B187" i="17"/>
  <c r="G186" i="17"/>
  <c r="F186" i="17"/>
  <c r="E186" i="17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B185" i="17" s="1"/>
  <c r="E183" i="17"/>
  <c r="C183" i="17"/>
  <c r="B183" i="17"/>
  <c r="G182" i="17"/>
  <c r="F182" i="17"/>
  <c r="E182" i="17"/>
  <c r="C182" i="17"/>
  <c r="B182" i="17"/>
  <c r="AG181" i="17"/>
  <c r="Z181" i="17"/>
  <c r="E181" i="17"/>
  <c r="C181" i="17"/>
  <c r="B181" i="17"/>
  <c r="F181" i="17" s="1"/>
  <c r="E180" i="17"/>
  <c r="C180" i="17"/>
  <c r="B180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B179" i="17" s="1"/>
  <c r="AE177" i="17"/>
  <c r="AE173" i="17" s="1"/>
  <c r="AD177" i="17"/>
  <c r="AC177" i="17"/>
  <c r="AB177" i="17"/>
  <c r="AA177" i="17"/>
  <c r="AA173" i="17" s="1"/>
  <c r="Z177" i="17"/>
  <c r="Z173" i="17" s="1"/>
  <c r="Y177" i="17"/>
  <c r="X177" i="17"/>
  <c r="W177" i="17"/>
  <c r="V177" i="17"/>
  <c r="U177" i="17"/>
  <c r="T177" i="17"/>
  <c r="S177" i="17"/>
  <c r="S173" i="17" s="1"/>
  <c r="R177" i="17"/>
  <c r="Q177" i="17"/>
  <c r="P177" i="17"/>
  <c r="O177" i="17"/>
  <c r="O173" i="17" s="1"/>
  <c r="N177" i="17"/>
  <c r="M177" i="17"/>
  <c r="L177" i="17"/>
  <c r="K177" i="17"/>
  <c r="K173" i="17" s="1"/>
  <c r="J177" i="17"/>
  <c r="B177" i="17" s="1"/>
  <c r="I177" i="17"/>
  <c r="H177" i="17"/>
  <c r="D177" i="17"/>
  <c r="C177" i="17"/>
  <c r="C233" i="17" s="1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B176" i="17" s="1"/>
  <c r="E176" i="17"/>
  <c r="D176" i="17"/>
  <c r="AE175" i="17"/>
  <c r="AD175" i="17"/>
  <c r="AC175" i="17"/>
  <c r="AB175" i="17"/>
  <c r="AA175" i="17"/>
  <c r="Z175" i="17"/>
  <c r="Z231" i="17" s="1"/>
  <c r="Y175" i="17"/>
  <c r="X175" i="17"/>
  <c r="W175" i="17"/>
  <c r="V175" i="17"/>
  <c r="U175" i="17"/>
  <c r="T175" i="17"/>
  <c r="S175" i="17"/>
  <c r="R175" i="17"/>
  <c r="R231" i="17" s="1"/>
  <c r="Q175" i="17"/>
  <c r="P175" i="17"/>
  <c r="O175" i="17"/>
  <c r="N175" i="17"/>
  <c r="M175" i="17"/>
  <c r="M231" i="17" s="1"/>
  <c r="L175" i="17"/>
  <c r="K175" i="17"/>
  <c r="J175" i="17"/>
  <c r="B175" i="17" s="1"/>
  <c r="I175" i="17"/>
  <c r="I231" i="17" s="1"/>
  <c r="H175" i="17"/>
  <c r="C175" i="17"/>
  <c r="AE174" i="17"/>
  <c r="AD174" i="17"/>
  <c r="AD230" i="17" s="1"/>
  <c r="AC174" i="17"/>
  <c r="AB174" i="17"/>
  <c r="AA174" i="17"/>
  <c r="Z174" i="17"/>
  <c r="Z230" i="17" s="1"/>
  <c r="Z229" i="17" s="1"/>
  <c r="Y174" i="17"/>
  <c r="X174" i="17"/>
  <c r="X230" i="17" s="1"/>
  <c r="W174" i="17"/>
  <c r="V174" i="17"/>
  <c r="V230" i="17" s="1"/>
  <c r="U174" i="17"/>
  <c r="T174" i="17"/>
  <c r="S174" i="17"/>
  <c r="R174" i="17"/>
  <c r="R230" i="17" s="1"/>
  <c r="R229" i="17" s="1"/>
  <c r="Q174" i="17"/>
  <c r="P174" i="17"/>
  <c r="P230" i="17" s="1"/>
  <c r="O174" i="17"/>
  <c r="N174" i="17"/>
  <c r="N230" i="17" s="1"/>
  <c r="M174" i="17"/>
  <c r="L174" i="17"/>
  <c r="K174" i="17"/>
  <c r="J174" i="17"/>
  <c r="J230" i="17" s="1"/>
  <c r="J229" i="17" s="1"/>
  <c r="I174" i="17"/>
  <c r="H174" i="17"/>
  <c r="H230" i="17" s="1"/>
  <c r="E174" i="17"/>
  <c r="D174" i="17"/>
  <c r="W173" i="17"/>
  <c r="R173" i="17"/>
  <c r="E170" i="17"/>
  <c r="C170" i="17"/>
  <c r="B170" i="17"/>
  <c r="F169" i="17"/>
  <c r="E169" i="17"/>
  <c r="G169" i="17" s="1"/>
  <c r="C169" i="17"/>
  <c r="B169" i="17"/>
  <c r="G168" i="17"/>
  <c r="E168" i="17"/>
  <c r="C168" i="17"/>
  <c r="B168" i="17"/>
  <c r="F168" i="17" s="1"/>
  <c r="G167" i="17"/>
  <c r="E167" i="17"/>
  <c r="C167" i="17"/>
  <c r="C166" i="17" s="1"/>
  <c r="B167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B166" i="17" s="1"/>
  <c r="E166" i="17"/>
  <c r="D166" i="17"/>
  <c r="AE164" i="17"/>
  <c r="AD164" i="17"/>
  <c r="AD160" i="17" s="1"/>
  <c r="AD158" i="17" s="1"/>
  <c r="AC164" i="17"/>
  <c r="AB164" i="17"/>
  <c r="AA164" i="17"/>
  <c r="Z164" i="17"/>
  <c r="Z160" i="17" s="1"/>
  <c r="Z158" i="17" s="1"/>
  <c r="Y164" i="17"/>
  <c r="X164" i="17"/>
  <c r="W164" i="17"/>
  <c r="V164" i="17"/>
  <c r="U164" i="17"/>
  <c r="T164" i="17"/>
  <c r="S164" i="17"/>
  <c r="R164" i="17"/>
  <c r="R160" i="17" s="1"/>
  <c r="R158" i="17" s="1"/>
  <c r="Q164" i="17"/>
  <c r="P164" i="17"/>
  <c r="O164" i="17"/>
  <c r="N164" i="17"/>
  <c r="M164" i="17"/>
  <c r="L164" i="17"/>
  <c r="K164" i="17"/>
  <c r="E164" i="17" s="1"/>
  <c r="J164" i="17"/>
  <c r="B164" i="17" s="1"/>
  <c r="I164" i="17"/>
  <c r="H164" i="17"/>
  <c r="G164" i="17"/>
  <c r="F164" i="17"/>
  <c r="D164" i="17"/>
  <c r="C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E163" i="17"/>
  <c r="D163" i="17"/>
  <c r="AE162" i="17"/>
  <c r="AD162" i="17"/>
  <c r="AC162" i="17"/>
  <c r="AB162" i="17"/>
  <c r="AA162" i="17"/>
  <c r="Z162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E162" i="17" s="1"/>
  <c r="J162" i="17"/>
  <c r="B162" i="17" s="1"/>
  <c r="F162" i="17" s="1"/>
  <c r="I162" i="17"/>
  <c r="H162" i="17"/>
  <c r="D162" i="17"/>
  <c r="C162" i="17"/>
  <c r="G162" i="17" s="1"/>
  <c r="AE161" i="17"/>
  <c r="AD161" i="17"/>
  <c r="AC161" i="17"/>
  <c r="AC160" i="17" s="1"/>
  <c r="AB161" i="17"/>
  <c r="AA161" i="17"/>
  <c r="Z161" i="17"/>
  <c r="Y161" i="17"/>
  <c r="Y160" i="17" s="1"/>
  <c r="Y158" i="17" s="1"/>
  <c r="X161" i="17"/>
  <c r="W161" i="17"/>
  <c r="V161" i="17"/>
  <c r="U161" i="17"/>
  <c r="U160" i="17" s="1"/>
  <c r="T161" i="17"/>
  <c r="S161" i="17"/>
  <c r="R161" i="17"/>
  <c r="Q161" i="17"/>
  <c r="Q160" i="17" s="1"/>
  <c r="Q158" i="17" s="1"/>
  <c r="P161" i="17"/>
  <c r="O161" i="17"/>
  <c r="N161" i="17"/>
  <c r="M161" i="17"/>
  <c r="M160" i="17" s="1"/>
  <c r="L161" i="17"/>
  <c r="K161" i="17"/>
  <c r="J161" i="17"/>
  <c r="I161" i="17"/>
  <c r="H161" i="17"/>
  <c r="D161" i="17"/>
  <c r="AE160" i="17"/>
  <c r="AA160" i="17"/>
  <c r="AA158" i="17" s="1"/>
  <c r="W160" i="17"/>
  <c r="W158" i="17" s="1"/>
  <c r="S160" i="17"/>
  <c r="S158" i="17" s="1"/>
  <c r="O160" i="17"/>
  <c r="O158" i="17" s="1"/>
  <c r="K160" i="17"/>
  <c r="K158" i="17" s="1"/>
  <c r="J160" i="17"/>
  <c r="J158" i="17" s="1"/>
  <c r="AC158" i="17"/>
  <c r="U158" i="17"/>
  <c r="M158" i="17"/>
  <c r="AE155" i="17"/>
  <c r="AD155" i="17"/>
  <c r="AC155" i="17"/>
  <c r="AC153" i="17" s="1"/>
  <c r="AB155" i="17"/>
  <c r="AA155" i="17"/>
  <c r="Z155" i="17"/>
  <c r="Y155" i="17"/>
  <c r="Y153" i="17" s="1"/>
  <c r="X155" i="17"/>
  <c r="W155" i="17"/>
  <c r="V155" i="17"/>
  <c r="U155" i="17"/>
  <c r="T155" i="17"/>
  <c r="S155" i="17"/>
  <c r="R155" i="17"/>
  <c r="Q155" i="17"/>
  <c r="Q153" i="17" s="1"/>
  <c r="P155" i="17"/>
  <c r="O155" i="17"/>
  <c r="N155" i="17"/>
  <c r="M155" i="17"/>
  <c r="M153" i="17" s="1"/>
  <c r="L155" i="17"/>
  <c r="K155" i="17"/>
  <c r="J155" i="17"/>
  <c r="I155" i="17"/>
  <c r="E155" i="17" s="1"/>
  <c r="H155" i="17"/>
  <c r="B155" i="17"/>
  <c r="AE154" i="17"/>
  <c r="AD154" i="17"/>
  <c r="AC154" i="17"/>
  <c r="AB154" i="17"/>
  <c r="AB153" i="17" s="1"/>
  <c r="AA154" i="17"/>
  <c r="Z154" i="17"/>
  <c r="Y154" i="17"/>
  <c r="X154" i="17"/>
  <c r="X153" i="17" s="1"/>
  <c r="W154" i="17"/>
  <c r="V154" i="17"/>
  <c r="U154" i="17"/>
  <c r="T154" i="17"/>
  <c r="T153" i="17" s="1"/>
  <c r="S154" i="17"/>
  <c r="R154" i="17"/>
  <c r="Q154" i="17"/>
  <c r="P154" i="17"/>
  <c r="P153" i="17" s="1"/>
  <c r="O154" i="17"/>
  <c r="N154" i="17"/>
  <c r="M154" i="17"/>
  <c r="L154" i="17"/>
  <c r="L153" i="17" s="1"/>
  <c r="K154" i="17"/>
  <c r="J154" i="17"/>
  <c r="I154" i="17"/>
  <c r="H154" i="17"/>
  <c r="H153" i="17" s="1"/>
  <c r="C154" i="17"/>
  <c r="C153" i="17" s="1"/>
  <c r="AE153" i="17"/>
  <c r="AD153" i="17"/>
  <c r="AA153" i="17"/>
  <c r="Z153" i="17"/>
  <c r="W153" i="17"/>
  <c r="V153" i="17"/>
  <c r="U153" i="17"/>
  <c r="S153" i="17"/>
  <c r="R153" i="17"/>
  <c r="O153" i="17"/>
  <c r="N153" i="17"/>
  <c r="K153" i="17"/>
  <c r="J153" i="17"/>
  <c r="AD148" i="17"/>
  <c r="AD146" i="17" s="1"/>
  <c r="AC148" i="17"/>
  <c r="AC146" i="17" s="1"/>
  <c r="AB148" i="17"/>
  <c r="AA148" i="17"/>
  <c r="Z148" i="17"/>
  <c r="Z146" i="17" s="1"/>
  <c r="Y148" i="17"/>
  <c r="Y146" i="17" s="1"/>
  <c r="X148" i="17"/>
  <c r="W148" i="17"/>
  <c r="V148" i="17"/>
  <c r="V146" i="17" s="1"/>
  <c r="U148" i="17"/>
  <c r="U146" i="17" s="1"/>
  <c r="T148" i="17"/>
  <c r="S148" i="17"/>
  <c r="R148" i="17"/>
  <c r="R146" i="17" s="1"/>
  <c r="Q148" i="17"/>
  <c r="Q146" i="17" s="1"/>
  <c r="P148" i="17"/>
  <c r="O148" i="17"/>
  <c r="N148" i="17"/>
  <c r="N146" i="17" s="1"/>
  <c r="M148" i="17"/>
  <c r="M146" i="17" s="1"/>
  <c r="L148" i="17"/>
  <c r="K148" i="17"/>
  <c r="J148" i="17"/>
  <c r="J146" i="17" s="1"/>
  <c r="I148" i="17"/>
  <c r="I146" i="17" s="1"/>
  <c r="H148" i="17"/>
  <c r="AE146" i="17"/>
  <c r="AB146" i="17"/>
  <c r="AA146" i="17"/>
  <c r="X146" i="17"/>
  <c r="W146" i="17"/>
  <c r="T146" i="17"/>
  <c r="S146" i="17"/>
  <c r="P146" i="17"/>
  <c r="O146" i="17"/>
  <c r="L146" i="17"/>
  <c r="K146" i="17"/>
  <c r="H146" i="17"/>
  <c r="E142" i="17"/>
  <c r="C142" i="17"/>
  <c r="B142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AD135" i="17"/>
  <c r="Z135" i="17"/>
  <c r="V135" i="17"/>
  <c r="R135" i="17"/>
  <c r="N135" i="17"/>
  <c r="J135" i="17"/>
  <c r="G131" i="17"/>
  <c r="E131" i="17"/>
  <c r="C131" i="17"/>
  <c r="B131" i="17"/>
  <c r="F131" i="17" s="1"/>
  <c r="E130" i="17"/>
  <c r="C130" i="17"/>
  <c r="G130" i="17" s="1"/>
  <c r="B130" i="17"/>
  <c r="E129" i="17"/>
  <c r="C129" i="17"/>
  <c r="B129" i="17"/>
  <c r="B148" i="17" s="1"/>
  <c r="B146" i="17" s="1"/>
  <c r="E128" i="17"/>
  <c r="C128" i="17"/>
  <c r="C127" i="17" s="1"/>
  <c r="B128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 s="1"/>
  <c r="G125" i="17"/>
  <c r="F125" i="17"/>
  <c r="E125" i="17"/>
  <c r="C125" i="17"/>
  <c r="B125" i="17"/>
  <c r="G124" i="17"/>
  <c r="E124" i="17"/>
  <c r="C124" i="17"/>
  <c r="B124" i="17"/>
  <c r="E123" i="17"/>
  <c r="C123" i="17"/>
  <c r="B123" i="17"/>
  <c r="E122" i="17"/>
  <c r="C122" i="17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B121" i="17" s="1"/>
  <c r="I121" i="17"/>
  <c r="H121" i="17"/>
  <c r="D121" i="17"/>
  <c r="C121" i="17"/>
  <c r="E119" i="17"/>
  <c r="C119" i="17"/>
  <c r="B119" i="17"/>
  <c r="E118" i="17"/>
  <c r="G118" i="17" s="1"/>
  <c r="C118" i="17"/>
  <c r="B118" i="17"/>
  <c r="G117" i="17"/>
  <c r="E117" i="17"/>
  <c r="F117" i="17" s="1"/>
  <c r="D117" i="17"/>
  <c r="C117" i="17"/>
  <c r="C111" i="17" s="1"/>
  <c r="B117" i="17"/>
  <c r="E116" i="17"/>
  <c r="C116" i="17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C115" i="17"/>
  <c r="B115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E113" i="17" s="1"/>
  <c r="H113" i="17"/>
  <c r="D113" i="17"/>
  <c r="AE112" i="17"/>
  <c r="AD112" i="17"/>
  <c r="AD109" i="17" s="1"/>
  <c r="AC112" i="17"/>
  <c r="AB112" i="17"/>
  <c r="AA112" i="17"/>
  <c r="Z112" i="17"/>
  <c r="Y112" i="17"/>
  <c r="X112" i="17"/>
  <c r="W112" i="17"/>
  <c r="V112" i="17"/>
  <c r="V109" i="17" s="1"/>
  <c r="U112" i="17"/>
  <c r="T112" i="17"/>
  <c r="S112" i="17"/>
  <c r="R112" i="17"/>
  <c r="Q112" i="17"/>
  <c r="P112" i="17"/>
  <c r="O112" i="17"/>
  <c r="N112" i="17"/>
  <c r="N109" i="17" s="1"/>
  <c r="M112" i="17"/>
  <c r="L112" i="17"/>
  <c r="K112" i="17"/>
  <c r="E112" i="17" s="1"/>
  <c r="J112" i="17"/>
  <c r="B112" i="17" s="1"/>
  <c r="F112" i="17" s="1"/>
  <c r="I112" i="17"/>
  <c r="H112" i="17"/>
  <c r="G112" i="17"/>
  <c r="D112" i="17"/>
  <c r="C112" i="17"/>
  <c r="AE111" i="17"/>
  <c r="AD111" i="17"/>
  <c r="AC111" i="17"/>
  <c r="AB111" i="17"/>
  <c r="AA111" i="17"/>
  <c r="Z111" i="17"/>
  <c r="Y111" i="17"/>
  <c r="Y109" i="17" s="1"/>
  <c r="X111" i="17"/>
  <c r="W111" i="17"/>
  <c r="V111" i="17"/>
  <c r="U111" i="17"/>
  <c r="T111" i="17"/>
  <c r="S111" i="17"/>
  <c r="R111" i="17"/>
  <c r="Q111" i="17"/>
  <c r="Q109" i="17" s="1"/>
  <c r="P111" i="17"/>
  <c r="O111" i="17"/>
  <c r="N111" i="17"/>
  <c r="M111" i="17"/>
  <c r="L111" i="17"/>
  <c r="K111" i="17"/>
  <c r="J111" i="17"/>
  <c r="I111" i="17"/>
  <c r="E111" i="17" s="1"/>
  <c r="H111" i="17"/>
  <c r="AE110" i="17"/>
  <c r="AE109" i="17" s="1"/>
  <c r="AD110" i="17"/>
  <c r="AC110" i="17"/>
  <c r="AB110" i="17"/>
  <c r="AA110" i="17"/>
  <c r="AA109" i="17" s="1"/>
  <c r="Z110" i="17"/>
  <c r="Y110" i="17"/>
  <c r="X110" i="17"/>
  <c r="W110" i="17"/>
  <c r="W109" i="17" s="1"/>
  <c r="V110" i="17"/>
  <c r="U110" i="17"/>
  <c r="T110" i="17"/>
  <c r="S110" i="17"/>
  <c r="S109" i="17" s="1"/>
  <c r="R110" i="17"/>
  <c r="Q110" i="17"/>
  <c r="P110" i="17"/>
  <c r="O110" i="17"/>
  <c r="O109" i="17" s="1"/>
  <c r="N110" i="17"/>
  <c r="M110" i="17"/>
  <c r="L110" i="17"/>
  <c r="K110" i="17"/>
  <c r="J110" i="17"/>
  <c r="I110" i="17"/>
  <c r="H110" i="17"/>
  <c r="D110" i="17"/>
  <c r="AC109" i="17"/>
  <c r="Z109" i="17"/>
  <c r="U109" i="17"/>
  <c r="R109" i="17"/>
  <c r="M109" i="17"/>
  <c r="J109" i="17"/>
  <c r="E107" i="17"/>
  <c r="C107" i="17"/>
  <c r="C86" i="17" s="1"/>
  <c r="B107" i="17"/>
  <c r="B86" i="17" s="1"/>
  <c r="F86" i="17" s="1"/>
  <c r="E106" i="17"/>
  <c r="C106" i="17"/>
  <c r="B106" i="17"/>
  <c r="S105" i="17"/>
  <c r="P105" i="17"/>
  <c r="G105" i="17"/>
  <c r="E105" i="17"/>
  <c r="D105" i="17"/>
  <c r="D103" i="17" s="1"/>
  <c r="C105" i="17"/>
  <c r="E104" i="17"/>
  <c r="C104" i="17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O103" i="17"/>
  <c r="N103" i="17"/>
  <c r="M103" i="17"/>
  <c r="L103" i="17"/>
  <c r="K103" i="17"/>
  <c r="J103" i="17"/>
  <c r="I103" i="17"/>
  <c r="H103" i="17"/>
  <c r="C103" i="17"/>
  <c r="E101" i="17"/>
  <c r="C101" i="17"/>
  <c r="B101" i="17"/>
  <c r="F100" i="17"/>
  <c r="E100" i="17"/>
  <c r="G100" i="17" s="1"/>
  <c r="C100" i="17"/>
  <c r="B100" i="17"/>
  <c r="G99" i="17"/>
  <c r="E99" i="17"/>
  <c r="C99" i="17"/>
  <c r="B99" i="17"/>
  <c r="F99" i="17" s="1"/>
  <c r="E98" i="17"/>
  <c r="F98" i="17" s="1"/>
  <c r="D98" i="17"/>
  <c r="D96" i="17" s="1"/>
  <c r="C98" i="17"/>
  <c r="G98" i="17" s="1"/>
  <c r="B98" i="17"/>
  <c r="E97" i="17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B96" i="17" s="1"/>
  <c r="I96" i="17"/>
  <c r="H96" i="17"/>
  <c r="C96" i="17"/>
  <c r="E94" i="17"/>
  <c r="D94" i="17"/>
  <c r="D87" i="17" s="1"/>
  <c r="C94" i="17"/>
  <c r="B94" i="17"/>
  <c r="B87" i="17" s="1"/>
  <c r="G93" i="17"/>
  <c r="F93" i="17"/>
  <c r="E93" i="17"/>
  <c r="C93" i="17"/>
  <c r="B93" i="17"/>
  <c r="E92" i="17"/>
  <c r="C92" i="17"/>
  <c r="B92" i="17"/>
  <c r="R91" i="17"/>
  <c r="E91" i="17"/>
  <c r="D91" i="17"/>
  <c r="D84" i="17" s="1"/>
  <c r="R90" i="17"/>
  <c r="G90" i="17"/>
  <c r="E90" i="17"/>
  <c r="D90" i="17"/>
  <c r="D89" i="17" s="1"/>
  <c r="C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E89" i="17"/>
  <c r="B89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C87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E86" i="17"/>
  <c r="D86" i="17"/>
  <c r="AE85" i="17"/>
  <c r="AE135" i="17" s="1"/>
  <c r="AD85" i="17"/>
  <c r="AC85" i="17"/>
  <c r="AC135" i="17" s="1"/>
  <c r="AB85" i="17"/>
  <c r="AB135" i="17" s="1"/>
  <c r="AA85" i="17"/>
  <c r="AA135" i="17" s="1"/>
  <c r="Z85" i="17"/>
  <c r="Y85" i="17"/>
  <c r="Y135" i="17" s="1"/>
  <c r="X85" i="17"/>
  <c r="X135" i="17" s="1"/>
  <c r="W85" i="17"/>
  <c r="W135" i="17" s="1"/>
  <c r="V85" i="17"/>
  <c r="U85" i="17"/>
  <c r="U135" i="17" s="1"/>
  <c r="T85" i="17"/>
  <c r="T135" i="17" s="1"/>
  <c r="S85" i="17"/>
  <c r="S135" i="17" s="1"/>
  <c r="R85" i="17"/>
  <c r="Q85" i="17"/>
  <c r="Q135" i="17" s="1"/>
  <c r="P85" i="17"/>
  <c r="P135" i="17" s="1"/>
  <c r="O85" i="17"/>
  <c r="O135" i="17" s="1"/>
  <c r="N85" i="17"/>
  <c r="M85" i="17"/>
  <c r="M135" i="17" s="1"/>
  <c r="L85" i="17"/>
  <c r="L135" i="17" s="1"/>
  <c r="K85" i="17"/>
  <c r="K135" i="17" s="1"/>
  <c r="J85" i="17"/>
  <c r="I85" i="17"/>
  <c r="I135" i="17" s="1"/>
  <c r="H85" i="17"/>
  <c r="H135" i="17" s="1"/>
  <c r="C85" i="17"/>
  <c r="C135" i="17" s="1"/>
  <c r="AE84" i="17"/>
  <c r="AD84" i="17"/>
  <c r="AD82" i="17" s="1"/>
  <c r="AC84" i="17"/>
  <c r="AB84" i="17"/>
  <c r="AA84" i="17"/>
  <c r="Z84" i="17"/>
  <c r="Z82" i="17" s="1"/>
  <c r="Y84" i="17"/>
  <c r="X84" i="17"/>
  <c r="W84" i="17"/>
  <c r="V84" i="17"/>
  <c r="V82" i="17" s="1"/>
  <c r="U84" i="17"/>
  <c r="T84" i="17"/>
  <c r="S84" i="17"/>
  <c r="R84" i="17"/>
  <c r="Q84" i="17"/>
  <c r="O84" i="17"/>
  <c r="N84" i="17"/>
  <c r="M84" i="17"/>
  <c r="M134" i="17" s="1"/>
  <c r="L84" i="17"/>
  <c r="K84" i="17"/>
  <c r="J84" i="17"/>
  <c r="J82" i="17" s="1"/>
  <c r="I84" i="17"/>
  <c r="I82" i="17" s="1"/>
  <c r="H84" i="17"/>
  <c r="E84" i="17"/>
  <c r="AE83" i="17"/>
  <c r="AE82" i="17" s="1"/>
  <c r="AD83" i="17"/>
  <c r="AC83" i="17"/>
  <c r="AB83" i="17"/>
  <c r="AB82" i="17" s="1"/>
  <c r="AA83" i="17"/>
  <c r="AA82" i="17" s="1"/>
  <c r="Z83" i="17"/>
  <c r="Y83" i="17"/>
  <c r="X83" i="17"/>
  <c r="X82" i="17" s="1"/>
  <c r="W83" i="17"/>
  <c r="W82" i="17" s="1"/>
  <c r="V83" i="17"/>
  <c r="U83" i="17"/>
  <c r="T83" i="17"/>
  <c r="T82" i="17" s="1"/>
  <c r="S83" i="17"/>
  <c r="S82" i="17" s="1"/>
  <c r="Q83" i="17"/>
  <c r="P83" i="17"/>
  <c r="O83" i="17"/>
  <c r="O82" i="17" s="1"/>
  <c r="N83" i="17"/>
  <c r="M83" i="17"/>
  <c r="L83" i="17"/>
  <c r="K83" i="17"/>
  <c r="K82" i="17" s="1"/>
  <c r="J83" i="17"/>
  <c r="I83" i="17"/>
  <c r="H83" i="17"/>
  <c r="C83" i="17"/>
  <c r="AC82" i="17"/>
  <c r="Y82" i="17"/>
  <c r="U82" i="17"/>
  <c r="Q82" i="17"/>
  <c r="N82" i="17"/>
  <c r="M82" i="17"/>
  <c r="E80" i="17"/>
  <c r="F80" i="17" s="1"/>
  <c r="C80" i="17"/>
  <c r="G80" i="17" s="1"/>
  <c r="B80" i="17"/>
  <c r="E79" i="17"/>
  <c r="C79" i="17"/>
  <c r="B79" i="17"/>
  <c r="E78" i="17"/>
  <c r="G78" i="17" s="1"/>
  <c r="C78" i="17"/>
  <c r="B78" i="17"/>
  <c r="E77" i="17"/>
  <c r="D77" i="17"/>
  <c r="C77" i="17"/>
  <c r="B77" i="17"/>
  <c r="F77" i="17" s="1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B76" i="17" s="1"/>
  <c r="E76" i="17"/>
  <c r="D76" i="17"/>
  <c r="G74" i="17"/>
  <c r="F74" i="17"/>
  <c r="E74" i="17"/>
  <c r="C74" i="17"/>
  <c r="B74" i="17"/>
  <c r="E73" i="17"/>
  <c r="F73" i="17" s="1"/>
  <c r="C73" i="17"/>
  <c r="G73" i="17" s="1"/>
  <c r="B73" i="17"/>
  <c r="E72" i="17"/>
  <c r="C72" i="17"/>
  <c r="B72" i="17"/>
  <c r="E71" i="17"/>
  <c r="C71" i="17"/>
  <c r="B71" i="17"/>
  <c r="B154" i="17" s="1"/>
  <c r="B153" i="17" s="1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B70" i="17" s="1"/>
  <c r="F68" i="17"/>
  <c r="E68" i="17"/>
  <c r="C68" i="17"/>
  <c r="B68" i="17"/>
  <c r="G67" i="17"/>
  <c r="E67" i="17"/>
  <c r="F67" i="17" s="1"/>
  <c r="D67" i="17"/>
  <c r="D61" i="17" s="1"/>
  <c r="C67" i="17"/>
  <c r="C61" i="17" s="1"/>
  <c r="B67" i="17"/>
  <c r="AD66" i="17"/>
  <c r="AB66" i="17"/>
  <c r="B66" i="17" s="1"/>
  <c r="B60" i="17" s="1"/>
  <c r="E66" i="17"/>
  <c r="F66" i="17" s="1"/>
  <c r="C66" i="17"/>
  <c r="AD65" i="17"/>
  <c r="AD64" i="17" s="1"/>
  <c r="AB65" i="17"/>
  <c r="C65" i="17" s="1"/>
  <c r="C64" i="17" s="1"/>
  <c r="AG64" i="17" s="1"/>
  <c r="S65" i="17"/>
  <c r="E65" i="17"/>
  <c r="D65" i="17"/>
  <c r="AE64" i="17"/>
  <c r="AC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E64" i="17"/>
  <c r="G64" i="17" s="1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E62" i="17" s="1"/>
  <c r="J62" i="17"/>
  <c r="I62" i="17"/>
  <c r="H62" i="17"/>
  <c r="B62" i="17" s="1"/>
  <c r="C62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E61" i="17"/>
  <c r="B61" i="17"/>
  <c r="AE60" i="17"/>
  <c r="AD60" i="17"/>
  <c r="AC60" i="17"/>
  <c r="AB60" i="17"/>
  <c r="AB134" i="17" s="1"/>
  <c r="AA60" i="17"/>
  <c r="Z60" i="17"/>
  <c r="Y60" i="17"/>
  <c r="X60" i="17"/>
  <c r="X134" i="17" s="1"/>
  <c r="W60" i="17"/>
  <c r="V60" i="17"/>
  <c r="U60" i="17"/>
  <c r="T60" i="17"/>
  <c r="T134" i="17" s="1"/>
  <c r="S60" i="17"/>
  <c r="R60" i="17"/>
  <c r="Q60" i="17"/>
  <c r="P60" i="17"/>
  <c r="O60" i="17"/>
  <c r="N60" i="17"/>
  <c r="M60" i="17"/>
  <c r="L60" i="17"/>
  <c r="L134" i="17" s="1"/>
  <c r="K60" i="17"/>
  <c r="J60" i="17"/>
  <c r="I60" i="17"/>
  <c r="H60" i="17"/>
  <c r="H134" i="17" s="1"/>
  <c r="C60" i="17"/>
  <c r="AE59" i="17"/>
  <c r="AD59" i="17"/>
  <c r="AD58" i="17" s="1"/>
  <c r="AC59" i="17"/>
  <c r="AC58" i="17" s="1"/>
  <c r="AA59" i="17"/>
  <c r="Z59" i="17"/>
  <c r="Z133" i="17" s="1"/>
  <c r="Y59" i="17"/>
  <c r="Y58" i="17" s="1"/>
  <c r="X59" i="17"/>
  <c r="W59" i="17"/>
  <c r="V59" i="17"/>
  <c r="V58" i="17" s="1"/>
  <c r="U59" i="17"/>
  <c r="U58" i="17" s="1"/>
  <c r="T59" i="17"/>
  <c r="S59" i="17"/>
  <c r="R59" i="17"/>
  <c r="R58" i="17" s="1"/>
  <c r="Q59" i="17"/>
  <c r="Q58" i="17" s="1"/>
  <c r="P59" i="17"/>
  <c r="O59" i="17"/>
  <c r="N59" i="17"/>
  <c r="N58" i="17" s="1"/>
  <c r="M59" i="17"/>
  <c r="M58" i="17" s="1"/>
  <c r="L59" i="17"/>
  <c r="K59" i="17"/>
  <c r="J59" i="17"/>
  <c r="J133" i="17" s="1"/>
  <c r="I59" i="17"/>
  <c r="I58" i="17" s="1"/>
  <c r="H59" i="17"/>
  <c r="E59" i="17"/>
  <c r="AE58" i="17"/>
  <c r="AA58" i="17"/>
  <c r="X58" i="17"/>
  <c r="W58" i="17"/>
  <c r="T58" i="17"/>
  <c r="S58" i="17"/>
  <c r="P58" i="17"/>
  <c r="O58" i="17"/>
  <c r="L58" i="17"/>
  <c r="K58" i="17"/>
  <c r="H58" i="17"/>
  <c r="E56" i="17"/>
  <c r="F56" i="17" s="1"/>
  <c r="C56" i="17"/>
  <c r="B56" i="17"/>
  <c r="G55" i="17"/>
  <c r="F55" i="17"/>
  <c r="E55" i="17"/>
  <c r="C55" i="17"/>
  <c r="B55" i="17"/>
  <c r="B43" i="17" s="1"/>
  <c r="E54" i="17"/>
  <c r="G54" i="17" s="1"/>
  <c r="C54" i="17"/>
  <c r="C52" i="17" s="1"/>
  <c r="B54" i="17"/>
  <c r="E53" i="17"/>
  <c r="E52" i="17" s="1"/>
  <c r="C53" i="17"/>
  <c r="B53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B52" i="17" s="1"/>
  <c r="I52" i="17"/>
  <c r="H52" i="17"/>
  <c r="D52" i="17"/>
  <c r="E50" i="17"/>
  <c r="G50" i="17" s="1"/>
  <c r="C50" i="17"/>
  <c r="C44" i="17" s="1"/>
  <c r="B50" i="17"/>
  <c r="E49" i="17"/>
  <c r="G49" i="17" s="1"/>
  <c r="C49" i="17"/>
  <c r="B49" i="17"/>
  <c r="E48" i="17"/>
  <c r="F48" i="17" s="1"/>
  <c r="D48" i="17"/>
  <c r="D42" i="17" s="1"/>
  <c r="C48" i="17"/>
  <c r="G48" i="17" s="1"/>
  <c r="B48" i="17"/>
  <c r="E47" i="17"/>
  <c r="D47" i="17"/>
  <c r="C47" i="17"/>
  <c r="C46" i="17" s="1"/>
  <c r="B47" i="17"/>
  <c r="F47" i="17" s="1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B46" i="17" s="1"/>
  <c r="D46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S137" i="17" s="1"/>
  <c r="R44" i="17"/>
  <c r="Q44" i="17"/>
  <c r="P44" i="17"/>
  <c r="O44" i="17"/>
  <c r="N44" i="17"/>
  <c r="M44" i="17"/>
  <c r="L44" i="17"/>
  <c r="K44" i="17"/>
  <c r="K137" i="17" s="1"/>
  <c r="J44" i="17"/>
  <c r="I44" i="17"/>
  <c r="H44" i="17"/>
  <c r="D44" i="17"/>
  <c r="B44" i="17"/>
  <c r="AE43" i="17"/>
  <c r="AD43" i="17"/>
  <c r="AC43" i="17"/>
  <c r="AB43" i="17"/>
  <c r="AA43" i="17"/>
  <c r="Z43" i="17"/>
  <c r="Y43" i="17"/>
  <c r="Y136" i="17" s="1"/>
  <c r="X43" i="17"/>
  <c r="W43" i="17"/>
  <c r="V43" i="17"/>
  <c r="U43" i="17"/>
  <c r="T43" i="17"/>
  <c r="S43" i="17"/>
  <c r="R43" i="17"/>
  <c r="Q43" i="17"/>
  <c r="Q136" i="17" s="1"/>
  <c r="P43" i="17"/>
  <c r="O43" i="17"/>
  <c r="N43" i="17"/>
  <c r="M43" i="17"/>
  <c r="L43" i="17"/>
  <c r="K43" i="17"/>
  <c r="J43" i="17"/>
  <c r="I43" i="17"/>
  <c r="I136" i="17" s="1"/>
  <c r="H43" i="17"/>
  <c r="D43" i="17"/>
  <c r="C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B42" i="17"/>
  <c r="AE41" i="17"/>
  <c r="AD41" i="17"/>
  <c r="AC41" i="17"/>
  <c r="AC40" i="17" s="1"/>
  <c r="AB41" i="17"/>
  <c r="AB40" i="17" s="1"/>
  <c r="AA41" i="17"/>
  <c r="Z41" i="17"/>
  <c r="Y41" i="17"/>
  <c r="Y40" i="17" s="1"/>
  <c r="X41" i="17"/>
  <c r="X40" i="17" s="1"/>
  <c r="W41" i="17"/>
  <c r="V41" i="17"/>
  <c r="U41" i="17"/>
  <c r="U40" i="17" s="1"/>
  <c r="T41" i="17"/>
  <c r="T40" i="17" s="1"/>
  <c r="S41" i="17"/>
  <c r="R41" i="17"/>
  <c r="Q41" i="17"/>
  <c r="Q40" i="17" s="1"/>
  <c r="P41" i="17"/>
  <c r="P40" i="17" s="1"/>
  <c r="O41" i="17"/>
  <c r="N41" i="17"/>
  <c r="M41" i="17"/>
  <c r="M40" i="17" s="1"/>
  <c r="L41" i="17"/>
  <c r="L40" i="17" s="1"/>
  <c r="K41" i="17"/>
  <c r="J41" i="17"/>
  <c r="I41" i="17"/>
  <c r="I40" i="17" s="1"/>
  <c r="H41" i="17"/>
  <c r="H40" i="17" s="1"/>
  <c r="B40" i="17" s="1"/>
  <c r="D41" i="17"/>
  <c r="D40" i="17" s="1"/>
  <c r="AE40" i="17"/>
  <c r="AD40" i="17"/>
  <c r="AA40" i="17"/>
  <c r="Z40" i="17"/>
  <c r="W40" i="17"/>
  <c r="V40" i="17"/>
  <c r="S40" i="17"/>
  <c r="R40" i="17"/>
  <c r="O40" i="17"/>
  <c r="N40" i="17"/>
  <c r="K40" i="17"/>
  <c r="J40" i="17"/>
  <c r="E38" i="17"/>
  <c r="D38" i="17" s="1"/>
  <c r="D34" i="17" s="1"/>
  <c r="C38" i="17"/>
  <c r="AG38" i="17" s="1"/>
  <c r="B38" i="17"/>
  <c r="G37" i="17"/>
  <c r="E37" i="17"/>
  <c r="F37" i="17" s="1"/>
  <c r="C37" i="17"/>
  <c r="B37" i="17"/>
  <c r="E36" i="17"/>
  <c r="G36" i="17" s="1"/>
  <c r="C36" i="17"/>
  <c r="C34" i="17" s="1"/>
  <c r="B36" i="17"/>
  <c r="E35" i="17"/>
  <c r="E34" i="17" s="1"/>
  <c r="C35" i="17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C277" i="17" s="1"/>
  <c r="C264" i="17" s="1"/>
  <c r="Q34" i="17"/>
  <c r="P34" i="17"/>
  <c r="O34" i="17"/>
  <c r="N34" i="17"/>
  <c r="M34" i="17"/>
  <c r="L34" i="17"/>
  <c r="K34" i="17"/>
  <c r="J34" i="17"/>
  <c r="B34" i="17" s="1"/>
  <c r="I34" i="17"/>
  <c r="H34" i="17"/>
  <c r="E32" i="17"/>
  <c r="G32" i="17" s="1"/>
  <c r="C32" i="17"/>
  <c r="B32" i="17"/>
  <c r="E31" i="17"/>
  <c r="G31" i="17" s="1"/>
  <c r="C31" i="17"/>
  <c r="B31" i="17"/>
  <c r="G30" i="17"/>
  <c r="E30" i="17"/>
  <c r="F30" i="17" s="1"/>
  <c r="C30" i="17"/>
  <c r="AG30" i="17" s="1"/>
  <c r="B30" i="17"/>
  <c r="E29" i="17"/>
  <c r="G29" i="17" s="1"/>
  <c r="C29" i="17"/>
  <c r="C28" i="17" s="1"/>
  <c r="B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E28" i="17"/>
  <c r="F28" i="17" s="1"/>
  <c r="D28" i="17"/>
  <c r="B28" i="17"/>
  <c r="G26" i="17"/>
  <c r="E26" i="17"/>
  <c r="F26" i="17" s="1"/>
  <c r="C26" i="17"/>
  <c r="C14" i="17" s="1"/>
  <c r="B26" i="17"/>
  <c r="B14" i="17" s="1"/>
  <c r="E25" i="17"/>
  <c r="G25" i="17" s="1"/>
  <c r="C25" i="17"/>
  <c r="B25" i="17"/>
  <c r="E24" i="17"/>
  <c r="D24" i="17" s="1"/>
  <c r="D22" i="17" s="1"/>
  <c r="C24" i="17"/>
  <c r="C12" i="17" s="1"/>
  <c r="B24" i="17"/>
  <c r="B12" i="17" s="1"/>
  <c r="E23" i="17"/>
  <c r="G23" i="17" s="1"/>
  <c r="C23" i="17"/>
  <c r="C22" i="17" s="1"/>
  <c r="B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E22" i="17"/>
  <c r="G22" i="17" s="1"/>
  <c r="B22" i="17"/>
  <c r="AG20" i="17"/>
  <c r="E20" i="17"/>
  <c r="G20" i="17" s="1"/>
  <c r="D20" i="17"/>
  <c r="D14" i="17" s="1"/>
  <c r="C20" i="17"/>
  <c r="B20" i="17"/>
  <c r="G19" i="17"/>
  <c r="F19" i="17"/>
  <c r="E19" i="17"/>
  <c r="C19" i="17"/>
  <c r="B19" i="17"/>
  <c r="B13" i="17" s="1"/>
  <c r="AG18" i="17"/>
  <c r="E18" i="17"/>
  <c r="G18" i="17" s="1"/>
  <c r="D18" i="17"/>
  <c r="D12" i="17" s="1"/>
  <c r="C18" i="17"/>
  <c r="B18" i="17"/>
  <c r="G17" i="17"/>
  <c r="F17" i="17"/>
  <c r="E17" i="17"/>
  <c r="C17" i="17"/>
  <c r="B17" i="17"/>
  <c r="B11" i="17" s="1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 s="1"/>
  <c r="C16" i="17"/>
  <c r="AE14" i="17"/>
  <c r="AD14" i="17"/>
  <c r="AD362" i="17" s="1"/>
  <c r="AC14" i="17"/>
  <c r="AB14" i="17"/>
  <c r="AA14" i="17"/>
  <c r="Z14" i="17"/>
  <c r="Y14" i="17"/>
  <c r="Y362" i="17" s="1"/>
  <c r="X14" i="17"/>
  <c r="W14" i="17"/>
  <c r="V14" i="17"/>
  <c r="V362" i="17" s="1"/>
  <c r="U14" i="17"/>
  <c r="T14" i="17"/>
  <c r="S14" i="17"/>
  <c r="R14" i="17"/>
  <c r="R362" i="17" s="1"/>
  <c r="Q14" i="17"/>
  <c r="P14" i="17"/>
  <c r="O14" i="17"/>
  <c r="O137" i="17" s="1"/>
  <c r="N14" i="17"/>
  <c r="N362" i="17" s="1"/>
  <c r="M14" i="17"/>
  <c r="L14" i="17"/>
  <c r="K14" i="17"/>
  <c r="J14" i="17"/>
  <c r="J362" i="17" s="1"/>
  <c r="I14" i="17"/>
  <c r="H14" i="17"/>
  <c r="E14" i="17"/>
  <c r="AE13" i="17"/>
  <c r="AE136" i="17" s="1"/>
  <c r="AD13" i="17"/>
  <c r="AC13" i="17"/>
  <c r="AC136" i="17" s="1"/>
  <c r="AB13" i="17"/>
  <c r="AB136" i="17" s="1"/>
  <c r="AA13" i="17"/>
  <c r="AA136" i="17" s="1"/>
  <c r="Z13" i="17"/>
  <c r="Y13" i="17"/>
  <c r="X13" i="17"/>
  <c r="X136" i="17" s="1"/>
  <c r="W13" i="17"/>
  <c r="W136" i="17" s="1"/>
  <c r="V13" i="17"/>
  <c r="U13" i="17"/>
  <c r="U136" i="17" s="1"/>
  <c r="T13" i="17"/>
  <c r="T136" i="17" s="1"/>
  <c r="S13" i="17"/>
  <c r="S136" i="17" s="1"/>
  <c r="R13" i="17"/>
  <c r="Q13" i="17"/>
  <c r="P13" i="17"/>
  <c r="P136" i="17" s="1"/>
  <c r="O13" i="17"/>
  <c r="O136" i="17" s="1"/>
  <c r="N13" i="17"/>
  <c r="M13" i="17"/>
  <c r="M136" i="17" s="1"/>
  <c r="L13" i="17"/>
  <c r="L136" i="17" s="1"/>
  <c r="K13" i="17"/>
  <c r="K136" i="17" s="1"/>
  <c r="J13" i="17"/>
  <c r="I13" i="17"/>
  <c r="H13" i="17"/>
  <c r="H136" i="17" s="1"/>
  <c r="D13" i="17"/>
  <c r="D136" i="17" s="1"/>
  <c r="C13" i="17"/>
  <c r="AE12" i="17"/>
  <c r="AD12" i="17"/>
  <c r="AC12" i="17"/>
  <c r="AC359" i="17" s="1"/>
  <c r="AB12" i="17"/>
  <c r="AA12" i="17"/>
  <c r="Z12" i="17"/>
  <c r="Y12" i="17"/>
  <c r="Y359" i="17" s="1"/>
  <c r="X12" i="17"/>
  <c r="W12" i="17"/>
  <c r="V12" i="17"/>
  <c r="U12" i="17"/>
  <c r="U359" i="17" s="1"/>
  <c r="T12" i="17"/>
  <c r="S12" i="17"/>
  <c r="R12" i="17"/>
  <c r="Q12" i="17"/>
  <c r="Q359" i="17" s="1"/>
  <c r="P12" i="17"/>
  <c r="O12" i="17"/>
  <c r="N12" i="17"/>
  <c r="M12" i="17"/>
  <c r="M359" i="17" s="1"/>
  <c r="L12" i="17"/>
  <c r="K12" i="17"/>
  <c r="J12" i="17"/>
  <c r="I12" i="17"/>
  <c r="I359" i="17" s="1"/>
  <c r="H12" i="17"/>
  <c r="E12" i="17"/>
  <c r="AE11" i="17"/>
  <c r="AE358" i="17" s="1"/>
  <c r="AD11" i="17"/>
  <c r="AC11" i="17"/>
  <c r="AB11" i="17"/>
  <c r="AA11" i="17"/>
  <c r="AA358" i="17" s="1"/>
  <c r="Z11" i="17"/>
  <c r="Y11" i="17"/>
  <c r="X11" i="17"/>
  <c r="W11" i="17"/>
  <c r="W358" i="17" s="1"/>
  <c r="V11" i="17"/>
  <c r="U11" i="17"/>
  <c r="T11" i="17"/>
  <c r="S11" i="17"/>
  <c r="S358" i="17" s="1"/>
  <c r="R11" i="17"/>
  <c r="Q11" i="17"/>
  <c r="P11" i="17"/>
  <c r="O11" i="17"/>
  <c r="O358" i="17" s="1"/>
  <c r="N11" i="17"/>
  <c r="M11" i="17"/>
  <c r="L11" i="17"/>
  <c r="K11" i="17"/>
  <c r="K358" i="17" s="1"/>
  <c r="J11" i="17"/>
  <c r="I11" i="17"/>
  <c r="H11" i="17"/>
  <c r="D11" i="17"/>
  <c r="C11" i="17"/>
  <c r="AD10" i="17"/>
  <c r="AC10" i="17"/>
  <c r="Z10" i="17"/>
  <c r="Y10" i="17"/>
  <c r="V10" i="17"/>
  <c r="U10" i="17"/>
  <c r="R10" i="17"/>
  <c r="Q10" i="17"/>
  <c r="N10" i="17"/>
  <c r="M10" i="17"/>
  <c r="J10" i="17"/>
  <c r="I10" i="17"/>
  <c r="G52" i="17" l="1"/>
  <c r="F52" i="17"/>
  <c r="G34" i="17"/>
  <c r="F34" i="17"/>
  <c r="G61" i="17"/>
  <c r="F62" i="17"/>
  <c r="G62" i="17"/>
  <c r="G111" i="17"/>
  <c r="E362" i="17"/>
  <c r="AG54" i="17"/>
  <c r="D133" i="17"/>
  <c r="K134" i="17"/>
  <c r="O134" i="17"/>
  <c r="S134" i="17"/>
  <c r="W134" i="17"/>
  <c r="AA134" i="17"/>
  <c r="AE134" i="17"/>
  <c r="C113" i="17"/>
  <c r="C137" i="17" s="1"/>
  <c r="C362" i="17" s="1"/>
  <c r="B113" i="17"/>
  <c r="F113" i="17" s="1"/>
  <c r="G119" i="17"/>
  <c r="F119" i="17"/>
  <c r="E121" i="17"/>
  <c r="G122" i="17"/>
  <c r="G123" i="17"/>
  <c r="F123" i="17"/>
  <c r="K133" i="17"/>
  <c r="K132" i="17" s="1"/>
  <c r="S133" i="17"/>
  <c r="S132" i="17" s="1"/>
  <c r="AA133" i="17"/>
  <c r="U134" i="17"/>
  <c r="AC134" i="17"/>
  <c r="B140" i="17"/>
  <c r="F142" i="17"/>
  <c r="G155" i="17"/>
  <c r="F155" i="17"/>
  <c r="AE158" i="17"/>
  <c r="AE140" i="17"/>
  <c r="V229" i="17"/>
  <c r="C179" i="17"/>
  <c r="C174" i="17"/>
  <c r="G180" i="17"/>
  <c r="C197" i="17"/>
  <c r="G198" i="17"/>
  <c r="C192" i="17"/>
  <c r="B195" i="17"/>
  <c r="F201" i="17"/>
  <c r="C231" i="17"/>
  <c r="C209" i="17"/>
  <c r="B230" i="17"/>
  <c r="F261" i="17"/>
  <c r="E260" i="17"/>
  <c r="G261" i="17"/>
  <c r="G264" i="17"/>
  <c r="C136" i="17"/>
  <c r="I362" i="17"/>
  <c r="I137" i="17"/>
  <c r="Q362" i="17"/>
  <c r="Q137" i="17"/>
  <c r="AC362" i="17"/>
  <c r="AC137" i="17"/>
  <c r="L358" i="17"/>
  <c r="T358" i="17"/>
  <c r="F12" i="17"/>
  <c r="N359" i="17"/>
  <c r="V359" i="17"/>
  <c r="F14" i="17"/>
  <c r="F22" i="17"/>
  <c r="G24" i="17"/>
  <c r="F31" i="17"/>
  <c r="F38" i="17"/>
  <c r="C42" i="17"/>
  <c r="E43" i="17"/>
  <c r="E46" i="17"/>
  <c r="AG48" i="17"/>
  <c r="F49" i="17"/>
  <c r="F61" i="17"/>
  <c r="G65" i="17"/>
  <c r="G66" i="17"/>
  <c r="C70" i="17"/>
  <c r="F76" i="17"/>
  <c r="H82" i="17"/>
  <c r="L82" i="17"/>
  <c r="F91" i="17"/>
  <c r="D92" i="17"/>
  <c r="D85" i="17" s="1"/>
  <c r="D135" i="17" s="1"/>
  <c r="E85" i="17"/>
  <c r="E96" i="17"/>
  <c r="G97" i="17"/>
  <c r="E83" i="17"/>
  <c r="E103" i="17"/>
  <c r="G104" i="17"/>
  <c r="F105" i="17"/>
  <c r="E110" i="17"/>
  <c r="K109" i="17"/>
  <c r="AG111" i="17"/>
  <c r="AG117" i="17"/>
  <c r="F118" i="17"/>
  <c r="F122" i="17"/>
  <c r="N133" i="17"/>
  <c r="N132" i="17" s="1"/>
  <c r="V133" i="17"/>
  <c r="AD133" i="17"/>
  <c r="N137" i="17"/>
  <c r="V137" i="17"/>
  <c r="E148" i="17"/>
  <c r="D160" i="17"/>
  <c r="D158" i="17" s="1"/>
  <c r="F176" i="17"/>
  <c r="F200" i="17"/>
  <c r="B194" i="17"/>
  <c r="G206" i="17"/>
  <c r="F206" i="17"/>
  <c r="E194" i="17"/>
  <c r="D215" i="17"/>
  <c r="D211" i="17"/>
  <c r="D225" i="17"/>
  <c r="G225" i="17"/>
  <c r="E224" i="17"/>
  <c r="B227" i="17"/>
  <c r="B222" i="17"/>
  <c r="B221" i="17" s="1"/>
  <c r="AB229" i="17"/>
  <c r="Q231" i="17"/>
  <c r="I345" i="17"/>
  <c r="I236" i="17"/>
  <c r="M345" i="17"/>
  <c r="M343" i="17" s="1"/>
  <c r="M236" i="17"/>
  <c r="Q345" i="17"/>
  <c r="Q236" i="17"/>
  <c r="U345" i="17"/>
  <c r="U236" i="17"/>
  <c r="Y345" i="17"/>
  <c r="Y236" i="17"/>
  <c r="AC345" i="17"/>
  <c r="AC236" i="17"/>
  <c r="S348" i="17"/>
  <c r="S236" i="17"/>
  <c r="F23" i="17"/>
  <c r="AG24" i="17"/>
  <c r="F25" i="17"/>
  <c r="G28" i="17"/>
  <c r="F29" i="17"/>
  <c r="F32" i="17"/>
  <c r="G35" i="17"/>
  <c r="F36" i="17"/>
  <c r="G38" i="17"/>
  <c r="B41" i="17"/>
  <c r="AG47" i="17"/>
  <c r="F50" i="17"/>
  <c r="G53" i="17"/>
  <c r="F54" i="17"/>
  <c r="G56" i="17"/>
  <c r="C59" i="17"/>
  <c r="C58" i="17" s="1"/>
  <c r="E60" i="17"/>
  <c r="F65" i="17"/>
  <c r="E154" i="17"/>
  <c r="E153" i="17" s="1"/>
  <c r="D71" i="17"/>
  <c r="G71" i="17"/>
  <c r="E70" i="17"/>
  <c r="G72" i="17"/>
  <c r="F72" i="17"/>
  <c r="G79" i="17"/>
  <c r="F79" i="17"/>
  <c r="F89" i="17"/>
  <c r="C91" i="17"/>
  <c r="C84" i="17" s="1"/>
  <c r="C82" i="17" s="1"/>
  <c r="B91" i="17"/>
  <c r="G94" i="17"/>
  <c r="F94" i="17"/>
  <c r="E87" i="17"/>
  <c r="F97" i="17"/>
  <c r="F104" i="17"/>
  <c r="F107" i="17"/>
  <c r="B110" i="17"/>
  <c r="H109" i="17"/>
  <c r="H133" i="17"/>
  <c r="L109" i="17"/>
  <c r="L133" i="17"/>
  <c r="L132" i="17" s="1"/>
  <c r="P109" i="17"/>
  <c r="P133" i="17"/>
  <c r="T109" i="17"/>
  <c r="T133" i="17"/>
  <c r="T132" i="17" s="1"/>
  <c r="X109" i="17"/>
  <c r="X133" i="17"/>
  <c r="AB109" i="17"/>
  <c r="B111" i="17"/>
  <c r="F111" i="17" s="1"/>
  <c r="E115" i="17"/>
  <c r="G116" i="17"/>
  <c r="D111" i="17"/>
  <c r="D134" i="17" s="1"/>
  <c r="D115" i="17"/>
  <c r="F128" i="17"/>
  <c r="D129" i="17"/>
  <c r="G129" i="17"/>
  <c r="F130" i="17"/>
  <c r="O133" i="17"/>
  <c r="O132" i="17" s="1"/>
  <c r="W133" i="17"/>
  <c r="AE133" i="17"/>
  <c r="AE132" i="17" s="1"/>
  <c r="I134" i="17"/>
  <c r="Q134" i="17"/>
  <c r="Y134" i="17"/>
  <c r="Y137" i="17"/>
  <c r="N160" i="17"/>
  <c r="N158" i="17" s="1"/>
  <c r="V160" i="17"/>
  <c r="V158" i="17" s="1"/>
  <c r="J173" i="17"/>
  <c r="N231" i="17"/>
  <c r="N229" i="17" s="1"/>
  <c r="N173" i="17"/>
  <c r="V173" i="17"/>
  <c r="V231" i="17"/>
  <c r="AD173" i="17"/>
  <c r="E177" i="17"/>
  <c r="G183" i="17"/>
  <c r="E179" i="17"/>
  <c r="F183" i="17"/>
  <c r="J191" i="17"/>
  <c r="N191" i="17"/>
  <c r="R191" i="17"/>
  <c r="V191" i="17"/>
  <c r="B191" i="17" s="1"/>
  <c r="Z191" i="17"/>
  <c r="AD191" i="17"/>
  <c r="C194" i="17"/>
  <c r="G200" i="17"/>
  <c r="C203" i="17"/>
  <c r="G204" i="17"/>
  <c r="D205" i="17"/>
  <c r="D203" i="17" s="1"/>
  <c r="G205" i="17"/>
  <c r="F205" i="17"/>
  <c r="E203" i="17"/>
  <c r="G211" i="17"/>
  <c r="F225" i="17"/>
  <c r="U231" i="17"/>
  <c r="AB267" i="17"/>
  <c r="C269" i="17"/>
  <c r="AB262" i="17"/>
  <c r="D295" i="17"/>
  <c r="G295" i="17"/>
  <c r="E294" i="17"/>
  <c r="F295" i="17"/>
  <c r="E281" i="17"/>
  <c r="C358" i="17"/>
  <c r="M362" i="17"/>
  <c r="M137" i="17"/>
  <c r="U362" i="17"/>
  <c r="U137" i="17"/>
  <c r="F24" i="17"/>
  <c r="H358" i="17"/>
  <c r="P358" i="17"/>
  <c r="X358" i="17"/>
  <c r="J359" i="17"/>
  <c r="R359" i="17"/>
  <c r="Z359" i="17"/>
  <c r="Z362" i="17"/>
  <c r="Z137" i="17"/>
  <c r="D16" i="17"/>
  <c r="F35" i="17"/>
  <c r="E41" i="17"/>
  <c r="G47" i="17"/>
  <c r="F53" i="17"/>
  <c r="C360" i="17"/>
  <c r="C10" i="17"/>
  <c r="K10" i="17"/>
  <c r="O10" i="17"/>
  <c r="S10" i="17"/>
  <c r="W10" i="17"/>
  <c r="AA10" i="17"/>
  <c r="AE10" i="17"/>
  <c r="E11" i="17"/>
  <c r="I358" i="17"/>
  <c r="I357" i="17" s="1"/>
  <c r="M358" i="17"/>
  <c r="Q358" i="17"/>
  <c r="Q357" i="17" s="1"/>
  <c r="U358" i="17"/>
  <c r="Y358" i="17"/>
  <c r="AC358" i="17"/>
  <c r="G12" i="17"/>
  <c r="K359" i="17"/>
  <c r="K357" i="17" s="1"/>
  <c r="O359" i="17"/>
  <c r="O357" i="17" s="1"/>
  <c r="S359" i="17"/>
  <c r="S357" i="17" s="1"/>
  <c r="W359" i="17"/>
  <c r="W357" i="17" s="1"/>
  <c r="AA359" i="17"/>
  <c r="AA357" i="17" s="1"/>
  <c r="AE359" i="17"/>
  <c r="AE357" i="17" s="1"/>
  <c r="E13" i="17"/>
  <c r="G14" i="17"/>
  <c r="K362" i="17"/>
  <c r="O362" i="17"/>
  <c r="S362" i="17"/>
  <c r="W362" i="17"/>
  <c r="W137" i="17"/>
  <c r="AA362" i="17"/>
  <c r="AA137" i="17"/>
  <c r="AE362" i="17"/>
  <c r="AE137" i="17"/>
  <c r="E16" i="17"/>
  <c r="F18" i="17"/>
  <c r="F20" i="17"/>
  <c r="D10" i="17"/>
  <c r="H10" i="17"/>
  <c r="L10" i="17"/>
  <c r="P10" i="17"/>
  <c r="T10" i="17"/>
  <c r="X10" i="17"/>
  <c r="AB10" i="17"/>
  <c r="J358" i="17"/>
  <c r="J357" i="17" s="1"/>
  <c r="N358" i="17"/>
  <c r="V358" i="17"/>
  <c r="Z358" i="17"/>
  <c r="AD358" i="17"/>
  <c r="H359" i="17"/>
  <c r="L359" i="17"/>
  <c r="P359" i="17"/>
  <c r="T359" i="17"/>
  <c r="X359" i="17"/>
  <c r="AB359" i="17"/>
  <c r="J136" i="17"/>
  <c r="B136" i="17" s="1"/>
  <c r="N136" i="17"/>
  <c r="R136" i="17"/>
  <c r="V136" i="17"/>
  <c r="Z136" i="17"/>
  <c r="AD136" i="17"/>
  <c r="H362" i="17"/>
  <c r="H137" i="17"/>
  <c r="L362" i="17"/>
  <c r="L137" i="17"/>
  <c r="P362" i="17"/>
  <c r="P137" i="17"/>
  <c r="T362" i="17"/>
  <c r="T137" i="17"/>
  <c r="X362" i="17"/>
  <c r="X137" i="17"/>
  <c r="AB362" i="17"/>
  <c r="AB137" i="17"/>
  <c r="C41" i="17"/>
  <c r="E42" i="17"/>
  <c r="E44" i="17"/>
  <c r="J58" i="17"/>
  <c r="Z58" i="17"/>
  <c r="D59" i="17"/>
  <c r="AB59" i="17"/>
  <c r="AB58" i="17" s="1"/>
  <c r="B58" i="17" s="1"/>
  <c r="AB64" i="17"/>
  <c r="B64" i="17" s="1"/>
  <c r="F64" i="17" s="1"/>
  <c r="B65" i="17"/>
  <c r="B59" i="17" s="1"/>
  <c r="F59" i="17" s="1"/>
  <c r="D66" i="17"/>
  <c r="D60" i="17" s="1"/>
  <c r="D68" i="17"/>
  <c r="D62" i="17" s="1"/>
  <c r="D137" i="17" s="1"/>
  <c r="G68" i="17"/>
  <c r="F71" i="17"/>
  <c r="C76" i="17"/>
  <c r="G76" i="17" s="1"/>
  <c r="G77" i="17"/>
  <c r="F78" i="17"/>
  <c r="D83" i="17"/>
  <c r="D82" i="17" s="1"/>
  <c r="G86" i="17"/>
  <c r="C89" i="17"/>
  <c r="G89" i="17" s="1"/>
  <c r="B90" i="17"/>
  <c r="B83" i="17" s="1"/>
  <c r="R83" i="17"/>
  <c r="B85" i="17"/>
  <c r="B135" i="17" s="1"/>
  <c r="G101" i="17"/>
  <c r="F101" i="17"/>
  <c r="B105" i="17"/>
  <c r="P84" i="17"/>
  <c r="P134" i="17" s="1"/>
  <c r="P103" i="17"/>
  <c r="B103" i="17" s="1"/>
  <c r="G106" i="17"/>
  <c r="F106" i="17"/>
  <c r="G107" i="17"/>
  <c r="I109" i="17"/>
  <c r="C110" i="17"/>
  <c r="I133" i="17"/>
  <c r="I132" i="17" s="1"/>
  <c r="M133" i="17"/>
  <c r="Q133" i="17"/>
  <c r="Q132" i="17" s="1"/>
  <c r="U133" i="17"/>
  <c r="U132" i="17" s="1"/>
  <c r="Y133" i="17"/>
  <c r="AC133" i="17"/>
  <c r="AC132" i="17" s="1"/>
  <c r="J134" i="17"/>
  <c r="J132" i="17" s="1"/>
  <c r="N134" i="17"/>
  <c r="R134" i="17"/>
  <c r="V134" i="17"/>
  <c r="Z134" i="17"/>
  <c r="Z132" i="17" s="1"/>
  <c r="AD134" i="17"/>
  <c r="F116" i="17"/>
  <c r="F124" i="17"/>
  <c r="E127" i="17"/>
  <c r="G128" i="17"/>
  <c r="F129" i="17"/>
  <c r="J137" i="17"/>
  <c r="R137" i="17"/>
  <c r="AD137" i="17"/>
  <c r="I153" i="17"/>
  <c r="I160" i="17"/>
  <c r="I158" i="17" s="1"/>
  <c r="E161" i="17"/>
  <c r="G166" i="17"/>
  <c r="F166" i="17"/>
  <c r="G170" i="17"/>
  <c r="F170" i="17"/>
  <c r="I173" i="17"/>
  <c r="I230" i="17"/>
  <c r="I229" i="17" s="1"/>
  <c r="M173" i="17"/>
  <c r="M230" i="17"/>
  <c r="M229" i="17" s="1"/>
  <c r="Q173" i="17"/>
  <c r="Q230" i="17"/>
  <c r="Q229" i="17" s="1"/>
  <c r="U173" i="17"/>
  <c r="U230" i="17"/>
  <c r="U229" i="17" s="1"/>
  <c r="Y173" i="17"/>
  <c r="Y230" i="17"/>
  <c r="AC173" i="17"/>
  <c r="AC230" i="17"/>
  <c r="AC229" i="17" s="1"/>
  <c r="C176" i="17"/>
  <c r="G176" i="17" s="1"/>
  <c r="C185" i="17"/>
  <c r="G188" i="17"/>
  <c r="D230" i="17"/>
  <c r="K191" i="17"/>
  <c r="O191" i="17"/>
  <c r="S191" i="17"/>
  <c r="W191" i="17"/>
  <c r="AA191" i="17"/>
  <c r="AE191" i="17"/>
  <c r="D199" i="17"/>
  <c r="E193" i="17"/>
  <c r="G199" i="17"/>
  <c r="E197" i="17"/>
  <c r="F199" i="17"/>
  <c r="L209" i="17"/>
  <c r="L231" i="17"/>
  <c r="P209" i="17"/>
  <c r="P231" i="17"/>
  <c r="P229" i="17" s="1"/>
  <c r="AB209" i="17"/>
  <c r="AB231" i="17"/>
  <c r="F215" i="17"/>
  <c r="E222" i="17"/>
  <c r="L229" i="17"/>
  <c r="F265" i="17"/>
  <c r="G265" i="17"/>
  <c r="B269" i="17"/>
  <c r="B264" i="17"/>
  <c r="F264" i="17" s="1"/>
  <c r="F277" i="17"/>
  <c r="B273" i="17"/>
  <c r="C148" i="17"/>
  <c r="C146" i="17" s="1"/>
  <c r="D142" i="17"/>
  <c r="D140" i="17" s="1"/>
  <c r="G142" i="17"/>
  <c r="C163" i="17"/>
  <c r="G163" i="17" s="1"/>
  <c r="B163" i="17"/>
  <c r="F163" i="17" s="1"/>
  <c r="G174" i="17"/>
  <c r="K231" i="17"/>
  <c r="K229" i="17" s="1"/>
  <c r="O231" i="17"/>
  <c r="O229" i="17" s="1"/>
  <c r="S231" i="17"/>
  <c r="S229" i="17" s="1"/>
  <c r="W231" i="17"/>
  <c r="W229" i="17" s="1"/>
  <c r="AA231" i="17"/>
  <c r="AA229" i="17" s="1"/>
  <c r="AE231" i="17"/>
  <c r="AE229" i="17" s="1"/>
  <c r="F180" i="17"/>
  <c r="D181" i="17"/>
  <c r="E175" i="17"/>
  <c r="G181" i="17"/>
  <c r="G187" i="17"/>
  <c r="F187" i="17"/>
  <c r="E185" i="17"/>
  <c r="F198" i="17"/>
  <c r="AE345" i="17"/>
  <c r="AE236" i="17"/>
  <c r="Q344" i="17"/>
  <c r="Q260" i="17"/>
  <c r="U344" i="17"/>
  <c r="U260" i="17"/>
  <c r="D267" i="17"/>
  <c r="F274" i="17"/>
  <c r="E273" i="17"/>
  <c r="D274" i="17"/>
  <c r="D275" i="17"/>
  <c r="D262" i="17" s="1"/>
  <c r="F275" i="17"/>
  <c r="O360" i="17"/>
  <c r="AG129" i="17"/>
  <c r="C161" i="17"/>
  <c r="C160" i="17" s="1"/>
  <c r="B161" i="17"/>
  <c r="H160" i="17"/>
  <c r="L160" i="17"/>
  <c r="L158" i="17" s="1"/>
  <c r="P160" i="17"/>
  <c r="P158" i="17" s="1"/>
  <c r="T160" i="17"/>
  <c r="T158" i="17" s="1"/>
  <c r="X160" i="17"/>
  <c r="X158" i="17" s="1"/>
  <c r="AB160" i="17"/>
  <c r="AB158" i="17" s="1"/>
  <c r="F167" i="17"/>
  <c r="B174" i="17"/>
  <c r="F174" i="17" s="1"/>
  <c r="H173" i="17"/>
  <c r="L173" i="17"/>
  <c r="P173" i="17"/>
  <c r="T173" i="17"/>
  <c r="X173" i="17"/>
  <c r="AB173" i="17"/>
  <c r="H231" i="17"/>
  <c r="T231" i="17"/>
  <c r="T229" i="17" s="1"/>
  <c r="X231" i="17"/>
  <c r="X229" i="17" s="1"/>
  <c r="G209" i="17"/>
  <c r="AG217" i="17"/>
  <c r="C215" i="17"/>
  <c r="G215" i="17" s="1"/>
  <c r="B217" i="17"/>
  <c r="AD211" i="17"/>
  <c r="AD209" i="17" s="1"/>
  <c r="D228" i="17"/>
  <c r="D227" i="17" s="1"/>
  <c r="G228" i="17"/>
  <c r="E227" i="17"/>
  <c r="E236" i="17"/>
  <c r="G238" i="17"/>
  <c r="F244" i="17"/>
  <c r="D244" i="17"/>
  <c r="E242" i="17"/>
  <c r="F256" i="17"/>
  <c r="C344" i="17"/>
  <c r="G274" i="17"/>
  <c r="G275" i="17"/>
  <c r="D233" i="17"/>
  <c r="K345" i="17"/>
  <c r="K343" i="17" s="1"/>
  <c r="O345" i="17"/>
  <c r="S345" i="17"/>
  <c r="W345" i="17"/>
  <c r="W343" i="17" s="1"/>
  <c r="F252" i="17"/>
  <c r="S343" i="17"/>
  <c r="F263" i="17"/>
  <c r="G269" i="17"/>
  <c r="G277" i="17"/>
  <c r="AE346" i="17"/>
  <c r="AE360" i="17" s="1"/>
  <c r="D302" i="17"/>
  <c r="D301" i="17" s="1"/>
  <c r="G302" i="17"/>
  <c r="E301" i="17"/>
  <c r="F302" i="17"/>
  <c r="Y231" i="17"/>
  <c r="AC231" i="17"/>
  <c r="AG244" i="17"/>
  <c r="B244" i="17"/>
  <c r="AD242" i="17"/>
  <c r="AD238" i="17"/>
  <c r="AB260" i="17"/>
  <c r="C273" i="17"/>
  <c r="F276" i="17"/>
  <c r="J360" i="17"/>
  <c r="N360" i="17"/>
  <c r="R360" i="17"/>
  <c r="V346" i="17"/>
  <c r="V360" i="17" s="1"/>
  <c r="Z360" i="17"/>
  <c r="AD360" i="17"/>
  <c r="E347" i="17"/>
  <c r="H348" i="17"/>
  <c r="L348" i="17"/>
  <c r="P348" i="17"/>
  <c r="T348" i="17"/>
  <c r="X348" i="17"/>
  <c r="AB348" i="17"/>
  <c r="AB329" i="17"/>
  <c r="J345" i="17"/>
  <c r="N345" i="17"/>
  <c r="R345" i="17"/>
  <c r="V345" i="17"/>
  <c r="Z345" i="17"/>
  <c r="J344" i="17"/>
  <c r="N344" i="17"/>
  <c r="R344" i="17"/>
  <c r="V344" i="17"/>
  <c r="Z344" i="17"/>
  <c r="AD344" i="17"/>
  <c r="B325" i="17"/>
  <c r="B318" i="17" s="1"/>
  <c r="B317" i="17"/>
  <c r="F317" i="17" s="1"/>
  <c r="K346" i="17"/>
  <c r="K360" i="17" s="1"/>
  <c r="S346" i="17"/>
  <c r="S360" i="17" s="1"/>
  <c r="W346" i="17"/>
  <c r="W360" i="17" s="1"/>
  <c r="AA346" i="17"/>
  <c r="AA360" i="17" s="1"/>
  <c r="D339" i="17"/>
  <c r="D332" i="17" s="1"/>
  <c r="E332" i="17"/>
  <c r="G339" i="17"/>
  <c r="G332" i="17" s="1"/>
  <c r="F339" i="17"/>
  <c r="F332" i="17" s="1"/>
  <c r="F341" i="17"/>
  <c r="B334" i="17"/>
  <c r="F283" i="17"/>
  <c r="F285" i="17"/>
  <c r="D292" i="17"/>
  <c r="G292" i="17"/>
  <c r="F292" i="17"/>
  <c r="D299" i="17"/>
  <c r="G299" i="17"/>
  <c r="F299" i="17"/>
  <c r="J315" i="17"/>
  <c r="N315" i="17"/>
  <c r="R315" i="17"/>
  <c r="V315" i="17"/>
  <c r="Z315" i="17"/>
  <c r="AD315" i="17"/>
  <c r="D325" i="17"/>
  <c r="D318" i="17" s="1"/>
  <c r="B344" i="17"/>
  <c r="B329" i="17"/>
  <c r="I347" i="17"/>
  <c r="I343" i="17" s="1"/>
  <c r="M347" i="17"/>
  <c r="M361" i="17" s="1"/>
  <c r="U347" i="17"/>
  <c r="U361" i="17" s="1"/>
  <c r="Y347" i="17"/>
  <c r="Y361" i="17" s="1"/>
  <c r="AC347" i="17"/>
  <c r="AC361" i="17" s="1"/>
  <c r="E338" i="17"/>
  <c r="AA331" i="17"/>
  <c r="AA329" i="17" s="1"/>
  <c r="AA336" i="17"/>
  <c r="H345" i="17"/>
  <c r="L345" i="17"/>
  <c r="P345" i="17"/>
  <c r="T345" i="17"/>
  <c r="X345" i="17"/>
  <c r="AB345" i="17"/>
  <c r="H344" i="17"/>
  <c r="L344" i="17"/>
  <c r="L343" i="17" s="1"/>
  <c r="P344" i="17"/>
  <c r="T344" i="17"/>
  <c r="X344" i="17"/>
  <c r="AB344" i="17"/>
  <c r="AB343" i="17" s="1"/>
  <c r="D288" i="17"/>
  <c r="F288" i="17"/>
  <c r="D290" i="17"/>
  <c r="D283" i="17" s="1"/>
  <c r="G290" i="17"/>
  <c r="F290" i="17"/>
  <c r="D297" i="17"/>
  <c r="G297" i="17"/>
  <c r="F297" i="17"/>
  <c r="D304" i="17"/>
  <c r="G304" i="17"/>
  <c r="F304" i="17"/>
  <c r="B315" i="17"/>
  <c r="F316" i="17"/>
  <c r="B346" i="17"/>
  <c r="B360" i="17" s="1"/>
  <c r="J347" i="17"/>
  <c r="N347" i="17"/>
  <c r="N361" i="17" s="1"/>
  <c r="R347" i="17"/>
  <c r="R361" i="17" s="1"/>
  <c r="V347" i="17"/>
  <c r="V361" i="17" s="1"/>
  <c r="Z347" i="17"/>
  <c r="Z361" i="17" s="1"/>
  <c r="AD347" i="17"/>
  <c r="AD361" i="17" s="1"/>
  <c r="K348" i="17"/>
  <c r="O348" i="17"/>
  <c r="W348" i="17"/>
  <c r="AA348" i="17"/>
  <c r="AE348" i="17"/>
  <c r="D330" i="17"/>
  <c r="C333" i="17"/>
  <c r="C336" i="17"/>
  <c r="D289" i="17"/>
  <c r="D291" i="17"/>
  <c r="D284" i="17" s="1"/>
  <c r="D347" i="17" s="1"/>
  <c r="D296" i="17"/>
  <c r="D298" i="17"/>
  <c r="D361" i="17" s="1"/>
  <c r="D303" i="17"/>
  <c r="E308" i="17"/>
  <c r="G309" i="17"/>
  <c r="G311" i="17"/>
  <c r="G313" i="17"/>
  <c r="E315" i="17"/>
  <c r="G324" i="17"/>
  <c r="G325" i="17" s="1"/>
  <c r="G318" i="17" s="1"/>
  <c r="E325" i="17"/>
  <c r="E318" i="17" s="1"/>
  <c r="K347" i="17"/>
  <c r="O347" i="17"/>
  <c r="O361" i="17" s="1"/>
  <c r="S347" i="17"/>
  <c r="S361" i="17" s="1"/>
  <c r="W347" i="17"/>
  <c r="W361" i="17" s="1"/>
  <c r="AA347" i="17"/>
  <c r="AA361" i="17" s="1"/>
  <c r="AE347" i="17"/>
  <c r="AE361" i="17" s="1"/>
  <c r="E348" i="17"/>
  <c r="I348" i="17"/>
  <c r="M348" i="17"/>
  <c r="Q348" i="17"/>
  <c r="U348" i="17"/>
  <c r="Y348" i="17"/>
  <c r="AC348" i="17"/>
  <c r="G352" i="17"/>
  <c r="F352" i="17"/>
  <c r="H346" i="17"/>
  <c r="H360" i="17" s="1"/>
  <c r="L346" i="17"/>
  <c r="L360" i="17" s="1"/>
  <c r="P346" i="17"/>
  <c r="P360" i="17" s="1"/>
  <c r="T346" i="17"/>
  <c r="T360" i="17" s="1"/>
  <c r="X346" i="17"/>
  <c r="X360" i="17" s="1"/>
  <c r="AB346" i="17"/>
  <c r="AB360" i="17" s="1"/>
  <c r="B347" i="17"/>
  <c r="H347" i="17"/>
  <c r="L347" i="17"/>
  <c r="L361" i="17" s="1"/>
  <c r="P347" i="17"/>
  <c r="P361" i="17" s="1"/>
  <c r="T347" i="17"/>
  <c r="T361" i="17" s="1"/>
  <c r="X347" i="17"/>
  <c r="X361" i="17" s="1"/>
  <c r="AB347" i="17"/>
  <c r="AB361" i="17" s="1"/>
  <c r="J348" i="17"/>
  <c r="N348" i="17"/>
  <c r="R348" i="17"/>
  <c r="V348" i="17"/>
  <c r="Z348" i="17"/>
  <c r="AD348" i="17"/>
  <c r="F337" i="17"/>
  <c r="F340" i="17"/>
  <c r="F298" i="17"/>
  <c r="E344" i="17"/>
  <c r="I346" i="17"/>
  <c r="I360" i="17" s="1"/>
  <c r="M346" i="17"/>
  <c r="M360" i="17" s="1"/>
  <c r="Q346" i="17"/>
  <c r="Q360" i="17" s="1"/>
  <c r="U346" i="17"/>
  <c r="U360" i="17" s="1"/>
  <c r="Y346" i="17"/>
  <c r="Y360" i="17" s="1"/>
  <c r="AC346" i="17"/>
  <c r="AC360" i="17" s="1"/>
  <c r="G334" i="17"/>
  <c r="G351" i="17"/>
  <c r="F351" i="17"/>
  <c r="G353" i="17"/>
  <c r="F353" i="17"/>
  <c r="G308" i="17" l="1"/>
  <c r="F308" i="17"/>
  <c r="Z343" i="17"/>
  <c r="G273" i="17"/>
  <c r="F273" i="17"/>
  <c r="G222" i="17"/>
  <c r="E221" i="17"/>
  <c r="F222" i="17"/>
  <c r="G127" i="17"/>
  <c r="F127" i="17"/>
  <c r="B358" i="17"/>
  <c r="H357" i="17"/>
  <c r="AB133" i="17"/>
  <c r="AB132" i="17" s="1"/>
  <c r="F70" i="17"/>
  <c r="G70" i="17"/>
  <c r="F224" i="17"/>
  <c r="G224" i="17"/>
  <c r="G84" i="17"/>
  <c r="D282" i="17"/>
  <c r="X343" i="17"/>
  <c r="H343" i="17"/>
  <c r="V343" i="17"/>
  <c r="G347" i="17"/>
  <c r="F347" i="17"/>
  <c r="AG273" i="17"/>
  <c r="B242" i="17"/>
  <c r="B238" i="17"/>
  <c r="F238" i="17" s="1"/>
  <c r="AE343" i="17"/>
  <c r="O343" i="17"/>
  <c r="Y343" i="17"/>
  <c r="Q343" i="17"/>
  <c r="D175" i="17"/>
  <c r="D173" i="17" s="1"/>
  <c r="D179" i="17"/>
  <c r="AD231" i="17"/>
  <c r="AD229" i="17" s="1"/>
  <c r="D193" i="17"/>
  <c r="D191" i="17" s="1"/>
  <c r="D197" i="17"/>
  <c r="M132" i="17"/>
  <c r="D58" i="17"/>
  <c r="G42" i="17"/>
  <c r="F42" i="17"/>
  <c r="B137" i="17"/>
  <c r="V357" i="17"/>
  <c r="F13" i="17"/>
  <c r="G13" i="17"/>
  <c r="E136" i="17"/>
  <c r="AC357" i="17"/>
  <c r="M357" i="17"/>
  <c r="G281" i="17"/>
  <c r="E280" i="17"/>
  <c r="F281" i="17"/>
  <c r="D294" i="17"/>
  <c r="G179" i="17"/>
  <c r="F179" i="17"/>
  <c r="W132" i="17"/>
  <c r="D148" i="17"/>
  <c r="D146" i="17" s="1"/>
  <c r="D127" i="17"/>
  <c r="F60" i="17"/>
  <c r="G60" i="17"/>
  <c r="C134" i="17"/>
  <c r="G96" i="17"/>
  <c r="F96" i="17"/>
  <c r="G91" i="17"/>
  <c r="P82" i="17"/>
  <c r="C191" i="17"/>
  <c r="C230" i="17"/>
  <c r="C229" i="17" s="1"/>
  <c r="C173" i="17"/>
  <c r="G121" i="17"/>
  <c r="F121" i="17"/>
  <c r="D109" i="17"/>
  <c r="E359" i="17"/>
  <c r="G113" i="17"/>
  <c r="G59" i="17"/>
  <c r="D362" i="17"/>
  <c r="J343" i="17"/>
  <c r="F217" i="17"/>
  <c r="B211" i="17"/>
  <c r="B173" i="17"/>
  <c r="B160" i="17"/>
  <c r="H158" i="17"/>
  <c r="B158" i="17" s="1"/>
  <c r="AC343" i="17"/>
  <c r="G175" i="17"/>
  <c r="F175" i="17"/>
  <c r="E231" i="17"/>
  <c r="G193" i="17"/>
  <c r="F193" i="17"/>
  <c r="E191" i="17"/>
  <c r="G161" i="17"/>
  <c r="E160" i="17"/>
  <c r="F161" i="17"/>
  <c r="Z357" i="17"/>
  <c r="F87" i="17"/>
  <c r="G87" i="17"/>
  <c r="G362" i="17"/>
  <c r="T343" i="17"/>
  <c r="E336" i="17"/>
  <c r="D338" i="17"/>
  <c r="G338" i="17"/>
  <c r="E331" i="17"/>
  <c r="F338" i="17"/>
  <c r="B348" i="17"/>
  <c r="B362" i="17" s="1"/>
  <c r="F362" i="17" s="1"/>
  <c r="F334" i="17"/>
  <c r="E346" i="17"/>
  <c r="R343" i="17"/>
  <c r="F301" i="17"/>
  <c r="G301" i="17"/>
  <c r="F242" i="17"/>
  <c r="G242" i="17"/>
  <c r="G236" i="17"/>
  <c r="B231" i="17"/>
  <c r="C158" i="17"/>
  <c r="C140" i="17"/>
  <c r="E173" i="17"/>
  <c r="B267" i="17"/>
  <c r="F267" i="17" s="1"/>
  <c r="B262" i="17"/>
  <c r="F269" i="17"/>
  <c r="G197" i="17"/>
  <c r="F197" i="17"/>
  <c r="Y229" i="17"/>
  <c r="Y132" i="17"/>
  <c r="R133" i="17"/>
  <c r="R132" i="17" s="1"/>
  <c r="R82" i="17"/>
  <c r="C40" i="17"/>
  <c r="R358" i="17"/>
  <c r="R357" i="17" s="1"/>
  <c r="B10" i="17"/>
  <c r="F16" i="17"/>
  <c r="G16" i="17"/>
  <c r="Y357" i="17"/>
  <c r="G41" i="17"/>
  <c r="E40" i="17"/>
  <c r="F41" i="17"/>
  <c r="X357" i="17"/>
  <c r="G203" i="17"/>
  <c r="F203" i="17"/>
  <c r="G115" i="17"/>
  <c r="F115" i="17"/>
  <c r="X132" i="17"/>
  <c r="P132" i="17"/>
  <c r="B133" i="17"/>
  <c r="H132" i="17"/>
  <c r="D154" i="17"/>
  <c r="D153" i="17" s="1"/>
  <c r="D70" i="17"/>
  <c r="D222" i="17"/>
  <c r="D221" i="17" s="1"/>
  <c r="D224" i="17"/>
  <c r="AD132" i="17"/>
  <c r="G103" i="17"/>
  <c r="F103" i="17"/>
  <c r="E135" i="17"/>
  <c r="F85" i="17"/>
  <c r="G85" i="17"/>
  <c r="F90" i="17"/>
  <c r="G46" i="17"/>
  <c r="F46" i="17"/>
  <c r="AD359" i="17"/>
  <c r="AD357" i="17" s="1"/>
  <c r="AB358" i="17"/>
  <c r="AB357" i="17" s="1"/>
  <c r="H229" i="17"/>
  <c r="B229" i="17" s="1"/>
  <c r="G315" i="17"/>
  <c r="F315" i="17"/>
  <c r="F227" i="17"/>
  <c r="G227" i="17"/>
  <c r="F185" i="17"/>
  <c r="G185" i="17"/>
  <c r="G44" i="17"/>
  <c r="F44" i="17"/>
  <c r="L357" i="17"/>
  <c r="D132" i="17"/>
  <c r="F344" i="17"/>
  <c r="G344" i="17"/>
  <c r="B361" i="17"/>
  <c r="F361" i="17" s="1"/>
  <c r="F348" i="17"/>
  <c r="G348" i="17"/>
  <c r="C347" i="17"/>
  <c r="C361" i="17" s="1"/>
  <c r="G361" i="17" s="1"/>
  <c r="C329" i="17"/>
  <c r="D287" i="17"/>
  <c r="D281" i="17"/>
  <c r="P343" i="17"/>
  <c r="D285" i="17"/>
  <c r="D348" i="17" s="1"/>
  <c r="D346" i="17"/>
  <c r="D360" i="17" s="1"/>
  <c r="N343" i="17"/>
  <c r="AD345" i="17"/>
  <c r="AD343" i="17" s="1"/>
  <c r="AD236" i="17"/>
  <c r="B236" i="17" s="1"/>
  <c r="F236" i="17" s="1"/>
  <c r="AA345" i="17"/>
  <c r="AA343" i="17" s="1"/>
  <c r="D242" i="17"/>
  <c r="D238" i="17"/>
  <c r="D236" i="17" s="1"/>
  <c r="D261" i="17"/>
  <c r="D273" i="17"/>
  <c r="U343" i="17"/>
  <c r="C109" i="17"/>
  <c r="C133" i="17"/>
  <c r="N357" i="17"/>
  <c r="U357" i="17"/>
  <c r="E358" i="17"/>
  <c r="F11" i="17"/>
  <c r="E10" i="17"/>
  <c r="G11" i="17"/>
  <c r="P357" i="17"/>
  <c r="F294" i="17"/>
  <c r="G294" i="17"/>
  <c r="C267" i="17"/>
  <c r="G267" i="17" s="1"/>
  <c r="C262" i="17"/>
  <c r="E233" i="17"/>
  <c r="G177" i="17"/>
  <c r="F177" i="17"/>
  <c r="B109" i="17"/>
  <c r="B84" i="17"/>
  <c r="F84" i="17" s="1"/>
  <c r="G153" i="17"/>
  <c r="F153" i="17"/>
  <c r="E58" i="17"/>
  <c r="D231" i="17"/>
  <c r="D229" i="17" s="1"/>
  <c r="D209" i="17"/>
  <c r="G148" i="17"/>
  <c r="E146" i="17"/>
  <c r="F148" i="17"/>
  <c r="V132" i="17"/>
  <c r="E133" i="17"/>
  <c r="F110" i="17"/>
  <c r="G110" i="17"/>
  <c r="E109" i="17"/>
  <c r="F83" i="17"/>
  <c r="G83" i="17"/>
  <c r="E82" i="17"/>
  <c r="G43" i="17"/>
  <c r="F43" i="17"/>
  <c r="T357" i="17"/>
  <c r="AA132" i="17"/>
  <c r="E137" i="17"/>
  <c r="E134" i="17"/>
  <c r="D64" i="17"/>
  <c r="G82" i="17" l="1"/>
  <c r="G10" i="17"/>
  <c r="F10" i="17"/>
  <c r="F221" i="17"/>
  <c r="G221" i="17"/>
  <c r="F146" i="17"/>
  <c r="G146" i="17"/>
  <c r="F58" i="17"/>
  <c r="G58" i="17"/>
  <c r="F173" i="17"/>
  <c r="G173" i="17"/>
  <c r="G331" i="17"/>
  <c r="E345" i="17"/>
  <c r="F331" i="17"/>
  <c r="E329" i="17"/>
  <c r="G231" i="17"/>
  <c r="F231" i="17"/>
  <c r="E229" i="17"/>
  <c r="F346" i="17"/>
  <c r="E360" i="17"/>
  <c r="G346" i="17"/>
  <c r="E158" i="17"/>
  <c r="F160" i="17"/>
  <c r="G160" i="17"/>
  <c r="E140" i="17"/>
  <c r="G134" i="17"/>
  <c r="B134" i="17"/>
  <c r="F134" i="17" s="1"/>
  <c r="G262" i="17"/>
  <c r="C260" i="17"/>
  <c r="G260" i="17" s="1"/>
  <c r="C345" i="17"/>
  <c r="G358" i="17"/>
  <c r="E357" i="17"/>
  <c r="F358" i="17"/>
  <c r="B82" i="17"/>
  <c r="F82" i="17" s="1"/>
  <c r="D280" i="17"/>
  <c r="F135" i="17"/>
  <c r="G135" i="17"/>
  <c r="B132" i="17"/>
  <c r="G191" i="17"/>
  <c r="F191" i="17"/>
  <c r="G280" i="17"/>
  <c r="F280" i="17"/>
  <c r="G136" i="17"/>
  <c r="F136" i="17"/>
  <c r="G40" i="17"/>
  <c r="F40" i="17"/>
  <c r="G336" i="17"/>
  <c r="F336" i="17"/>
  <c r="F211" i="17"/>
  <c r="B209" i="17"/>
  <c r="F209" i="17" s="1"/>
  <c r="G133" i="17"/>
  <c r="E132" i="17"/>
  <c r="F133" i="17"/>
  <c r="G137" i="17"/>
  <c r="F137" i="17"/>
  <c r="G109" i="17"/>
  <c r="F109" i="17"/>
  <c r="C132" i="17"/>
  <c r="D344" i="17"/>
  <c r="D260" i="17"/>
  <c r="B260" i="17"/>
  <c r="F260" i="17" s="1"/>
  <c r="B345" i="17"/>
  <c r="F262" i="17"/>
  <c r="D331" i="17"/>
  <c r="D336" i="17"/>
  <c r="D358" i="17"/>
  <c r="D359" i="17"/>
  <c r="F229" i="17" l="1"/>
  <c r="G229" i="17"/>
  <c r="F140" i="17"/>
  <c r="G140" i="17"/>
  <c r="G345" i="17"/>
  <c r="F345" i="17"/>
  <c r="E343" i="17"/>
  <c r="D357" i="17"/>
  <c r="G360" i="17"/>
  <c r="F360" i="17"/>
  <c r="B359" i="17"/>
  <c r="B343" i="17"/>
  <c r="D345" i="17"/>
  <c r="D343" i="17" s="1"/>
  <c r="D329" i="17"/>
  <c r="G132" i="17"/>
  <c r="F132" i="17"/>
  <c r="C359" i="17"/>
  <c r="C343" i="17"/>
  <c r="G329" i="17"/>
  <c r="F329" i="17"/>
  <c r="C357" i="17" l="1"/>
  <c r="G357" i="17" s="1"/>
  <c r="G359" i="17"/>
  <c r="B357" i="17"/>
  <c r="F357" i="17" s="1"/>
  <c r="F359" i="17"/>
  <c r="G343" i="17"/>
  <c r="F343" i="17"/>
</calcChain>
</file>

<file path=xl/sharedStrings.xml><?xml version="1.0" encoding="utf-8"?>
<sst xmlns="http://schemas.openxmlformats.org/spreadsheetml/2006/main" count="440" uniqueCount="131">
  <si>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</si>
  <si>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</si>
  <si>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</si>
  <si>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</si>
  <si>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</si>
  <si>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</si>
  <si>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</si>
  <si>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</si>
  <si>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</si>
  <si>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</si>
  <si>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</si>
  <si>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</si>
  <si>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</si>
  <si>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</si>
  <si>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</si>
  <si>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</si>
  <si>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</si>
  <si>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</si>
  <si>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</si>
  <si>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</si>
  <si>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</si>
  <si>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</si>
  <si>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</si>
  <si>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</si>
  <si>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</si>
  <si>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</si>
  <si>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</si>
  <si>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</si>
  <si>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</si>
  <si>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</si>
  <si>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</si>
  <si>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</si>
  <si>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</si>
  <si>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</si>
  <si>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</si>
  <si>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</si>
  <si>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</si>
  <si>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</si>
  <si>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</si>
  <si>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</si>
  <si>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</si>
  <si>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</si>
  <si>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</si>
  <si>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</si>
  <si>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</si>
  <si>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</si>
  <si>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</si>
  <si>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</si>
  <si>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</si>
  <si>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</si>
  <si>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</si>
  <si>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</si>
  <si>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</si>
  <si>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</si>
  <si>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</si>
  <si>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</si>
  <si>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</si>
  <si>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</si>
  <si>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</si>
  <si>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</si>
  <si>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</si>
  <si>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</si>
  <si>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</si>
  <si>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</si>
  <si>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</si>
  <si>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Именные премии школьникам от ООО "ЛУКОЙЛ-Западная Сибирь" (Решение 5/40 от 27.04.2020)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</si>
  <si>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Постановление от 02.07.2020 №1162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</si>
  <si>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</si>
  <si>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</si>
  <si>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</si>
  <si>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</si>
  <si>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</si>
  <si>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</si>
  <si>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>Муниципальным автономным учреждением «Информационно-ресурсный центр города Когалыма» проводится работа по расторжению договорных отношений за 2020 год. Средства полученные за приобретение путевок в 2020 году возвращаются в бюджет округа.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</si>
  <si>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</si>
  <si>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</si>
  <si>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</si>
  <si>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Выезд обучающихся МАУ "ДДТ", МАУ "ДШИ" на мероприятия. Экономия средств в связи с отменой проведения мероприятий.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</si>
  <si>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</si>
  <si>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</si>
  <si>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</si>
  <si>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</si>
  <si>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</si>
  <si>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</si>
  <si>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</si>
  <si>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Освоение средств по итогам проведения конкурса "На лучшую подготовку граждан РФ к военной службе"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</si>
  <si>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</si>
  <si>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</si>
  <si>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</si>
  <si>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2809,2 тыс. руб. будет освоена в будущем периоде.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</si>
  <si>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</si>
  <si>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</si>
  <si>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</si>
  <si>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</si>
  <si>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</si>
  <si>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</si>
  <si>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- Аппарат управления  согласно  фактически начисленной заработной платы.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</si>
  <si>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</si>
  <si>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</si>
  <si>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 xml:space="preserve">Проведение ремонтных работ в убразовательных учреждениях. Оплата согласно актов выполненных работ. </t>
  </si>
  <si>
    <t>Организация питания в Школах. С 01.09.2020 г. выделены средства Субсидии ОБ и ФБ 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</si>
  <si>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</si>
  <si>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31.08.2020.
Работы по контракту выполнены и оплачены в полном объеме.
2. Контракт 07/20-ОД от 02.03.2020 (дошкольные образовательные учреждения):
- цена контракта - 17 257,01 тыс. руб.;
- срок выполнения работ по 31.08.2020.
Работы по контракту выполнены и оплачены в полном объеме.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</si>
  <si>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</si>
  <si>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4.3.2  Проект МО "Создание лаборатории технического творчества MIR"</t>
  </si>
  <si>
    <t>Реализация на базе МАОУ "Средняя школа № 3" проекта МО "Создание лаборатории технического творчества MIR"</t>
  </si>
  <si>
    <t>4.3.1.7.Строительство объекта: "Музыкальная школа в городе Когалыме"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</si>
  <si>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</si>
  <si>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</si>
  <si>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</si>
  <si>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</si>
  <si>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Ответственный за составление сетевого графика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</si>
  <si>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</si>
  <si>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</si>
  <si>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</si>
  <si>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</si>
  <si>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</si>
  <si>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</si>
  <si>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</si>
  <si>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</si>
  <si>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>На отчетную дату по объекту ведется исполнение (исполнены) следующих контрактов:
-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Сургут;
- на отчетную дату ведется выполнение (выполнено) следующих работ:
- выполнены работы по оштукатуриванию стен 100%, заливке стяжки пола 100%, отсыпка территории 100%, монтажу магистральных сетей 100%, монтажу трансформаторной подстанции, установки радиаторов отопления 100%, прокладки кабельной разводки систем электроснабжения, слаботочных сетей, вентиляции 1, 2, 3 этажей, асфальтирование проездов и стоянок, озеленение 100%.  
- ведутся работы по установки витражей на кровле 90%, системы водоотведения по этажам, монтажу кровли - 90%, отделки фасада - 75%, монтажу бордюрного камня с укладкой тротуарной плитки вдоль проездов к детскому саду - 90%, монтажу ограждения территории 99%, монтажу уличного игрового оборудования, монтажу оборудования внутренних слаботочных сетей, монтажу наружных светильников освещения, монтажу лифтового оборудования.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29.11.2019;
- Заключено 23 муниципальных контракта на сумму 17 187,63 тыс. руб, на поставку мебели и технологического оборудования (срок поставки конец сентября-октябрь, постанвка на отчетную дату ведется), из них:
- поставка произведена и сборка оборудования по 10 контрактам на сумму 3 279,67 тыс. руб., еще по 8 контрактам поставка произведена, ведется сборка оборудования. 
3. На отчетную дату работы ведутся с отставанием от сетевого графика 2020 года по причине нарушения подрядной организацией сроков выполнения работ 1 этапа, срок выполнения которых согласно условий муниципального контракта составляет 29.11.2019, в целях устранения указанного отставания в течение 2020 года подрядной организацией усилено принимались меры по наращиванию темпов строительства, однако устранить данное отставание от графика в сентябре и октябре 2020 не удалось.
4. На отчетную дату степень готовности объекта ориентирововчно составляет 72%.</t>
  </si>
  <si>
    <t xml:space="preserve">Освоение средств ПАО "ЛУКОЙЛ" в рамках программы "Формула успеха".  </t>
  </si>
  <si>
    <t>Организация отдыха и оздоровления детей.  ОБ - 1600,0 тыс. руб. - оплата питания в пришкольных лагерях;  МБ - 1066,7 тыс. руб. - софинансирование питание. Факт  ОБ - 1529,9 т.р - 99,99%      МБ софинансирование - 0,1 т.р. - 0,01%</t>
  </si>
  <si>
    <t>Начальник Управления образования</t>
  </si>
  <si>
    <t>С.Г. Гришина</t>
  </si>
  <si>
    <t>Выезд учащихся и сопровождающих на окружные олимпиады, проведение мероприятий. Экономия 255,4 тыс. руб. согласно фактически предоставленных документов по оплате расходов.</t>
  </si>
  <si>
    <t xml:space="preserve">  
Ежемесячное содержание МАУ "Школа искусств", МАУ "ДДТ". Экономия средств 1328,8 тыс. рублей оплата расходов льготного проезда, выход на пенсию.</t>
  </si>
  <si>
    <t>Ежемесячное содержание Школы Детские сады - 14 учреждений.  Экономия средств 17811,9 тыс. рублей оплата льготного прооезда, выход на пенсию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</si>
  <si>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291,5 тыс. руб. согласно фактически предоставленных документов</t>
  </si>
  <si>
    <t>Финансирование МАУ "ИРЦ г. Когалыма" .  Экономия средств 204,3 тыс. рублей согласно фактически предоставленных документов на оплату льготного проезда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</si>
  <si>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, 3-го и 4-го этпапов (660,01 тыс.руб., 133,81 тыс.руб. и 231,30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Отклонение по мероприятию в связи с  изменением благотворителем, схемы реализации мероприятия.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</si>
</sst>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A3F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9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9" fillId="0" borderId="1" xfId="0" applyNumberFormat="1" applyFont="1" applyFill="1" applyBorder="1" applyAlignment="1" applyProtection="1">
      <alignment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9" fillId="0" borderId="4" xfId="0" applyNumberFormat="1" applyFont="1" applyFill="1" applyBorder="1" applyAlignment="1" applyProtection="1">
      <alignment vertical="top" wrapText="1"/>
    </xf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1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1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1" fontId="5" fillId="0" borderId="1" xfId="0" applyNumberFormat="1" applyFont="1" applyFill="1" applyBorder="1" applyAlignment="1" applyProtection="1">
      <alignment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71" fontId="6" fillId="0" borderId="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1" fontId="6" fillId="5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171" fontId="5" fillId="6" borderId="1" xfId="0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justify" wrapText="1"/>
    </xf>
    <xf numFmtId="171" fontId="6" fillId="6" borderId="1" xfId="1" applyNumberFormat="1" applyFont="1" applyFill="1" applyBorder="1" applyAlignment="1" applyProtection="1">
      <alignment vertical="center" wrapText="1"/>
    </xf>
    <xf numFmtId="171" fontId="6" fillId="6" borderId="1" xfId="0" applyNumberFormat="1" applyFont="1" applyFill="1" applyBorder="1" applyAlignment="1" applyProtection="1">
      <alignment vertical="center" wrapText="1"/>
    </xf>
    <xf numFmtId="169" fontId="6" fillId="6" borderId="1" xfId="1" applyNumberFormat="1" applyFont="1" applyFill="1" applyBorder="1" applyAlignment="1" applyProtection="1">
      <alignment vertical="center" wrapText="1"/>
    </xf>
    <xf numFmtId="165" fontId="6" fillId="6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1" fontId="5" fillId="0" borderId="1" xfId="1" applyNumberFormat="1" applyFont="1" applyFill="1" applyBorder="1" applyAlignment="1" applyProtection="1">
      <alignment horizontal="right" vertical="center" wrapText="1"/>
    </xf>
    <xf numFmtId="171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12" fillId="0" borderId="4" xfId="0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horizontal="left" wrapText="1"/>
    </xf>
    <xf numFmtId="171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1" fontId="5" fillId="5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71" fontId="5" fillId="7" borderId="1" xfId="1" applyNumberFormat="1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justify" wrapText="1"/>
    </xf>
    <xf numFmtId="171" fontId="6" fillId="8" borderId="1" xfId="0" applyNumberFormat="1" applyFont="1" applyFill="1" applyBorder="1" applyAlignment="1" applyProtection="1">
      <alignment vertical="center" wrapText="1"/>
    </xf>
    <xf numFmtId="171" fontId="6" fillId="8" borderId="1" xfId="1" applyNumberFormat="1" applyFont="1" applyFill="1" applyBorder="1" applyAlignment="1" applyProtection="1">
      <alignment vertical="center" wrapText="1"/>
    </xf>
    <xf numFmtId="169" fontId="6" fillId="8" borderId="1" xfId="1" applyNumberFormat="1" applyFont="1" applyFill="1" applyBorder="1" applyAlignment="1" applyProtection="1">
      <alignment vertical="center" wrapText="1"/>
    </xf>
    <xf numFmtId="165" fontId="5" fillId="8" borderId="1" xfId="0" applyNumberFormat="1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wrapText="1"/>
    </xf>
    <xf numFmtId="165" fontId="6" fillId="8" borderId="1" xfId="0" applyNumberFormat="1" applyFont="1" applyFill="1" applyBorder="1" applyAlignment="1" applyProtection="1">
      <alignment vertical="center" wrapText="1"/>
    </xf>
    <xf numFmtId="169" fontId="5" fillId="8" borderId="1" xfId="1" applyNumberFormat="1" applyFont="1" applyFill="1" applyBorder="1" applyAlignment="1" applyProtection="1">
      <alignment vertical="center" wrapText="1"/>
    </xf>
    <xf numFmtId="167" fontId="6" fillId="8" borderId="1" xfId="1" applyNumberFormat="1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5" fillId="5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 applyProtection="1">
      <alignment vertical="center" wrapText="1"/>
    </xf>
    <xf numFmtId="167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9" fillId="0" borderId="3" xfId="0" applyNumberFormat="1" applyFont="1" applyFill="1" applyBorder="1" applyAlignment="1" applyProtection="1">
      <alignment vertical="top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167" fontId="6" fillId="6" borderId="1" xfId="1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vertical="center" wrapText="1"/>
    </xf>
    <xf numFmtId="169" fontId="6" fillId="6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vertical="center" wrapText="1"/>
    </xf>
    <xf numFmtId="167" fontId="5" fillId="7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4" fillId="5" borderId="0" xfId="0" applyFont="1" applyFill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13" fillId="6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justify" vertical="center" wrapText="1"/>
    </xf>
    <xf numFmtId="0" fontId="14" fillId="0" borderId="0" xfId="0" applyFont="1" applyFill="1" applyAlignment="1" applyProtection="1">
      <alignment vertical="center" wrapText="1"/>
    </xf>
    <xf numFmtId="165" fontId="9" fillId="0" borderId="3" xfId="0" applyNumberFormat="1" applyFont="1" applyFill="1" applyBorder="1" applyAlignment="1" applyProtection="1">
      <alignment horizontal="left" vertical="top" wrapText="1"/>
    </xf>
    <xf numFmtId="165" fontId="9" fillId="0" borderId="4" xfId="0" applyNumberFormat="1" applyFont="1" applyFill="1" applyBorder="1" applyAlignment="1" applyProtection="1">
      <alignment horizontal="left" vertical="top" wrapText="1"/>
    </xf>
    <xf numFmtId="165" fontId="9" fillId="0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</xf>
    <xf numFmtId="165" fontId="9" fillId="2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43" fontId="6" fillId="0" borderId="1" xfId="0" applyNumberFormat="1" applyFont="1" applyFill="1" applyBorder="1" applyAlignment="1" applyProtection="1">
      <alignment vertical="center" wrapText="1"/>
    </xf>
    <xf numFmtId="171" fontId="6" fillId="0" borderId="1" xfId="1" applyNumberFormat="1" applyFont="1" applyFill="1" applyBorder="1" applyAlignment="1" applyProtection="1">
      <alignment horizontal="right" vertical="center" wrapText="1"/>
    </xf>
    <xf numFmtId="165" fontId="4" fillId="0" borderId="14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165" fontId="9" fillId="0" borderId="3" xfId="0" applyNumberFormat="1" applyFont="1" applyFill="1" applyBorder="1" applyAlignment="1" applyProtection="1">
      <alignment horizontal="left" vertical="top" wrapText="1"/>
    </xf>
    <xf numFmtId="165" fontId="9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165" fontId="9" fillId="0" borderId="5" xfId="0" applyNumberFormat="1" applyFont="1" applyFill="1" applyBorder="1" applyAlignment="1" applyProtection="1">
      <alignment horizontal="left" vertical="top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9" fillId="2" borderId="3" xfId="0" applyNumberFormat="1" applyFont="1" applyFill="1" applyBorder="1" applyAlignment="1" applyProtection="1">
      <alignment horizontal="left" vertical="top" wrapText="1"/>
    </xf>
    <xf numFmtId="165" fontId="9" fillId="2" borderId="4" xfId="0" applyNumberFormat="1" applyFont="1" applyFill="1" applyBorder="1" applyAlignment="1" applyProtection="1">
      <alignment horizontal="left" vertical="top" wrapText="1"/>
    </xf>
    <xf numFmtId="165" fontId="9" fillId="2" borderId="5" xfId="0" applyNumberFormat="1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9" fillId="0" borderId="3" xfId="0" applyNumberFormat="1" applyFont="1" applyFill="1" applyBorder="1" applyAlignment="1" applyProtection="1">
      <alignment horizontal="center" vertical="top" wrapText="1"/>
    </xf>
    <xf numFmtId="165" fontId="9" fillId="0" borderId="4" xfId="0" applyNumberFormat="1" applyFont="1" applyFill="1" applyBorder="1" applyAlignment="1" applyProtection="1">
      <alignment horizontal="center" vertical="top" wrapText="1"/>
    </xf>
    <xf numFmtId="165" fontId="9" fillId="0" borderId="5" xfId="0" applyNumberFormat="1" applyFont="1" applyFill="1" applyBorder="1" applyAlignment="1" applyProtection="1">
      <alignment horizontal="center" vertical="top" wrapText="1"/>
    </xf>
    <xf numFmtId="165" fontId="6" fillId="2" borderId="3" xfId="0" applyNumberFormat="1" applyFont="1" applyFill="1" applyBorder="1" applyAlignment="1" applyProtection="1">
      <alignment horizontal="left" vertical="top" wrapText="1"/>
    </xf>
    <xf numFmtId="165" fontId="6" fillId="2" borderId="4" xfId="0" applyNumberFormat="1" applyFont="1" applyFill="1" applyBorder="1" applyAlignment="1" applyProtection="1">
      <alignment horizontal="left" vertical="top" wrapText="1"/>
    </xf>
    <xf numFmtId="165" fontId="6" fillId="2" borderId="5" xfId="0" applyNumberFormat="1" applyFont="1" applyFill="1" applyBorder="1" applyAlignment="1" applyProtection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8"/>
  <sheetViews>
    <sheetView showGridLines="0" tabSelected="1" view="pageBreakPreview" zoomScale="61" zoomScaleNormal="70" zoomScaleSheetLayoutView="61" workbookViewId="0">
      <pane ySplit="4" topLeftCell="A323" activePane="bottomLeft" state="frozen"/>
      <selection pane="bottomLeft" activeCell="A335" sqref="A335:AE335"/>
    </sheetView>
  </sheetViews>
  <sheetFormatPr defaultColWidth="9.28515625" defaultRowHeight="15.75" x14ac:dyDescent="0.2"/>
  <cols>
    <col min="1" max="1" width="45.42578125" style="127" customWidth="1"/>
    <col min="2" max="2" width="18.42578125" style="20" customWidth="1"/>
    <col min="3" max="3" width="19.28515625" style="20" customWidth="1"/>
    <col min="4" max="4" width="18.5703125" style="20" customWidth="1"/>
    <col min="5" max="5" width="16.7109375" style="20" customWidth="1"/>
    <col min="6" max="6" width="19.5703125" style="20" customWidth="1"/>
    <col min="7" max="7" width="17.5703125" style="20" customWidth="1"/>
    <col min="8" max="8" width="16.7109375" style="20" customWidth="1"/>
    <col min="9" max="9" width="18" style="20" customWidth="1"/>
    <col min="10" max="10" width="16.5703125" style="20" customWidth="1"/>
    <col min="11" max="11" width="15.42578125" style="20" customWidth="1"/>
    <col min="12" max="12" width="18.42578125" style="20" customWidth="1"/>
    <col min="13" max="13" width="16" style="20" customWidth="1"/>
    <col min="14" max="14" width="16.42578125" style="20" customWidth="1"/>
    <col min="15" max="15" width="16" style="20" customWidth="1"/>
    <col min="16" max="16" width="15.5703125" style="20" customWidth="1"/>
    <col min="17" max="17" width="15.42578125" style="20" customWidth="1"/>
    <col min="18" max="18" width="16.7109375" style="20" customWidth="1"/>
    <col min="19" max="19" width="16.5703125" style="20" customWidth="1"/>
    <col min="20" max="20" width="16.42578125" style="121" customWidth="1"/>
    <col min="21" max="21" width="16" style="121" customWidth="1"/>
    <col min="22" max="23" width="15.28515625" style="121" customWidth="1"/>
    <col min="24" max="24" width="16" style="121" customWidth="1"/>
    <col min="25" max="25" width="15.5703125" style="121" customWidth="1"/>
    <col min="26" max="26" width="16.5703125" style="121" customWidth="1"/>
    <col min="27" max="27" width="13.5703125" style="121" customWidth="1"/>
    <col min="28" max="28" width="15.28515625" style="121" customWidth="1"/>
    <col min="29" max="29" width="15.42578125" style="121" customWidth="1"/>
    <col min="30" max="30" width="16" style="121" customWidth="1"/>
    <col min="31" max="31" width="16.85546875" style="121" customWidth="1"/>
    <col min="32" max="32" width="54.85546875" style="126" customWidth="1"/>
    <col min="33" max="33" width="19.5703125" style="20" customWidth="1"/>
    <col min="34" max="34" width="13.5703125" style="20" bestFit="1" customWidth="1"/>
    <col min="35" max="35" width="12.42578125" style="20" bestFit="1" customWidth="1"/>
    <col min="36" max="16384" width="9.28515625" style="20"/>
  </cols>
  <sheetData>
    <row r="1" spans="1:35" s="18" customFormat="1" ht="30.75" customHeight="1" x14ac:dyDescent="0.2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G1" s="19" t="s">
        <v>60</v>
      </c>
    </row>
    <row r="2" spans="1:35" s="18" customFormat="1" ht="25.5" customHeight="1" x14ac:dyDescent="0.2">
      <c r="A2" s="176" t="s">
        <v>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5" ht="18.75" customHeigh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5" s="21" customFormat="1" ht="18.75" customHeight="1" x14ac:dyDescent="0.2">
      <c r="A4" s="178" t="s">
        <v>57</v>
      </c>
      <c r="B4" s="179" t="s">
        <v>62</v>
      </c>
      <c r="C4" s="179" t="s">
        <v>62</v>
      </c>
      <c r="D4" s="179" t="s">
        <v>63</v>
      </c>
      <c r="E4" s="179" t="s">
        <v>64</v>
      </c>
      <c r="F4" s="168" t="s">
        <v>30</v>
      </c>
      <c r="G4" s="169"/>
      <c r="H4" s="168" t="s">
        <v>0</v>
      </c>
      <c r="I4" s="169"/>
      <c r="J4" s="168" t="s">
        <v>1</v>
      </c>
      <c r="K4" s="169"/>
      <c r="L4" s="168" t="s">
        <v>2</v>
      </c>
      <c r="M4" s="169"/>
      <c r="N4" s="168" t="s">
        <v>3</v>
      </c>
      <c r="O4" s="169"/>
      <c r="P4" s="168" t="s">
        <v>4</v>
      </c>
      <c r="Q4" s="169"/>
      <c r="R4" s="168" t="s">
        <v>5</v>
      </c>
      <c r="S4" s="169"/>
      <c r="T4" s="168" t="s">
        <v>6</v>
      </c>
      <c r="U4" s="169"/>
      <c r="V4" s="168" t="s">
        <v>7</v>
      </c>
      <c r="W4" s="169"/>
      <c r="X4" s="168" t="s">
        <v>8</v>
      </c>
      <c r="Y4" s="169"/>
      <c r="Z4" s="168" t="s">
        <v>9</v>
      </c>
      <c r="AA4" s="169"/>
      <c r="AB4" s="168" t="s">
        <v>10</v>
      </c>
      <c r="AC4" s="169"/>
      <c r="AD4" s="168" t="s">
        <v>11</v>
      </c>
      <c r="AE4" s="169"/>
      <c r="AF4" s="172" t="s">
        <v>34</v>
      </c>
    </row>
    <row r="5" spans="1:35" s="21" customFormat="1" ht="18.75" customHeight="1" x14ac:dyDescent="0.2">
      <c r="A5" s="178"/>
      <c r="B5" s="180"/>
      <c r="C5" s="180"/>
      <c r="D5" s="180"/>
      <c r="E5" s="180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170"/>
      <c r="Y5" s="171"/>
      <c r="Z5" s="170"/>
      <c r="AA5" s="171"/>
      <c r="AB5" s="170"/>
      <c r="AC5" s="171"/>
      <c r="AD5" s="170"/>
      <c r="AE5" s="171"/>
      <c r="AF5" s="172"/>
    </row>
    <row r="6" spans="1:35" s="26" customFormat="1" ht="43.5" customHeight="1" x14ac:dyDescent="0.2">
      <c r="A6" s="178"/>
      <c r="B6" s="22">
        <v>2020</v>
      </c>
      <c r="C6" s="23">
        <v>44197</v>
      </c>
      <c r="D6" s="23">
        <v>44197</v>
      </c>
      <c r="E6" s="23">
        <v>44197</v>
      </c>
      <c r="F6" s="24" t="s">
        <v>31</v>
      </c>
      <c r="G6" s="24" t="s">
        <v>32</v>
      </c>
      <c r="H6" s="25" t="s">
        <v>12</v>
      </c>
      <c r="I6" s="25" t="s">
        <v>33</v>
      </c>
      <c r="J6" s="25" t="s">
        <v>12</v>
      </c>
      <c r="K6" s="25" t="s">
        <v>33</v>
      </c>
      <c r="L6" s="25" t="s">
        <v>12</v>
      </c>
      <c r="M6" s="25" t="s">
        <v>33</v>
      </c>
      <c r="N6" s="25" t="s">
        <v>12</v>
      </c>
      <c r="O6" s="25" t="s">
        <v>33</v>
      </c>
      <c r="P6" s="25" t="s">
        <v>12</v>
      </c>
      <c r="Q6" s="25" t="s">
        <v>33</v>
      </c>
      <c r="R6" s="25" t="s">
        <v>12</v>
      </c>
      <c r="S6" s="25" t="s">
        <v>33</v>
      </c>
      <c r="T6" s="25" t="s">
        <v>12</v>
      </c>
      <c r="U6" s="25" t="s">
        <v>33</v>
      </c>
      <c r="V6" s="25" t="s">
        <v>12</v>
      </c>
      <c r="W6" s="25" t="s">
        <v>33</v>
      </c>
      <c r="X6" s="25" t="s">
        <v>12</v>
      </c>
      <c r="Y6" s="25" t="s">
        <v>33</v>
      </c>
      <c r="Z6" s="25" t="s">
        <v>12</v>
      </c>
      <c r="AA6" s="25" t="s">
        <v>33</v>
      </c>
      <c r="AB6" s="25" t="s">
        <v>12</v>
      </c>
      <c r="AC6" s="25" t="s">
        <v>33</v>
      </c>
      <c r="AD6" s="25" t="s">
        <v>12</v>
      </c>
      <c r="AE6" s="25" t="s">
        <v>33</v>
      </c>
      <c r="AF6" s="172"/>
    </row>
    <row r="7" spans="1:35" s="29" customFormat="1" ht="24.7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8">
        <v>32</v>
      </c>
    </row>
    <row r="8" spans="1:35" s="31" customFormat="1" ht="32.25" customHeight="1" x14ac:dyDescent="0.2">
      <c r="A8" s="165" t="s">
        <v>49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7"/>
      <c r="AE8" s="1"/>
      <c r="AF8" s="11"/>
      <c r="AG8" s="30"/>
      <c r="AH8" s="30"/>
      <c r="AI8" s="30"/>
    </row>
    <row r="9" spans="1:35" s="32" customFormat="1" ht="26.25" customHeight="1" x14ac:dyDescent="0.2">
      <c r="A9" s="143" t="s">
        <v>50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64"/>
      <c r="AF9" s="6"/>
      <c r="AG9" s="30"/>
      <c r="AH9" s="30"/>
      <c r="AI9" s="30"/>
    </row>
    <row r="10" spans="1:35" s="32" customFormat="1" ht="18.75" x14ac:dyDescent="0.3">
      <c r="A10" s="33" t="s">
        <v>17</v>
      </c>
      <c r="B10" s="34">
        <f>H10+J10+L10+N10+P10+R10+T10+V10+X10+Z10+AB10+AD10</f>
        <v>5203.5999999999995</v>
      </c>
      <c r="C10" s="1">
        <f>SUM(C11:C14)</f>
        <v>5203.6000000000004</v>
      </c>
      <c r="D10" s="1">
        <f t="shared" ref="D10:E10" si="0">SUM(D11:D14)</f>
        <v>4922.7</v>
      </c>
      <c r="E10" s="1">
        <f t="shared" si="0"/>
        <v>4922.7</v>
      </c>
      <c r="F10" s="8">
        <f>E10/B10*100</f>
        <v>94.601814128680147</v>
      </c>
      <c r="G10" s="8">
        <f>E10/C10*100</f>
        <v>94.601814128680132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1122.3</v>
      </c>
      <c r="X10" s="1">
        <f t="shared" si="1"/>
        <v>0</v>
      </c>
      <c r="Y10" s="1">
        <f t="shared" si="1"/>
        <v>115.1</v>
      </c>
      <c r="Z10" s="1">
        <f t="shared" si="1"/>
        <v>20</v>
      </c>
      <c r="AA10" s="1">
        <f t="shared" si="1"/>
        <v>72.400000000000006</v>
      </c>
      <c r="AB10" s="1">
        <f t="shared" si="1"/>
        <v>1528.5</v>
      </c>
      <c r="AC10" s="1">
        <f t="shared" si="1"/>
        <v>100.6</v>
      </c>
      <c r="AD10" s="1">
        <f t="shared" si="1"/>
        <v>108.7</v>
      </c>
      <c r="AE10" s="1">
        <f t="shared" si="1"/>
        <v>2211.5</v>
      </c>
      <c r="AF10" s="6"/>
      <c r="AG10" s="30"/>
      <c r="AH10" s="30"/>
      <c r="AI10" s="30"/>
    </row>
    <row r="11" spans="1:35" s="32" customFormat="1" ht="18.75" x14ac:dyDescent="0.3">
      <c r="A11" s="35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4" t="e">
        <f>E11/B11*100</f>
        <v>#DIV/0!</v>
      </c>
      <c r="G11" s="4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6"/>
      <c r="AG11" s="30"/>
      <c r="AH11" s="30"/>
      <c r="AI11" s="30"/>
    </row>
    <row r="12" spans="1:35" s="32" customFormat="1" ht="18.75" x14ac:dyDescent="0.3">
      <c r="A12" s="35" t="s">
        <v>14</v>
      </c>
      <c r="B12" s="2">
        <f>B18+B24+B36+B30</f>
        <v>1583.5</v>
      </c>
      <c r="C12" s="2">
        <f>C18+C24+C36+C30</f>
        <v>1583.5</v>
      </c>
      <c r="D12" s="2">
        <f>D18+D24+D36+D30</f>
        <v>1302.5999999999999</v>
      </c>
      <c r="E12" s="2">
        <f>E18+E24+E36+E30</f>
        <v>1302.5999999999999</v>
      </c>
      <c r="F12" s="36">
        <f>E12/B12*100</f>
        <v>82.260814651089348</v>
      </c>
      <c r="G12" s="36">
        <f t="shared" si="3"/>
        <v>82.260814651089348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519.9</v>
      </c>
      <c r="X12" s="2">
        <f t="shared" si="4"/>
        <v>0</v>
      </c>
      <c r="Y12" s="2">
        <f t="shared" si="4"/>
        <v>13</v>
      </c>
      <c r="Z12" s="2">
        <f t="shared" si="4"/>
        <v>20</v>
      </c>
      <c r="AA12" s="2">
        <f t="shared" si="4"/>
        <v>72.400000000000006</v>
      </c>
      <c r="AB12" s="2">
        <f t="shared" si="4"/>
        <v>185.5</v>
      </c>
      <c r="AC12" s="2">
        <f t="shared" si="4"/>
        <v>79.099999999999994</v>
      </c>
      <c r="AD12" s="2">
        <f t="shared" si="4"/>
        <v>108.7</v>
      </c>
      <c r="AE12" s="2">
        <f t="shared" si="4"/>
        <v>90</v>
      </c>
      <c r="AF12" s="6"/>
      <c r="AG12" s="30"/>
      <c r="AH12" s="30"/>
      <c r="AI12" s="30"/>
    </row>
    <row r="13" spans="1:35" s="32" customFormat="1" ht="18.75" x14ac:dyDescent="0.3">
      <c r="A13" s="35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4" t="e">
        <f>E13/B13*100</f>
        <v>#DIV/0!</v>
      </c>
      <c r="G13" s="4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6"/>
      <c r="AG13" s="30"/>
      <c r="AH13" s="30"/>
      <c r="AI13" s="30"/>
    </row>
    <row r="14" spans="1:35" s="32" customFormat="1" ht="18.75" x14ac:dyDescent="0.3">
      <c r="A14" s="35" t="s">
        <v>16</v>
      </c>
      <c r="B14" s="2">
        <f>B20+B26+B38+B32</f>
        <v>3620.1</v>
      </c>
      <c r="C14" s="2">
        <f>C20+C26+C38+C32</f>
        <v>3620.1</v>
      </c>
      <c r="D14" s="2">
        <f t="shared" si="5"/>
        <v>3620.1</v>
      </c>
      <c r="E14" s="2">
        <f t="shared" si="5"/>
        <v>3620.1</v>
      </c>
      <c r="F14" s="4">
        <f>E14/B14*100</f>
        <v>100</v>
      </c>
      <c r="G14" s="4">
        <f>E14/C14*100</f>
        <v>100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602.4</v>
      </c>
      <c r="X14" s="2">
        <f t="shared" si="4"/>
        <v>0</v>
      </c>
      <c r="Y14" s="2">
        <f t="shared" si="4"/>
        <v>102.1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21.5</v>
      </c>
      <c r="AD14" s="2">
        <f t="shared" si="4"/>
        <v>0</v>
      </c>
      <c r="AE14" s="2">
        <f t="shared" si="4"/>
        <v>2121.5</v>
      </c>
      <c r="AF14" s="6"/>
      <c r="AG14" s="30"/>
      <c r="AH14" s="30"/>
      <c r="AI14" s="30"/>
    </row>
    <row r="15" spans="1:35" s="32" customFormat="1" ht="29.25" customHeight="1" x14ac:dyDescent="0.2">
      <c r="A15" s="153" t="s">
        <v>19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6"/>
      <c r="AG15" s="30"/>
      <c r="AH15" s="30"/>
      <c r="AI15" s="30"/>
    </row>
    <row r="16" spans="1:35" s="32" customFormat="1" ht="18.75" x14ac:dyDescent="0.3">
      <c r="A16" s="33" t="s">
        <v>17</v>
      </c>
      <c r="B16" s="34">
        <f>H16+J16+L16+N16+P16+R16+T16+V16+X16+Z16+AB16+AD16</f>
        <v>1005.1</v>
      </c>
      <c r="C16" s="34">
        <f>SUM(C17:C20)</f>
        <v>1005.1</v>
      </c>
      <c r="D16" s="34">
        <f t="shared" ref="D16:E16" si="6">SUM(D17:D20)</f>
        <v>749.7</v>
      </c>
      <c r="E16" s="34">
        <f t="shared" si="6"/>
        <v>749.7</v>
      </c>
      <c r="F16" s="37">
        <f>E16/B16*100</f>
        <v>74.589593075315889</v>
      </c>
      <c r="G16" s="37">
        <f>E16/C16*100</f>
        <v>74.589593075315889</v>
      </c>
      <c r="H16" s="38">
        <f>SUM(H17:H20)</f>
        <v>550</v>
      </c>
      <c r="I16" s="38">
        <f t="shared" ref="I16:AE16" si="7">SUM(I17:I20)</f>
        <v>182.3</v>
      </c>
      <c r="J16" s="38">
        <f t="shared" si="7"/>
        <v>51.3</v>
      </c>
      <c r="K16" s="38">
        <f t="shared" si="7"/>
        <v>128</v>
      </c>
      <c r="L16" s="38">
        <f t="shared" si="7"/>
        <v>30</v>
      </c>
      <c r="M16" s="38">
        <f t="shared" si="7"/>
        <v>0</v>
      </c>
      <c r="N16" s="38">
        <f t="shared" si="7"/>
        <v>0</v>
      </c>
      <c r="O16" s="38">
        <f t="shared" si="7"/>
        <v>56.6</v>
      </c>
      <c r="P16" s="38">
        <f t="shared" si="7"/>
        <v>0</v>
      </c>
      <c r="Q16" s="38">
        <f t="shared" si="7"/>
        <v>0</v>
      </c>
      <c r="R16" s="38">
        <f t="shared" si="7"/>
        <v>175.1</v>
      </c>
      <c r="S16" s="38">
        <f t="shared" si="7"/>
        <v>86.3</v>
      </c>
      <c r="T16" s="38">
        <f t="shared" si="7"/>
        <v>0</v>
      </c>
      <c r="U16" s="38">
        <f t="shared" si="7"/>
        <v>0</v>
      </c>
      <c r="V16" s="38">
        <f t="shared" si="7"/>
        <v>0</v>
      </c>
      <c r="W16" s="38">
        <f t="shared" si="7"/>
        <v>29.9</v>
      </c>
      <c r="X16" s="38">
        <f t="shared" si="7"/>
        <v>0</v>
      </c>
      <c r="Y16" s="38">
        <f t="shared" si="7"/>
        <v>115.1</v>
      </c>
      <c r="Z16" s="38">
        <f t="shared" si="7"/>
        <v>20</v>
      </c>
      <c r="AA16" s="38">
        <f t="shared" si="7"/>
        <v>72.400000000000006</v>
      </c>
      <c r="AB16" s="38">
        <f t="shared" si="7"/>
        <v>70</v>
      </c>
      <c r="AC16" s="38">
        <f t="shared" si="7"/>
        <v>79.099999999999994</v>
      </c>
      <c r="AD16" s="38">
        <f t="shared" si="7"/>
        <v>108.7</v>
      </c>
      <c r="AE16" s="38">
        <f t="shared" si="7"/>
        <v>0</v>
      </c>
      <c r="AF16" s="6"/>
      <c r="AG16" s="30"/>
      <c r="AH16" s="30"/>
      <c r="AI16" s="30"/>
    </row>
    <row r="17" spans="1:35" s="32" customFormat="1" ht="18.75" x14ac:dyDescent="0.3">
      <c r="A17" s="35" t="s">
        <v>13</v>
      </c>
      <c r="B17" s="39">
        <f>H17+J17+L17+N17+P17+R17+T17+AD17+V17+X17+Z17+AB17</f>
        <v>0</v>
      </c>
      <c r="C17" s="39">
        <f>H17</f>
        <v>0</v>
      </c>
      <c r="D17" s="40"/>
      <c r="E17" s="39">
        <f>I17+K17+M17+O17+Q17+S17+U17+W17+Y17+AA17+AC17+AE17</f>
        <v>0</v>
      </c>
      <c r="F17" s="7" t="e">
        <f>E17/B17*100</f>
        <v>#DIV/0!</v>
      </c>
      <c r="G17" s="7" t="e">
        <f>E17/C17*100</f>
        <v>#DIV/0!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6"/>
      <c r="AG17" s="30"/>
      <c r="AH17" s="30"/>
      <c r="AI17" s="30"/>
    </row>
    <row r="18" spans="1:35" s="32" customFormat="1" ht="121.5" customHeight="1" x14ac:dyDescent="0.3">
      <c r="A18" s="35" t="s">
        <v>14</v>
      </c>
      <c r="B18" s="39">
        <f>H18+J18+L18+N18+P18+R18+T18+AD18+V18+X18+Z18+AB18</f>
        <v>885</v>
      </c>
      <c r="C18" s="39">
        <f>H18+J18+L18+N18+P18+R18+T18+V18+X18+Z18+AB18+AD18</f>
        <v>885</v>
      </c>
      <c r="D18" s="40">
        <f>E18</f>
        <v>629.6</v>
      </c>
      <c r="E18" s="39">
        <f>I18+K18+M18+O18+Q18+S18+U18+W18+Y18+AA18+AC18+AE18</f>
        <v>629.6</v>
      </c>
      <c r="F18" s="7">
        <f>E18/B18*100</f>
        <v>71.141242937853107</v>
      </c>
      <c r="G18" s="7">
        <f>E18/C18*100</f>
        <v>71.141242937853107</v>
      </c>
      <c r="H18" s="39">
        <v>550</v>
      </c>
      <c r="I18" s="39">
        <v>182.3</v>
      </c>
      <c r="J18" s="39">
        <v>51.3</v>
      </c>
      <c r="K18" s="39">
        <v>128</v>
      </c>
      <c r="L18" s="39">
        <v>30</v>
      </c>
      <c r="M18" s="39"/>
      <c r="N18" s="39"/>
      <c r="O18" s="38">
        <v>56.6</v>
      </c>
      <c r="P18" s="40"/>
      <c r="Q18" s="40"/>
      <c r="R18" s="40">
        <v>55</v>
      </c>
      <c r="S18" s="40">
        <v>68.3</v>
      </c>
      <c r="T18" s="40"/>
      <c r="U18" s="40"/>
      <c r="V18" s="40"/>
      <c r="W18" s="40">
        <v>29.9</v>
      </c>
      <c r="X18" s="40"/>
      <c r="Y18" s="40">
        <v>13</v>
      </c>
      <c r="Z18" s="40">
        <v>20</v>
      </c>
      <c r="AA18" s="40">
        <v>72.400000000000006</v>
      </c>
      <c r="AB18" s="40">
        <v>70</v>
      </c>
      <c r="AC18" s="40">
        <v>79.099999999999994</v>
      </c>
      <c r="AD18" s="40">
        <v>108.7</v>
      </c>
      <c r="AE18" s="38"/>
      <c r="AF18" s="137" t="s">
        <v>125</v>
      </c>
      <c r="AG18" s="30">
        <f>C18-E18</f>
        <v>255.39999999999998</v>
      </c>
      <c r="AH18" s="30"/>
      <c r="AI18" s="30"/>
    </row>
    <row r="19" spans="1:35" s="32" customFormat="1" ht="18.75" x14ac:dyDescent="0.3">
      <c r="A19" s="35" t="s">
        <v>15</v>
      </c>
      <c r="B19" s="39">
        <f>H19+J19+L19+N19+P19+R19+T19+AD19+V19+X19+Z19+AB19</f>
        <v>0</v>
      </c>
      <c r="C19" s="39">
        <f t="shared" ref="C19" si="8">H19+J19+L19+N19+P19+R19+T19</f>
        <v>0</v>
      </c>
      <c r="D19" s="39"/>
      <c r="E19" s="39">
        <f t="shared" ref="E19:E20" si="9">I19+K19+M19+O19+Q19+S19+U19+W19+Y19+AA19+AC19+AE19</f>
        <v>0</v>
      </c>
      <c r="F19" s="7" t="e">
        <f>E19/B19*100</f>
        <v>#DIV/0!</v>
      </c>
      <c r="G19" s="7" t="e">
        <f>E19/C19*100</f>
        <v>#DIV/0!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137"/>
      <c r="AG19" s="30"/>
      <c r="AH19" s="30"/>
      <c r="AI19" s="30"/>
    </row>
    <row r="20" spans="1:35" s="32" customFormat="1" ht="56.25" x14ac:dyDescent="0.3">
      <c r="A20" s="35" t="s">
        <v>16</v>
      </c>
      <c r="B20" s="39">
        <f>H20+J20+L20+N20+P20+R20+T20+AD20+V20+X20+Z20+AB20</f>
        <v>120.1</v>
      </c>
      <c r="C20" s="39">
        <f>H20+J20+L20+N20+P20+R20+T20+V20+X20+Z20+AB20+AD20</f>
        <v>120.1</v>
      </c>
      <c r="D20" s="40">
        <f>E20</f>
        <v>120.1</v>
      </c>
      <c r="E20" s="39">
        <f t="shared" si="9"/>
        <v>120.1</v>
      </c>
      <c r="F20" s="7">
        <f>E20/B20*100</f>
        <v>100</v>
      </c>
      <c r="G20" s="7">
        <f>E20/C20*100</f>
        <v>100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>
        <v>120.1</v>
      </c>
      <c r="S20" s="38">
        <v>18</v>
      </c>
      <c r="T20" s="38"/>
      <c r="U20" s="38"/>
      <c r="V20" s="38"/>
      <c r="W20" s="38"/>
      <c r="X20" s="38"/>
      <c r="Y20" s="38">
        <v>102.1</v>
      </c>
      <c r="Z20" s="38"/>
      <c r="AA20" s="38"/>
      <c r="AB20" s="38"/>
      <c r="AC20" s="38"/>
      <c r="AD20" s="38"/>
      <c r="AE20" s="38"/>
      <c r="AF20" s="137" t="s">
        <v>65</v>
      </c>
      <c r="AG20" s="30">
        <f>C20-E20</f>
        <v>0</v>
      </c>
      <c r="AH20" s="30"/>
      <c r="AI20" s="30"/>
    </row>
    <row r="21" spans="1:35" s="32" customFormat="1" ht="25.5" customHeight="1" x14ac:dyDescent="0.2">
      <c r="A21" s="153" t="s">
        <v>26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61" t="s">
        <v>66</v>
      </c>
      <c r="AG21" s="30"/>
      <c r="AH21" s="30"/>
      <c r="AI21" s="30"/>
    </row>
    <row r="22" spans="1:35" s="32" customFormat="1" ht="23.25" customHeight="1" x14ac:dyDescent="0.3">
      <c r="A22" s="33" t="s">
        <v>17</v>
      </c>
      <c r="B22" s="34">
        <f>H22+J22+L22+N22+P22+R22+T22+V22+X22+Z22+AB22+AD22</f>
        <v>698.5</v>
      </c>
      <c r="C22" s="34">
        <f>SUM(C23:C26)</f>
        <v>698.5</v>
      </c>
      <c r="D22" s="34">
        <f t="shared" ref="D22:E22" si="10">SUM(D23:D26)</f>
        <v>673</v>
      </c>
      <c r="E22" s="34">
        <f t="shared" si="10"/>
        <v>673</v>
      </c>
      <c r="F22" s="8">
        <f>E22/B22*100</f>
        <v>96.349319971367223</v>
      </c>
      <c r="G22" s="8">
        <f>E22/C22*100</f>
        <v>96.349319971367223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490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90</v>
      </c>
      <c r="AF22" s="162"/>
      <c r="AG22" s="30"/>
      <c r="AH22" s="30"/>
      <c r="AI22" s="30"/>
    </row>
    <row r="23" spans="1:35" s="32" customFormat="1" ht="23.25" customHeight="1" x14ac:dyDescent="0.3">
      <c r="A23" s="35" t="s">
        <v>13</v>
      </c>
      <c r="B23" s="39">
        <f>H23+J23+L23+N23+P23+R23+T23+V23+X23+Z23+AB23+AD23</f>
        <v>0</v>
      </c>
      <c r="C23" s="40">
        <f>H23</f>
        <v>0</v>
      </c>
      <c r="D23" s="40"/>
      <c r="E23" s="39">
        <f>I23+K23+M23+O23+Q23+S23+U23+W23+Y23+AA23+AC23+AE23</f>
        <v>0</v>
      </c>
      <c r="F23" s="4" t="e">
        <f>E23/B23*100</f>
        <v>#DIV/0!</v>
      </c>
      <c r="G23" s="4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62"/>
      <c r="AG23" s="30"/>
      <c r="AH23" s="30"/>
      <c r="AI23" s="30"/>
    </row>
    <row r="24" spans="1:35" s="32" customFormat="1" ht="52.5" customHeight="1" x14ac:dyDescent="0.3">
      <c r="A24" s="35" t="s">
        <v>14</v>
      </c>
      <c r="B24" s="39">
        <f>H24+J24+L24+N24+P24+R24+T24+V24+X24+Z24+AB24+AD24</f>
        <v>698.5</v>
      </c>
      <c r="C24" s="39">
        <f>H24+J24+L24+N24+P24+R24+T24+V24+X24+Z24+AB24</f>
        <v>698.5</v>
      </c>
      <c r="D24" s="40">
        <f>E24</f>
        <v>673</v>
      </c>
      <c r="E24" s="39">
        <f>I24+K24+M24+O24+Q24+S24+U24+W24+Y24+AA24+AC24+AE24</f>
        <v>673</v>
      </c>
      <c r="F24" s="36">
        <f>E24/B24*100</f>
        <v>96.349319971367223</v>
      </c>
      <c r="G24" s="36">
        <f>E24/C24*100</f>
        <v>96.349319971367223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>
        <v>490</v>
      </c>
      <c r="X24" s="1"/>
      <c r="Y24" s="1"/>
      <c r="Z24" s="1"/>
      <c r="AA24" s="1"/>
      <c r="AB24" s="2">
        <v>115.5</v>
      </c>
      <c r="AC24" s="1"/>
      <c r="AD24" s="1"/>
      <c r="AE24" s="1">
        <v>90</v>
      </c>
      <c r="AF24" s="163"/>
      <c r="AG24" s="30">
        <f>C24-E24</f>
        <v>25.5</v>
      </c>
      <c r="AH24" s="30"/>
      <c r="AI24" s="30"/>
    </row>
    <row r="25" spans="1:35" s="32" customFormat="1" ht="23.25" customHeight="1" x14ac:dyDescent="0.3">
      <c r="A25" s="35" t="s">
        <v>15</v>
      </c>
      <c r="B25" s="39">
        <f>H25+J25+L25+N25+P25+R25+T25+V25+X25+Z25+AB25+AD25</f>
        <v>0</v>
      </c>
      <c r="C25" s="40">
        <f t="shared" ref="C25:C26" si="12">H25</f>
        <v>0</v>
      </c>
      <c r="D25" s="40"/>
      <c r="E25" s="39">
        <f t="shared" ref="E25:E26" si="13">I25+K25+M25+O25+Q25+S25+U25+W25+Y25+AA25+AC25+AE25</f>
        <v>0</v>
      </c>
      <c r="F25" s="4" t="e">
        <f t="shared" ref="F25:F26" si="14">E25/B25*100</f>
        <v>#DIV/0!</v>
      </c>
      <c r="G25" s="4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6"/>
      <c r="AG25" s="30"/>
      <c r="AH25" s="30"/>
      <c r="AI25" s="30"/>
    </row>
    <row r="26" spans="1:35" s="32" customFormat="1" ht="23.25" customHeight="1" x14ac:dyDescent="0.3">
      <c r="A26" s="35" t="s">
        <v>16</v>
      </c>
      <c r="B26" s="39">
        <f>H26+J26+L26+N26+P26+R26+T26+V26+X26+Z26+AB26+AD26</f>
        <v>0</v>
      </c>
      <c r="C26" s="40">
        <f t="shared" si="12"/>
        <v>0</v>
      </c>
      <c r="D26" s="40"/>
      <c r="E26" s="39">
        <f t="shared" si="13"/>
        <v>0</v>
      </c>
      <c r="F26" s="4" t="e">
        <f t="shared" si="14"/>
        <v>#DIV/0!</v>
      </c>
      <c r="G26" s="4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6"/>
      <c r="AG26" s="30"/>
      <c r="AH26" s="30"/>
      <c r="AI26" s="30"/>
    </row>
    <row r="27" spans="1:35" s="32" customFormat="1" ht="25.5" hidden="1" customHeight="1" x14ac:dyDescent="0.2">
      <c r="A27" s="153" t="s">
        <v>67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7"/>
      <c r="AF27" s="148"/>
      <c r="AG27" s="30"/>
      <c r="AH27" s="30"/>
      <c r="AI27" s="30"/>
    </row>
    <row r="28" spans="1:35" s="32" customFormat="1" ht="23.25" hidden="1" customHeight="1" x14ac:dyDescent="0.3">
      <c r="A28" s="33" t="s">
        <v>17</v>
      </c>
      <c r="B28" s="34">
        <f>H28+J28+L28+N28+P28+R28+T28+V28+X28+Z28+AB28+AD28</f>
        <v>0</v>
      </c>
      <c r="C28" s="34">
        <f>SUM(C29:C32)</f>
        <v>0</v>
      </c>
      <c r="D28" s="34">
        <f t="shared" ref="D28:E28" si="16">SUM(D29:D32)</f>
        <v>0</v>
      </c>
      <c r="E28" s="34">
        <f t="shared" si="16"/>
        <v>0</v>
      </c>
      <c r="F28" s="8" t="e">
        <f>E28/B28*100</f>
        <v>#DIV/0!</v>
      </c>
      <c r="G28" s="8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49"/>
      <c r="AG28" s="30"/>
      <c r="AH28" s="30"/>
      <c r="AI28" s="30"/>
    </row>
    <row r="29" spans="1:35" s="32" customFormat="1" ht="23.25" hidden="1" customHeight="1" x14ac:dyDescent="0.3">
      <c r="A29" s="35" t="s">
        <v>13</v>
      </c>
      <c r="B29" s="39">
        <f>H29+J29+L29+N29+P29+R29+T29+V29+X29+Z29+AB29+AD29</f>
        <v>0</v>
      </c>
      <c r="C29" s="40">
        <f>H29</f>
        <v>0</v>
      </c>
      <c r="D29" s="40"/>
      <c r="E29" s="39">
        <f>I29+K29+M29+O29+Q29+S29+U29+W29+Y29+AA29+AC29+AE29</f>
        <v>0</v>
      </c>
      <c r="F29" s="4" t="e">
        <f>E29/B29*100</f>
        <v>#DIV/0!</v>
      </c>
      <c r="G29" s="4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49"/>
      <c r="AG29" s="30"/>
      <c r="AH29" s="30"/>
      <c r="AI29" s="30"/>
    </row>
    <row r="30" spans="1:35" s="32" customFormat="1" ht="23.25" hidden="1" customHeight="1" x14ac:dyDescent="0.3">
      <c r="A30" s="35" t="s">
        <v>14</v>
      </c>
      <c r="B30" s="39">
        <f>H30+J30+L30+N30+P30+R30+T30+V30+X30+Z30+AB30+AD30</f>
        <v>0</v>
      </c>
      <c r="C30" s="40">
        <f t="shared" ref="C30:C32" si="18">H30</f>
        <v>0</v>
      </c>
      <c r="D30" s="40"/>
      <c r="E30" s="39">
        <f>I30+K30+M30+O30+Q30+S30+U30+W30+Y30+AA30+AC30+AE30</f>
        <v>0</v>
      </c>
      <c r="F30" s="4" t="e">
        <f>E30/B30*100</f>
        <v>#DIV/0!</v>
      </c>
      <c r="G30" s="4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54"/>
      <c r="AG30" s="30">
        <f>C30-E30</f>
        <v>0</v>
      </c>
      <c r="AH30" s="30"/>
      <c r="AI30" s="30"/>
    </row>
    <row r="31" spans="1:35" s="32" customFormat="1" ht="23.25" hidden="1" customHeight="1" x14ac:dyDescent="0.3">
      <c r="A31" s="35" t="s">
        <v>15</v>
      </c>
      <c r="B31" s="39">
        <f>H31+J31+L31+N31+P31+R31+T31+V31+X31+Z31+AB31+AD31</f>
        <v>0</v>
      </c>
      <c r="C31" s="40">
        <f t="shared" si="18"/>
        <v>0</v>
      </c>
      <c r="D31" s="40"/>
      <c r="E31" s="39">
        <f t="shared" ref="E31:E32" si="19">I31+K31+M31+O31+Q31+S31+U31+W31+Y31+AA31+AC31+AE31</f>
        <v>0</v>
      </c>
      <c r="F31" s="4" t="e">
        <f t="shared" ref="F31:F32" si="20">E31/B31*100</f>
        <v>#DIV/0!</v>
      </c>
      <c r="G31" s="4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6"/>
      <c r="AG31" s="30"/>
      <c r="AH31" s="30"/>
      <c r="AI31" s="30"/>
    </row>
    <row r="32" spans="1:35" s="32" customFormat="1" ht="23.25" hidden="1" customHeight="1" x14ac:dyDescent="0.3">
      <c r="A32" s="35" t="s">
        <v>16</v>
      </c>
      <c r="B32" s="39">
        <f>H32+J32+L32+N32+P32+R32+T32+V32+X32+Z32+AB32+AD32</f>
        <v>0</v>
      </c>
      <c r="C32" s="40">
        <f t="shared" si="18"/>
        <v>0</v>
      </c>
      <c r="D32" s="40"/>
      <c r="E32" s="39">
        <f t="shared" si="19"/>
        <v>0</v>
      </c>
      <c r="F32" s="4" t="e">
        <f t="shared" si="20"/>
        <v>#DIV/0!</v>
      </c>
      <c r="G32" s="4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30"/>
      <c r="AH32" s="30"/>
      <c r="AI32" s="30"/>
    </row>
    <row r="33" spans="1:35" s="32" customFormat="1" ht="27.75" customHeight="1" x14ac:dyDescent="0.2">
      <c r="A33" s="153" t="s">
        <v>40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84" t="s">
        <v>121</v>
      </c>
      <c r="AG33" s="30"/>
      <c r="AH33" s="30"/>
      <c r="AI33" s="30"/>
    </row>
    <row r="34" spans="1:35" s="32" customFormat="1" ht="19.5" customHeight="1" x14ac:dyDescent="0.3">
      <c r="A34" s="33" t="s">
        <v>17</v>
      </c>
      <c r="B34" s="34">
        <f>H34+J34+L34+N34+P34+R34+T34+V34+X34+Z34+AB34+AD34</f>
        <v>3500</v>
      </c>
      <c r="C34" s="34">
        <f>SUM(C35:C38)</f>
        <v>3500</v>
      </c>
      <c r="D34" s="34">
        <f t="shared" ref="D34:E34" si="22">SUM(D35:D38)</f>
        <v>3500</v>
      </c>
      <c r="E34" s="34">
        <f t="shared" si="22"/>
        <v>3500</v>
      </c>
      <c r="F34" s="8">
        <f>E34/B34*100</f>
        <v>100</v>
      </c>
      <c r="G34" s="8">
        <f>E34/C34*100</f>
        <v>100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602.4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21.5</v>
      </c>
      <c r="AD34" s="1">
        <f t="shared" si="23"/>
        <v>0</v>
      </c>
      <c r="AE34" s="1">
        <f t="shared" si="23"/>
        <v>2121.5</v>
      </c>
      <c r="AF34" s="185"/>
      <c r="AG34" s="30"/>
      <c r="AH34" s="30"/>
      <c r="AI34" s="30"/>
    </row>
    <row r="35" spans="1:35" s="32" customFormat="1" ht="19.5" customHeight="1" x14ac:dyDescent="0.3">
      <c r="A35" s="35" t="s">
        <v>13</v>
      </c>
      <c r="B35" s="39">
        <f t="shared" ref="B35:B37" si="24">H35+J35+L35+N35+P35+R35+T35+V35+X35+Z35+AB35+AD35</f>
        <v>0</v>
      </c>
      <c r="C35" s="40">
        <f>H35</f>
        <v>0</v>
      </c>
      <c r="D35" s="40"/>
      <c r="E35" s="39">
        <f t="shared" ref="E35:E37" si="25">I35+K35+M35+O35+Q35+S35+U35+W35+Y35+AA35+AC35+AE35</f>
        <v>0</v>
      </c>
      <c r="F35" s="4" t="e">
        <f t="shared" ref="F35:F37" si="26">E35/B35*100</f>
        <v>#DIV/0!</v>
      </c>
      <c r="G35" s="4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85"/>
      <c r="AG35" s="30"/>
      <c r="AH35" s="30"/>
      <c r="AI35" s="30"/>
    </row>
    <row r="36" spans="1:35" s="32" customFormat="1" ht="19.5" customHeight="1" x14ac:dyDescent="0.3">
      <c r="A36" s="35" t="s">
        <v>14</v>
      </c>
      <c r="B36" s="39">
        <f t="shared" si="24"/>
        <v>0</v>
      </c>
      <c r="C36" s="40">
        <f t="shared" ref="C36:C37" si="28">H36</f>
        <v>0</v>
      </c>
      <c r="D36" s="39"/>
      <c r="E36" s="39">
        <f t="shared" si="25"/>
        <v>0</v>
      </c>
      <c r="F36" s="4" t="e">
        <f t="shared" si="26"/>
        <v>#DIV/0!</v>
      </c>
      <c r="G36" s="4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85"/>
      <c r="AG36" s="30"/>
      <c r="AH36" s="30"/>
      <c r="AI36" s="30"/>
    </row>
    <row r="37" spans="1:35" s="32" customFormat="1" ht="19.5" customHeight="1" x14ac:dyDescent="0.3">
      <c r="A37" s="35" t="s">
        <v>15</v>
      </c>
      <c r="B37" s="39">
        <f t="shared" si="24"/>
        <v>0</v>
      </c>
      <c r="C37" s="40">
        <f t="shared" si="28"/>
        <v>0</v>
      </c>
      <c r="D37" s="40"/>
      <c r="E37" s="39">
        <f t="shared" si="25"/>
        <v>0</v>
      </c>
      <c r="F37" s="4" t="e">
        <f t="shared" si="26"/>
        <v>#DIV/0!</v>
      </c>
      <c r="G37" s="4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85"/>
      <c r="AG37" s="30"/>
      <c r="AH37" s="30"/>
      <c r="AI37" s="30"/>
    </row>
    <row r="38" spans="1:35" s="32" customFormat="1" ht="19.5" customHeight="1" x14ac:dyDescent="0.3">
      <c r="A38" s="35" t="s">
        <v>16</v>
      </c>
      <c r="B38" s="39">
        <f>H38+J38+L38+N38+P38+R38+T38+V38+X38+Z38+AB38+AD38</f>
        <v>3500</v>
      </c>
      <c r="C38" s="39">
        <f>H38+J38+L38+N38+P38+R38+T38+V38+X38+Z38+AB38</f>
        <v>3500</v>
      </c>
      <c r="D38" s="40">
        <f>E38</f>
        <v>3500</v>
      </c>
      <c r="E38" s="141">
        <f>I38+K38+M38+O38+Q38+S38+U38+W38+Y38+AA38+AC38+AE38</f>
        <v>3500</v>
      </c>
      <c r="F38" s="36">
        <f>E38/B38*100</f>
        <v>100</v>
      </c>
      <c r="G38" s="36">
        <f>E38/C38*100</f>
        <v>100</v>
      </c>
      <c r="H38" s="24"/>
      <c r="I38" s="24"/>
      <c r="J38" s="25">
        <v>610</v>
      </c>
      <c r="K38" s="24"/>
      <c r="L38" s="25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>
        <v>602.4</v>
      </c>
      <c r="X38" s="2"/>
      <c r="Y38" s="2"/>
      <c r="Z38" s="2"/>
      <c r="AA38" s="2"/>
      <c r="AB38" s="2">
        <v>1343</v>
      </c>
      <c r="AC38" s="2">
        <v>21.5</v>
      </c>
      <c r="AD38" s="2"/>
      <c r="AE38" s="1">
        <v>2121.5</v>
      </c>
      <c r="AF38" s="186"/>
      <c r="AG38" s="30">
        <f>C38-E38</f>
        <v>0</v>
      </c>
      <c r="AH38" s="30"/>
      <c r="AI38" s="30"/>
    </row>
    <row r="39" spans="1:35" s="32" customFormat="1" ht="25.5" customHeight="1" x14ac:dyDescent="0.2">
      <c r="A39" s="143" t="s">
        <v>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64"/>
      <c r="AF39" s="9"/>
      <c r="AG39" s="30"/>
      <c r="AH39" s="30"/>
      <c r="AI39" s="30"/>
    </row>
    <row r="40" spans="1:35" s="32" customFormat="1" ht="26.25" customHeight="1" x14ac:dyDescent="0.3">
      <c r="A40" s="33" t="s">
        <v>17</v>
      </c>
      <c r="B40" s="34">
        <f>H40+J40+L40+N40+P40+R40+T40+V40+X40+Z40+AB40+AD40</f>
        <v>83713.2</v>
      </c>
      <c r="C40" s="38">
        <f>SUM(C41:C44)</f>
        <v>83713.2</v>
      </c>
      <c r="D40" s="38">
        <f t="shared" ref="D40:E40" si="29">SUM(D41:D44)</f>
        <v>82384.399999999994</v>
      </c>
      <c r="E40" s="38">
        <f t="shared" si="29"/>
        <v>82384.399999999994</v>
      </c>
      <c r="F40" s="8">
        <f>E40/B40*100</f>
        <v>98.412675659274768</v>
      </c>
      <c r="G40" s="8">
        <f>E40/C40*100</f>
        <v>98.412675659274768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6000.6</v>
      </c>
      <c r="U40" s="1">
        <f t="shared" si="30"/>
        <v>5891</v>
      </c>
      <c r="V40" s="1">
        <f t="shared" si="30"/>
        <v>4916.7</v>
      </c>
      <c r="W40" s="1">
        <f t="shared" si="30"/>
        <v>3157.6</v>
      </c>
      <c r="X40" s="1">
        <f t="shared" si="30"/>
        <v>5347.8</v>
      </c>
      <c r="Y40" s="1">
        <f t="shared" si="30"/>
        <v>3628.7</v>
      </c>
      <c r="Z40" s="1">
        <f t="shared" si="30"/>
        <v>3893.7</v>
      </c>
      <c r="AA40" s="1">
        <f t="shared" si="30"/>
        <v>6211.5</v>
      </c>
      <c r="AB40" s="1">
        <f t="shared" si="30"/>
        <v>3144.4</v>
      </c>
      <c r="AC40" s="1">
        <f t="shared" si="30"/>
        <v>9274.5</v>
      </c>
      <c r="AD40" s="1">
        <f t="shared" si="30"/>
        <v>3292.1</v>
      </c>
      <c r="AE40" s="1">
        <f t="shared" si="30"/>
        <v>8261.7000000000007</v>
      </c>
      <c r="AF40" s="9"/>
      <c r="AG40" s="30"/>
      <c r="AH40" s="30"/>
      <c r="AI40" s="30"/>
    </row>
    <row r="41" spans="1:35" s="32" customFormat="1" ht="18.75" x14ac:dyDescent="0.3">
      <c r="A41" s="35" t="s">
        <v>13</v>
      </c>
      <c r="B41" s="39">
        <f>B47+B53</f>
        <v>3800</v>
      </c>
      <c r="C41" s="39">
        <f t="shared" ref="C41:E41" si="31">C47+C53</f>
        <v>3800</v>
      </c>
      <c r="D41" s="39">
        <f t="shared" si="31"/>
        <v>3800</v>
      </c>
      <c r="E41" s="39">
        <f t="shared" si="31"/>
        <v>3800</v>
      </c>
      <c r="F41" s="4">
        <f>E41/B41*100</f>
        <v>100</v>
      </c>
      <c r="G41" s="4">
        <f>E41/C41*100</f>
        <v>100</v>
      </c>
      <c r="H41" s="39">
        <f t="shared" ref="H41:AE44" si="32">H47+H53</f>
        <v>0</v>
      </c>
      <c r="I41" s="39">
        <f t="shared" si="32"/>
        <v>0</v>
      </c>
      <c r="J41" s="39">
        <f t="shared" si="32"/>
        <v>0</v>
      </c>
      <c r="K41" s="39">
        <f t="shared" si="32"/>
        <v>0</v>
      </c>
      <c r="L41" s="39">
        <f t="shared" si="32"/>
        <v>0</v>
      </c>
      <c r="M41" s="39">
        <f t="shared" si="32"/>
        <v>0</v>
      </c>
      <c r="N41" s="39">
        <f t="shared" si="32"/>
        <v>3800</v>
      </c>
      <c r="O41" s="39">
        <f t="shared" si="32"/>
        <v>0</v>
      </c>
      <c r="P41" s="39">
        <f t="shared" si="32"/>
        <v>0</v>
      </c>
      <c r="Q41" s="39">
        <f t="shared" si="32"/>
        <v>300</v>
      </c>
      <c r="R41" s="39">
        <f t="shared" si="32"/>
        <v>0</v>
      </c>
      <c r="S41" s="39">
        <f t="shared" si="32"/>
        <v>3400</v>
      </c>
      <c r="T41" s="39">
        <f t="shared" si="32"/>
        <v>0</v>
      </c>
      <c r="U41" s="39">
        <f t="shared" si="32"/>
        <v>59.5</v>
      </c>
      <c r="V41" s="39">
        <f t="shared" si="32"/>
        <v>0</v>
      </c>
      <c r="W41" s="39">
        <f t="shared" si="32"/>
        <v>40.5</v>
      </c>
      <c r="X41" s="39">
        <f t="shared" si="32"/>
        <v>0</v>
      </c>
      <c r="Y41" s="39">
        <f t="shared" si="32"/>
        <v>0</v>
      </c>
      <c r="Z41" s="39">
        <f t="shared" si="32"/>
        <v>0</v>
      </c>
      <c r="AA41" s="39">
        <f t="shared" si="32"/>
        <v>0</v>
      </c>
      <c r="AB41" s="39">
        <f t="shared" si="32"/>
        <v>0</v>
      </c>
      <c r="AC41" s="39">
        <f t="shared" si="32"/>
        <v>0</v>
      </c>
      <c r="AD41" s="39">
        <f t="shared" si="32"/>
        <v>0</v>
      </c>
      <c r="AE41" s="39">
        <f t="shared" si="32"/>
        <v>0</v>
      </c>
      <c r="AF41" s="9"/>
      <c r="AG41" s="30"/>
      <c r="AH41" s="30"/>
      <c r="AI41" s="30"/>
    </row>
    <row r="42" spans="1:35" s="32" customFormat="1" ht="18.75" x14ac:dyDescent="0.3">
      <c r="A42" s="35" t="s">
        <v>14</v>
      </c>
      <c r="B42" s="39">
        <f t="shared" ref="B42:E44" si="33">B48+B54</f>
        <v>79913.2</v>
      </c>
      <c r="C42" s="39">
        <f t="shared" si="33"/>
        <v>79913.2</v>
      </c>
      <c r="D42" s="39">
        <f t="shared" si="33"/>
        <v>78584.399999999994</v>
      </c>
      <c r="E42" s="39">
        <f t="shared" si="33"/>
        <v>78584.399999999994</v>
      </c>
      <c r="F42" s="36">
        <f>E42/B42*100</f>
        <v>98.337195857505392</v>
      </c>
      <c r="G42" s="36">
        <f>E42/C42*100</f>
        <v>98.337195857505392</v>
      </c>
      <c r="H42" s="39">
        <f t="shared" si="32"/>
        <v>8460.2000000000007</v>
      </c>
      <c r="I42" s="39">
        <f t="shared" si="32"/>
        <v>1515.2</v>
      </c>
      <c r="J42" s="39">
        <f t="shared" si="32"/>
        <v>9122.5</v>
      </c>
      <c r="K42" s="39">
        <f t="shared" si="32"/>
        <v>6769</v>
      </c>
      <c r="L42" s="39">
        <f t="shared" si="32"/>
        <v>6776</v>
      </c>
      <c r="M42" s="39">
        <f t="shared" si="32"/>
        <v>6233</v>
      </c>
      <c r="N42" s="39">
        <f t="shared" si="32"/>
        <v>12948.7</v>
      </c>
      <c r="O42" s="39">
        <f t="shared" si="32"/>
        <v>5972.9</v>
      </c>
      <c r="P42" s="39">
        <f t="shared" si="32"/>
        <v>8194.1</v>
      </c>
      <c r="Q42" s="39">
        <f t="shared" si="32"/>
        <v>6075.2</v>
      </c>
      <c r="R42" s="39">
        <f t="shared" si="32"/>
        <v>7816.4</v>
      </c>
      <c r="S42" s="39">
        <f t="shared" si="32"/>
        <v>15694.1</v>
      </c>
      <c r="T42" s="39">
        <f t="shared" si="32"/>
        <v>6000.6</v>
      </c>
      <c r="U42" s="39">
        <f t="shared" si="32"/>
        <v>5831.5</v>
      </c>
      <c r="V42" s="39">
        <f t="shared" si="32"/>
        <v>4916.7</v>
      </c>
      <c r="W42" s="39">
        <f t="shared" si="32"/>
        <v>3117.1</v>
      </c>
      <c r="X42" s="39">
        <f t="shared" si="32"/>
        <v>5347.8</v>
      </c>
      <c r="Y42" s="39">
        <f t="shared" si="32"/>
        <v>3628.7</v>
      </c>
      <c r="Z42" s="39">
        <f t="shared" si="32"/>
        <v>3893.7</v>
      </c>
      <c r="AA42" s="39">
        <f t="shared" si="32"/>
        <v>6211.5</v>
      </c>
      <c r="AB42" s="39">
        <f t="shared" si="32"/>
        <v>3144.4</v>
      </c>
      <c r="AC42" s="39">
        <f t="shared" si="32"/>
        <v>9274.5</v>
      </c>
      <c r="AD42" s="39">
        <f t="shared" si="32"/>
        <v>3292.1</v>
      </c>
      <c r="AE42" s="39">
        <f t="shared" si="32"/>
        <v>8261.7000000000007</v>
      </c>
      <c r="AF42" s="9"/>
      <c r="AG42" s="30"/>
      <c r="AH42" s="30"/>
      <c r="AI42" s="30"/>
    </row>
    <row r="43" spans="1:35" s="32" customFormat="1" ht="18.75" x14ac:dyDescent="0.3">
      <c r="A43" s="35" t="s">
        <v>15</v>
      </c>
      <c r="B43" s="39">
        <f t="shared" si="33"/>
        <v>0</v>
      </c>
      <c r="C43" s="39">
        <f t="shared" si="33"/>
        <v>0</v>
      </c>
      <c r="D43" s="39">
        <f t="shared" si="33"/>
        <v>0</v>
      </c>
      <c r="E43" s="39">
        <f t="shared" si="33"/>
        <v>0</v>
      </c>
      <c r="F43" s="4" t="e">
        <f t="shared" ref="F43:F44" si="34">E43/B43*100</f>
        <v>#DIV/0!</v>
      </c>
      <c r="G43" s="4" t="e">
        <f t="shared" ref="G43:G44" si="35">E43/C43*100</f>
        <v>#DIV/0!</v>
      </c>
      <c r="H43" s="39">
        <f t="shared" si="32"/>
        <v>0</v>
      </c>
      <c r="I43" s="39">
        <f t="shared" si="32"/>
        <v>0</v>
      </c>
      <c r="J43" s="39">
        <f t="shared" si="32"/>
        <v>0</v>
      </c>
      <c r="K43" s="39">
        <f t="shared" si="32"/>
        <v>0</v>
      </c>
      <c r="L43" s="39">
        <f t="shared" si="32"/>
        <v>0</v>
      </c>
      <c r="M43" s="39">
        <f t="shared" si="32"/>
        <v>0</v>
      </c>
      <c r="N43" s="39">
        <f t="shared" si="32"/>
        <v>0</v>
      </c>
      <c r="O43" s="39">
        <f t="shared" si="32"/>
        <v>0</v>
      </c>
      <c r="P43" s="39">
        <f t="shared" si="32"/>
        <v>0</v>
      </c>
      <c r="Q43" s="39">
        <f t="shared" si="32"/>
        <v>0</v>
      </c>
      <c r="R43" s="39">
        <f t="shared" si="32"/>
        <v>0</v>
      </c>
      <c r="S43" s="39">
        <f t="shared" si="32"/>
        <v>0</v>
      </c>
      <c r="T43" s="39">
        <f t="shared" si="32"/>
        <v>0</v>
      </c>
      <c r="U43" s="39">
        <f t="shared" si="32"/>
        <v>0</v>
      </c>
      <c r="V43" s="39">
        <f t="shared" si="32"/>
        <v>0</v>
      </c>
      <c r="W43" s="39">
        <f t="shared" si="32"/>
        <v>0</v>
      </c>
      <c r="X43" s="39">
        <f t="shared" si="32"/>
        <v>0</v>
      </c>
      <c r="Y43" s="39">
        <f t="shared" si="32"/>
        <v>0</v>
      </c>
      <c r="Z43" s="39">
        <f t="shared" si="32"/>
        <v>0</v>
      </c>
      <c r="AA43" s="39">
        <f t="shared" si="32"/>
        <v>0</v>
      </c>
      <c r="AB43" s="39">
        <f t="shared" si="32"/>
        <v>0</v>
      </c>
      <c r="AC43" s="39">
        <f t="shared" si="32"/>
        <v>0</v>
      </c>
      <c r="AD43" s="39">
        <f t="shared" si="32"/>
        <v>0</v>
      </c>
      <c r="AE43" s="39">
        <f t="shared" si="32"/>
        <v>0</v>
      </c>
      <c r="AF43" s="9"/>
      <c r="AG43" s="30"/>
      <c r="AH43" s="30"/>
      <c r="AI43" s="30"/>
    </row>
    <row r="44" spans="1:35" s="32" customFormat="1" ht="18.75" x14ac:dyDescent="0.3">
      <c r="A44" s="35" t="s">
        <v>16</v>
      </c>
      <c r="B44" s="39">
        <f>B50+B56</f>
        <v>0</v>
      </c>
      <c r="C44" s="39">
        <f t="shared" si="33"/>
        <v>0</v>
      </c>
      <c r="D44" s="39">
        <f t="shared" si="33"/>
        <v>0</v>
      </c>
      <c r="E44" s="39">
        <f t="shared" si="33"/>
        <v>0</v>
      </c>
      <c r="F44" s="4" t="e">
        <f t="shared" si="34"/>
        <v>#DIV/0!</v>
      </c>
      <c r="G44" s="4" t="e">
        <f t="shared" si="35"/>
        <v>#DIV/0!</v>
      </c>
      <c r="H44" s="39">
        <f t="shared" si="32"/>
        <v>0</v>
      </c>
      <c r="I44" s="39">
        <f t="shared" si="32"/>
        <v>0</v>
      </c>
      <c r="J44" s="39">
        <f t="shared" si="32"/>
        <v>0</v>
      </c>
      <c r="K44" s="39">
        <f t="shared" si="32"/>
        <v>0</v>
      </c>
      <c r="L44" s="39">
        <f t="shared" si="32"/>
        <v>0</v>
      </c>
      <c r="M44" s="39">
        <f t="shared" si="32"/>
        <v>0</v>
      </c>
      <c r="N44" s="39">
        <f t="shared" si="32"/>
        <v>0</v>
      </c>
      <c r="O44" s="39">
        <f t="shared" si="32"/>
        <v>0</v>
      </c>
      <c r="P44" s="39">
        <f t="shared" si="32"/>
        <v>0</v>
      </c>
      <c r="Q44" s="39">
        <f t="shared" si="32"/>
        <v>0</v>
      </c>
      <c r="R44" s="39">
        <f t="shared" si="32"/>
        <v>0</v>
      </c>
      <c r="S44" s="39">
        <f t="shared" si="32"/>
        <v>0</v>
      </c>
      <c r="T44" s="39">
        <f t="shared" si="32"/>
        <v>0</v>
      </c>
      <c r="U44" s="39">
        <f t="shared" si="32"/>
        <v>0</v>
      </c>
      <c r="V44" s="39">
        <f t="shared" si="32"/>
        <v>0</v>
      </c>
      <c r="W44" s="39">
        <f t="shared" si="32"/>
        <v>0</v>
      </c>
      <c r="X44" s="39">
        <f t="shared" si="32"/>
        <v>0</v>
      </c>
      <c r="Y44" s="39">
        <f t="shared" si="32"/>
        <v>0</v>
      </c>
      <c r="Z44" s="39">
        <f t="shared" si="32"/>
        <v>0</v>
      </c>
      <c r="AA44" s="39">
        <f t="shared" si="32"/>
        <v>0</v>
      </c>
      <c r="AB44" s="39">
        <f t="shared" si="32"/>
        <v>0</v>
      </c>
      <c r="AC44" s="39">
        <f t="shared" si="32"/>
        <v>0</v>
      </c>
      <c r="AD44" s="39">
        <f t="shared" si="32"/>
        <v>0</v>
      </c>
      <c r="AE44" s="39">
        <f t="shared" si="32"/>
        <v>0</v>
      </c>
      <c r="AF44" s="9"/>
      <c r="AG44" s="30"/>
      <c r="AH44" s="30"/>
      <c r="AI44" s="30"/>
    </row>
    <row r="45" spans="1:35" s="32" customFormat="1" ht="25.5" customHeight="1" x14ac:dyDescent="0.2">
      <c r="A45" s="153" t="s">
        <v>27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7"/>
      <c r="AF45" s="161" t="s">
        <v>126</v>
      </c>
      <c r="AG45" s="30"/>
      <c r="AH45" s="30"/>
      <c r="AI45" s="30"/>
    </row>
    <row r="46" spans="1:35" s="32" customFormat="1" ht="36" customHeight="1" x14ac:dyDescent="0.3">
      <c r="A46" s="33" t="s">
        <v>17</v>
      </c>
      <c r="B46" s="34">
        <f>H46+J46+L46+N46+P46+R46+T46+V46+X46+Z46+AB46+AD46</f>
        <v>83713.2</v>
      </c>
      <c r="C46" s="34">
        <f>SUM(C47:C50)</f>
        <v>83713.2</v>
      </c>
      <c r="D46" s="34">
        <f t="shared" ref="D46:E46" si="36">SUM(D47:D50)</f>
        <v>82384.399999999994</v>
      </c>
      <c r="E46" s="34">
        <f t="shared" si="36"/>
        <v>82384.399999999994</v>
      </c>
      <c r="F46" s="8">
        <f>E46/B46*100</f>
        <v>98.412675659274768</v>
      </c>
      <c r="G46" s="8">
        <f>E46/C46*100</f>
        <v>98.412675659274768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6000.6</v>
      </c>
      <c r="U46" s="1">
        <f t="shared" si="37"/>
        <v>5891</v>
      </c>
      <c r="V46" s="1">
        <f t="shared" si="37"/>
        <v>4916.7</v>
      </c>
      <c r="W46" s="1">
        <f t="shared" si="37"/>
        <v>3157.6</v>
      </c>
      <c r="X46" s="1">
        <f t="shared" si="37"/>
        <v>5347.8</v>
      </c>
      <c r="Y46" s="1">
        <f t="shared" si="37"/>
        <v>3628.7</v>
      </c>
      <c r="Z46" s="1">
        <f t="shared" si="37"/>
        <v>3893.7</v>
      </c>
      <c r="AA46" s="1">
        <f t="shared" si="37"/>
        <v>6211.5</v>
      </c>
      <c r="AB46" s="1">
        <f t="shared" si="37"/>
        <v>3144.4</v>
      </c>
      <c r="AC46" s="1">
        <f t="shared" si="37"/>
        <v>9274.5</v>
      </c>
      <c r="AD46" s="1">
        <f t="shared" si="37"/>
        <v>3292.1</v>
      </c>
      <c r="AE46" s="1">
        <f t="shared" si="37"/>
        <v>8261.7000000000007</v>
      </c>
      <c r="AF46" s="162"/>
      <c r="AG46" s="30"/>
      <c r="AH46" s="30"/>
      <c r="AI46" s="30"/>
    </row>
    <row r="47" spans="1:35" s="32" customFormat="1" ht="36" customHeight="1" x14ac:dyDescent="0.3">
      <c r="A47" s="35" t="s">
        <v>13</v>
      </c>
      <c r="B47" s="39">
        <f>H47+J47+L47+N47+P47+R47+T47+V47+X47+Z47+AB47+AD47</f>
        <v>3800</v>
      </c>
      <c r="C47" s="39">
        <f t="shared" ref="C47:C50" si="38">H47+J47+L47+N47+P47+R47+T47+V47+X47+Z47+AB47</f>
        <v>3800</v>
      </c>
      <c r="D47" s="39">
        <f>E47</f>
        <v>3800</v>
      </c>
      <c r="E47" s="39">
        <f>I47+K47+M47+O47+Q47+S47+U47+W47+Y47+AA47+AC47+AE47</f>
        <v>3800</v>
      </c>
      <c r="F47" s="4">
        <f>E47/B47*100</f>
        <v>100</v>
      </c>
      <c r="G47" s="4">
        <f>E47/C47*100</f>
        <v>100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>
        <v>59.5</v>
      </c>
      <c r="V47" s="2"/>
      <c r="W47" s="2">
        <v>40.5</v>
      </c>
      <c r="X47" s="2"/>
      <c r="Y47" s="2"/>
      <c r="Z47" s="2"/>
      <c r="AA47" s="2"/>
      <c r="AB47" s="2"/>
      <c r="AC47" s="2"/>
      <c r="AD47" s="2"/>
      <c r="AE47" s="2"/>
      <c r="AF47" s="162"/>
      <c r="AG47" s="30">
        <f>C47-E47</f>
        <v>0</v>
      </c>
      <c r="AH47" s="30"/>
      <c r="AI47" s="30"/>
    </row>
    <row r="48" spans="1:35" s="32" customFormat="1" ht="36" customHeight="1" x14ac:dyDescent="0.3">
      <c r="A48" s="35" t="s">
        <v>14</v>
      </c>
      <c r="B48" s="39">
        <f>H48+J48+L48+N48+P48+R48+T48+V48+X48+Z48+AB48+AD48</f>
        <v>79913.2</v>
      </c>
      <c r="C48" s="39">
        <f>H48+J48+L48+N48+P48+R48+T48+V48+X48+Z48+AB48+AD48</f>
        <v>79913.2</v>
      </c>
      <c r="D48" s="40">
        <f>E48</f>
        <v>78584.399999999994</v>
      </c>
      <c r="E48" s="39">
        <f>I48+K48+M48+O48+Q48+S48+U48+W48+Y48+AA48+AC48+AE48</f>
        <v>78584.399999999994</v>
      </c>
      <c r="F48" s="36">
        <f>E48/B48*100</f>
        <v>98.337195857505392</v>
      </c>
      <c r="G48" s="36">
        <f>E48/C48*100</f>
        <v>98.337195857505392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6000.6</v>
      </c>
      <c r="U48" s="2">
        <v>5831.5</v>
      </c>
      <c r="V48" s="2">
        <v>4916.7</v>
      </c>
      <c r="W48" s="2">
        <v>3117.1</v>
      </c>
      <c r="X48" s="2">
        <v>5347.8</v>
      </c>
      <c r="Y48" s="2">
        <v>3628.7</v>
      </c>
      <c r="Z48" s="2">
        <v>3893.7</v>
      </c>
      <c r="AA48" s="2">
        <v>6211.5</v>
      </c>
      <c r="AB48" s="2">
        <v>3144.4</v>
      </c>
      <c r="AC48" s="2">
        <v>9274.5</v>
      </c>
      <c r="AD48" s="2">
        <v>3292.1</v>
      </c>
      <c r="AE48" s="2">
        <v>8261.7000000000007</v>
      </c>
      <c r="AF48" s="162"/>
      <c r="AG48" s="30">
        <f>C48-E48</f>
        <v>1328.8000000000029</v>
      </c>
      <c r="AH48" s="30"/>
      <c r="AI48" s="30"/>
    </row>
    <row r="49" spans="1:35" s="32" customFormat="1" ht="36" customHeight="1" x14ac:dyDescent="0.3">
      <c r="A49" s="35" t="s">
        <v>15</v>
      </c>
      <c r="B49" s="39">
        <f t="shared" ref="B49:B50" si="39">H49+J49+L49+N49+P49+R49+T49+V49+X49+Z49+AB49+AD49</f>
        <v>0</v>
      </c>
      <c r="C49" s="39">
        <f t="shared" si="38"/>
        <v>0</v>
      </c>
      <c r="D49" s="40"/>
      <c r="E49" s="39">
        <f t="shared" ref="E49:E50" si="40">I49+K49+M49+O49+Q49+S49+U49+W49+Y49+AA49+AC49+AE49</f>
        <v>0</v>
      </c>
      <c r="F49" s="4" t="e">
        <f t="shared" ref="F49:F50" si="41">E49/B49*100</f>
        <v>#DIV/0!</v>
      </c>
      <c r="G49" s="4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62"/>
      <c r="AG49" s="30"/>
      <c r="AH49" s="30"/>
      <c r="AI49" s="30"/>
    </row>
    <row r="50" spans="1:35" s="32" customFormat="1" ht="36" customHeight="1" x14ac:dyDescent="0.3">
      <c r="A50" s="35" t="s">
        <v>16</v>
      </c>
      <c r="B50" s="39">
        <f t="shared" si="39"/>
        <v>0</v>
      </c>
      <c r="C50" s="39">
        <f t="shared" si="38"/>
        <v>0</v>
      </c>
      <c r="D50" s="40"/>
      <c r="E50" s="39">
        <f t="shared" si="40"/>
        <v>0</v>
      </c>
      <c r="F50" s="4" t="e">
        <f t="shared" si="41"/>
        <v>#DIV/0!</v>
      </c>
      <c r="G50" s="4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63"/>
      <c r="AG50" s="30"/>
      <c r="AH50" s="30"/>
      <c r="AI50" s="30"/>
    </row>
    <row r="51" spans="1:35" s="32" customFormat="1" ht="30" customHeight="1" x14ac:dyDescent="0.2">
      <c r="A51" s="153" t="s">
        <v>69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7"/>
      <c r="AF51" s="134"/>
      <c r="AG51" s="30"/>
      <c r="AH51" s="30"/>
      <c r="AI51" s="30"/>
    </row>
    <row r="52" spans="1:35" s="32" customFormat="1" ht="19.5" customHeight="1" x14ac:dyDescent="0.3">
      <c r="A52" s="33" t="s">
        <v>17</v>
      </c>
      <c r="B52" s="34">
        <f>H52+J52+L52+N52+P52+R52+T52+V52+X52+Z52+AB52+AD52</f>
        <v>0</v>
      </c>
      <c r="C52" s="34">
        <f>SUM(C53:C56)</f>
        <v>0</v>
      </c>
      <c r="D52" s="34">
        <f t="shared" ref="D52:E52" si="43">SUM(D53:D56)</f>
        <v>0</v>
      </c>
      <c r="E52" s="34">
        <f t="shared" si="43"/>
        <v>0</v>
      </c>
      <c r="F52" s="8" t="e">
        <f>E52/B52*100</f>
        <v>#DIV/0!</v>
      </c>
      <c r="G52" s="8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34"/>
      <c r="AG52" s="30"/>
      <c r="AH52" s="30"/>
      <c r="AI52" s="30"/>
    </row>
    <row r="53" spans="1:35" s="32" customFormat="1" ht="19.5" customHeight="1" x14ac:dyDescent="0.3">
      <c r="A53" s="35" t="s">
        <v>13</v>
      </c>
      <c r="B53" s="39">
        <f>H53+J53+L53+N53+P53+R53+T53+V53+X53+Z53+AB53+AD53</f>
        <v>0</v>
      </c>
      <c r="C53" s="39">
        <f>H53</f>
        <v>0</v>
      </c>
      <c r="D53" s="39"/>
      <c r="E53" s="39">
        <f>I53+K53+M53+O53+Q53+S53+U53+W53+Y53+AA53+AC53+AE53</f>
        <v>0</v>
      </c>
      <c r="F53" s="4" t="e">
        <f>E53/B53*100</f>
        <v>#DIV/0!</v>
      </c>
      <c r="G53" s="4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34"/>
      <c r="AG53" s="30"/>
      <c r="AH53" s="30"/>
      <c r="AI53" s="30"/>
    </row>
    <row r="54" spans="1:35" s="32" customFormat="1" ht="19.5" customHeight="1" x14ac:dyDescent="0.3">
      <c r="A54" s="35" t="s">
        <v>14</v>
      </c>
      <c r="B54" s="39">
        <f>H54+J54+L54+N54+P54+R54+T54+V54+X54+Z54+AB54+AD54</f>
        <v>0</v>
      </c>
      <c r="C54" s="39">
        <f t="shared" ref="C54:C56" si="45">H54</f>
        <v>0</v>
      </c>
      <c r="D54" s="40"/>
      <c r="E54" s="39">
        <f>I54+K54+M54+O54+Q54+S54+U54+W54+Y54+AA54+AC54+AE54</f>
        <v>0</v>
      </c>
      <c r="F54" s="4" t="e">
        <f>E54/B54*100</f>
        <v>#DIV/0!</v>
      </c>
      <c r="G54" s="4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4"/>
      <c r="AG54" s="30">
        <f>C54-E54</f>
        <v>0</v>
      </c>
      <c r="AH54" s="30"/>
      <c r="AI54" s="30"/>
    </row>
    <row r="55" spans="1:35" s="32" customFormat="1" ht="19.5" customHeight="1" x14ac:dyDescent="0.3">
      <c r="A55" s="35" t="s">
        <v>15</v>
      </c>
      <c r="B55" s="39">
        <f t="shared" ref="B55:B56" si="46">H55+J55+L55+N55+P55+R55+T55+V55+X55+Z55+AB55+AD55</f>
        <v>0</v>
      </c>
      <c r="C55" s="39">
        <f t="shared" si="45"/>
        <v>0</v>
      </c>
      <c r="D55" s="40"/>
      <c r="E55" s="39">
        <f t="shared" ref="E55:E56" si="47">I55+K55+M55+O55+Q55+S55+U55+W55+Y55+AA55+AC55+AE55</f>
        <v>0</v>
      </c>
      <c r="F55" s="4" t="e">
        <f t="shared" ref="F55:F56" si="48">E55/B55*100</f>
        <v>#DIV/0!</v>
      </c>
      <c r="G55" s="4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34"/>
      <c r="AG55" s="30"/>
      <c r="AH55" s="30"/>
      <c r="AI55" s="30"/>
    </row>
    <row r="56" spans="1:35" s="32" customFormat="1" ht="19.5" customHeight="1" x14ac:dyDescent="0.3">
      <c r="A56" s="35" t="s">
        <v>16</v>
      </c>
      <c r="B56" s="39">
        <f t="shared" si="46"/>
        <v>0</v>
      </c>
      <c r="C56" s="39">
        <f t="shared" si="45"/>
        <v>0</v>
      </c>
      <c r="D56" s="40"/>
      <c r="E56" s="39">
        <f t="shared" si="47"/>
        <v>0</v>
      </c>
      <c r="F56" s="4" t="e">
        <f t="shared" si="48"/>
        <v>#DIV/0!</v>
      </c>
      <c r="G56" s="4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34"/>
      <c r="AG56" s="30"/>
      <c r="AH56" s="30"/>
      <c r="AI56" s="30"/>
    </row>
    <row r="57" spans="1:35" s="32" customFormat="1" ht="42" customHeight="1" x14ac:dyDescent="0.2">
      <c r="A57" s="173" t="s">
        <v>70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5"/>
      <c r="AF57" s="149" t="s">
        <v>127</v>
      </c>
      <c r="AG57" s="30"/>
      <c r="AH57" s="30"/>
      <c r="AI57" s="30"/>
    </row>
    <row r="58" spans="1:35" s="32" customFormat="1" ht="19.5" customHeight="1" x14ac:dyDescent="0.3">
      <c r="A58" s="33" t="s">
        <v>17</v>
      </c>
      <c r="B58" s="38">
        <f>H58+J58+L58+N58+P58+R58+T58+V58+X58+Z58+AB58+AD58</f>
        <v>2020114.6</v>
      </c>
      <c r="C58" s="38">
        <f>SUM(C59:C62)</f>
        <v>2020114.6</v>
      </c>
      <c r="D58" s="38">
        <f t="shared" ref="D58:E58" si="50">SUM(D59:D62)</f>
        <v>2000614.7000000002</v>
      </c>
      <c r="E58" s="38">
        <f t="shared" si="50"/>
        <v>2000614.7000000002</v>
      </c>
      <c r="F58" s="8">
        <f>E58/B58*100</f>
        <v>99.034713179143409</v>
      </c>
      <c r="G58" s="8">
        <f>E58/C58*100</f>
        <v>99.034713179143409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189358.30000000002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188809</v>
      </c>
      <c r="S58" s="1">
        <f t="shared" si="51"/>
        <v>257349</v>
      </c>
      <c r="T58" s="1">
        <f t="shared" si="51"/>
        <v>122822.6</v>
      </c>
      <c r="U58" s="1">
        <f t="shared" si="51"/>
        <v>155312.5</v>
      </c>
      <c r="V58" s="1">
        <f t="shared" si="51"/>
        <v>88808.5</v>
      </c>
      <c r="W58" s="1">
        <f t="shared" si="51"/>
        <v>69532.7</v>
      </c>
      <c r="X58" s="1">
        <f t="shared" si="51"/>
        <v>140889</v>
      </c>
      <c r="Y58" s="1">
        <f t="shared" si="51"/>
        <v>296563.5</v>
      </c>
      <c r="Z58" s="1">
        <f t="shared" si="51"/>
        <v>144298.49999999997</v>
      </c>
      <c r="AA58" s="1">
        <f t="shared" si="51"/>
        <v>143349.69999999998</v>
      </c>
      <c r="AB58" s="1">
        <f t="shared" si="51"/>
        <v>110272.90000000001</v>
      </c>
      <c r="AC58" s="1">
        <f t="shared" si="51"/>
        <v>122665.9</v>
      </c>
      <c r="AD58" s="1">
        <f t="shared" si="51"/>
        <v>186185.1</v>
      </c>
      <c r="AE58" s="1">
        <f t="shared" si="51"/>
        <v>187526</v>
      </c>
      <c r="AF58" s="149"/>
      <c r="AG58" s="30"/>
      <c r="AH58" s="30"/>
      <c r="AI58" s="30"/>
    </row>
    <row r="59" spans="1:35" s="32" customFormat="1" ht="19.5" customHeight="1" x14ac:dyDescent="0.3">
      <c r="A59" s="35" t="s">
        <v>13</v>
      </c>
      <c r="B59" s="39">
        <f>B65+B71+B77</f>
        <v>1694651.3</v>
      </c>
      <c r="C59" s="39">
        <f>C65+C71+C77</f>
        <v>1694651.3</v>
      </c>
      <c r="D59" s="39">
        <f t="shared" ref="D59:E59" si="52">D65+D71+D77</f>
        <v>1690047.4000000001</v>
      </c>
      <c r="E59" s="39">
        <f t="shared" si="52"/>
        <v>1690047.4000000001</v>
      </c>
      <c r="F59" s="4">
        <f>E59/B59*100</f>
        <v>99.728327591640834</v>
      </c>
      <c r="G59" s="4">
        <f t="shared" ref="G59:G61" si="53">E59/C59*100</f>
        <v>99.728327591640834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135897.1</v>
      </c>
      <c r="V59" s="2">
        <f t="shared" si="54"/>
        <v>74256</v>
      </c>
      <c r="W59" s="2">
        <f t="shared" si="54"/>
        <v>53601.5</v>
      </c>
      <c r="X59" s="2">
        <f t="shared" si="54"/>
        <v>106085.8</v>
      </c>
      <c r="Y59" s="2">
        <f t="shared" si="54"/>
        <v>232378</v>
      </c>
      <c r="Z59" s="2">
        <f t="shared" si="54"/>
        <v>110436.3</v>
      </c>
      <c r="AA59" s="2">
        <f t="shared" si="54"/>
        <v>107243.6</v>
      </c>
      <c r="AB59" s="2">
        <f t="shared" si="54"/>
        <v>99833.400000000009</v>
      </c>
      <c r="AC59" s="2">
        <f t="shared" si="54"/>
        <v>102184.2</v>
      </c>
      <c r="AD59" s="2">
        <f t="shared" si="54"/>
        <v>167411.20000000001</v>
      </c>
      <c r="AE59" s="2">
        <f t="shared" si="54"/>
        <v>178766.6</v>
      </c>
      <c r="AF59" s="149"/>
      <c r="AG59" s="30"/>
      <c r="AH59" s="30"/>
      <c r="AI59" s="30"/>
    </row>
    <row r="60" spans="1:35" s="32" customFormat="1" ht="19.5" customHeight="1" x14ac:dyDescent="0.3">
      <c r="A60" s="35" t="s">
        <v>14</v>
      </c>
      <c r="B60" s="39">
        <f>B66+B72+B78</f>
        <v>295351.29999999993</v>
      </c>
      <c r="C60" s="39">
        <f>C66+C72+C78</f>
        <v>295351.29999999993</v>
      </c>
      <c r="D60" s="39">
        <f>D66+D72+D78</f>
        <v>282401.8</v>
      </c>
      <c r="E60" s="39">
        <f>E66+E72+E78</f>
        <v>282401.8</v>
      </c>
      <c r="F60" s="4">
        <f t="shared" ref="F60:F62" si="55">E60/B60*100</f>
        <v>95.615560182061174</v>
      </c>
      <c r="G60" s="4">
        <f t="shared" si="53"/>
        <v>95.615560182061174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32688.6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20962</v>
      </c>
      <c r="S60" s="2">
        <f t="shared" si="54"/>
        <v>22747.1</v>
      </c>
      <c r="T60" s="2">
        <f t="shared" si="54"/>
        <v>28458.5</v>
      </c>
      <c r="U60" s="2">
        <f t="shared" si="54"/>
        <v>19415.400000000001</v>
      </c>
      <c r="V60" s="2">
        <f t="shared" si="54"/>
        <v>14552.5</v>
      </c>
      <c r="W60" s="2">
        <f t="shared" si="54"/>
        <v>15931.2</v>
      </c>
      <c r="X60" s="2">
        <f t="shared" si="54"/>
        <v>27601.9</v>
      </c>
      <c r="Y60" s="2">
        <f t="shared" si="54"/>
        <v>60352.2</v>
      </c>
      <c r="Z60" s="2">
        <f t="shared" si="54"/>
        <v>19467.099999999999</v>
      </c>
      <c r="AA60" s="2">
        <f t="shared" si="54"/>
        <v>22284.2</v>
      </c>
      <c r="AB60" s="2">
        <f t="shared" si="54"/>
        <v>6364.2999999999993</v>
      </c>
      <c r="AC60" s="2">
        <f t="shared" si="54"/>
        <v>13893.8</v>
      </c>
      <c r="AD60" s="2">
        <f t="shared" si="54"/>
        <v>14333.5</v>
      </c>
      <c r="AE60" s="2">
        <f t="shared" si="54"/>
        <v>4837</v>
      </c>
      <c r="AF60" s="149"/>
      <c r="AG60" s="30"/>
      <c r="AH60" s="30"/>
      <c r="AI60" s="30"/>
    </row>
    <row r="61" spans="1:35" s="32" customFormat="1" ht="19.5" customHeight="1" x14ac:dyDescent="0.3">
      <c r="A61" s="35" t="s">
        <v>15</v>
      </c>
      <c r="B61" s="39">
        <f t="shared" ref="B61" si="57">H61+J61+L61+N61+P61+R61+T61+V61+X61+Z61+AB61+AD61</f>
        <v>16665.599999999999</v>
      </c>
      <c r="C61" s="40">
        <f t="shared" ref="C61:D62" si="58">C67+C73+C79</f>
        <v>16665.599999999999</v>
      </c>
      <c r="D61" s="40">
        <f t="shared" si="58"/>
        <v>14719.099999999999</v>
      </c>
      <c r="E61" s="39">
        <f t="shared" ref="E61:E62" si="59">I61+K61+M61+O61+Q61+S61+U61+W61+Y61+AA61+AC61+AE61</f>
        <v>14719.099999999999</v>
      </c>
      <c r="F61" s="4">
        <f t="shared" si="55"/>
        <v>88.320252496159753</v>
      </c>
      <c r="G61" s="4">
        <f t="shared" si="53"/>
        <v>88.320252496159753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4075.3</v>
      </c>
      <c r="Y61" s="2">
        <f t="shared" si="54"/>
        <v>3833.3</v>
      </c>
      <c r="Z61" s="2">
        <f t="shared" si="54"/>
        <v>4075.3</v>
      </c>
      <c r="AA61" s="2">
        <f t="shared" si="54"/>
        <v>3696.5</v>
      </c>
      <c r="AB61" s="2">
        <f t="shared" si="54"/>
        <v>4075.2</v>
      </c>
      <c r="AC61" s="2">
        <f t="shared" si="54"/>
        <v>3587.5</v>
      </c>
      <c r="AD61" s="2">
        <f t="shared" si="54"/>
        <v>4439.8</v>
      </c>
      <c r="AE61" s="2">
        <f t="shared" si="54"/>
        <v>3601.8</v>
      </c>
      <c r="AF61" s="149"/>
      <c r="AG61" s="30"/>
      <c r="AH61" s="30"/>
      <c r="AI61" s="30"/>
    </row>
    <row r="62" spans="1:35" s="18" customFormat="1" ht="19.5" customHeight="1" x14ac:dyDescent="0.3">
      <c r="A62" s="35" t="s">
        <v>16</v>
      </c>
      <c r="B62" s="39">
        <f>H62+J62+L62+N62+P62+R62+T62+V62+X62+Z62+AB62+AD62</f>
        <v>13446.4</v>
      </c>
      <c r="C62" s="40">
        <f t="shared" si="58"/>
        <v>13446.4</v>
      </c>
      <c r="D62" s="40">
        <f t="shared" si="58"/>
        <v>13446.4</v>
      </c>
      <c r="E62" s="39">
        <f t="shared" si="59"/>
        <v>13446.4</v>
      </c>
      <c r="F62" s="4">
        <f t="shared" si="55"/>
        <v>100</v>
      </c>
      <c r="G62" s="4">
        <f>E62/C62*100</f>
        <v>100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3126</v>
      </c>
      <c r="Y62" s="2">
        <f t="shared" si="60"/>
        <v>0</v>
      </c>
      <c r="Z62" s="2">
        <f t="shared" si="60"/>
        <v>10319.799999999999</v>
      </c>
      <c r="AA62" s="2">
        <f t="shared" si="60"/>
        <v>10125.4</v>
      </c>
      <c r="AB62" s="2">
        <f t="shared" si="60"/>
        <v>0</v>
      </c>
      <c r="AC62" s="2">
        <f t="shared" si="60"/>
        <v>3000.4</v>
      </c>
      <c r="AD62" s="2">
        <f t="shared" si="60"/>
        <v>0.6</v>
      </c>
      <c r="AE62" s="2">
        <f t="shared" si="60"/>
        <v>320.60000000000002</v>
      </c>
      <c r="AF62" s="149"/>
      <c r="AG62" s="41"/>
      <c r="AH62" s="41"/>
      <c r="AI62" s="41"/>
    </row>
    <row r="63" spans="1:35" s="32" customFormat="1" ht="28.5" customHeight="1" x14ac:dyDescent="0.2">
      <c r="A63" s="153" t="s">
        <v>28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149"/>
      <c r="AG63" s="30"/>
      <c r="AH63" s="30"/>
      <c r="AI63" s="30"/>
    </row>
    <row r="64" spans="1:35" s="32" customFormat="1" ht="19.5" customHeight="1" x14ac:dyDescent="0.3">
      <c r="A64" s="33" t="s">
        <v>17</v>
      </c>
      <c r="B64" s="38">
        <f>H64+J64+L64+N64+P64+R64+T64+V64+X64+Z64+AB64+AD64</f>
        <v>2016155.6</v>
      </c>
      <c r="C64" s="34">
        <f>SUM(C65:C68)</f>
        <v>2016155.6</v>
      </c>
      <c r="D64" s="34">
        <f t="shared" ref="D64:E64" si="61">SUM(D65:D68)</f>
        <v>1998343.7000000002</v>
      </c>
      <c r="E64" s="34">
        <f t="shared" si="61"/>
        <v>1998343.7000000002</v>
      </c>
      <c r="F64" s="8">
        <f>E64/B64*100</f>
        <v>99.116541401864026</v>
      </c>
      <c r="G64" s="8">
        <f>E64/C64*100</f>
        <v>99.116541401864026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189358.30000000002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188809</v>
      </c>
      <c r="S64" s="1">
        <f t="shared" si="62"/>
        <v>257349</v>
      </c>
      <c r="T64" s="1">
        <f t="shared" si="62"/>
        <v>122822.6</v>
      </c>
      <c r="U64" s="1">
        <f t="shared" si="62"/>
        <v>155312.5</v>
      </c>
      <c r="V64" s="1">
        <f t="shared" si="62"/>
        <v>88808.5</v>
      </c>
      <c r="W64" s="1">
        <f t="shared" si="62"/>
        <v>69532.7</v>
      </c>
      <c r="X64" s="1">
        <f t="shared" si="62"/>
        <v>140889</v>
      </c>
      <c r="Y64" s="1">
        <f t="shared" si="62"/>
        <v>296563.5</v>
      </c>
      <c r="Z64" s="1">
        <f t="shared" si="62"/>
        <v>144054.49999999997</v>
      </c>
      <c r="AA64" s="1">
        <f t="shared" si="62"/>
        <v>143105.69999999998</v>
      </c>
      <c r="AB64" s="1">
        <f t="shared" si="62"/>
        <v>109794.90000000001</v>
      </c>
      <c r="AC64" s="1">
        <f t="shared" si="62"/>
        <v>122195</v>
      </c>
      <c r="AD64" s="1">
        <f t="shared" si="62"/>
        <v>182948.1</v>
      </c>
      <c r="AE64" s="1">
        <f t="shared" si="62"/>
        <v>185969.9</v>
      </c>
      <c r="AF64" s="134"/>
      <c r="AG64" s="30">
        <f>C64-E64</f>
        <v>17811.899999999907</v>
      </c>
      <c r="AH64" s="30"/>
      <c r="AI64" s="30"/>
    </row>
    <row r="65" spans="1:35" s="32" customFormat="1" ht="19.5" customHeight="1" x14ac:dyDescent="0.3">
      <c r="A65" s="35" t="s">
        <v>13</v>
      </c>
      <c r="B65" s="39">
        <f>H65+J65+L65+N65+P65+R65+T65+V65+X65+Z65+AB65+AD65</f>
        <v>1690692.3</v>
      </c>
      <c r="C65" s="39">
        <f>H65+J65+L65+N65+P65+R65+T65+V65+X65+Z65+AB65+AD65</f>
        <v>1690692.3</v>
      </c>
      <c r="D65" s="40">
        <f>E65</f>
        <v>1687776.4000000001</v>
      </c>
      <c r="E65" s="39">
        <f>I65+K65+M65+O65+Q65+S65+U65+W65+Y65+AA65+AC65+AE65</f>
        <v>1687776.4000000001</v>
      </c>
      <c r="F65" s="4">
        <f>E65/B65*100</f>
        <v>99.827532189032866</v>
      </c>
      <c r="G65" s="4">
        <f>E65/C65*100</f>
        <v>99.827532189032866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>
        <v>135897.1</v>
      </c>
      <c r="V65" s="2">
        <v>74256</v>
      </c>
      <c r="W65" s="2">
        <v>53601.5</v>
      </c>
      <c r="X65" s="2">
        <v>106085.8</v>
      </c>
      <c r="Y65" s="2">
        <v>232378</v>
      </c>
      <c r="Z65" s="2">
        <v>110192.3</v>
      </c>
      <c r="AA65" s="2">
        <v>106999.6</v>
      </c>
      <c r="AB65" s="2">
        <f>98132.8+1222.6</f>
        <v>99355.400000000009</v>
      </c>
      <c r="AC65" s="2">
        <v>101713.3</v>
      </c>
      <c r="AD65" s="2">
        <f>210267-1222.6-44870.2</f>
        <v>164174.20000000001</v>
      </c>
      <c r="AE65" s="2">
        <v>177210.5</v>
      </c>
      <c r="AF65" s="134"/>
      <c r="AG65" s="30"/>
      <c r="AH65" s="30"/>
      <c r="AI65" s="30"/>
    </row>
    <row r="66" spans="1:35" s="32" customFormat="1" ht="19.5" customHeight="1" x14ac:dyDescent="0.3">
      <c r="A66" s="35" t="s">
        <v>14</v>
      </c>
      <c r="B66" s="39">
        <f t="shared" ref="B66:B68" si="63">H66+J66+L66+N66+P66+R66+T66+V66+X66+Z66+AB66+AD66</f>
        <v>295351.29999999993</v>
      </c>
      <c r="C66" s="39">
        <f>H66+J66+L66+N66+P66+R66+T66+V66+X66+Z66+AB66+AD66</f>
        <v>295351.29999999993</v>
      </c>
      <c r="D66" s="40">
        <f>E66</f>
        <v>282401.8</v>
      </c>
      <c r="E66" s="39">
        <f t="shared" ref="E66:E68" si="64">I66+K66+M66+O66+Q66+S66+U66+W66+Y66+AA66+AC66+AE66</f>
        <v>282401.8</v>
      </c>
      <c r="F66" s="4">
        <f t="shared" ref="F66:F68" si="65">E66/B66*100</f>
        <v>95.615560182061174</v>
      </c>
      <c r="G66" s="4">
        <f t="shared" ref="G66:G68" si="66">E66/C66*100</f>
        <v>95.615560182061174</v>
      </c>
      <c r="H66" s="2">
        <v>32010.1</v>
      </c>
      <c r="I66" s="2">
        <v>18165.2</v>
      </c>
      <c r="J66" s="2">
        <v>32688.6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20962</v>
      </c>
      <c r="S66" s="2">
        <v>22747.1</v>
      </c>
      <c r="T66" s="2">
        <v>28458.5</v>
      </c>
      <c r="U66" s="2">
        <v>19415.400000000001</v>
      </c>
      <c r="V66" s="2">
        <v>14552.5</v>
      </c>
      <c r="W66" s="2">
        <v>15931.2</v>
      </c>
      <c r="X66" s="2">
        <v>27601.9</v>
      </c>
      <c r="Y66" s="2">
        <v>60352.2</v>
      </c>
      <c r="Z66" s="2">
        <v>19467.099999999999</v>
      </c>
      <c r="AA66" s="2">
        <v>22284.2</v>
      </c>
      <c r="AB66" s="2">
        <f>13614.3-7250</f>
        <v>6364.2999999999993</v>
      </c>
      <c r="AC66" s="2">
        <v>13893.8</v>
      </c>
      <c r="AD66" s="2">
        <f>29929.7-15596.2</f>
        <v>14333.5</v>
      </c>
      <c r="AE66" s="2">
        <v>4837</v>
      </c>
      <c r="AF66" s="134"/>
      <c r="AG66" s="30"/>
      <c r="AH66" s="30"/>
      <c r="AI66" s="30"/>
    </row>
    <row r="67" spans="1:35" s="32" customFormat="1" ht="19.5" customHeight="1" x14ac:dyDescent="0.3">
      <c r="A67" s="35" t="s">
        <v>15</v>
      </c>
      <c r="B67" s="139">
        <f t="shared" si="63"/>
        <v>16665.599999999999</v>
      </c>
      <c r="C67" s="39">
        <f>H67+J67+L67+N67+P67+R67+T67+V67+X67+Z67+AB67+AD67</f>
        <v>16665.599999999999</v>
      </c>
      <c r="D67" s="42">
        <f>E67</f>
        <v>14719.099999999999</v>
      </c>
      <c r="E67" s="43">
        <f t="shared" si="64"/>
        <v>14719.099999999999</v>
      </c>
      <c r="F67" s="4">
        <f t="shared" si="65"/>
        <v>88.320252496159753</v>
      </c>
      <c r="G67" s="4">
        <f t="shared" si="66"/>
        <v>88.320252496159753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>
        <v>4075.3</v>
      </c>
      <c r="Y67" s="2">
        <v>3833.3</v>
      </c>
      <c r="Z67" s="2">
        <v>4075.3</v>
      </c>
      <c r="AA67" s="2">
        <v>3696.5</v>
      </c>
      <c r="AB67" s="2">
        <v>4075.2</v>
      </c>
      <c r="AC67" s="2">
        <v>3587.5</v>
      </c>
      <c r="AD67" s="2">
        <v>4439.8</v>
      </c>
      <c r="AE67" s="1">
        <v>3601.8</v>
      </c>
      <c r="AF67" s="134"/>
      <c r="AG67" s="30"/>
      <c r="AH67" s="30"/>
      <c r="AI67" s="30"/>
    </row>
    <row r="68" spans="1:35" s="32" customFormat="1" ht="19.5" customHeight="1" x14ac:dyDescent="0.3">
      <c r="A68" s="35" t="s">
        <v>16</v>
      </c>
      <c r="B68" s="139">
        <f t="shared" si="63"/>
        <v>13446.4</v>
      </c>
      <c r="C68" s="39">
        <f>H68+J68+L68+N68+P68+R68+T68+V68+X68+Z68+AB68+AD68</f>
        <v>13446.4</v>
      </c>
      <c r="D68" s="140">
        <f>E68</f>
        <v>13446.4</v>
      </c>
      <c r="E68" s="139">
        <f t="shared" si="64"/>
        <v>13446.4</v>
      </c>
      <c r="F68" s="4">
        <f t="shared" si="65"/>
        <v>100</v>
      </c>
      <c r="G68" s="4">
        <f t="shared" si="66"/>
        <v>100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>
        <v>3126</v>
      </c>
      <c r="Y68" s="2"/>
      <c r="Z68" s="2">
        <v>10319.799999999999</v>
      </c>
      <c r="AA68" s="2">
        <v>10125.4</v>
      </c>
      <c r="AB68" s="2"/>
      <c r="AC68" s="2">
        <v>3000.4</v>
      </c>
      <c r="AD68" s="2">
        <v>0.6</v>
      </c>
      <c r="AE68" s="1">
        <v>320.60000000000002</v>
      </c>
      <c r="AF68" s="134"/>
      <c r="AG68" s="30"/>
      <c r="AH68" s="30"/>
      <c r="AI68" s="30"/>
    </row>
    <row r="69" spans="1:35" s="32" customFormat="1" ht="27" customHeight="1" x14ac:dyDescent="0.2">
      <c r="A69" s="158" t="s">
        <v>38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60"/>
      <c r="AF69" s="134"/>
      <c r="AG69" s="30"/>
      <c r="AH69" s="30"/>
      <c r="AI69" s="30"/>
    </row>
    <row r="70" spans="1:35" s="32" customFormat="1" ht="19.5" customHeight="1" x14ac:dyDescent="0.3">
      <c r="A70" s="33" t="s">
        <v>17</v>
      </c>
      <c r="B70" s="38">
        <f>H70+J70+L70+N70+P70+R70+T70+V70+X70+Z70+AB70+AD70</f>
        <v>640</v>
      </c>
      <c r="C70" s="44">
        <f>SUM(C71:C74)</f>
        <v>640</v>
      </c>
      <c r="D70" s="44">
        <f t="shared" ref="D70:E70" si="67">SUM(D71:D74)</f>
        <v>576</v>
      </c>
      <c r="E70" s="44">
        <f t="shared" si="67"/>
        <v>576</v>
      </c>
      <c r="F70" s="8">
        <f>E70/B70*100</f>
        <v>90</v>
      </c>
      <c r="G70" s="8">
        <f>E70/C70*100</f>
        <v>90</v>
      </c>
      <c r="H70" s="1">
        <f>SUM(H71:H74)</f>
        <v>0</v>
      </c>
      <c r="I70" s="1">
        <f t="shared" ref="I70:AE70" si="68">SUM(I71:I74)</f>
        <v>0</v>
      </c>
      <c r="J70" s="1">
        <f t="shared" si="68"/>
        <v>0</v>
      </c>
      <c r="K70" s="1">
        <f t="shared" si="68"/>
        <v>0</v>
      </c>
      <c r="L70" s="1">
        <f t="shared" si="68"/>
        <v>0</v>
      </c>
      <c r="M70" s="1">
        <f t="shared" si="68"/>
        <v>0</v>
      </c>
      <c r="N70" s="1">
        <f t="shared" si="68"/>
        <v>0</v>
      </c>
      <c r="O70" s="1">
        <f t="shared" si="68"/>
        <v>0</v>
      </c>
      <c r="P70" s="1">
        <f t="shared" si="68"/>
        <v>0</v>
      </c>
      <c r="Q70" s="1">
        <f t="shared" si="68"/>
        <v>0</v>
      </c>
      <c r="R70" s="1">
        <f t="shared" si="68"/>
        <v>0</v>
      </c>
      <c r="S70" s="1">
        <f t="shared" si="68"/>
        <v>0</v>
      </c>
      <c r="T70" s="1">
        <f t="shared" si="68"/>
        <v>0</v>
      </c>
      <c r="U70" s="1">
        <f t="shared" si="68"/>
        <v>0</v>
      </c>
      <c r="V70" s="1">
        <f t="shared" si="68"/>
        <v>0</v>
      </c>
      <c r="W70" s="1">
        <f t="shared" si="68"/>
        <v>0</v>
      </c>
      <c r="X70" s="1">
        <f t="shared" si="68"/>
        <v>0</v>
      </c>
      <c r="Y70" s="1">
        <f t="shared" si="68"/>
        <v>0</v>
      </c>
      <c r="Z70" s="1">
        <f t="shared" si="68"/>
        <v>60</v>
      </c>
      <c r="AA70" s="1">
        <f t="shared" si="68"/>
        <v>60</v>
      </c>
      <c r="AB70" s="1">
        <f t="shared" si="68"/>
        <v>108</v>
      </c>
      <c r="AC70" s="1">
        <f t="shared" si="68"/>
        <v>108</v>
      </c>
      <c r="AD70" s="1">
        <f t="shared" si="68"/>
        <v>472</v>
      </c>
      <c r="AE70" s="1">
        <f t="shared" si="68"/>
        <v>408</v>
      </c>
      <c r="AF70" s="134"/>
      <c r="AG70" s="30"/>
      <c r="AH70" s="30"/>
      <c r="AI70" s="30"/>
    </row>
    <row r="71" spans="1:35" s="32" customFormat="1" ht="19.5" customHeight="1" x14ac:dyDescent="0.3">
      <c r="A71" s="35" t="s">
        <v>13</v>
      </c>
      <c r="B71" s="39">
        <f>H71+J71+L71+N71+P71+R71+T71+V71+X71+Z71+AB71+AD71</f>
        <v>640</v>
      </c>
      <c r="C71" s="39">
        <f>H71+J71+L71+N71+P71+R71+T71+V71+X71+Z71+AB71+AD71</f>
        <v>640</v>
      </c>
      <c r="D71" s="42">
        <f>E71</f>
        <v>576</v>
      </c>
      <c r="E71" s="43">
        <f>I71+K71+M71+O71+Q71+S71+U71+W71+Y71+AA71+AC71+AE71</f>
        <v>576</v>
      </c>
      <c r="F71" s="4">
        <f>E71/B71*100</f>
        <v>90</v>
      </c>
      <c r="G71" s="4">
        <f>E71/C71*100</f>
        <v>90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60</v>
      </c>
      <c r="AA71" s="2">
        <v>60</v>
      </c>
      <c r="AB71" s="2">
        <v>108</v>
      </c>
      <c r="AC71" s="2">
        <v>108</v>
      </c>
      <c r="AD71" s="2">
        <v>472</v>
      </c>
      <c r="AE71" s="2">
        <v>408</v>
      </c>
      <c r="AF71" s="134"/>
      <c r="AG71" s="30"/>
      <c r="AH71" s="30"/>
      <c r="AI71" s="30"/>
    </row>
    <row r="72" spans="1:35" s="32" customFormat="1" ht="19.5" customHeight="1" x14ac:dyDescent="0.3">
      <c r="A72" s="35" t="s">
        <v>14</v>
      </c>
      <c r="B72" s="43">
        <f t="shared" ref="B72:B74" si="69">H72+J72+L72+N72+P72+R72+T72+V72+X72+Z72+AB72+AD72</f>
        <v>0</v>
      </c>
      <c r="C72" s="43">
        <f t="shared" ref="C72:C74" si="70">H72</f>
        <v>0</v>
      </c>
      <c r="D72" s="42"/>
      <c r="E72" s="43">
        <f t="shared" ref="E72:E74" si="71">I72+K72+M72+O72+Q72+S72+U72+W72+Y72+AA72+AC72+AE72</f>
        <v>0</v>
      </c>
      <c r="F72" s="4" t="e">
        <f t="shared" ref="F72:F74" si="72">E72/B72*100</f>
        <v>#DIV/0!</v>
      </c>
      <c r="G72" s="4" t="e">
        <f t="shared" ref="G72:G74" si="73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34"/>
      <c r="AG72" s="30"/>
      <c r="AH72" s="30"/>
      <c r="AI72" s="30"/>
    </row>
    <row r="73" spans="1:35" s="32" customFormat="1" ht="19.5" customHeight="1" x14ac:dyDescent="0.3">
      <c r="A73" s="35" t="s">
        <v>15</v>
      </c>
      <c r="B73" s="43">
        <f t="shared" si="69"/>
        <v>0</v>
      </c>
      <c r="C73" s="43">
        <f t="shared" si="70"/>
        <v>0</v>
      </c>
      <c r="D73" s="42"/>
      <c r="E73" s="43">
        <f t="shared" si="71"/>
        <v>0</v>
      </c>
      <c r="F73" s="4" t="e">
        <f t="shared" si="72"/>
        <v>#DIV/0!</v>
      </c>
      <c r="G73" s="4" t="e">
        <f t="shared" si="73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34"/>
      <c r="AG73" s="30"/>
      <c r="AH73" s="30"/>
      <c r="AI73" s="30"/>
    </row>
    <row r="74" spans="1:35" s="32" customFormat="1" ht="19.5" customHeight="1" x14ac:dyDescent="0.3">
      <c r="A74" s="35" t="s">
        <v>16</v>
      </c>
      <c r="B74" s="43">
        <f t="shared" si="69"/>
        <v>0</v>
      </c>
      <c r="C74" s="43">
        <f t="shared" si="70"/>
        <v>0</v>
      </c>
      <c r="D74" s="42"/>
      <c r="E74" s="43">
        <f t="shared" si="71"/>
        <v>0</v>
      </c>
      <c r="F74" s="4" t="e">
        <f t="shared" si="72"/>
        <v>#DIV/0!</v>
      </c>
      <c r="G74" s="4" t="e">
        <f t="shared" si="73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34"/>
      <c r="AG74" s="30"/>
      <c r="AH74" s="30"/>
      <c r="AI74" s="30"/>
    </row>
    <row r="75" spans="1:35" s="32" customFormat="1" ht="34.5" customHeight="1" x14ac:dyDescent="0.2">
      <c r="A75" s="153" t="s">
        <v>41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7"/>
      <c r="AF75" s="134"/>
      <c r="AG75" s="30"/>
      <c r="AH75" s="30"/>
      <c r="AI75" s="30"/>
    </row>
    <row r="76" spans="1:35" s="32" customFormat="1" ht="19.5" customHeight="1" x14ac:dyDescent="0.3">
      <c r="A76" s="33" t="s">
        <v>17</v>
      </c>
      <c r="B76" s="38">
        <f>H76+J76+L76+N76+P76+R76+T76+V76+X76+Z76+AB76+AD76</f>
        <v>3319</v>
      </c>
      <c r="C76" s="44">
        <f>SUM(C77:C80)</f>
        <v>3319</v>
      </c>
      <c r="D76" s="44">
        <f t="shared" ref="D76:E76" si="74">SUM(D77:D80)</f>
        <v>1695</v>
      </c>
      <c r="E76" s="44">
        <f t="shared" si="74"/>
        <v>1695</v>
      </c>
      <c r="F76" s="8">
        <f>E76/B76*100</f>
        <v>51.069599276890628</v>
      </c>
      <c r="G76" s="8">
        <f>E76/C76*100</f>
        <v>51.069599276890628</v>
      </c>
      <c r="H76" s="1">
        <f>SUM(H77:H80)</f>
        <v>0</v>
      </c>
      <c r="I76" s="1">
        <f t="shared" ref="I76:AE76" si="75">SUM(I77:I80)</f>
        <v>0</v>
      </c>
      <c r="J76" s="1">
        <f t="shared" si="75"/>
        <v>0</v>
      </c>
      <c r="K76" s="1">
        <f t="shared" si="75"/>
        <v>0</v>
      </c>
      <c r="L76" s="1">
        <f t="shared" si="75"/>
        <v>0</v>
      </c>
      <c r="M76" s="1">
        <f t="shared" si="75"/>
        <v>0</v>
      </c>
      <c r="N76" s="1">
        <f t="shared" si="75"/>
        <v>0</v>
      </c>
      <c r="O76" s="1">
        <f t="shared" si="75"/>
        <v>0</v>
      </c>
      <c r="P76" s="1">
        <f t="shared" si="75"/>
        <v>0</v>
      </c>
      <c r="Q76" s="1">
        <f t="shared" si="75"/>
        <v>0</v>
      </c>
      <c r="R76" s="1">
        <f t="shared" si="75"/>
        <v>0</v>
      </c>
      <c r="S76" s="1">
        <f t="shared" si="75"/>
        <v>0</v>
      </c>
      <c r="T76" s="1">
        <f t="shared" si="75"/>
        <v>0</v>
      </c>
      <c r="U76" s="1">
        <f t="shared" si="75"/>
        <v>0</v>
      </c>
      <c r="V76" s="1">
        <f t="shared" si="75"/>
        <v>0</v>
      </c>
      <c r="W76" s="1">
        <f t="shared" si="75"/>
        <v>0</v>
      </c>
      <c r="X76" s="1">
        <f t="shared" si="75"/>
        <v>0</v>
      </c>
      <c r="Y76" s="1">
        <f t="shared" si="75"/>
        <v>0</v>
      </c>
      <c r="Z76" s="1">
        <f t="shared" si="75"/>
        <v>184</v>
      </c>
      <c r="AA76" s="1">
        <f t="shared" si="75"/>
        <v>184</v>
      </c>
      <c r="AB76" s="1">
        <f t="shared" si="75"/>
        <v>370</v>
      </c>
      <c r="AC76" s="1">
        <f t="shared" si="75"/>
        <v>362.9</v>
      </c>
      <c r="AD76" s="1">
        <f t="shared" si="75"/>
        <v>2765</v>
      </c>
      <c r="AE76" s="1">
        <f t="shared" si="75"/>
        <v>1148.0999999999999</v>
      </c>
      <c r="AF76" s="134"/>
      <c r="AG76" s="30"/>
      <c r="AH76" s="30"/>
      <c r="AI76" s="30"/>
    </row>
    <row r="77" spans="1:35" s="32" customFormat="1" ht="19.5" customHeight="1" x14ac:dyDescent="0.3">
      <c r="A77" s="35" t="s">
        <v>13</v>
      </c>
      <c r="B77" s="39">
        <f>H77+J77+L77+N77+P77+R77+T77+V77+X77+Z77+AB77+AD77</f>
        <v>3319</v>
      </c>
      <c r="C77" s="39">
        <f>H77+J77+L77+N77+P77+R77+T77+V77+X77+Z77+AB77+AD77</f>
        <v>3319</v>
      </c>
      <c r="D77" s="42">
        <f>E77</f>
        <v>1695</v>
      </c>
      <c r="E77" s="43">
        <f>I77+K77+M77+O77+Q77+S77+U77+W77+Y77+AA77+AC77+AE77</f>
        <v>1695</v>
      </c>
      <c r="F77" s="4">
        <f>E77/B77*100</f>
        <v>51.069599276890628</v>
      </c>
      <c r="G77" s="4">
        <f>E77/C77*100</f>
        <v>51.069599276890628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184</v>
      </c>
      <c r="AA77" s="2">
        <v>184</v>
      </c>
      <c r="AB77" s="2">
        <v>370</v>
      </c>
      <c r="AC77" s="2">
        <v>362.9</v>
      </c>
      <c r="AD77" s="2">
        <v>2765</v>
      </c>
      <c r="AE77" s="2">
        <v>1148.0999999999999</v>
      </c>
      <c r="AF77" s="134"/>
      <c r="AG77" s="30"/>
      <c r="AH77" s="30"/>
      <c r="AI77" s="30"/>
    </row>
    <row r="78" spans="1:35" s="32" customFormat="1" ht="19.5" customHeight="1" x14ac:dyDescent="0.3">
      <c r="A78" s="35" t="s">
        <v>14</v>
      </c>
      <c r="B78" s="43">
        <f t="shared" ref="B78:B80" si="76">H78+J78+L78+N78+P78+R78+T78+V78+X78+Z78+AB78+AD78</f>
        <v>0</v>
      </c>
      <c r="C78" s="43">
        <f t="shared" ref="C78:C80" si="77">H78</f>
        <v>0</v>
      </c>
      <c r="D78" s="42"/>
      <c r="E78" s="43">
        <f t="shared" ref="E78:E80" si="78">I78+K78+M78+O78+Q78+S78+U78+W78+Y78+AA78+AC78+AE78</f>
        <v>0</v>
      </c>
      <c r="F78" s="4" t="e">
        <f t="shared" ref="F78:F80" si="79">E78/B78*100</f>
        <v>#DIV/0!</v>
      </c>
      <c r="G78" s="4" t="e">
        <f t="shared" ref="G78:G80" si="80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34"/>
      <c r="AG78" s="30"/>
      <c r="AH78" s="30"/>
      <c r="AI78" s="30"/>
    </row>
    <row r="79" spans="1:35" s="32" customFormat="1" ht="19.5" customHeight="1" x14ac:dyDescent="0.3">
      <c r="A79" s="35" t="s">
        <v>15</v>
      </c>
      <c r="B79" s="43">
        <f t="shared" si="76"/>
        <v>0</v>
      </c>
      <c r="C79" s="43">
        <f t="shared" si="77"/>
        <v>0</v>
      </c>
      <c r="D79" s="42"/>
      <c r="E79" s="43">
        <f t="shared" si="78"/>
        <v>0</v>
      </c>
      <c r="F79" s="4" t="e">
        <f t="shared" si="79"/>
        <v>#DIV/0!</v>
      </c>
      <c r="G79" s="4" t="e">
        <f t="shared" si="80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34"/>
      <c r="AG79" s="30"/>
      <c r="AH79" s="30"/>
      <c r="AI79" s="30"/>
    </row>
    <row r="80" spans="1:35" s="32" customFormat="1" ht="19.5" customHeight="1" x14ac:dyDescent="0.3">
      <c r="A80" s="35" t="s">
        <v>16</v>
      </c>
      <c r="B80" s="43">
        <f t="shared" si="76"/>
        <v>0</v>
      </c>
      <c r="C80" s="43">
        <f t="shared" si="77"/>
        <v>0</v>
      </c>
      <c r="D80" s="42"/>
      <c r="E80" s="43">
        <f t="shared" si="78"/>
        <v>0</v>
      </c>
      <c r="F80" s="4" t="e">
        <f t="shared" si="79"/>
        <v>#DIV/0!</v>
      </c>
      <c r="G80" s="4" t="e">
        <f t="shared" si="80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34"/>
      <c r="AG80" s="30"/>
      <c r="AH80" s="30"/>
      <c r="AI80" s="30"/>
    </row>
    <row r="81" spans="1:273" s="45" customFormat="1" ht="38.25" customHeight="1" x14ac:dyDescent="0.2">
      <c r="A81" s="143" t="s">
        <v>71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64"/>
      <c r="AF81" s="134"/>
      <c r="AG81" s="30"/>
      <c r="AH81" s="30"/>
      <c r="AI81" s="30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</row>
    <row r="82" spans="1:273" s="45" customFormat="1" ht="200.25" customHeight="1" x14ac:dyDescent="0.3">
      <c r="A82" s="33" t="s">
        <v>17</v>
      </c>
      <c r="B82" s="1">
        <f>B83+B84+B86+B87</f>
        <v>8975.4</v>
      </c>
      <c r="C82" s="1">
        <f t="shared" ref="C82:E82" si="81">C83+C84+C86+C87</f>
        <v>8975.4</v>
      </c>
      <c r="D82" s="1">
        <f t="shared" si="81"/>
        <v>3871.84</v>
      </c>
      <c r="E82" s="1">
        <f t="shared" si="81"/>
        <v>3871.84</v>
      </c>
      <c r="F82" s="8">
        <f>E82/B82*100</f>
        <v>43.138355950709723</v>
      </c>
      <c r="G82" s="8">
        <f>E82/C82*100</f>
        <v>43.138355950709723</v>
      </c>
      <c r="H82" s="1">
        <f>H83+H84+H86+H87</f>
        <v>39.1</v>
      </c>
      <c r="I82" s="1">
        <f t="shared" ref="I82:AE82" si="82">I83+I84+I86+I87</f>
        <v>0</v>
      </c>
      <c r="J82" s="1">
        <f t="shared" si="82"/>
        <v>0</v>
      </c>
      <c r="K82" s="1">
        <f t="shared" si="82"/>
        <v>0</v>
      </c>
      <c r="L82" s="1">
        <f t="shared" si="82"/>
        <v>4457</v>
      </c>
      <c r="M82" s="1">
        <f t="shared" si="82"/>
        <v>99.8</v>
      </c>
      <c r="N82" s="1">
        <f t="shared" si="82"/>
        <v>855.2</v>
      </c>
      <c r="O82" s="1">
        <f t="shared" si="82"/>
        <v>1.4</v>
      </c>
      <c r="P82" s="1">
        <f t="shared" si="82"/>
        <v>1026.8</v>
      </c>
      <c r="Q82" s="1">
        <f t="shared" si="82"/>
        <v>310.01</v>
      </c>
      <c r="R82" s="1">
        <f t="shared" si="82"/>
        <v>2063.8000000000002</v>
      </c>
      <c r="S82" s="1">
        <f t="shared" si="82"/>
        <v>201.61</v>
      </c>
      <c r="T82" s="1">
        <f t="shared" si="82"/>
        <v>306.3</v>
      </c>
      <c r="U82" s="1">
        <f t="shared" si="82"/>
        <v>8.02</v>
      </c>
      <c r="V82" s="1">
        <f t="shared" si="82"/>
        <v>227.2</v>
      </c>
      <c r="W82" s="1">
        <f t="shared" si="82"/>
        <v>2207.6</v>
      </c>
      <c r="X82" s="1">
        <f t="shared" si="82"/>
        <v>0</v>
      </c>
      <c r="Y82" s="1">
        <f t="shared" si="82"/>
        <v>0</v>
      </c>
      <c r="Z82" s="1">
        <f t="shared" si="82"/>
        <v>0</v>
      </c>
      <c r="AA82" s="1">
        <f t="shared" si="82"/>
        <v>0</v>
      </c>
      <c r="AB82" s="1">
        <f t="shared" si="82"/>
        <v>0</v>
      </c>
      <c r="AC82" s="1">
        <f t="shared" si="82"/>
        <v>1043.4000000000001</v>
      </c>
      <c r="AD82" s="1">
        <f t="shared" si="82"/>
        <v>0</v>
      </c>
      <c r="AE82" s="1">
        <f t="shared" si="82"/>
        <v>0</v>
      </c>
      <c r="AF82" s="9" t="s">
        <v>122</v>
      </c>
      <c r="AG82" s="30"/>
      <c r="AH82" s="30"/>
      <c r="AI82" s="30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</row>
    <row r="83" spans="1:273" s="45" customFormat="1" ht="26.25" customHeight="1" x14ac:dyDescent="0.3">
      <c r="A83" s="35" t="s">
        <v>13</v>
      </c>
      <c r="B83" s="39">
        <f>B90+B97+B104</f>
        <v>1529.9</v>
      </c>
      <c r="C83" s="39">
        <f t="shared" ref="C83:E83" si="83">C90+C97+C104</f>
        <v>1529.9</v>
      </c>
      <c r="D83" s="39">
        <f t="shared" si="83"/>
        <v>1529.9</v>
      </c>
      <c r="E83" s="39">
        <f t="shared" si="83"/>
        <v>1529.9</v>
      </c>
      <c r="F83" s="4">
        <f t="shared" ref="F83:F87" si="84">E83/B83*100</f>
        <v>100</v>
      </c>
      <c r="G83" s="4">
        <f t="shared" ref="G83:G87" si="85">E83/C83*100</f>
        <v>100</v>
      </c>
      <c r="H83" s="39">
        <f t="shared" ref="H83:AE87" si="86">H90+H97+H104</f>
        <v>0</v>
      </c>
      <c r="I83" s="39">
        <f t="shared" si="86"/>
        <v>0</v>
      </c>
      <c r="J83" s="39">
        <f t="shared" si="86"/>
        <v>0</v>
      </c>
      <c r="K83" s="39">
        <f t="shared" si="86"/>
        <v>0</v>
      </c>
      <c r="L83" s="39">
        <f t="shared" si="86"/>
        <v>0</v>
      </c>
      <c r="M83" s="39">
        <f t="shared" si="86"/>
        <v>0</v>
      </c>
      <c r="N83" s="39">
        <f t="shared" si="86"/>
        <v>482.6</v>
      </c>
      <c r="O83" s="39">
        <f t="shared" si="86"/>
        <v>0</v>
      </c>
      <c r="P83" s="39">
        <f t="shared" si="86"/>
        <v>0</v>
      </c>
      <c r="Q83" s="39">
        <f t="shared" si="86"/>
        <v>0</v>
      </c>
      <c r="R83" s="39">
        <f t="shared" si="86"/>
        <v>1047.3000000000002</v>
      </c>
      <c r="S83" s="39">
        <f t="shared" si="86"/>
        <v>0</v>
      </c>
      <c r="T83" s="39">
        <f t="shared" si="86"/>
        <v>0</v>
      </c>
      <c r="U83" s="39">
        <f t="shared" si="86"/>
        <v>0</v>
      </c>
      <c r="V83" s="39">
        <f t="shared" si="86"/>
        <v>0</v>
      </c>
      <c r="W83" s="39">
        <f t="shared" si="86"/>
        <v>815.9</v>
      </c>
      <c r="X83" s="39">
        <f t="shared" si="86"/>
        <v>0</v>
      </c>
      <c r="Y83" s="39">
        <f t="shared" si="86"/>
        <v>0</v>
      </c>
      <c r="Z83" s="39">
        <f t="shared" si="86"/>
        <v>0</v>
      </c>
      <c r="AA83" s="39">
        <f t="shared" si="86"/>
        <v>0</v>
      </c>
      <c r="AB83" s="39">
        <f t="shared" si="86"/>
        <v>0</v>
      </c>
      <c r="AC83" s="39">
        <f t="shared" si="86"/>
        <v>714</v>
      </c>
      <c r="AD83" s="39">
        <f t="shared" si="86"/>
        <v>0</v>
      </c>
      <c r="AE83" s="39">
        <f t="shared" si="86"/>
        <v>0</v>
      </c>
      <c r="AF83" s="9"/>
      <c r="AG83" s="30"/>
      <c r="AH83" s="30"/>
      <c r="AI83" s="30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</row>
    <row r="84" spans="1:273" s="45" customFormat="1" ht="26.25" customHeight="1" x14ac:dyDescent="0.3">
      <c r="A84" s="35" t="s">
        <v>14</v>
      </c>
      <c r="B84" s="39">
        <f t="shared" ref="B84:E87" si="87">B91+B98+B105</f>
        <v>3445.5</v>
      </c>
      <c r="C84" s="39">
        <f t="shared" si="87"/>
        <v>3445.5</v>
      </c>
      <c r="D84" s="39">
        <f t="shared" si="87"/>
        <v>2341.94</v>
      </c>
      <c r="E84" s="39">
        <f t="shared" si="87"/>
        <v>2341.94</v>
      </c>
      <c r="F84" s="4">
        <f t="shared" si="84"/>
        <v>67.970976636192134</v>
      </c>
      <c r="G84" s="4">
        <f t="shared" si="85"/>
        <v>67.970976636192134</v>
      </c>
      <c r="H84" s="39">
        <f t="shared" si="86"/>
        <v>39.1</v>
      </c>
      <c r="I84" s="39">
        <f t="shared" si="86"/>
        <v>0</v>
      </c>
      <c r="J84" s="39">
        <f t="shared" si="86"/>
        <v>0</v>
      </c>
      <c r="K84" s="39">
        <f t="shared" si="86"/>
        <v>0</v>
      </c>
      <c r="L84" s="39">
        <f t="shared" si="86"/>
        <v>457</v>
      </c>
      <c r="M84" s="39">
        <f t="shared" si="86"/>
        <v>99.8</v>
      </c>
      <c r="N84" s="39">
        <f t="shared" si="86"/>
        <v>372.59999999999997</v>
      </c>
      <c r="O84" s="39">
        <f t="shared" si="86"/>
        <v>1.4</v>
      </c>
      <c r="P84" s="39">
        <f t="shared" si="86"/>
        <v>1026.8</v>
      </c>
      <c r="Q84" s="39">
        <f t="shared" si="86"/>
        <v>310.01</v>
      </c>
      <c r="R84" s="39">
        <f t="shared" si="86"/>
        <v>1016.5000000000002</v>
      </c>
      <c r="S84" s="39">
        <f t="shared" si="86"/>
        <v>201.61</v>
      </c>
      <c r="T84" s="39">
        <f t="shared" si="86"/>
        <v>306.3</v>
      </c>
      <c r="U84" s="39">
        <f t="shared" si="86"/>
        <v>8.02</v>
      </c>
      <c r="V84" s="39">
        <f t="shared" si="86"/>
        <v>227.2</v>
      </c>
      <c r="W84" s="39">
        <f t="shared" si="86"/>
        <v>1391.7</v>
      </c>
      <c r="X84" s="39">
        <f t="shared" si="86"/>
        <v>0</v>
      </c>
      <c r="Y84" s="39">
        <f t="shared" si="86"/>
        <v>0</v>
      </c>
      <c r="Z84" s="39">
        <f t="shared" si="86"/>
        <v>0</v>
      </c>
      <c r="AA84" s="39">
        <f t="shared" si="86"/>
        <v>0</v>
      </c>
      <c r="AB84" s="39">
        <f t="shared" si="86"/>
        <v>0</v>
      </c>
      <c r="AC84" s="39">
        <f t="shared" si="86"/>
        <v>329.4</v>
      </c>
      <c r="AD84" s="39">
        <f t="shared" si="86"/>
        <v>0</v>
      </c>
      <c r="AE84" s="39">
        <f t="shared" si="86"/>
        <v>0</v>
      </c>
      <c r="AF84" s="9"/>
      <c r="AG84" s="30"/>
      <c r="AH84" s="30"/>
      <c r="AI84" s="30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</row>
    <row r="85" spans="1:273" s="45" customFormat="1" ht="36.75" customHeight="1" x14ac:dyDescent="0.3">
      <c r="A85" s="46" t="s">
        <v>35</v>
      </c>
      <c r="B85" s="47">
        <f t="shared" si="87"/>
        <v>0.1</v>
      </c>
      <c r="C85" s="39">
        <f t="shared" si="87"/>
        <v>0.1</v>
      </c>
      <c r="D85" s="39">
        <f t="shared" si="87"/>
        <v>0.06</v>
      </c>
      <c r="E85" s="39">
        <f t="shared" si="87"/>
        <v>0.06</v>
      </c>
      <c r="F85" s="4">
        <f t="shared" si="84"/>
        <v>60</v>
      </c>
      <c r="G85" s="4">
        <f t="shared" si="85"/>
        <v>60</v>
      </c>
      <c r="H85" s="39">
        <f t="shared" si="86"/>
        <v>0</v>
      </c>
      <c r="I85" s="39">
        <f t="shared" si="86"/>
        <v>0</v>
      </c>
      <c r="J85" s="39">
        <f t="shared" si="86"/>
        <v>0</v>
      </c>
      <c r="K85" s="39">
        <f t="shared" si="86"/>
        <v>0</v>
      </c>
      <c r="L85" s="39">
        <f t="shared" si="86"/>
        <v>0</v>
      </c>
      <c r="M85" s="39">
        <f t="shared" si="86"/>
        <v>0</v>
      </c>
      <c r="N85" s="39">
        <f t="shared" si="86"/>
        <v>0.1</v>
      </c>
      <c r="O85" s="39">
        <f t="shared" si="86"/>
        <v>0</v>
      </c>
      <c r="P85" s="39">
        <f t="shared" si="86"/>
        <v>0</v>
      </c>
      <c r="Q85" s="39">
        <f t="shared" si="86"/>
        <v>0</v>
      </c>
      <c r="R85" s="39">
        <f t="shared" si="86"/>
        <v>0</v>
      </c>
      <c r="S85" s="39">
        <f t="shared" si="86"/>
        <v>0</v>
      </c>
      <c r="T85" s="39">
        <f t="shared" si="86"/>
        <v>0</v>
      </c>
      <c r="U85" s="39">
        <f t="shared" si="86"/>
        <v>0</v>
      </c>
      <c r="V85" s="39">
        <f t="shared" si="86"/>
        <v>0</v>
      </c>
      <c r="W85" s="39">
        <f t="shared" si="86"/>
        <v>0.06</v>
      </c>
      <c r="X85" s="39">
        <f t="shared" si="86"/>
        <v>0</v>
      </c>
      <c r="Y85" s="39">
        <f t="shared" si="86"/>
        <v>0</v>
      </c>
      <c r="Z85" s="39">
        <f t="shared" si="86"/>
        <v>0</v>
      </c>
      <c r="AA85" s="39">
        <f t="shared" si="86"/>
        <v>0</v>
      </c>
      <c r="AB85" s="39">
        <f t="shared" si="86"/>
        <v>0</v>
      </c>
      <c r="AC85" s="39">
        <f t="shared" si="86"/>
        <v>0</v>
      </c>
      <c r="AD85" s="39">
        <f t="shared" si="86"/>
        <v>0</v>
      </c>
      <c r="AE85" s="39">
        <f t="shared" si="86"/>
        <v>0</v>
      </c>
      <c r="AF85" s="9"/>
      <c r="AG85" s="30"/>
      <c r="AH85" s="30"/>
      <c r="AI85" s="30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</row>
    <row r="86" spans="1:273" s="45" customFormat="1" ht="27.75" customHeight="1" x14ac:dyDescent="0.3">
      <c r="A86" s="35" t="s">
        <v>15</v>
      </c>
      <c r="B86" s="39">
        <f t="shared" si="87"/>
        <v>0</v>
      </c>
      <c r="C86" s="39">
        <f t="shared" si="87"/>
        <v>0</v>
      </c>
      <c r="D86" s="39">
        <f t="shared" si="87"/>
        <v>0</v>
      </c>
      <c r="E86" s="39">
        <f t="shared" si="87"/>
        <v>0</v>
      </c>
      <c r="F86" s="4" t="e">
        <f t="shared" si="84"/>
        <v>#DIV/0!</v>
      </c>
      <c r="G86" s="4" t="e">
        <f t="shared" si="85"/>
        <v>#DIV/0!</v>
      </c>
      <c r="H86" s="39">
        <f t="shared" si="86"/>
        <v>0</v>
      </c>
      <c r="I86" s="39">
        <f t="shared" si="86"/>
        <v>0</v>
      </c>
      <c r="J86" s="39">
        <f t="shared" si="86"/>
        <v>0</v>
      </c>
      <c r="K86" s="39">
        <f t="shared" si="86"/>
        <v>0</v>
      </c>
      <c r="L86" s="39">
        <f t="shared" si="86"/>
        <v>0</v>
      </c>
      <c r="M86" s="39">
        <f t="shared" si="86"/>
        <v>0</v>
      </c>
      <c r="N86" s="39">
        <f t="shared" si="86"/>
        <v>0</v>
      </c>
      <c r="O86" s="39">
        <f t="shared" si="86"/>
        <v>0</v>
      </c>
      <c r="P86" s="39">
        <f t="shared" si="86"/>
        <v>0</v>
      </c>
      <c r="Q86" s="39">
        <f t="shared" si="86"/>
        <v>0</v>
      </c>
      <c r="R86" s="39">
        <f t="shared" si="86"/>
        <v>0</v>
      </c>
      <c r="S86" s="39">
        <f t="shared" si="86"/>
        <v>0</v>
      </c>
      <c r="T86" s="39">
        <f t="shared" si="86"/>
        <v>0</v>
      </c>
      <c r="U86" s="39">
        <f t="shared" si="86"/>
        <v>0</v>
      </c>
      <c r="V86" s="39">
        <f t="shared" si="86"/>
        <v>0</v>
      </c>
      <c r="W86" s="39">
        <f t="shared" si="86"/>
        <v>0</v>
      </c>
      <c r="X86" s="39">
        <f t="shared" si="86"/>
        <v>0</v>
      </c>
      <c r="Y86" s="39">
        <f t="shared" si="86"/>
        <v>0</v>
      </c>
      <c r="Z86" s="39">
        <f t="shared" si="86"/>
        <v>0</v>
      </c>
      <c r="AA86" s="39">
        <f t="shared" si="86"/>
        <v>0</v>
      </c>
      <c r="AB86" s="39">
        <f t="shared" si="86"/>
        <v>0</v>
      </c>
      <c r="AC86" s="39">
        <f t="shared" si="86"/>
        <v>0</v>
      </c>
      <c r="AD86" s="39">
        <f t="shared" si="86"/>
        <v>0</v>
      </c>
      <c r="AE86" s="39">
        <f t="shared" si="86"/>
        <v>0</v>
      </c>
      <c r="AF86" s="9"/>
      <c r="AG86" s="30"/>
      <c r="AH86" s="30"/>
      <c r="AI86" s="30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</row>
    <row r="87" spans="1:273" s="45" customFormat="1" ht="27.75" customHeight="1" x14ac:dyDescent="0.3">
      <c r="A87" s="35" t="s">
        <v>16</v>
      </c>
      <c r="B87" s="39">
        <f t="shared" si="87"/>
        <v>4000</v>
      </c>
      <c r="C87" s="39">
        <f t="shared" si="87"/>
        <v>4000</v>
      </c>
      <c r="D87" s="39">
        <f t="shared" si="87"/>
        <v>0</v>
      </c>
      <c r="E87" s="39">
        <f t="shared" si="87"/>
        <v>0</v>
      </c>
      <c r="F87" s="4">
        <f t="shared" si="84"/>
        <v>0</v>
      </c>
      <c r="G87" s="4">
        <f t="shared" si="85"/>
        <v>0</v>
      </c>
      <c r="H87" s="39">
        <f t="shared" si="86"/>
        <v>0</v>
      </c>
      <c r="I87" s="39">
        <f t="shared" si="86"/>
        <v>0</v>
      </c>
      <c r="J87" s="39">
        <f t="shared" si="86"/>
        <v>0</v>
      </c>
      <c r="K87" s="39">
        <f t="shared" si="86"/>
        <v>0</v>
      </c>
      <c r="L87" s="39">
        <f t="shared" si="86"/>
        <v>4000</v>
      </c>
      <c r="M87" s="39">
        <f t="shared" si="86"/>
        <v>0</v>
      </c>
      <c r="N87" s="39">
        <f t="shared" si="86"/>
        <v>0</v>
      </c>
      <c r="O87" s="39">
        <f t="shared" si="86"/>
        <v>0</v>
      </c>
      <c r="P87" s="39">
        <f t="shared" si="86"/>
        <v>0</v>
      </c>
      <c r="Q87" s="39">
        <f t="shared" si="86"/>
        <v>0</v>
      </c>
      <c r="R87" s="39">
        <f t="shared" si="86"/>
        <v>0</v>
      </c>
      <c r="S87" s="39">
        <f t="shared" si="86"/>
        <v>0</v>
      </c>
      <c r="T87" s="39">
        <f t="shared" si="86"/>
        <v>0</v>
      </c>
      <c r="U87" s="39">
        <f t="shared" si="86"/>
        <v>0</v>
      </c>
      <c r="V87" s="39">
        <f t="shared" si="86"/>
        <v>0</v>
      </c>
      <c r="W87" s="39">
        <f t="shared" si="86"/>
        <v>0</v>
      </c>
      <c r="X87" s="39">
        <f t="shared" si="86"/>
        <v>0</v>
      </c>
      <c r="Y87" s="39">
        <f t="shared" si="86"/>
        <v>0</v>
      </c>
      <c r="Z87" s="39">
        <f t="shared" si="86"/>
        <v>0</v>
      </c>
      <c r="AA87" s="39">
        <f t="shared" si="86"/>
        <v>0</v>
      </c>
      <c r="AB87" s="39">
        <f t="shared" si="86"/>
        <v>0</v>
      </c>
      <c r="AC87" s="39">
        <f t="shared" si="86"/>
        <v>0</v>
      </c>
      <c r="AD87" s="39">
        <f t="shared" si="86"/>
        <v>0</v>
      </c>
      <c r="AE87" s="39">
        <f t="shared" si="86"/>
        <v>0</v>
      </c>
      <c r="AF87" s="9"/>
      <c r="AG87" s="30"/>
      <c r="AH87" s="30"/>
      <c r="AI87" s="30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</row>
    <row r="88" spans="1:273" s="45" customFormat="1" ht="51" customHeight="1" x14ac:dyDescent="0.2">
      <c r="A88" s="145" t="s">
        <v>72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7"/>
      <c r="AF88" s="148" t="s">
        <v>73</v>
      </c>
      <c r="AG88" s="30"/>
      <c r="AH88" s="30"/>
      <c r="AI88" s="30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</row>
    <row r="89" spans="1:273" s="45" customFormat="1" ht="23.25" customHeight="1" x14ac:dyDescent="0.3">
      <c r="A89" s="48" t="s">
        <v>17</v>
      </c>
      <c r="B89" s="49">
        <f>H89+J89+L89+N89+P89+R89+T89+V89+X89+Z89+AB89+AD89</f>
        <v>7338.4000000000015</v>
      </c>
      <c r="C89" s="50">
        <f t="shared" ref="C89:E89" si="88">C90+C91+C93+C94</f>
        <v>7338.4000000000005</v>
      </c>
      <c r="D89" s="50">
        <f t="shared" si="88"/>
        <v>3338.4</v>
      </c>
      <c r="E89" s="50">
        <f t="shared" si="88"/>
        <v>3338.4</v>
      </c>
      <c r="F89" s="51">
        <f>E89/B89*100</f>
        <v>45.492205385370099</v>
      </c>
      <c r="G89" s="51">
        <f>E89/C89*100</f>
        <v>45.492205385370106</v>
      </c>
      <c r="H89" s="50">
        <f>H90+H91+H93+H94</f>
        <v>39.1</v>
      </c>
      <c r="I89" s="50">
        <f t="shared" ref="I89:AE89" si="89">I90+I91+I93+I94</f>
        <v>0</v>
      </c>
      <c r="J89" s="50">
        <f t="shared" si="89"/>
        <v>0</v>
      </c>
      <c r="K89" s="50">
        <f t="shared" si="89"/>
        <v>0</v>
      </c>
      <c r="L89" s="50">
        <f t="shared" si="89"/>
        <v>4457</v>
      </c>
      <c r="M89" s="50">
        <f t="shared" si="89"/>
        <v>99.8</v>
      </c>
      <c r="N89" s="50">
        <f t="shared" si="89"/>
        <v>849.3</v>
      </c>
      <c r="O89" s="50">
        <f t="shared" si="89"/>
        <v>0</v>
      </c>
      <c r="P89" s="50">
        <f t="shared" si="89"/>
        <v>420</v>
      </c>
      <c r="Q89" s="50">
        <f t="shared" si="89"/>
        <v>0</v>
      </c>
      <c r="R89" s="50">
        <f t="shared" si="89"/>
        <v>1573.0000000000005</v>
      </c>
      <c r="S89" s="50">
        <f t="shared" si="89"/>
        <v>0</v>
      </c>
      <c r="T89" s="50">
        <f t="shared" si="89"/>
        <v>0</v>
      </c>
      <c r="U89" s="50">
        <f t="shared" si="89"/>
        <v>0</v>
      </c>
      <c r="V89" s="50">
        <f t="shared" si="89"/>
        <v>0</v>
      </c>
      <c r="W89" s="50">
        <f t="shared" si="89"/>
        <v>2195.1999999999998</v>
      </c>
      <c r="X89" s="50">
        <f t="shared" si="89"/>
        <v>0</v>
      </c>
      <c r="Y89" s="50">
        <f t="shared" si="89"/>
        <v>0</v>
      </c>
      <c r="Z89" s="50">
        <f t="shared" si="89"/>
        <v>0</v>
      </c>
      <c r="AA89" s="50">
        <f t="shared" si="89"/>
        <v>0</v>
      </c>
      <c r="AB89" s="50">
        <f t="shared" si="89"/>
        <v>0</v>
      </c>
      <c r="AC89" s="50">
        <f t="shared" si="89"/>
        <v>1043.4000000000001</v>
      </c>
      <c r="AD89" s="50">
        <f t="shared" si="89"/>
        <v>0</v>
      </c>
      <c r="AE89" s="50">
        <f t="shared" si="89"/>
        <v>0</v>
      </c>
      <c r="AF89" s="149"/>
      <c r="AG89" s="30"/>
      <c r="AH89" s="30"/>
      <c r="AI89" s="30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</row>
    <row r="90" spans="1:273" s="45" customFormat="1" ht="23.25" customHeight="1" x14ac:dyDescent="0.3">
      <c r="A90" s="52" t="s">
        <v>13</v>
      </c>
      <c r="B90" s="53">
        <f>H90+J90+L90+N90+P90+R90+T90+V90+X90+Z90+AB90+AD90</f>
        <v>1529.9</v>
      </c>
      <c r="C90" s="53">
        <f>H90+J90+L90+N90+P90+R90+T90+V90+X90+Z90+AB90</f>
        <v>1529.9</v>
      </c>
      <c r="D90" s="54">
        <f>E90</f>
        <v>1529.9</v>
      </c>
      <c r="E90" s="53">
        <f>I90+K90+M90+O90+Q90+S90+U90+W90+Y90+AA90+AC90+AE90</f>
        <v>1529.9</v>
      </c>
      <c r="F90" s="55">
        <f>E90/B90*100</f>
        <v>100</v>
      </c>
      <c r="G90" s="55">
        <f>E90/C90*100</f>
        <v>100</v>
      </c>
      <c r="H90" s="56"/>
      <c r="I90" s="56"/>
      <c r="J90" s="56"/>
      <c r="K90" s="56"/>
      <c r="L90" s="56"/>
      <c r="M90" s="56"/>
      <c r="N90" s="56">
        <v>482.6</v>
      </c>
      <c r="O90" s="56"/>
      <c r="P90" s="56">
        <v>0</v>
      </c>
      <c r="Q90" s="56"/>
      <c r="R90" s="56">
        <f>1117.4-70.1</f>
        <v>1047.3000000000002</v>
      </c>
      <c r="S90" s="56"/>
      <c r="T90" s="56"/>
      <c r="U90" s="56"/>
      <c r="V90" s="56"/>
      <c r="W90" s="56">
        <v>815.9</v>
      </c>
      <c r="X90" s="56"/>
      <c r="Y90" s="56"/>
      <c r="Z90" s="56"/>
      <c r="AA90" s="56"/>
      <c r="AB90" s="56"/>
      <c r="AC90" s="56">
        <v>714</v>
      </c>
      <c r="AD90" s="56"/>
      <c r="AE90" s="56"/>
      <c r="AF90" s="149"/>
      <c r="AG90" s="30"/>
      <c r="AH90" s="30"/>
      <c r="AI90" s="30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</row>
    <row r="91" spans="1:273" s="45" customFormat="1" ht="24.75" customHeight="1" x14ac:dyDescent="0.3">
      <c r="A91" s="52" t="s">
        <v>14</v>
      </c>
      <c r="B91" s="53">
        <f t="shared" ref="B91:B94" si="90">H91+J91+L91+N91+P91+R91+T91+V91+X91+Z91+AB91+AD91</f>
        <v>1808.5000000000002</v>
      </c>
      <c r="C91" s="53">
        <f t="shared" ref="C91:C94" si="91">H91+J91+L91+N91+P91+R91+T91+V91+X91+Z91+AB91</f>
        <v>1808.5000000000002</v>
      </c>
      <c r="D91" s="54">
        <f>E91</f>
        <v>1808.5</v>
      </c>
      <c r="E91" s="53">
        <f>I91+K91+M91+O91+Q91+S91+U91+W91+Y91+AA91+AC91+AE91</f>
        <v>1808.5</v>
      </c>
      <c r="F91" s="55">
        <f t="shared" ref="F91:F94" si="92">E91/B91*100</f>
        <v>99.999999999999986</v>
      </c>
      <c r="G91" s="55">
        <f>E91/C91*100</f>
        <v>99.999999999999986</v>
      </c>
      <c r="H91" s="56">
        <v>39.1</v>
      </c>
      <c r="I91" s="56"/>
      <c r="J91" s="56"/>
      <c r="K91" s="56">
        <v>0</v>
      </c>
      <c r="L91" s="56">
        <v>457</v>
      </c>
      <c r="M91" s="56">
        <v>99.8</v>
      </c>
      <c r="N91" s="56">
        <v>366.7</v>
      </c>
      <c r="O91" s="56"/>
      <c r="P91" s="56">
        <v>420</v>
      </c>
      <c r="Q91" s="56"/>
      <c r="R91" s="56">
        <f>2321.8-1796.6+0.5</f>
        <v>525.70000000000027</v>
      </c>
      <c r="S91" s="56"/>
      <c r="T91" s="56">
        <v>0</v>
      </c>
      <c r="U91" s="56"/>
      <c r="V91" s="56">
        <v>0</v>
      </c>
      <c r="W91" s="56">
        <v>1379.3</v>
      </c>
      <c r="X91" s="56">
        <v>0</v>
      </c>
      <c r="Y91" s="56"/>
      <c r="Z91" s="56"/>
      <c r="AA91" s="56"/>
      <c r="AB91" s="56">
        <v>0</v>
      </c>
      <c r="AC91" s="56">
        <v>329.4</v>
      </c>
      <c r="AD91" s="56">
        <v>0</v>
      </c>
      <c r="AE91" s="56"/>
      <c r="AF91" s="149"/>
      <c r="AG91" s="30"/>
      <c r="AH91" s="30"/>
      <c r="AI91" s="30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2"/>
      <c r="JK91" s="32"/>
      <c r="JL91" s="32"/>
      <c r="JM91" s="32"/>
    </row>
    <row r="92" spans="1:273" s="45" customFormat="1" ht="41.25" customHeight="1" x14ac:dyDescent="0.3">
      <c r="A92" s="46" t="s">
        <v>35</v>
      </c>
      <c r="B92" s="47">
        <f>H92+J92+L92+N92+P92+R92+T92+V92+X92+Z92+AB92+AD92</f>
        <v>0.1</v>
      </c>
      <c r="C92" s="53">
        <f t="shared" si="91"/>
        <v>0.1</v>
      </c>
      <c r="D92" s="53">
        <f>E92</f>
        <v>0.06</v>
      </c>
      <c r="E92" s="53">
        <f t="shared" ref="E92:E94" si="93">I92+K92+M92+O92+Q92+S92+U92+W92+Y92+AA92+AC92+AE92</f>
        <v>0.06</v>
      </c>
      <c r="F92" s="55">
        <v>100</v>
      </c>
      <c r="G92" s="55">
        <v>100</v>
      </c>
      <c r="H92" s="56"/>
      <c r="I92" s="56"/>
      <c r="J92" s="56"/>
      <c r="K92" s="56"/>
      <c r="L92" s="56"/>
      <c r="M92" s="56"/>
      <c r="N92" s="56">
        <v>0.1</v>
      </c>
      <c r="O92" s="56"/>
      <c r="P92" s="56">
        <v>0</v>
      </c>
      <c r="Q92" s="56"/>
      <c r="R92" s="56"/>
      <c r="S92" s="56"/>
      <c r="T92" s="56">
        <v>0</v>
      </c>
      <c r="U92" s="56"/>
      <c r="V92" s="56">
        <v>0</v>
      </c>
      <c r="W92" s="56">
        <v>0.06</v>
      </c>
      <c r="X92" s="56"/>
      <c r="Y92" s="56"/>
      <c r="Z92" s="56"/>
      <c r="AA92" s="56"/>
      <c r="AB92" s="56">
        <v>0</v>
      </c>
      <c r="AC92" s="56"/>
      <c r="AD92" s="56">
        <v>0</v>
      </c>
      <c r="AE92" s="56"/>
      <c r="AF92" s="149"/>
      <c r="AG92" s="30"/>
      <c r="AH92" s="30"/>
      <c r="AI92" s="30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  <c r="IW92" s="32"/>
      <c r="IX92" s="32"/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</row>
    <row r="93" spans="1:273" s="45" customFormat="1" ht="20.25" customHeight="1" x14ac:dyDescent="0.3">
      <c r="A93" s="52" t="s">
        <v>15</v>
      </c>
      <c r="B93" s="53">
        <f t="shared" si="90"/>
        <v>0</v>
      </c>
      <c r="C93" s="53">
        <f t="shared" si="91"/>
        <v>0</v>
      </c>
      <c r="D93" s="54"/>
      <c r="E93" s="53">
        <f t="shared" si="93"/>
        <v>0</v>
      </c>
      <c r="F93" s="55" t="e">
        <f t="shared" si="92"/>
        <v>#DIV/0!</v>
      </c>
      <c r="G93" s="55" t="e">
        <f t="shared" ref="G93:G94" si="94">E93/C93*100</f>
        <v>#DIV/0!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49"/>
      <c r="AG93" s="30"/>
      <c r="AH93" s="30"/>
      <c r="AI93" s="30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  <c r="IW93" s="32"/>
      <c r="IX93" s="32"/>
      <c r="IY93" s="32"/>
      <c r="IZ93" s="32"/>
      <c r="JA93" s="32"/>
      <c r="JB93" s="32"/>
      <c r="JC93" s="32"/>
      <c r="JD93" s="32"/>
      <c r="JE93" s="32"/>
      <c r="JF93" s="32"/>
      <c r="JG93" s="32"/>
      <c r="JH93" s="32"/>
      <c r="JI93" s="32"/>
      <c r="JJ93" s="32"/>
      <c r="JK93" s="32"/>
      <c r="JL93" s="32"/>
      <c r="JM93" s="32"/>
    </row>
    <row r="94" spans="1:273" s="45" customFormat="1" ht="226.5" customHeight="1" x14ac:dyDescent="0.3">
      <c r="A94" s="52" t="s">
        <v>16</v>
      </c>
      <c r="B94" s="53">
        <f t="shared" si="90"/>
        <v>4000</v>
      </c>
      <c r="C94" s="53">
        <f t="shared" si="91"/>
        <v>4000</v>
      </c>
      <c r="D94" s="54">
        <f>E94</f>
        <v>0</v>
      </c>
      <c r="E94" s="53">
        <f t="shared" si="93"/>
        <v>0</v>
      </c>
      <c r="F94" s="55">
        <f t="shared" si="92"/>
        <v>0</v>
      </c>
      <c r="G94" s="55">
        <f t="shared" si="94"/>
        <v>0</v>
      </c>
      <c r="H94" s="50"/>
      <c r="I94" s="50"/>
      <c r="J94" s="50"/>
      <c r="K94" s="50"/>
      <c r="L94" s="50">
        <v>4000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49"/>
      <c r="AG94" s="30"/>
      <c r="AH94" s="30"/>
      <c r="AI94" s="30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  <c r="IW94" s="32"/>
      <c r="IX94" s="32"/>
      <c r="IY94" s="32"/>
      <c r="IZ94" s="32"/>
      <c r="JA94" s="32"/>
      <c r="JB94" s="32"/>
      <c r="JC94" s="32"/>
      <c r="JD94" s="32"/>
      <c r="JE94" s="32"/>
      <c r="JF94" s="32"/>
      <c r="JG94" s="32"/>
      <c r="JH94" s="32"/>
      <c r="JI94" s="32"/>
      <c r="JJ94" s="32"/>
      <c r="JK94" s="32"/>
      <c r="JL94" s="32"/>
      <c r="JM94" s="32"/>
    </row>
    <row r="95" spans="1:273" s="45" customFormat="1" ht="44.25" customHeight="1" x14ac:dyDescent="0.2">
      <c r="A95" s="145" t="s">
        <v>74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7"/>
      <c r="AF95" s="134"/>
      <c r="AG95" s="30"/>
      <c r="AH95" s="30"/>
      <c r="AI95" s="30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  <c r="IW95" s="32"/>
      <c r="IX95" s="32"/>
      <c r="IY95" s="32"/>
      <c r="IZ95" s="32"/>
      <c r="JA95" s="32"/>
      <c r="JB95" s="32"/>
      <c r="JC95" s="32"/>
      <c r="JD95" s="32"/>
      <c r="JE95" s="32"/>
      <c r="JF95" s="32"/>
      <c r="JG95" s="32"/>
      <c r="JH95" s="32"/>
      <c r="JI95" s="32"/>
      <c r="JJ95" s="32"/>
      <c r="JK95" s="32"/>
      <c r="JL95" s="32"/>
      <c r="JM95" s="32"/>
    </row>
    <row r="96" spans="1:273" s="45" customFormat="1" ht="24.75" customHeight="1" x14ac:dyDescent="0.3">
      <c r="A96" s="48" t="s">
        <v>17</v>
      </c>
      <c r="B96" s="49">
        <f>H96+J96+L96+N96+P96+R96+T96+V96+X96+Z96+AB96+AD96</f>
        <v>249.9</v>
      </c>
      <c r="C96" s="50">
        <f t="shared" ref="C96:E96" si="95">C97+C98+C100+C101</f>
        <v>249.9</v>
      </c>
      <c r="D96" s="50">
        <f t="shared" si="95"/>
        <v>14.53</v>
      </c>
      <c r="E96" s="50">
        <f t="shared" si="95"/>
        <v>14.53</v>
      </c>
      <c r="F96" s="51">
        <f>E96/B96*100</f>
        <v>5.8143257302921167</v>
      </c>
      <c r="G96" s="51">
        <f>E96/C96*100</f>
        <v>5.8143257302921167</v>
      </c>
      <c r="H96" s="50">
        <f>H97+H98+H100+H101</f>
        <v>0</v>
      </c>
      <c r="I96" s="50">
        <f t="shared" ref="I96:AE96" si="96">I97+I98+I100+I101</f>
        <v>0</v>
      </c>
      <c r="J96" s="50">
        <f t="shared" si="96"/>
        <v>0</v>
      </c>
      <c r="K96" s="50">
        <f t="shared" si="96"/>
        <v>0</v>
      </c>
      <c r="L96" s="50">
        <f t="shared" si="96"/>
        <v>0</v>
      </c>
      <c r="M96" s="50">
        <f t="shared" si="96"/>
        <v>0</v>
      </c>
      <c r="N96" s="50">
        <f t="shared" si="96"/>
        <v>0</v>
      </c>
      <c r="O96" s="50">
        <f t="shared" si="96"/>
        <v>0</v>
      </c>
      <c r="P96" s="50">
        <f t="shared" si="96"/>
        <v>57.5</v>
      </c>
      <c r="Q96" s="50">
        <f t="shared" si="96"/>
        <v>6.51</v>
      </c>
      <c r="R96" s="50">
        <f t="shared" si="96"/>
        <v>134</v>
      </c>
      <c r="S96" s="50">
        <f t="shared" si="96"/>
        <v>0</v>
      </c>
      <c r="T96" s="50">
        <f t="shared" si="96"/>
        <v>58.4</v>
      </c>
      <c r="U96" s="50">
        <f t="shared" si="96"/>
        <v>8.02</v>
      </c>
      <c r="V96" s="50">
        <f t="shared" si="96"/>
        <v>0</v>
      </c>
      <c r="W96" s="50">
        <f t="shared" si="96"/>
        <v>0</v>
      </c>
      <c r="X96" s="50">
        <f t="shared" si="96"/>
        <v>0</v>
      </c>
      <c r="Y96" s="50">
        <f t="shared" si="96"/>
        <v>0</v>
      </c>
      <c r="Z96" s="50">
        <f t="shared" si="96"/>
        <v>0</v>
      </c>
      <c r="AA96" s="50">
        <f t="shared" si="96"/>
        <v>0</v>
      </c>
      <c r="AB96" s="50">
        <f t="shared" si="96"/>
        <v>0</v>
      </c>
      <c r="AC96" s="50">
        <f t="shared" si="96"/>
        <v>0</v>
      </c>
      <c r="AD96" s="50">
        <f t="shared" si="96"/>
        <v>0</v>
      </c>
      <c r="AE96" s="50">
        <f t="shared" si="96"/>
        <v>0</v>
      </c>
      <c r="AF96" s="181"/>
      <c r="AG96" s="30"/>
      <c r="AH96" s="30"/>
      <c r="AI96" s="30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</row>
    <row r="97" spans="1:273" s="45" customFormat="1" ht="24.75" customHeight="1" x14ac:dyDescent="0.3">
      <c r="A97" s="52" t="s">
        <v>13</v>
      </c>
      <c r="B97" s="53">
        <f>H97+J97+L97+N97+P97+R97+T97+V97+X97+Z97+AB97+AD97</f>
        <v>0</v>
      </c>
      <c r="C97" s="53">
        <f>H97+J97+L97+N97+P97+R97</f>
        <v>0</v>
      </c>
      <c r="D97" s="54"/>
      <c r="E97" s="53">
        <f>I97+K97+M97+O97+Q97+S97+U97+W97+Y97+AA97+AC97+AE97</f>
        <v>0</v>
      </c>
      <c r="F97" s="55" t="e">
        <f>E97/B97*100</f>
        <v>#DIV/0!</v>
      </c>
      <c r="G97" s="55" t="e">
        <f>E97/C97*100</f>
        <v>#DIV/0!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>
        <v>0</v>
      </c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182"/>
      <c r="AG97" s="30"/>
      <c r="AH97" s="30"/>
      <c r="AI97" s="30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</row>
    <row r="98" spans="1:273" s="45" customFormat="1" ht="24.75" customHeight="1" x14ac:dyDescent="0.3">
      <c r="A98" s="52" t="s">
        <v>14</v>
      </c>
      <c r="B98" s="53">
        <f>H98+J98+L98+N98+P98+R98+T98+V98+X98+Z98+AB98+AD98</f>
        <v>249.9</v>
      </c>
      <c r="C98" s="53">
        <f>H98+J98+L98+N98+P98+R98+T98+V98</f>
        <v>249.9</v>
      </c>
      <c r="D98" s="54">
        <f>E98</f>
        <v>14.53</v>
      </c>
      <c r="E98" s="53">
        <f t="shared" ref="E98:E101" si="97">I98+K98+M98+O98+Q98+S98+U98+W98+Y98+AA98+AC98+AE98</f>
        <v>14.53</v>
      </c>
      <c r="F98" s="55">
        <f t="shared" ref="F98:F101" si="98">E98/B98*100</f>
        <v>5.8143257302921167</v>
      </c>
      <c r="G98" s="55">
        <f>E98/C98*100</f>
        <v>5.8143257302921167</v>
      </c>
      <c r="H98" s="56"/>
      <c r="I98" s="56"/>
      <c r="J98" s="56"/>
      <c r="K98" s="56"/>
      <c r="L98" s="56"/>
      <c r="M98" s="56"/>
      <c r="N98" s="56"/>
      <c r="O98" s="56"/>
      <c r="P98" s="56">
        <v>57.5</v>
      </c>
      <c r="Q98" s="56">
        <v>6.51</v>
      </c>
      <c r="R98" s="56">
        <v>134</v>
      </c>
      <c r="S98" s="56"/>
      <c r="T98" s="56">
        <v>58.4</v>
      </c>
      <c r="U98" s="56">
        <v>8.02</v>
      </c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182"/>
      <c r="AG98" s="30"/>
      <c r="AH98" s="30"/>
      <c r="AI98" s="30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</row>
    <row r="99" spans="1:273" s="45" customFormat="1" ht="38.25" customHeight="1" x14ac:dyDescent="0.3">
      <c r="A99" s="46" t="s">
        <v>35</v>
      </c>
      <c r="B99" s="47">
        <f>H99+J99+L99+N99+P99+R99+T99+V99+X99+Z99+AB99+AD99</f>
        <v>0</v>
      </c>
      <c r="C99" s="53">
        <f>H99+J99+L99+N99+P99+R99+T99</f>
        <v>0</v>
      </c>
      <c r="D99" s="53"/>
      <c r="E99" s="53">
        <f t="shared" si="97"/>
        <v>0</v>
      </c>
      <c r="F99" s="55" t="e">
        <f t="shared" si="98"/>
        <v>#DIV/0!</v>
      </c>
      <c r="G99" s="55" t="e">
        <f t="shared" ref="G99:G101" si="99">E99/C99*100</f>
        <v>#DIV/0!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>
        <v>0</v>
      </c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182"/>
      <c r="AG99" s="30"/>
      <c r="AH99" s="30"/>
      <c r="AI99" s="30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  <c r="IW99" s="32"/>
      <c r="IX99" s="32"/>
      <c r="IY99" s="32"/>
      <c r="IZ99" s="32"/>
      <c r="JA99" s="32"/>
      <c r="JB99" s="32"/>
      <c r="JC99" s="32"/>
      <c r="JD99" s="32"/>
      <c r="JE99" s="32"/>
      <c r="JF99" s="32"/>
      <c r="JG99" s="32"/>
      <c r="JH99" s="32"/>
      <c r="JI99" s="32"/>
      <c r="JJ99" s="32"/>
      <c r="JK99" s="32"/>
      <c r="JL99" s="32"/>
      <c r="JM99" s="32"/>
    </row>
    <row r="100" spans="1:273" s="45" customFormat="1" ht="23.25" customHeight="1" x14ac:dyDescent="0.3">
      <c r="A100" s="52" t="s">
        <v>15</v>
      </c>
      <c r="B100" s="53">
        <f t="shared" ref="B100:B101" si="100">H100+J100+L100+N100+P100+R100+T100+V100+X100+Z100+AB100+AD100</f>
        <v>0</v>
      </c>
      <c r="C100" s="53">
        <f t="shared" ref="C100:C101" si="101">H100+J100+L100+N100+P100+R100</f>
        <v>0</v>
      </c>
      <c r="D100" s="54"/>
      <c r="E100" s="53">
        <f t="shared" si="97"/>
        <v>0</v>
      </c>
      <c r="F100" s="55" t="e">
        <f t="shared" si="98"/>
        <v>#DIV/0!</v>
      </c>
      <c r="G100" s="55" t="e">
        <f t="shared" si="99"/>
        <v>#DIV/0!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82"/>
      <c r="AG100" s="30"/>
      <c r="AH100" s="30"/>
      <c r="AI100" s="30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  <c r="IW100" s="32"/>
      <c r="IX100" s="32"/>
      <c r="IY100" s="32"/>
      <c r="IZ100" s="32"/>
      <c r="JA100" s="32"/>
      <c r="JB100" s="32"/>
      <c r="JC100" s="32"/>
      <c r="JD100" s="32"/>
      <c r="JE100" s="32"/>
      <c r="JF100" s="32"/>
      <c r="JG100" s="32"/>
      <c r="JH100" s="32"/>
      <c r="JI100" s="32"/>
      <c r="JJ100" s="32"/>
      <c r="JK100" s="32"/>
      <c r="JL100" s="32"/>
      <c r="JM100" s="32"/>
    </row>
    <row r="101" spans="1:273" s="45" customFormat="1" ht="23.25" customHeight="1" x14ac:dyDescent="0.3">
      <c r="A101" s="52" t="s">
        <v>16</v>
      </c>
      <c r="B101" s="53">
        <f t="shared" si="100"/>
        <v>0</v>
      </c>
      <c r="C101" s="53">
        <f t="shared" si="101"/>
        <v>0</v>
      </c>
      <c r="D101" s="54"/>
      <c r="E101" s="53">
        <f t="shared" si="97"/>
        <v>0</v>
      </c>
      <c r="F101" s="55" t="e">
        <f t="shared" si="98"/>
        <v>#DIV/0!</v>
      </c>
      <c r="G101" s="55" t="e">
        <f t="shared" si="99"/>
        <v>#DIV/0!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183"/>
      <c r="AG101" s="30"/>
      <c r="AH101" s="30"/>
      <c r="AI101" s="30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2"/>
      <c r="JK101" s="32"/>
      <c r="JL101" s="32"/>
      <c r="JM101" s="32"/>
    </row>
    <row r="102" spans="1:273" s="32" customFormat="1" ht="51" customHeight="1" x14ac:dyDescent="0.2">
      <c r="A102" s="153" t="s">
        <v>39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7"/>
      <c r="AF102" s="134"/>
      <c r="AG102" s="30"/>
      <c r="AH102" s="30"/>
      <c r="AI102" s="30"/>
    </row>
    <row r="103" spans="1:273" s="32" customFormat="1" ht="23.25" customHeight="1" x14ac:dyDescent="0.3">
      <c r="A103" s="33" t="s">
        <v>17</v>
      </c>
      <c r="B103" s="38">
        <f>H103+J103+L103+N103+P103+R103+T103+V103+X103+Z103+AB103+AD103</f>
        <v>1387.1000000000001</v>
      </c>
      <c r="C103" s="34">
        <f>SUM(C104:C107)</f>
        <v>1387.1000000000001</v>
      </c>
      <c r="D103" s="34">
        <f t="shared" ref="D103:E103" si="102">SUM(D104:D107)</f>
        <v>518.91</v>
      </c>
      <c r="E103" s="34">
        <f t="shared" si="102"/>
        <v>518.91</v>
      </c>
      <c r="F103" s="8">
        <f>E103/B103*100</f>
        <v>37.409703698363487</v>
      </c>
      <c r="G103" s="8">
        <f>E103/C103*100</f>
        <v>37.409703698363487</v>
      </c>
      <c r="H103" s="1">
        <f t="shared" ref="H103:K103" si="103">H104+H105+H106+H107</f>
        <v>0</v>
      </c>
      <c r="I103" s="1">
        <f t="shared" si="103"/>
        <v>0</v>
      </c>
      <c r="J103" s="1">
        <f t="shared" si="103"/>
        <v>0</v>
      </c>
      <c r="K103" s="1">
        <f t="shared" si="103"/>
        <v>0</v>
      </c>
      <c r="L103" s="1">
        <f>L104+L105+L106+L107</f>
        <v>0</v>
      </c>
      <c r="M103" s="1">
        <f t="shared" ref="M103:AE103" si="104">M104+M105+M106+M107</f>
        <v>0</v>
      </c>
      <c r="N103" s="1">
        <f t="shared" si="104"/>
        <v>5.9</v>
      </c>
      <c r="O103" s="1">
        <f t="shared" si="104"/>
        <v>1.4</v>
      </c>
      <c r="P103" s="1">
        <f t="shared" si="104"/>
        <v>549.29999999999995</v>
      </c>
      <c r="Q103" s="1">
        <f t="shared" si="104"/>
        <v>303.5</v>
      </c>
      <c r="R103" s="1">
        <f t="shared" si="104"/>
        <v>356.8</v>
      </c>
      <c r="S103" s="1">
        <f t="shared" si="104"/>
        <v>201.61</v>
      </c>
      <c r="T103" s="1">
        <f t="shared" si="104"/>
        <v>247.9</v>
      </c>
      <c r="U103" s="1">
        <f t="shared" si="104"/>
        <v>0</v>
      </c>
      <c r="V103" s="1">
        <f t="shared" si="104"/>
        <v>227.2</v>
      </c>
      <c r="W103" s="1">
        <f t="shared" si="104"/>
        <v>12.4</v>
      </c>
      <c r="X103" s="1">
        <f t="shared" si="104"/>
        <v>0</v>
      </c>
      <c r="Y103" s="1">
        <f t="shared" si="104"/>
        <v>0</v>
      </c>
      <c r="Z103" s="1">
        <f t="shared" si="104"/>
        <v>0</v>
      </c>
      <c r="AA103" s="1">
        <f t="shared" si="104"/>
        <v>0</v>
      </c>
      <c r="AB103" s="1">
        <f t="shared" si="104"/>
        <v>0</v>
      </c>
      <c r="AC103" s="1">
        <f t="shared" si="104"/>
        <v>0</v>
      </c>
      <c r="AD103" s="1">
        <f t="shared" si="104"/>
        <v>0</v>
      </c>
      <c r="AE103" s="1">
        <f t="shared" si="104"/>
        <v>0</v>
      </c>
      <c r="AF103" s="134"/>
      <c r="AG103" s="30"/>
      <c r="AH103" s="30"/>
      <c r="AI103" s="30"/>
    </row>
    <row r="104" spans="1:273" s="32" customFormat="1" ht="23.25" customHeight="1" x14ac:dyDescent="0.3">
      <c r="A104" s="35" t="s">
        <v>13</v>
      </c>
      <c r="B104" s="43">
        <f>H104+J104+L104+N104+P104+R104+T104+V104+X104+Z104+AB104+AD104</f>
        <v>0</v>
      </c>
      <c r="C104" s="43">
        <f>H104</f>
        <v>0</v>
      </c>
      <c r="D104" s="43"/>
      <c r="E104" s="39">
        <f>I104+K104+M104+O104+Q104+S104+U104+W104+Y104+AA104+AC104+AE104</f>
        <v>0</v>
      </c>
      <c r="F104" s="4" t="e">
        <f>E104/B104*100</f>
        <v>#DIV/0!</v>
      </c>
      <c r="G104" s="4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34"/>
      <c r="AG104" s="30"/>
      <c r="AH104" s="30"/>
      <c r="AI104" s="30"/>
    </row>
    <row r="105" spans="1:273" s="32" customFormat="1" ht="23.25" customHeight="1" x14ac:dyDescent="0.3">
      <c r="A105" s="35" t="s">
        <v>14</v>
      </c>
      <c r="B105" s="39">
        <f>H105+J105+L105+N105+P105+R105+T105+V105+X105+Z105+AB105+AD105</f>
        <v>1387.1000000000001</v>
      </c>
      <c r="C105" s="39">
        <f>H105+J105+L105+N105+P105+R105+T105+V105</f>
        <v>1387.1000000000001</v>
      </c>
      <c r="D105" s="40">
        <f>E105</f>
        <v>518.91</v>
      </c>
      <c r="E105" s="39">
        <f>I105+K105+M105+O105+Q105+S105+U105+W105+Y105+AA105+AC105+AE105</f>
        <v>518.91</v>
      </c>
      <c r="F105" s="4">
        <f>E105/B105*100</f>
        <v>37.409703698363487</v>
      </c>
      <c r="G105" s="4">
        <f>E105/C105*100</f>
        <v>37.409703698363487</v>
      </c>
      <c r="H105" s="2"/>
      <c r="I105" s="2"/>
      <c r="J105" s="2"/>
      <c r="K105" s="2"/>
      <c r="L105" s="2"/>
      <c r="M105" s="2"/>
      <c r="N105" s="2">
        <v>5.9</v>
      </c>
      <c r="O105" s="2">
        <v>1.4</v>
      </c>
      <c r="P105" s="2">
        <f>306.6+242.7</f>
        <v>549.29999999999995</v>
      </c>
      <c r="Q105" s="2">
        <v>303.5</v>
      </c>
      <c r="R105" s="2">
        <v>356.8</v>
      </c>
      <c r="S105" s="2">
        <f>3.71+197.9</f>
        <v>201.61</v>
      </c>
      <c r="T105" s="2">
        <v>247.9</v>
      </c>
      <c r="U105" s="2">
        <v>0</v>
      </c>
      <c r="V105" s="2">
        <v>227.2</v>
      </c>
      <c r="W105" s="2">
        <v>12.4</v>
      </c>
      <c r="X105" s="2"/>
      <c r="Y105" s="2"/>
      <c r="Z105" s="2"/>
      <c r="AA105" s="2"/>
      <c r="AB105" s="2"/>
      <c r="AC105" s="2"/>
      <c r="AD105" s="2"/>
      <c r="AE105" s="2"/>
      <c r="AF105" s="134"/>
      <c r="AG105" s="30"/>
      <c r="AH105" s="30"/>
      <c r="AI105" s="30"/>
    </row>
    <row r="106" spans="1:273" s="32" customFormat="1" ht="23.25" customHeight="1" x14ac:dyDescent="0.3">
      <c r="A106" s="35" t="s">
        <v>15</v>
      </c>
      <c r="B106" s="43">
        <f t="shared" ref="B106:B107" si="105">H106+J106+L106+N106+P106+R106+T106+V106+X106+Z106+AB106+AD106</f>
        <v>0</v>
      </c>
      <c r="C106" s="43">
        <f t="shared" ref="C106:C107" si="106">H106</f>
        <v>0</v>
      </c>
      <c r="D106" s="42"/>
      <c r="E106" s="39">
        <f t="shared" ref="E106:E107" si="107">I106+K106+M106+O106+Q106+S106+U106+W106+Y106+AA106+AC106+AE106</f>
        <v>0</v>
      </c>
      <c r="F106" s="4" t="e">
        <f t="shared" ref="F106:F107" si="108">E106/B106*100</f>
        <v>#DIV/0!</v>
      </c>
      <c r="G106" s="4" t="e">
        <f t="shared" ref="G106:G107" si="109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34"/>
      <c r="AG106" s="30"/>
      <c r="AH106" s="30"/>
      <c r="AI106" s="30"/>
    </row>
    <row r="107" spans="1:273" s="32" customFormat="1" ht="23.25" customHeight="1" x14ac:dyDescent="0.3">
      <c r="A107" s="35" t="s">
        <v>16</v>
      </c>
      <c r="B107" s="43">
        <f t="shared" si="105"/>
        <v>0</v>
      </c>
      <c r="C107" s="43">
        <f t="shared" si="106"/>
        <v>0</v>
      </c>
      <c r="D107" s="42"/>
      <c r="E107" s="39">
        <f t="shared" si="107"/>
        <v>0</v>
      </c>
      <c r="F107" s="4" t="e">
        <f t="shared" si="108"/>
        <v>#DIV/0!</v>
      </c>
      <c r="G107" s="4" t="e">
        <f t="shared" si="109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34"/>
      <c r="AG107" s="30"/>
      <c r="AH107" s="30"/>
      <c r="AI107" s="30"/>
    </row>
    <row r="108" spans="1:273" s="32" customFormat="1" ht="23.25" customHeight="1" x14ac:dyDescent="0.2">
      <c r="A108" s="143" t="s">
        <v>75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64"/>
      <c r="AF108" s="134"/>
      <c r="AG108" s="30"/>
      <c r="AH108" s="30"/>
      <c r="AI108" s="30"/>
    </row>
    <row r="109" spans="1:273" s="32" customFormat="1" ht="36.75" customHeight="1" x14ac:dyDescent="0.2">
      <c r="A109" s="57" t="s">
        <v>17</v>
      </c>
      <c r="B109" s="58">
        <f>H109+J109+L109+N109+P109+R109+T109+V109+X109+Z109+AB109+AD109</f>
        <v>56249.500000000007</v>
      </c>
      <c r="C109" s="59">
        <f>SUM(C110:C113)</f>
        <v>56249.500000000007</v>
      </c>
      <c r="D109" s="59">
        <f t="shared" ref="D109:E109" si="110">SUM(D110:D113)</f>
        <v>53195.100000000006</v>
      </c>
      <c r="E109" s="59">
        <f t="shared" si="110"/>
        <v>53195.1</v>
      </c>
      <c r="F109" s="60">
        <f>E109/B109*100</f>
        <v>94.569907288064769</v>
      </c>
      <c r="G109" s="60">
        <f>E109/C109*100</f>
        <v>94.569907288064769</v>
      </c>
      <c r="H109" s="61">
        <f>SUM(H110:H113)</f>
        <v>6091.2</v>
      </c>
      <c r="I109" s="61">
        <f t="shared" ref="I109:AE109" si="111">SUM(I110:I113)</f>
        <v>4095.1000000000004</v>
      </c>
      <c r="J109" s="61">
        <f t="shared" si="111"/>
        <v>6046.9</v>
      </c>
      <c r="K109" s="61">
        <f t="shared" si="111"/>
        <v>5601.3</v>
      </c>
      <c r="L109" s="61">
        <f t="shared" si="111"/>
        <v>6164.7999999999993</v>
      </c>
      <c r="M109" s="61">
        <f t="shared" si="111"/>
        <v>6007.8</v>
      </c>
      <c r="N109" s="61">
        <f t="shared" si="111"/>
        <v>6046.9</v>
      </c>
      <c r="O109" s="61">
        <f t="shared" si="111"/>
        <v>5926.4</v>
      </c>
      <c r="P109" s="61">
        <f t="shared" si="111"/>
        <v>6046.9</v>
      </c>
      <c r="Q109" s="61">
        <f t="shared" si="111"/>
        <v>5946</v>
      </c>
      <c r="R109" s="61">
        <f t="shared" si="111"/>
        <v>0</v>
      </c>
      <c r="S109" s="61">
        <f t="shared" si="111"/>
        <v>1193.0999999999999</v>
      </c>
      <c r="T109" s="61">
        <f t="shared" si="111"/>
        <v>0</v>
      </c>
      <c r="U109" s="61">
        <f t="shared" si="111"/>
        <v>0</v>
      </c>
      <c r="V109" s="61">
        <f t="shared" si="111"/>
        <v>0</v>
      </c>
      <c r="W109" s="61">
        <f t="shared" si="111"/>
        <v>0</v>
      </c>
      <c r="X109" s="61">
        <f t="shared" si="111"/>
        <v>6046.9</v>
      </c>
      <c r="Y109" s="61">
        <f t="shared" si="111"/>
        <v>3508.9</v>
      </c>
      <c r="Z109" s="61">
        <f t="shared" si="111"/>
        <v>7712.3</v>
      </c>
      <c r="AA109" s="61">
        <f t="shared" si="111"/>
        <v>6960.6</v>
      </c>
      <c r="AB109" s="61">
        <f t="shared" si="111"/>
        <v>6046.8</v>
      </c>
      <c r="AC109" s="61">
        <f t="shared" si="111"/>
        <v>6354.1</v>
      </c>
      <c r="AD109" s="61">
        <f t="shared" si="111"/>
        <v>6046.8</v>
      </c>
      <c r="AE109" s="61">
        <f t="shared" si="111"/>
        <v>7601.8</v>
      </c>
      <c r="AF109" s="62"/>
      <c r="AG109" s="30"/>
      <c r="AH109" s="30"/>
      <c r="AI109" s="30"/>
    </row>
    <row r="110" spans="1:273" s="32" customFormat="1" ht="18.75" x14ac:dyDescent="0.3">
      <c r="A110" s="35" t="s">
        <v>13</v>
      </c>
      <c r="B110" s="39">
        <f>H110+J110+L110+N110+P110+R110+T110+V110+X110+Z110+AB110+AD110</f>
        <v>0</v>
      </c>
      <c r="C110" s="40">
        <f>H110</f>
        <v>0</v>
      </c>
      <c r="D110" s="40">
        <f>D116+D122+D128</f>
        <v>0</v>
      </c>
      <c r="E110" s="39">
        <f>I110+K110+M110+O110+Q110+S110+U110+W110+Y110+AA110+AC110+AE110</f>
        <v>0</v>
      </c>
      <c r="F110" s="4" t="e">
        <f>E110/B110*100</f>
        <v>#DIV/0!</v>
      </c>
      <c r="G110" s="4" t="e">
        <f>E110/C110*100</f>
        <v>#DIV/0!</v>
      </c>
      <c r="H110" s="2">
        <f>H116+H122+H128</f>
        <v>0</v>
      </c>
      <c r="I110" s="2">
        <f t="shared" ref="I110:AE113" si="112">I116+I122+I128</f>
        <v>0</v>
      </c>
      <c r="J110" s="2">
        <f t="shared" si="112"/>
        <v>0</v>
      </c>
      <c r="K110" s="2">
        <f t="shared" si="112"/>
        <v>0</v>
      </c>
      <c r="L110" s="2">
        <f t="shared" si="112"/>
        <v>0</v>
      </c>
      <c r="M110" s="2">
        <f t="shared" si="112"/>
        <v>0</v>
      </c>
      <c r="N110" s="2">
        <f t="shared" si="112"/>
        <v>0</v>
      </c>
      <c r="O110" s="2">
        <f t="shared" si="112"/>
        <v>0</v>
      </c>
      <c r="P110" s="2">
        <f t="shared" si="112"/>
        <v>0</v>
      </c>
      <c r="Q110" s="2">
        <f t="shared" si="112"/>
        <v>0</v>
      </c>
      <c r="R110" s="2">
        <f t="shared" si="112"/>
        <v>0</v>
      </c>
      <c r="S110" s="2">
        <f t="shared" si="112"/>
        <v>0</v>
      </c>
      <c r="T110" s="2">
        <f t="shared" si="112"/>
        <v>0</v>
      </c>
      <c r="U110" s="2">
        <f t="shared" si="112"/>
        <v>0</v>
      </c>
      <c r="V110" s="2">
        <f t="shared" si="112"/>
        <v>0</v>
      </c>
      <c r="W110" s="2">
        <f t="shared" si="112"/>
        <v>0</v>
      </c>
      <c r="X110" s="2">
        <f t="shared" si="112"/>
        <v>0</v>
      </c>
      <c r="Y110" s="2">
        <f t="shared" si="112"/>
        <v>0</v>
      </c>
      <c r="Z110" s="2">
        <f t="shared" si="112"/>
        <v>0</v>
      </c>
      <c r="AA110" s="2">
        <f t="shared" si="112"/>
        <v>0</v>
      </c>
      <c r="AB110" s="2">
        <f t="shared" si="112"/>
        <v>0</v>
      </c>
      <c r="AC110" s="2">
        <f t="shared" si="112"/>
        <v>0</v>
      </c>
      <c r="AD110" s="2">
        <f t="shared" si="112"/>
        <v>0</v>
      </c>
      <c r="AE110" s="2">
        <f t="shared" si="112"/>
        <v>0</v>
      </c>
      <c r="AF110" s="62"/>
      <c r="AG110" s="30"/>
      <c r="AH110" s="30"/>
      <c r="AI110" s="30"/>
    </row>
    <row r="111" spans="1:273" s="32" customFormat="1" ht="20.65" customHeight="1" x14ac:dyDescent="0.3">
      <c r="A111" s="35" t="s">
        <v>14</v>
      </c>
      <c r="B111" s="39">
        <f>B117+B123+B129</f>
        <v>56249.500000000007</v>
      </c>
      <c r="C111" s="39">
        <f>C117+C123+C129</f>
        <v>56249.500000000007</v>
      </c>
      <c r="D111" s="40">
        <f>D117+D123+D129</f>
        <v>53195.100000000006</v>
      </c>
      <c r="E111" s="39">
        <f>I111+K111+M111+O111+Q111+S111+U111+W111+Y111+AA111+AC111+AE111</f>
        <v>53195.1</v>
      </c>
      <c r="F111" s="4">
        <f>E111/B111*100</f>
        <v>94.569907288064769</v>
      </c>
      <c r="G111" s="4">
        <f>E111/C111*100</f>
        <v>94.569907288064769</v>
      </c>
      <c r="H111" s="2">
        <f>H117+H123+H129</f>
        <v>6091.2</v>
      </c>
      <c r="I111" s="2">
        <f t="shared" si="112"/>
        <v>4095.1000000000004</v>
      </c>
      <c r="J111" s="2">
        <f t="shared" si="112"/>
        <v>6046.9</v>
      </c>
      <c r="K111" s="2">
        <f t="shared" si="112"/>
        <v>5601.3</v>
      </c>
      <c r="L111" s="2">
        <f t="shared" si="112"/>
        <v>6164.7999999999993</v>
      </c>
      <c r="M111" s="2">
        <f t="shared" si="112"/>
        <v>6007.8</v>
      </c>
      <c r="N111" s="2">
        <f t="shared" si="112"/>
        <v>6046.9</v>
      </c>
      <c r="O111" s="2">
        <f t="shared" si="112"/>
        <v>5926.4</v>
      </c>
      <c r="P111" s="2">
        <f t="shared" si="112"/>
        <v>6046.9</v>
      </c>
      <c r="Q111" s="2">
        <f t="shared" si="112"/>
        <v>5946</v>
      </c>
      <c r="R111" s="2">
        <f t="shared" si="112"/>
        <v>0</v>
      </c>
      <c r="S111" s="2">
        <f t="shared" si="112"/>
        <v>1193.0999999999999</v>
      </c>
      <c r="T111" s="2">
        <f t="shared" si="112"/>
        <v>0</v>
      </c>
      <c r="U111" s="2">
        <f t="shared" si="112"/>
        <v>0</v>
      </c>
      <c r="V111" s="2">
        <f t="shared" si="112"/>
        <v>0</v>
      </c>
      <c r="W111" s="2">
        <f t="shared" si="112"/>
        <v>0</v>
      </c>
      <c r="X111" s="2">
        <f t="shared" si="112"/>
        <v>6046.9</v>
      </c>
      <c r="Y111" s="2">
        <f t="shared" si="112"/>
        <v>3508.9</v>
      </c>
      <c r="Z111" s="2">
        <f t="shared" si="112"/>
        <v>7712.3</v>
      </c>
      <c r="AA111" s="2">
        <f t="shared" si="112"/>
        <v>6960.6</v>
      </c>
      <c r="AB111" s="2">
        <f t="shared" si="112"/>
        <v>6046.8</v>
      </c>
      <c r="AC111" s="2">
        <f t="shared" si="112"/>
        <v>6354.1</v>
      </c>
      <c r="AD111" s="2">
        <f t="shared" si="112"/>
        <v>6046.8</v>
      </c>
      <c r="AE111" s="2">
        <f t="shared" si="112"/>
        <v>7601.8</v>
      </c>
      <c r="AF111" s="62"/>
      <c r="AG111" s="30">
        <f>C111-E111</f>
        <v>3054.4000000000087</v>
      </c>
      <c r="AH111" s="30"/>
      <c r="AI111" s="30"/>
    </row>
    <row r="112" spans="1:273" s="32" customFormat="1" ht="21.6" customHeight="1" x14ac:dyDescent="0.3">
      <c r="A112" s="35" t="s">
        <v>15</v>
      </c>
      <c r="B112" s="39">
        <f t="shared" ref="B112:B113" si="113">H112+J112+L112+N112+P112+R112+T112+V112+X112+Z112+AB112+AD112</f>
        <v>0</v>
      </c>
      <c r="C112" s="40">
        <f t="shared" ref="C112:C113" si="114">H112</f>
        <v>0</v>
      </c>
      <c r="D112" s="40">
        <f t="shared" ref="D112:D113" si="115">D118+D124+D130</f>
        <v>0</v>
      </c>
      <c r="E112" s="39">
        <f t="shared" ref="E112:E113" si="116">I112+K112+M112+O112+Q112+S112+U112+W112+Y112+AA112+AC112+AE112</f>
        <v>0</v>
      </c>
      <c r="F112" s="4" t="e">
        <f t="shared" ref="F112:F113" si="117">E112/B112*100</f>
        <v>#DIV/0!</v>
      </c>
      <c r="G112" s="4" t="e">
        <f t="shared" ref="G112:G113" si="118">E112/C112*100</f>
        <v>#DIV/0!</v>
      </c>
      <c r="H112" s="2">
        <f>H118+H124+H130</f>
        <v>0</v>
      </c>
      <c r="I112" s="2">
        <f t="shared" si="112"/>
        <v>0</v>
      </c>
      <c r="J112" s="2">
        <f t="shared" si="112"/>
        <v>0</v>
      </c>
      <c r="K112" s="2">
        <f t="shared" si="112"/>
        <v>0</v>
      </c>
      <c r="L112" s="2">
        <f t="shared" si="112"/>
        <v>0</v>
      </c>
      <c r="M112" s="2">
        <f t="shared" si="112"/>
        <v>0</v>
      </c>
      <c r="N112" s="2">
        <f t="shared" si="112"/>
        <v>0</v>
      </c>
      <c r="O112" s="2">
        <f t="shared" si="112"/>
        <v>0</v>
      </c>
      <c r="P112" s="2">
        <f t="shared" si="112"/>
        <v>0</v>
      </c>
      <c r="Q112" s="2">
        <f t="shared" si="112"/>
        <v>0</v>
      </c>
      <c r="R112" s="2">
        <f t="shared" si="112"/>
        <v>0</v>
      </c>
      <c r="S112" s="2">
        <f t="shared" si="112"/>
        <v>0</v>
      </c>
      <c r="T112" s="2">
        <f t="shared" si="112"/>
        <v>0</v>
      </c>
      <c r="U112" s="2">
        <f t="shared" si="112"/>
        <v>0</v>
      </c>
      <c r="V112" s="2">
        <f t="shared" si="112"/>
        <v>0</v>
      </c>
      <c r="W112" s="2">
        <f t="shared" si="112"/>
        <v>0</v>
      </c>
      <c r="X112" s="2">
        <f t="shared" si="112"/>
        <v>0</v>
      </c>
      <c r="Y112" s="2">
        <f t="shared" si="112"/>
        <v>0</v>
      </c>
      <c r="Z112" s="2">
        <f t="shared" si="112"/>
        <v>0</v>
      </c>
      <c r="AA112" s="2">
        <f t="shared" si="112"/>
        <v>0</v>
      </c>
      <c r="AB112" s="2">
        <f t="shared" si="112"/>
        <v>0</v>
      </c>
      <c r="AC112" s="2">
        <f t="shared" si="112"/>
        <v>0</v>
      </c>
      <c r="AD112" s="2">
        <f t="shared" si="112"/>
        <v>0</v>
      </c>
      <c r="AE112" s="2">
        <f t="shared" si="112"/>
        <v>0</v>
      </c>
      <c r="AF112" s="62"/>
      <c r="AG112" s="30"/>
      <c r="AH112" s="30"/>
      <c r="AI112" s="30"/>
    </row>
    <row r="113" spans="1:35" s="32" customFormat="1" ht="23.65" customHeight="1" x14ac:dyDescent="0.3">
      <c r="A113" s="35" t="s">
        <v>16</v>
      </c>
      <c r="B113" s="39">
        <f t="shared" si="113"/>
        <v>0</v>
      </c>
      <c r="C113" s="40">
        <f t="shared" si="114"/>
        <v>0</v>
      </c>
      <c r="D113" s="40">
        <f t="shared" si="115"/>
        <v>0</v>
      </c>
      <c r="E113" s="39">
        <f t="shared" si="116"/>
        <v>0</v>
      </c>
      <c r="F113" s="4" t="e">
        <f t="shared" si="117"/>
        <v>#DIV/0!</v>
      </c>
      <c r="G113" s="4" t="e">
        <f t="shared" si="118"/>
        <v>#DIV/0!</v>
      </c>
      <c r="H113" s="2">
        <f>H119+H125+H131</f>
        <v>0</v>
      </c>
      <c r="I113" s="2">
        <f t="shared" si="112"/>
        <v>0</v>
      </c>
      <c r="J113" s="2">
        <f t="shared" si="112"/>
        <v>0</v>
      </c>
      <c r="K113" s="2">
        <f t="shared" si="112"/>
        <v>0</v>
      </c>
      <c r="L113" s="2">
        <f t="shared" si="112"/>
        <v>0</v>
      </c>
      <c r="M113" s="2">
        <f t="shared" si="112"/>
        <v>0</v>
      </c>
      <c r="N113" s="2">
        <f t="shared" si="112"/>
        <v>0</v>
      </c>
      <c r="O113" s="2">
        <f t="shared" si="112"/>
        <v>0</v>
      </c>
      <c r="P113" s="2">
        <f t="shared" si="112"/>
        <v>0</v>
      </c>
      <c r="Q113" s="2">
        <f t="shared" si="112"/>
        <v>0</v>
      </c>
      <c r="R113" s="2">
        <f t="shared" si="112"/>
        <v>0</v>
      </c>
      <c r="S113" s="2">
        <f t="shared" si="112"/>
        <v>0</v>
      </c>
      <c r="T113" s="2">
        <f t="shared" si="112"/>
        <v>0</v>
      </c>
      <c r="U113" s="2">
        <f t="shared" si="112"/>
        <v>0</v>
      </c>
      <c r="V113" s="2">
        <f t="shared" si="112"/>
        <v>0</v>
      </c>
      <c r="W113" s="2">
        <f t="shared" si="112"/>
        <v>0</v>
      </c>
      <c r="X113" s="2">
        <f t="shared" si="112"/>
        <v>0</v>
      </c>
      <c r="Y113" s="2">
        <f t="shared" si="112"/>
        <v>0</v>
      </c>
      <c r="Z113" s="2">
        <f t="shared" si="112"/>
        <v>0</v>
      </c>
      <c r="AA113" s="2">
        <f t="shared" si="112"/>
        <v>0</v>
      </c>
      <c r="AB113" s="2">
        <f t="shared" si="112"/>
        <v>0</v>
      </c>
      <c r="AC113" s="2">
        <f t="shared" si="112"/>
        <v>0</v>
      </c>
      <c r="AD113" s="2">
        <f t="shared" si="112"/>
        <v>0</v>
      </c>
      <c r="AE113" s="2">
        <f t="shared" si="112"/>
        <v>0</v>
      </c>
      <c r="AF113" s="62"/>
      <c r="AG113" s="30"/>
      <c r="AH113" s="30"/>
      <c r="AI113" s="30"/>
    </row>
    <row r="114" spans="1:35" s="32" customFormat="1" ht="49.5" customHeight="1" x14ac:dyDescent="0.2">
      <c r="A114" s="153" t="s">
        <v>76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7"/>
      <c r="AF114" s="148" t="s">
        <v>77</v>
      </c>
      <c r="AG114" s="30"/>
      <c r="AH114" s="30"/>
      <c r="AI114" s="30"/>
    </row>
    <row r="115" spans="1:35" s="32" customFormat="1" ht="24.6" customHeight="1" x14ac:dyDescent="0.3">
      <c r="A115" s="33" t="s">
        <v>17</v>
      </c>
      <c r="B115" s="38">
        <f>H115+J115+L115+N115+P115+R115+T115+V115+X115+Z115+AB115+AD115</f>
        <v>162.19999999999999</v>
      </c>
      <c r="C115" s="34">
        <f>C116+C117+C118+C119</f>
        <v>162.19999999999999</v>
      </c>
      <c r="D115" s="34">
        <f>D116+D117+D118+D119</f>
        <v>65.3</v>
      </c>
      <c r="E115" s="34">
        <f>E116+E117+E118+E119</f>
        <v>65.3</v>
      </c>
      <c r="F115" s="8">
        <f>E115/B115*100</f>
        <v>40.258939580764491</v>
      </c>
      <c r="G115" s="8">
        <f>E115/C115*100</f>
        <v>40.258939580764491</v>
      </c>
      <c r="H115" s="1">
        <f>SUM(H116:H119)</f>
        <v>44.3</v>
      </c>
      <c r="I115" s="1">
        <f t="shared" ref="I115:AE115" si="119">SUM(I116:I119)</f>
        <v>44.3</v>
      </c>
      <c r="J115" s="1">
        <f t="shared" si="119"/>
        <v>0</v>
      </c>
      <c r="K115" s="1">
        <f t="shared" si="119"/>
        <v>16</v>
      </c>
      <c r="L115" s="1">
        <f t="shared" si="119"/>
        <v>117.9</v>
      </c>
      <c r="M115" s="1">
        <f t="shared" si="119"/>
        <v>0</v>
      </c>
      <c r="N115" s="1">
        <f t="shared" si="119"/>
        <v>0</v>
      </c>
      <c r="O115" s="1">
        <f t="shared" si="119"/>
        <v>5</v>
      </c>
      <c r="P115" s="1">
        <f t="shared" si="119"/>
        <v>0</v>
      </c>
      <c r="Q115" s="1">
        <f t="shared" si="119"/>
        <v>0</v>
      </c>
      <c r="R115" s="1">
        <f t="shared" si="119"/>
        <v>0</v>
      </c>
      <c r="S115" s="1">
        <f t="shared" si="119"/>
        <v>0</v>
      </c>
      <c r="T115" s="1">
        <f t="shared" si="119"/>
        <v>0</v>
      </c>
      <c r="U115" s="1">
        <f t="shared" si="119"/>
        <v>0</v>
      </c>
      <c r="V115" s="1">
        <f t="shared" si="119"/>
        <v>0</v>
      </c>
      <c r="W115" s="1">
        <f t="shared" si="119"/>
        <v>0</v>
      </c>
      <c r="X115" s="1">
        <f t="shared" si="119"/>
        <v>0</v>
      </c>
      <c r="Y115" s="1">
        <f t="shared" si="119"/>
        <v>0</v>
      </c>
      <c r="Z115" s="1">
        <f t="shared" si="119"/>
        <v>0</v>
      </c>
      <c r="AA115" s="1">
        <f t="shared" si="119"/>
        <v>0</v>
      </c>
      <c r="AB115" s="1">
        <f t="shared" si="119"/>
        <v>0</v>
      </c>
      <c r="AC115" s="1">
        <f t="shared" si="119"/>
        <v>0</v>
      </c>
      <c r="AD115" s="1">
        <f t="shared" si="119"/>
        <v>0</v>
      </c>
      <c r="AE115" s="1">
        <f t="shared" si="119"/>
        <v>0</v>
      </c>
      <c r="AF115" s="149"/>
      <c r="AG115" s="30"/>
      <c r="AH115" s="30"/>
      <c r="AI115" s="30"/>
    </row>
    <row r="116" spans="1:35" s="32" customFormat="1" ht="18.75" x14ac:dyDescent="0.3">
      <c r="A116" s="35" t="s">
        <v>13</v>
      </c>
      <c r="B116" s="39">
        <f>H116+J116+L116+N116+P116+R116+T116+V116+X116+Z116+AB116+AD116</f>
        <v>0</v>
      </c>
      <c r="C116" s="40">
        <f>H116</f>
        <v>0</v>
      </c>
      <c r="D116" s="40"/>
      <c r="E116" s="39">
        <f>I116+K116+M116+O116+Q116+S116+U116+W116+Y116+AA116+AC116+AE116</f>
        <v>0</v>
      </c>
      <c r="F116" s="4" t="e">
        <f>E116/B116*100</f>
        <v>#DIV/0!</v>
      </c>
      <c r="G116" s="4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49"/>
      <c r="AG116" s="30"/>
      <c r="AH116" s="30"/>
      <c r="AI116" s="30"/>
    </row>
    <row r="117" spans="1:35" s="32" customFormat="1" ht="20.65" customHeight="1" x14ac:dyDescent="0.3">
      <c r="A117" s="35" t="s">
        <v>14</v>
      </c>
      <c r="B117" s="39">
        <f>H117+J117+L117+N117+P117+R117+T117+V117+X117+Z117+AB117+AD117</f>
        <v>162.19999999999999</v>
      </c>
      <c r="C117" s="40">
        <f>H117+J117+L117+N117+P117+R117+T117+V117+AB117</f>
        <v>162.19999999999999</v>
      </c>
      <c r="D117" s="40">
        <f>E117</f>
        <v>65.3</v>
      </c>
      <c r="E117" s="39">
        <f>I117+K117+M117+O117+Q117+S117+U117+W117+Y117+AA117+AC117+AE117</f>
        <v>65.3</v>
      </c>
      <c r="F117" s="36">
        <f>E117/B117*100</f>
        <v>40.258939580764491</v>
      </c>
      <c r="G117" s="36">
        <f>E117/C117*100</f>
        <v>40.258939580764491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/>
      <c r="O117" s="2">
        <v>5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49"/>
      <c r="AG117" s="30">
        <f>C117-E117</f>
        <v>96.899999999999991</v>
      </c>
      <c r="AH117" s="30"/>
      <c r="AI117" s="30"/>
    </row>
    <row r="118" spans="1:35" s="32" customFormat="1" ht="21.6" customHeight="1" x14ac:dyDescent="0.3">
      <c r="A118" s="35" t="s">
        <v>15</v>
      </c>
      <c r="B118" s="39">
        <f t="shared" ref="B118:B119" si="120">H118+J118+L118+N118+P118+R118+T118+V118+X118+Z118+AB118+AD118</f>
        <v>0</v>
      </c>
      <c r="C118" s="40">
        <f t="shared" ref="C118:C119" si="121">H118</f>
        <v>0</v>
      </c>
      <c r="D118" s="40"/>
      <c r="E118" s="39">
        <f t="shared" ref="E118:E119" si="122">I118+K118+M118+O118+Q118+S118+U118+W118+Y118+AA118+AC118+AE118</f>
        <v>0</v>
      </c>
      <c r="F118" s="4" t="e">
        <f t="shared" ref="F118:F119" si="123">E118/B118*100</f>
        <v>#DIV/0!</v>
      </c>
      <c r="G118" s="4" t="e">
        <f t="shared" ref="G118:G119" si="124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49"/>
      <c r="AG118" s="30"/>
      <c r="AH118" s="30"/>
      <c r="AI118" s="30"/>
    </row>
    <row r="119" spans="1:35" s="32" customFormat="1" ht="23.65" customHeight="1" x14ac:dyDescent="0.3">
      <c r="A119" s="35" t="s">
        <v>16</v>
      </c>
      <c r="B119" s="39">
        <f t="shared" si="120"/>
        <v>0</v>
      </c>
      <c r="C119" s="40">
        <f t="shared" si="121"/>
        <v>0</v>
      </c>
      <c r="D119" s="40"/>
      <c r="E119" s="39">
        <f t="shared" si="122"/>
        <v>0</v>
      </c>
      <c r="F119" s="4" t="e">
        <f t="shared" si="123"/>
        <v>#DIV/0!</v>
      </c>
      <c r="G119" s="4" t="e">
        <f t="shared" si="124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54"/>
      <c r="AG119" s="30"/>
      <c r="AH119" s="30"/>
      <c r="AI119" s="30"/>
    </row>
    <row r="120" spans="1:35" s="32" customFormat="1" ht="62.25" customHeight="1" x14ac:dyDescent="0.2">
      <c r="A120" s="153" t="s">
        <v>51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7"/>
      <c r="AF120" s="148"/>
      <c r="AG120" s="30"/>
      <c r="AH120" s="30"/>
      <c r="AI120" s="30"/>
    </row>
    <row r="121" spans="1:35" s="32" customFormat="1" ht="22.35" customHeight="1" x14ac:dyDescent="0.3">
      <c r="A121" s="33" t="s">
        <v>17</v>
      </c>
      <c r="B121" s="38">
        <f>H121+J121+L121+N121+P121+R121+T121+V121+X121+Z121+AB121+AD121</f>
        <v>0</v>
      </c>
      <c r="C121" s="34">
        <f>C122+C123+C124+C125</f>
        <v>0</v>
      </c>
      <c r="D121" s="34">
        <f>D122+D123+D124+D125</f>
        <v>0</v>
      </c>
      <c r="E121" s="34">
        <f>E122+E123+E124+E125</f>
        <v>0</v>
      </c>
      <c r="F121" s="8" t="e">
        <f>E121/B121*100</f>
        <v>#DIV/0!</v>
      </c>
      <c r="G121" s="8" t="e">
        <f>E121/C121*100</f>
        <v>#DIV/0!</v>
      </c>
      <c r="H121" s="1">
        <f>SUM(H122:H125)</f>
        <v>0</v>
      </c>
      <c r="I121" s="1">
        <f t="shared" ref="I121:AE121" si="125">SUM(I122:I125)</f>
        <v>0</v>
      </c>
      <c r="J121" s="1">
        <f t="shared" si="125"/>
        <v>0</v>
      </c>
      <c r="K121" s="1">
        <f t="shared" si="125"/>
        <v>0</v>
      </c>
      <c r="L121" s="1">
        <f t="shared" si="125"/>
        <v>0</v>
      </c>
      <c r="M121" s="1">
        <f t="shared" si="125"/>
        <v>0</v>
      </c>
      <c r="N121" s="1">
        <f t="shared" si="125"/>
        <v>0</v>
      </c>
      <c r="O121" s="1">
        <f t="shared" si="125"/>
        <v>0</v>
      </c>
      <c r="P121" s="1">
        <f t="shared" si="125"/>
        <v>0</v>
      </c>
      <c r="Q121" s="1">
        <f t="shared" si="125"/>
        <v>0</v>
      </c>
      <c r="R121" s="1">
        <f t="shared" si="125"/>
        <v>0</v>
      </c>
      <c r="S121" s="1">
        <f t="shared" si="125"/>
        <v>0</v>
      </c>
      <c r="T121" s="1">
        <f t="shared" si="125"/>
        <v>0</v>
      </c>
      <c r="U121" s="1">
        <f t="shared" si="125"/>
        <v>0</v>
      </c>
      <c r="V121" s="1">
        <f t="shared" si="125"/>
        <v>0</v>
      </c>
      <c r="W121" s="1">
        <f t="shared" si="125"/>
        <v>0</v>
      </c>
      <c r="X121" s="1">
        <f t="shared" si="125"/>
        <v>0</v>
      </c>
      <c r="Y121" s="1">
        <f t="shared" si="125"/>
        <v>0</v>
      </c>
      <c r="Z121" s="1">
        <f t="shared" si="125"/>
        <v>0</v>
      </c>
      <c r="AA121" s="1">
        <f t="shared" si="125"/>
        <v>0</v>
      </c>
      <c r="AB121" s="1">
        <f t="shared" si="125"/>
        <v>0</v>
      </c>
      <c r="AC121" s="1">
        <f t="shared" si="125"/>
        <v>0</v>
      </c>
      <c r="AD121" s="1">
        <f t="shared" si="125"/>
        <v>0</v>
      </c>
      <c r="AE121" s="1">
        <f t="shared" si="125"/>
        <v>0</v>
      </c>
      <c r="AF121" s="149"/>
      <c r="AG121" s="30"/>
      <c r="AH121" s="30"/>
      <c r="AI121" s="30"/>
    </row>
    <row r="122" spans="1:35" s="32" customFormat="1" ht="18.75" x14ac:dyDescent="0.3">
      <c r="A122" s="35" t="s">
        <v>13</v>
      </c>
      <c r="B122" s="39">
        <f>H122+J122+L122+N122+P122+R122+T122+V122+X122+Z122+AB122+AD122</f>
        <v>0</v>
      </c>
      <c r="C122" s="40">
        <f>H122</f>
        <v>0</v>
      </c>
      <c r="D122" s="40"/>
      <c r="E122" s="39">
        <f>I122+K122+M122+O122+Q122+S122+U122+W122+Y122+AA122+AC122+AE122</f>
        <v>0</v>
      </c>
      <c r="F122" s="4" t="e">
        <f>E122/B122*100</f>
        <v>#DIV/0!</v>
      </c>
      <c r="G122" s="4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49"/>
      <c r="AG122" s="30"/>
      <c r="AH122" s="30"/>
      <c r="AI122" s="30"/>
    </row>
    <row r="123" spans="1:35" s="32" customFormat="1" ht="21.6" customHeight="1" x14ac:dyDescent="0.3">
      <c r="A123" s="35" t="s">
        <v>14</v>
      </c>
      <c r="B123" s="39">
        <f>H123+J123+L123+N123+P123+R123+T123+V123+X123+Z123+AB123+AD123</f>
        <v>0</v>
      </c>
      <c r="C123" s="40">
        <f>H123+J123+L123+N123+P123+R123+T123+V123</f>
        <v>0</v>
      </c>
      <c r="D123" s="40"/>
      <c r="E123" s="39">
        <f>I123+K123+M123+O123+Q123+S123+U123+W123+Y123+AA123+AC123+AE123</f>
        <v>0</v>
      </c>
      <c r="F123" s="36" t="e">
        <f>E123/B123*100</f>
        <v>#DIV/0!</v>
      </c>
      <c r="G123" s="36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/>
      <c r="AE123" s="1"/>
      <c r="AF123" s="149"/>
      <c r="AG123" s="30"/>
      <c r="AH123" s="30"/>
      <c r="AI123" s="30"/>
    </row>
    <row r="124" spans="1:35" s="32" customFormat="1" ht="21.6" customHeight="1" x14ac:dyDescent="0.3">
      <c r="A124" s="35" t="s">
        <v>15</v>
      </c>
      <c r="B124" s="39">
        <f t="shared" ref="B124:B125" si="126">H124+J124+L124+N124+P124+R124+T124+V124+X124+Z124+AB124+AD124</f>
        <v>0</v>
      </c>
      <c r="C124" s="40">
        <f t="shared" ref="C124:C125" si="127">H124</f>
        <v>0</v>
      </c>
      <c r="D124" s="40"/>
      <c r="E124" s="39">
        <f t="shared" ref="E124:E125" si="128">I124+K124+M124+O124+Q124+S124+U124+W124+Y124+AA124+AC124+AE124</f>
        <v>0</v>
      </c>
      <c r="F124" s="4" t="e">
        <f t="shared" ref="F124:F125" si="129">E124/B124*100</f>
        <v>#DIV/0!</v>
      </c>
      <c r="G124" s="4" t="e">
        <f t="shared" ref="G124:G125" si="130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49"/>
      <c r="AG124" s="30"/>
      <c r="AH124" s="30"/>
      <c r="AI124" s="30"/>
    </row>
    <row r="125" spans="1:35" s="32" customFormat="1" ht="20.100000000000001" customHeight="1" x14ac:dyDescent="0.3">
      <c r="A125" s="35" t="s">
        <v>16</v>
      </c>
      <c r="B125" s="39">
        <f t="shared" si="126"/>
        <v>0</v>
      </c>
      <c r="C125" s="40">
        <f t="shared" si="127"/>
        <v>0</v>
      </c>
      <c r="D125" s="40"/>
      <c r="E125" s="39">
        <f t="shared" si="128"/>
        <v>0</v>
      </c>
      <c r="F125" s="4" t="e">
        <f t="shared" si="129"/>
        <v>#DIV/0!</v>
      </c>
      <c r="G125" s="4" t="e">
        <f t="shared" si="130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54"/>
      <c r="AG125" s="30"/>
      <c r="AH125" s="30"/>
      <c r="AI125" s="30"/>
    </row>
    <row r="126" spans="1:35" s="32" customFormat="1" ht="96" customHeight="1" x14ac:dyDescent="0.2">
      <c r="A126" s="153" t="s">
        <v>52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7"/>
      <c r="AF126" s="148" t="s">
        <v>78</v>
      </c>
      <c r="AG126" s="30"/>
      <c r="AH126" s="30"/>
      <c r="AI126" s="30"/>
    </row>
    <row r="127" spans="1:35" s="32" customFormat="1" ht="21.75" customHeight="1" x14ac:dyDescent="0.3">
      <c r="A127" s="33" t="s">
        <v>17</v>
      </c>
      <c r="B127" s="38">
        <f>H127+J127+L127+N127+P127+R127+T127+V127+X127+Z127+AB127+AD127</f>
        <v>56087.30000000001</v>
      </c>
      <c r="C127" s="34">
        <f>C128+C129+C130+C131</f>
        <v>56087.30000000001</v>
      </c>
      <c r="D127" s="34">
        <f>D128+D129+D130+D131</f>
        <v>53129.8</v>
      </c>
      <c r="E127" s="34">
        <f>E128+E129+E130+E131</f>
        <v>53129.8</v>
      </c>
      <c r="F127" s="8">
        <f>E127/B127*100</f>
        <v>94.726970276693649</v>
      </c>
      <c r="G127" s="8">
        <f>E127/C127*100</f>
        <v>94.726970276693649</v>
      </c>
      <c r="H127" s="1">
        <f>SUM(H128:H131)</f>
        <v>6046.9</v>
      </c>
      <c r="I127" s="1">
        <f t="shared" ref="I127:AE127" si="131">SUM(I128:I131)</f>
        <v>4050.8</v>
      </c>
      <c r="J127" s="1">
        <f t="shared" si="131"/>
        <v>6046.9</v>
      </c>
      <c r="K127" s="1">
        <f t="shared" si="131"/>
        <v>5585.3</v>
      </c>
      <c r="L127" s="1">
        <f t="shared" si="131"/>
        <v>6046.9</v>
      </c>
      <c r="M127" s="1">
        <f t="shared" si="131"/>
        <v>6007.8</v>
      </c>
      <c r="N127" s="1">
        <f t="shared" si="131"/>
        <v>6046.9</v>
      </c>
      <c r="O127" s="1">
        <f t="shared" si="131"/>
        <v>5921.4</v>
      </c>
      <c r="P127" s="1">
        <f t="shared" si="131"/>
        <v>6046.9</v>
      </c>
      <c r="Q127" s="1">
        <f t="shared" si="131"/>
        <v>5946</v>
      </c>
      <c r="R127" s="1">
        <f t="shared" si="131"/>
        <v>0</v>
      </c>
      <c r="S127" s="1">
        <f t="shared" si="131"/>
        <v>1193.0999999999999</v>
      </c>
      <c r="T127" s="1">
        <f t="shared" si="131"/>
        <v>0</v>
      </c>
      <c r="U127" s="1">
        <f t="shared" si="131"/>
        <v>0</v>
      </c>
      <c r="V127" s="1">
        <f t="shared" si="131"/>
        <v>0</v>
      </c>
      <c r="W127" s="1">
        <f t="shared" si="131"/>
        <v>0</v>
      </c>
      <c r="X127" s="1">
        <f t="shared" si="131"/>
        <v>6046.9</v>
      </c>
      <c r="Y127" s="1">
        <f t="shared" si="131"/>
        <v>3508.9</v>
      </c>
      <c r="Z127" s="1">
        <f t="shared" si="131"/>
        <v>7712.3</v>
      </c>
      <c r="AA127" s="1">
        <f t="shared" si="131"/>
        <v>6960.6</v>
      </c>
      <c r="AB127" s="1">
        <f t="shared" si="131"/>
        <v>6046.8</v>
      </c>
      <c r="AC127" s="1">
        <f t="shared" si="131"/>
        <v>6354.1</v>
      </c>
      <c r="AD127" s="1">
        <f t="shared" si="131"/>
        <v>6046.8</v>
      </c>
      <c r="AE127" s="1">
        <f t="shared" si="131"/>
        <v>7601.8</v>
      </c>
      <c r="AF127" s="149"/>
      <c r="AG127" s="30"/>
      <c r="AH127" s="30"/>
      <c r="AI127" s="30"/>
    </row>
    <row r="128" spans="1:35" s="32" customFormat="1" ht="29.25" customHeight="1" x14ac:dyDescent="0.3">
      <c r="A128" s="35" t="s">
        <v>13</v>
      </c>
      <c r="B128" s="39">
        <f>H128+J128+L128+N128+P128+R128+T128+V128+X128+Z128+AB128+AD128</f>
        <v>0</v>
      </c>
      <c r="C128" s="40">
        <f>H128</f>
        <v>0</v>
      </c>
      <c r="D128" s="40"/>
      <c r="E128" s="39">
        <f>I128+K128+M128+O128+Q128+S128+U128+W128+Y128+AA128+AC128+AE128</f>
        <v>0</v>
      </c>
      <c r="F128" s="4" t="e">
        <f>E128/B128*100</f>
        <v>#DIV/0!</v>
      </c>
      <c r="G128" s="4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49"/>
      <c r="AG128" s="30"/>
      <c r="AH128" s="30"/>
      <c r="AI128" s="30"/>
    </row>
    <row r="129" spans="1:35" s="18" customFormat="1" ht="27" customHeight="1" x14ac:dyDescent="0.3">
      <c r="A129" s="35" t="s">
        <v>14</v>
      </c>
      <c r="B129" s="39">
        <f>H129+J129+L129+N129+P129+R129+T129+V129+X129+Z129+AB129+AD129</f>
        <v>56087.30000000001</v>
      </c>
      <c r="C129" s="40">
        <f>H129+J129+L129+N129+P129+R129+T129+V129+X129+Z129+AB129+AD129</f>
        <v>56087.30000000001</v>
      </c>
      <c r="D129" s="40">
        <f>E129</f>
        <v>53129.8</v>
      </c>
      <c r="E129" s="39">
        <f>I129+K129+M129+O129+Q129+S129+U129+W129+Y129+AA129+AC129+AE129</f>
        <v>53129.8</v>
      </c>
      <c r="F129" s="36">
        <f>E129/B129*100</f>
        <v>94.726970276693649</v>
      </c>
      <c r="G129" s="36">
        <f>E129/C129*100</f>
        <v>94.726970276693649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>
        <v>3508.9</v>
      </c>
      <c r="Z129" s="2">
        <v>7712.3</v>
      </c>
      <c r="AA129" s="2">
        <v>6960.6</v>
      </c>
      <c r="AB129" s="2">
        <v>6046.8</v>
      </c>
      <c r="AC129" s="2">
        <v>6354.1</v>
      </c>
      <c r="AD129" s="2">
        <v>6046.8</v>
      </c>
      <c r="AE129" s="2">
        <v>7601.8</v>
      </c>
      <c r="AF129" s="149"/>
      <c r="AG129" s="30">
        <f>C129-E129</f>
        <v>2957.5000000000073</v>
      </c>
      <c r="AH129" s="41"/>
      <c r="AI129" s="41"/>
    </row>
    <row r="130" spans="1:35" s="32" customFormat="1" ht="27.75" customHeight="1" x14ac:dyDescent="0.3">
      <c r="A130" s="35" t="s">
        <v>15</v>
      </c>
      <c r="B130" s="39">
        <f t="shared" ref="B130:B131" si="132">H130+J130+L130+N130+P130+R130+T130+V130+X130+Z130+AB130+AD130</f>
        <v>0</v>
      </c>
      <c r="C130" s="40">
        <f t="shared" ref="C130:C131" si="133">H130</f>
        <v>0</v>
      </c>
      <c r="D130" s="40"/>
      <c r="E130" s="39">
        <f t="shared" ref="E130:E131" si="134">I130+K130+M130+O130+Q130+S130+U130+W130+Y130+AA130+AC130+AE130</f>
        <v>0</v>
      </c>
      <c r="F130" s="4" t="e">
        <f t="shared" ref="F130:F131" si="135">E130/B130*100</f>
        <v>#DIV/0!</v>
      </c>
      <c r="G130" s="4" t="e">
        <f t="shared" ref="G130:G131" si="136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49"/>
      <c r="AG130" s="30"/>
      <c r="AH130" s="30"/>
      <c r="AI130" s="30"/>
    </row>
    <row r="131" spans="1:35" s="32" customFormat="1" ht="24.75" customHeight="1" x14ac:dyDescent="0.3">
      <c r="A131" s="35" t="s">
        <v>16</v>
      </c>
      <c r="B131" s="39">
        <f t="shared" si="132"/>
        <v>0</v>
      </c>
      <c r="C131" s="40">
        <f t="shared" si="133"/>
        <v>0</v>
      </c>
      <c r="D131" s="40"/>
      <c r="E131" s="39">
        <f t="shared" si="134"/>
        <v>0</v>
      </c>
      <c r="F131" s="4" t="e">
        <f t="shared" si="135"/>
        <v>#DIV/0!</v>
      </c>
      <c r="G131" s="4" t="e">
        <f t="shared" si="136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54"/>
      <c r="AG131" s="30"/>
      <c r="AH131" s="30"/>
      <c r="AI131" s="30"/>
    </row>
    <row r="132" spans="1:35" s="32" customFormat="1" ht="85.5" customHeight="1" x14ac:dyDescent="0.3">
      <c r="A132" s="63" t="s">
        <v>48</v>
      </c>
      <c r="B132" s="64">
        <f>H132+J132+L132+N132+P132+R132+T132+V132+X132+Z132+AB132+AD132</f>
        <v>2174256.3000000003</v>
      </c>
      <c r="C132" s="65">
        <f>C133+C134+C136+C137</f>
        <v>2174256.2999999998</v>
      </c>
      <c r="D132" s="65">
        <f t="shared" ref="D132:E132" si="137">D133+D134+D136+D137</f>
        <v>2144988.7400000002</v>
      </c>
      <c r="E132" s="65">
        <f t="shared" si="137"/>
        <v>2144988.7400000002</v>
      </c>
      <c r="F132" s="66">
        <f>E132/B132*100</f>
        <v>98.653904785742142</v>
      </c>
      <c r="G132" s="66">
        <f>E132/C132*100</f>
        <v>98.653904785742156</v>
      </c>
      <c r="H132" s="65">
        <f>H133+H134+H136+H137</f>
        <v>144372.6</v>
      </c>
      <c r="I132" s="65">
        <f t="shared" ref="I132:AE132" si="138">I133+I134+I136+I137</f>
        <v>48180.100000000006</v>
      </c>
      <c r="J132" s="65">
        <f t="shared" si="138"/>
        <v>205282</v>
      </c>
      <c r="K132" s="65">
        <f t="shared" si="138"/>
        <v>182853.80000000002</v>
      </c>
      <c r="L132" s="65">
        <f t="shared" si="138"/>
        <v>197614.5</v>
      </c>
      <c r="M132" s="65">
        <f t="shared" si="138"/>
        <v>172043.2</v>
      </c>
      <c r="N132" s="65">
        <f t="shared" si="138"/>
        <v>206716.6</v>
      </c>
      <c r="O132" s="65">
        <f t="shared" si="138"/>
        <v>190601.5</v>
      </c>
      <c r="P132" s="65">
        <f t="shared" si="138"/>
        <v>372200.9</v>
      </c>
      <c r="Q132" s="65">
        <f t="shared" si="138"/>
        <v>230704.40999999997</v>
      </c>
      <c r="R132" s="65">
        <f t="shared" si="138"/>
        <v>199354.3</v>
      </c>
      <c r="S132" s="65">
        <f t="shared" si="138"/>
        <v>277924.11</v>
      </c>
      <c r="T132" s="65">
        <f t="shared" si="138"/>
        <v>129129.5</v>
      </c>
      <c r="U132" s="65">
        <f t="shared" si="138"/>
        <v>161211.52000000002</v>
      </c>
      <c r="V132" s="65">
        <f t="shared" si="138"/>
        <v>94752.4</v>
      </c>
      <c r="W132" s="65">
        <f t="shared" si="138"/>
        <v>76020.2</v>
      </c>
      <c r="X132" s="65">
        <f t="shared" si="138"/>
        <v>152283.70000000001</v>
      </c>
      <c r="Y132" s="65">
        <f t="shared" si="138"/>
        <v>303816.19999999995</v>
      </c>
      <c r="Z132" s="65">
        <f t="shared" si="138"/>
        <v>155924.49999999997</v>
      </c>
      <c r="AA132" s="65">
        <f t="shared" si="138"/>
        <v>156594.20000000001</v>
      </c>
      <c r="AB132" s="65">
        <f t="shared" si="138"/>
        <v>120992.6</v>
      </c>
      <c r="AC132" s="65">
        <f t="shared" si="138"/>
        <v>139438.5</v>
      </c>
      <c r="AD132" s="65">
        <f t="shared" si="138"/>
        <v>195632.7</v>
      </c>
      <c r="AE132" s="65">
        <f t="shared" si="138"/>
        <v>205601</v>
      </c>
      <c r="AF132" s="67"/>
      <c r="AG132" s="30"/>
      <c r="AH132" s="30"/>
      <c r="AI132" s="30"/>
    </row>
    <row r="133" spans="1:35" s="32" customFormat="1" ht="18.75" x14ac:dyDescent="0.3">
      <c r="A133" s="68" t="s">
        <v>13</v>
      </c>
      <c r="B133" s="64">
        <f>H133+J133+L133+N133+P133+R133+T133+V133+X133+Z133+AB133+AD133</f>
        <v>1699981.2000000002</v>
      </c>
      <c r="C133" s="69">
        <f>C110+C83+C59+C41+C11</f>
        <v>1699981.2</v>
      </c>
      <c r="D133" s="69">
        <f t="shared" ref="D133:E134" si="139">D110+D83+D59+D41+D11</f>
        <v>1695377.3</v>
      </c>
      <c r="E133" s="69">
        <f t="shared" si="139"/>
        <v>1695377.3</v>
      </c>
      <c r="F133" s="66">
        <f>E133/B133*100</f>
        <v>99.729179357983483</v>
      </c>
      <c r="G133" s="66">
        <f>E133/C133*100</f>
        <v>99.729179357983483</v>
      </c>
      <c r="H133" s="69">
        <f t="shared" ref="H133:AE134" si="140">H110+H83+H59+H41+H11</f>
        <v>97222</v>
      </c>
      <c r="I133" s="69">
        <f t="shared" si="140"/>
        <v>24222.3</v>
      </c>
      <c r="J133" s="69">
        <f t="shared" si="140"/>
        <v>156669.70000000001</v>
      </c>
      <c r="K133" s="69">
        <f t="shared" si="140"/>
        <v>147225.20000000001</v>
      </c>
      <c r="L133" s="69">
        <f t="shared" si="140"/>
        <v>151624.1</v>
      </c>
      <c r="M133" s="69">
        <f t="shared" si="140"/>
        <v>133054.20000000001</v>
      </c>
      <c r="N133" s="69">
        <f t="shared" si="140"/>
        <v>145785.60000000001</v>
      </c>
      <c r="O133" s="69">
        <f t="shared" si="140"/>
        <v>138547.5</v>
      </c>
      <c r="P133" s="69">
        <f t="shared" si="140"/>
        <v>327398.7</v>
      </c>
      <c r="Q133" s="69">
        <f t="shared" si="140"/>
        <v>202625.3</v>
      </c>
      <c r="R133" s="69">
        <f t="shared" si="140"/>
        <v>168894.3</v>
      </c>
      <c r="S133" s="69">
        <f t="shared" si="140"/>
        <v>238001.9</v>
      </c>
      <c r="T133" s="69">
        <f t="shared" si="140"/>
        <v>94364.1</v>
      </c>
      <c r="U133" s="69">
        <f t="shared" si="140"/>
        <v>135956.6</v>
      </c>
      <c r="V133" s="69">
        <f t="shared" si="140"/>
        <v>74256</v>
      </c>
      <c r="W133" s="69">
        <f t="shared" si="140"/>
        <v>54457.9</v>
      </c>
      <c r="X133" s="69">
        <f t="shared" si="140"/>
        <v>106085.8</v>
      </c>
      <c r="Y133" s="69">
        <f t="shared" si="140"/>
        <v>232378</v>
      </c>
      <c r="Z133" s="69">
        <f t="shared" si="140"/>
        <v>110436.3</v>
      </c>
      <c r="AA133" s="69">
        <f t="shared" si="140"/>
        <v>107243.6</v>
      </c>
      <c r="AB133" s="69">
        <f t="shared" si="140"/>
        <v>99833.400000000009</v>
      </c>
      <c r="AC133" s="69">
        <f t="shared" si="140"/>
        <v>102898.2</v>
      </c>
      <c r="AD133" s="69">
        <f t="shared" si="140"/>
        <v>167411.20000000001</v>
      </c>
      <c r="AE133" s="69">
        <f t="shared" si="140"/>
        <v>178766.6</v>
      </c>
      <c r="AF133" s="67"/>
      <c r="AG133" s="30"/>
      <c r="AH133" s="30"/>
      <c r="AI133" s="30"/>
    </row>
    <row r="134" spans="1:35" s="32" customFormat="1" ht="18.75" x14ac:dyDescent="0.3">
      <c r="A134" s="68" t="s">
        <v>14</v>
      </c>
      <c r="B134" s="64">
        <f>B111+B84+B60+B42+B12</f>
        <v>436542.99999999994</v>
      </c>
      <c r="C134" s="64">
        <f>C111+C84+C60+C42+C12</f>
        <v>436542.99999999994</v>
      </c>
      <c r="D134" s="69">
        <f t="shared" si="139"/>
        <v>417825.83999999997</v>
      </c>
      <c r="E134" s="69">
        <f t="shared" si="139"/>
        <v>417825.83999999997</v>
      </c>
      <c r="F134" s="66">
        <f>E134/B134*100</f>
        <v>95.712413210153414</v>
      </c>
      <c r="G134" s="66">
        <f>E134/C134*100</f>
        <v>95.712413210153414</v>
      </c>
      <c r="H134" s="69">
        <f t="shared" si="140"/>
        <v>47150.600000000006</v>
      </c>
      <c r="I134" s="69">
        <f t="shared" si="140"/>
        <v>23957.800000000003</v>
      </c>
      <c r="J134" s="69">
        <f t="shared" si="140"/>
        <v>48002.3</v>
      </c>
      <c r="K134" s="69">
        <f t="shared" si="140"/>
        <v>35628.6</v>
      </c>
      <c r="L134" s="69">
        <f t="shared" si="140"/>
        <v>41243.399999999994</v>
      </c>
      <c r="M134" s="69">
        <f t="shared" si="140"/>
        <v>38989</v>
      </c>
      <c r="N134" s="69">
        <f t="shared" si="140"/>
        <v>60931</v>
      </c>
      <c r="O134" s="69">
        <f t="shared" si="140"/>
        <v>51539.399999999994</v>
      </c>
      <c r="P134" s="69">
        <f t="shared" si="140"/>
        <v>44802.2</v>
      </c>
      <c r="Q134" s="69">
        <f t="shared" si="140"/>
        <v>27839.11</v>
      </c>
      <c r="R134" s="69">
        <f t="shared" si="140"/>
        <v>30339.9</v>
      </c>
      <c r="S134" s="69">
        <f t="shared" si="140"/>
        <v>39904.21</v>
      </c>
      <c r="T134" s="69">
        <f t="shared" si="140"/>
        <v>34765.4</v>
      </c>
      <c r="U134" s="69">
        <f t="shared" si="140"/>
        <v>25254.920000000002</v>
      </c>
      <c r="V134" s="69">
        <f t="shared" si="140"/>
        <v>19696.400000000001</v>
      </c>
      <c r="W134" s="69">
        <f t="shared" si="140"/>
        <v>20959.900000000001</v>
      </c>
      <c r="X134" s="69">
        <f t="shared" si="140"/>
        <v>38996.600000000006</v>
      </c>
      <c r="Y134" s="69">
        <f t="shared" si="140"/>
        <v>67502.8</v>
      </c>
      <c r="Z134" s="69">
        <f t="shared" si="140"/>
        <v>31093.1</v>
      </c>
      <c r="AA134" s="69">
        <f t="shared" si="140"/>
        <v>35528.700000000004</v>
      </c>
      <c r="AB134" s="69">
        <f t="shared" si="140"/>
        <v>15740.999999999998</v>
      </c>
      <c r="AC134" s="69">
        <f t="shared" si="140"/>
        <v>29930.899999999998</v>
      </c>
      <c r="AD134" s="69">
        <f t="shared" si="140"/>
        <v>23781.1</v>
      </c>
      <c r="AE134" s="69">
        <f t="shared" si="140"/>
        <v>20790.5</v>
      </c>
      <c r="AF134" s="67"/>
      <c r="AG134" s="30"/>
      <c r="AH134" s="30"/>
      <c r="AI134" s="30"/>
    </row>
    <row r="135" spans="1:35" s="32" customFormat="1" ht="37.5" x14ac:dyDescent="0.3">
      <c r="A135" s="70" t="s">
        <v>35</v>
      </c>
      <c r="B135" s="71">
        <f>B85</f>
        <v>0.1</v>
      </c>
      <c r="C135" s="69">
        <f>C85</f>
        <v>0.1</v>
      </c>
      <c r="D135" s="69">
        <f>D85</f>
        <v>0.06</v>
      </c>
      <c r="E135" s="69">
        <f>E85</f>
        <v>0.06</v>
      </c>
      <c r="F135" s="66">
        <f t="shared" ref="F135:F137" si="141">E135/B135*100</f>
        <v>60</v>
      </c>
      <c r="G135" s="66">
        <f t="shared" ref="G135:G137" si="142">E135/C135*100</f>
        <v>60</v>
      </c>
      <c r="H135" s="69">
        <f>H85</f>
        <v>0</v>
      </c>
      <c r="I135" s="69">
        <f t="shared" ref="I135:AE135" si="143">I85</f>
        <v>0</v>
      </c>
      <c r="J135" s="69">
        <f t="shared" si="143"/>
        <v>0</v>
      </c>
      <c r="K135" s="69">
        <f t="shared" si="143"/>
        <v>0</v>
      </c>
      <c r="L135" s="69">
        <f t="shared" si="143"/>
        <v>0</v>
      </c>
      <c r="M135" s="69">
        <f t="shared" si="143"/>
        <v>0</v>
      </c>
      <c r="N135" s="69">
        <f t="shared" si="143"/>
        <v>0.1</v>
      </c>
      <c r="O135" s="69">
        <f t="shared" si="143"/>
        <v>0</v>
      </c>
      <c r="P135" s="69">
        <f t="shared" si="143"/>
        <v>0</v>
      </c>
      <c r="Q135" s="69">
        <f t="shared" si="143"/>
        <v>0</v>
      </c>
      <c r="R135" s="69">
        <f t="shared" si="143"/>
        <v>0</v>
      </c>
      <c r="S135" s="69">
        <f t="shared" si="143"/>
        <v>0</v>
      </c>
      <c r="T135" s="69">
        <f t="shared" si="143"/>
        <v>0</v>
      </c>
      <c r="U135" s="69">
        <f t="shared" si="143"/>
        <v>0</v>
      </c>
      <c r="V135" s="69">
        <f t="shared" si="143"/>
        <v>0</v>
      </c>
      <c r="W135" s="69">
        <f t="shared" si="143"/>
        <v>0.06</v>
      </c>
      <c r="X135" s="69">
        <f t="shared" si="143"/>
        <v>0</v>
      </c>
      <c r="Y135" s="69">
        <f t="shared" si="143"/>
        <v>0</v>
      </c>
      <c r="Z135" s="69">
        <f t="shared" si="143"/>
        <v>0</v>
      </c>
      <c r="AA135" s="69">
        <f t="shared" si="143"/>
        <v>0</v>
      </c>
      <c r="AB135" s="69">
        <f t="shared" si="143"/>
        <v>0</v>
      </c>
      <c r="AC135" s="69">
        <f t="shared" si="143"/>
        <v>0</v>
      </c>
      <c r="AD135" s="69">
        <f t="shared" si="143"/>
        <v>0</v>
      </c>
      <c r="AE135" s="69">
        <f t="shared" si="143"/>
        <v>0</v>
      </c>
      <c r="AF135" s="67"/>
      <c r="AG135" s="30"/>
      <c r="AH135" s="30"/>
      <c r="AI135" s="30"/>
    </row>
    <row r="136" spans="1:35" s="32" customFormat="1" ht="18.75" x14ac:dyDescent="0.3">
      <c r="A136" s="68" t="s">
        <v>15</v>
      </c>
      <c r="B136" s="64">
        <f t="shared" ref="B136:B137" si="144">H136+J136+L136+N136+P136+R136+T136+V136+X136+Z136+AB136+AD136</f>
        <v>16665.599999999999</v>
      </c>
      <c r="C136" s="69">
        <f t="shared" ref="C136:E137" si="145">C13+C43+C61+C86+C112</f>
        <v>16665.599999999999</v>
      </c>
      <c r="D136" s="69">
        <f t="shared" si="145"/>
        <v>14719.099999999999</v>
      </c>
      <c r="E136" s="69">
        <f t="shared" si="145"/>
        <v>14719.099999999999</v>
      </c>
      <c r="F136" s="66">
        <f t="shared" si="141"/>
        <v>88.320252496159753</v>
      </c>
      <c r="G136" s="66">
        <f t="shared" si="142"/>
        <v>88.320252496159753</v>
      </c>
      <c r="H136" s="69">
        <f t="shared" ref="H136:AE137" si="146">H13+H43+H61+H86+H112</f>
        <v>0</v>
      </c>
      <c r="I136" s="69">
        <f t="shared" si="146"/>
        <v>0</v>
      </c>
      <c r="J136" s="69">
        <f t="shared" si="146"/>
        <v>0</v>
      </c>
      <c r="K136" s="69">
        <f t="shared" si="146"/>
        <v>0</v>
      </c>
      <c r="L136" s="69">
        <f t="shared" si="146"/>
        <v>0</v>
      </c>
      <c r="M136" s="69">
        <f t="shared" si="146"/>
        <v>0</v>
      </c>
      <c r="N136" s="69">
        <f t="shared" si="146"/>
        <v>0</v>
      </c>
      <c r="O136" s="69">
        <f t="shared" si="146"/>
        <v>0</v>
      </c>
      <c r="P136" s="69">
        <f t="shared" si="146"/>
        <v>0</v>
      </c>
      <c r="Q136" s="69">
        <f t="shared" si="146"/>
        <v>0</v>
      </c>
      <c r="R136" s="69">
        <f t="shared" si="146"/>
        <v>0</v>
      </c>
      <c r="S136" s="69">
        <f t="shared" si="146"/>
        <v>0</v>
      </c>
      <c r="T136" s="69">
        <f t="shared" si="146"/>
        <v>0</v>
      </c>
      <c r="U136" s="69">
        <f t="shared" si="146"/>
        <v>0</v>
      </c>
      <c r="V136" s="69">
        <f t="shared" si="146"/>
        <v>0</v>
      </c>
      <c r="W136" s="69">
        <f t="shared" si="146"/>
        <v>0</v>
      </c>
      <c r="X136" s="69">
        <f t="shared" si="146"/>
        <v>4075.3</v>
      </c>
      <c r="Y136" s="69">
        <f t="shared" si="146"/>
        <v>3833.3</v>
      </c>
      <c r="Z136" s="69">
        <f t="shared" si="146"/>
        <v>4075.3</v>
      </c>
      <c r="AA136" s="69">
        <f t="shared" si="146"/>
        <v>3696.5</v>
      </c>
      <c r="AB136" s="69">
        <f t="shared" si="146"/>
        <v>4075.2</v>
      </c>
      <c r="AC136" s="69">
        <f t="shared" si="146"/>
        <v>3587.5</v>
      </c>
      <c r="AD136" s="69">
        <f t="shared" si="146"/>
        <v>4439.8</v>
      </c>
      <c r="AE136" s="69">
        <f t="shared" si="146"/>
        <v>3601.8</v>
      </c>
      <c r="AF136" s="67"/>
      <c r="AG136" s="30"/>
      <c r="AH136" s="30"/>
      <c r="AI136" s="30"/>
    </row>
    <row r="137" spans="1:35" s="32" customFormat="1" ht="18.75" x14ac:dyDescent="0.3">
      <c r="A137" s="68" t="s">
        <v>16</v>
      </c>
      <c r="B137" s="64">
        <f t="shared" si="144"/>
        <v>21066.5</v>
      </c>
      <c r="C137" s="69">
        <f>C14+C44+C62+C87+C113</f>
        <v>21066.5</v>
      </c>
      <c r="D137" s="69">
        <f t="shared" si="145"/>
        <v>17066.5</v>
      </c>
      <c r="E137" s="69">
        <f t="shared" si="145"/>
        <v>17066.5</v>
      </c>
      <c r="F137" s="66">
        <f t="shared" si="141"/>
        <v>81.012508010348185</v>
      </c>
      <c r="G137" s="66">
        <f t="shared" si="142"/>
        <v>81.012508010348185</v>
      </c>
      <c r="H137" s="69">
        <f t="shared" si="146"/>
        <v>0</v>
      </c>
      <c r="I137" s="69">
        <f t="shared" si="146"/>
        <v>0</v>
      </c>
      <c r="J137" s="69">
        <f t="shared" si="146"/>
        <v>610</v>
      </c>
      <c r="K137" s="69">
        <f t="shared" si="146"/>
        <v>0</v>
      </c>
      <c r="L137" s="69">
        <f t="shared" si="146"/>
        <v>4747</v>
      </c>
      <c r="M137" s="69">
        <f t="shared" si="146"/>
        <v>0</v>
      </c>
      <c r="N137" s="69">
        <f t="shared" si="146"/>
        <v>0</v>
      </c>
      <c r="O137" s="69">
        <f t="shared" si="146"/>
        <v>514.6</v>
      </c>
      <c r="P137" s="69">
        <f t="shared" si="146"/>
        <v>0</v>
      </c>
      <c r="Q137" s="69">
        <f t="shared" si="146"/>
        <v>240</v>
      </c>
      <c r="R137" s="69">
        <f t="shared" si="146"/>
        <v>120.1</v>
      </c>
      <c r="S137" s="69">
        <f t="shared" si="146"/>
        <v>18</v>
      </c>
      <c r="T137" s="69">
        <f t="shared" si="146"/>
        <v>0</v>
      </c>
      <c r="U137" s="69">
        <f t="shared" si="146"/>
        <v>0</v>
      </c>
      <c r="V137" s="69">
        <f t="shared" si="146"/>
        <v>800</v>
      </c>
      <c r="W137" s="69">
        <f t="shared" si="146"/>
        <v>602.4</v>
      </c>
      <c r="X137" s="69">
        <f t="shared" si="146"/>
        <v>3126</v>
      </c>
      <c r="Y137" s="69">
        <f t="shared" si="146"/>
        <v>102.1</v>
      </c>
      <c r="Z137" s="69">
        <f t="shared" si="146"/>
        <v>10319.799999999999</v>
      </c>
      <c r="AA137" s="69">
        <f t="shared" si="146"/>
        <v>10125.4</v>
      </c>
      <c r="AB137" s="69">
        <f t="shared" si="146"/>
        <v>1343</v>
      </c>
      <c r="AC137" s="69">
        <f t="shared" si="146"/>
        <v>3021.9</v>
      </c>
      <c r="AD137" s="69">
        <f t="shared" si="146"/>
        <v>0.6</v>
      </c>
      <c r="AE137" s="69">
        <f t="shared" si="146"/>
        <v>2442.1</v>
      </c>
      <c r="AF137" s="67"/>
      <c r="AG137" s="30"/>
      <c r="AH137" s="30"/>
      <c r="AI137" s="30"/>
    </row>
    <row r="138" spans="1:35" s="32" customFormat="1" ht="40.5" customHeight="1" x14ac:dyDescent="0.3">
      <c r="A138" s="72" t="s">
        <v>79</v>
      </c>
      <c r="B138" s="73"/>
      <c r="C138" s="74"/>
      <c r="D138" s="73"/>
      <c r="E138" s="74"/>
      <c r="F138" s="75"/>
      <c r="G138" s="75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133"/>
      <c r="AG138" s="30"/>
      <c r="AH138" s="30"/>
      <c r="AI138" s="30"/>
    </row>
    <row r="139" spans="1:35" s="32" customFormat="1" ht="45" customHeight="1" x14ac:dyDescent="0.3">
      <c r="A139" s="77" t="s">
        <v>80</v>
      </c>
      <c r="B139" s="78"/>
      <c r="C139" s="78"/>
      <c r="D139" s="78"/>
      <c r="E139" s="78"/>
      <c r="F139" s="78"/>
      <c r="G139" s="78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148"/>
      <c r="AG139" s="30"/>
      <c r="AH139" s="30"/>
      <c r="AI139" s="30"/>
    </row>
    <row r="140" spans="1:35" s="32" customFormat="1" ht="21" customHeight="1" x14ac:dyDescent="0.3">
      <c r="A140" s="77" t="s">
        <v>17</v>
      </c>
      <c r="B140" s="76">
        <f>B141+B142+B144</f>
        <v>0</v>
      </c>
      <c r="C140" s="76">
        <f>C141+C142+C144+C160</f>
        <v>0</v>
      </c>
      <c r="D140" s="76">
        <f>D141+D142+D144+D160</f>
        <v>0</v>
      </c>
      <c r="E140" s="76">
        <f>E141+E142+E144+E160</f>
        <v>0</v>
      </c>
      <c r="F140" s="79" t="e">
        <f>E140/B140*100</f>
        <v>#DIV/0!</v>
      </c>
      <c r="G140" s="79" t="e">
        <f>E140/C140*100</f>
        <v>#DIV/0!</v>
      </c>
      <c r="H140" s="76">
        <f t="shared" ref="H140:AD140" si="147">H141+H142+H144</f>
        <v>0</v>
      </c>
      <c r="I140" s="76">
        <f t="shared" si="147"/>
        <v>0</v>
      </c>
      <c r="J140" s="76">
        <f t="shared" si="147"/>
        <v>0</v>
      </c>
      <c r="K140" s="76">
        <f t="shared" si="147"/>
        <v>0</v>
      </c>
      <c r="L140" s="76">
        <f t="shared" si="147"/>
        <v>0</v>
      </c>
      <c r="M140" s="76">
        <f t="shared" si="147"/>
        <v>0</v>
      </c>
      <c r="N140" s="76">
        <f t="shared" si="147"/>
        <v>0</v>
      </c>
      <c r="O140" s="76">
        <f t="shared" si="147"/>
        <v>0</v>
      </c>
      <c r="P140" s="76">
        <f t="shared" si="147"/>
        <v>0</v>
      </c>
      <c r="Q140" s="76">
        <f t="shared" si="147"/>
        <v>0</v>
      </c>
      <c r="R140" s="76">
        <f t="shared" si="147"/>
        <v>0</v>
      </c>
      <c r="S140" s="76">
        <f t="shared" si="147"/>
        <v>0</v>
      </c>
      <c r="T140" s="76">
        <f t="shared" si="147"/>
        <v>0</v>
      </c>
      <c r="U140" s="76">
        <f t="shared" si="147"/>
        <v>0</v>
      </c>
      <c r="V140" s="76">
        <f t="shared" si="147"/>
        <v>0</v>
      </c>
      <c r="W140" s="76">
        <f t="shared" si="147"/>
        <v>0</v>
      </c>
      <c r="X140" s="76">
        <f t="shared" si="147"/>
        <v>0</v>
      </c>
      <c r="Y140" s="76">
        <f t="shared" si="147"/>
        <v>0</v>
      </c>
      <c r="Z140" s="76">
        <f t="shared" si="147"/>
        <v>0</v>
      </c>
      <c r="AA140" s="76">
        <f t="shared" si="147"/>
        <v>0</v>
      </c>
      <c r="AB140" s="76">
        <f t="shared" si="147"/>
        <v>0</v>
      </c>
      <c r="AC140" s="76">
        <f t="shared" si="147"/>
        <v>0</v>
      </c>
      <c r="AD140" s="76">
        <f t="shared" si="147"/>
        <v>0</v>
      </c>
      <c r="AE140" s="76">
        <f>AE141+AE142+AE144+AE160</f>
        <v>0</v>
      </c>
      <c r="AF140" s="149"/>
      <c r="AG140" s="30"/>
      <c r="AH140" s="30"/>
      <c r="AI140" s="30"/>
    </row>
    <row r="141" spans="1:35" s="32" customFormat="1" ht="22.5" customHeight="1" x14ac:dyDescent="0.3">
      <c r="A141" s="72" t="s">
        <v>13</v>
      </c>
      <c r="B141" s="78"/>
      <c r="C141" s="80"/>
      <c r="D141" s="78"/>
      <c r="E141" s="80"/>
      <c r="F141" s="75"/>
      <c r="G141" s="75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8"/>
      <c r="U141" s="78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149"/>
      <c r="AG141" s="30"/>
      <c r="AH141" s="30"/>
      <c r="AI141" s="30"/>
    </row>
    <row r="142" spans="1:35" s="32" customFormat="1" ht="22.5" customHeight="1" x14ac:dyDescent="0.3">
      <c r="A142" s="72" t="s">
        <v>14</v>
      </c>
      <c r="B142" s="80">
        <f>H142+J142+L142+N142+P142+R142+T142+V142+X142+Z142+AB142+AD142</f>
        <v>0</v>
      </c>
      <c r="C142" s="80">
        <f>H142+J142+L142+N142+P142+R142+T142+V142+X142+Z142</f>
        <v>0</v>
      </c>
      <c r="D142" s="80">
        <f>E142</f>
        <v>0</v>
      </c>
      <c r="E142" s="80">
        <f>K142+M142+O142+Q142+S142+U142+W142+Y142+AA142+AC142+AE142+AG142+I142</f>
        <v>0</v>
      </c>
      <c r="F142" s="75" t="e">
        <f>E142/B142*100</f>
        <v>#DIV/0!</v>
      </c>
      <c r="G142" s="75" t="e">
        <f>E142/C142*100</f>
        <v>#DIV/0!</v>
      </c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6"/>
      <c r="AF142" s="149"/>
      <c r="AG142" s="30"/>
      <c r="AH142" s="30"/>
      <c r="AI142" s="30"/>
    </row>
    <row r="143" spans="1:35" s="32" customFormat="1" ht="22.5" customHeight="1" x14ac:dyDescent="0.3">
      <c r="A143" s="72" t="s">
        <v>15</v>
      </c>
      <c r="B143" s="81"/>
      <c r="C143" s="81"/>
      <c r="D143" s="81"/>
      <c r="E143" s="81"/>
      <c r="F143" s="81"/>
      <c r="G143" s="81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10"/>
      <c r="AG143" s="30"/>
      <c r="AH143" s="30"/>
      <c r="AI143" s="30"/>
    </row>
    <row r="144" spans="1:35" s="32" customFormat="1" ht="22.5" customHeight="1" x14ac:dyDescent="0.3">
      <c r="A144" s="72" t="s">
        <v>16</v>
      </c>
      <c r="B144" s="78"/>
      <c r="C144" s="80"/>
      <c r="D144" s="78"/>
      <c r="E144" s="80"/>
      <c r="F144" s="75"/>
      <c r="G144" s="75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10"/>
      <c r="AG144" s="30"/>
      <c r="AH144" s="30"/>
      <c r="AI144" s="30"/>
    </row>
    <row r="145" spans="1:35" s="32" customFormat="1" ht="42.75" customHeight="1" x14ac:dyDescent="0.3">
      <c r="A145" s="77" t="s">
        <v>81</v>
      </c>
      <c r="B145" s="78"/>
      <c r="C145" s="78"/>
      <c r="D145" s="78"/>
      <c r="E145" s="78"/>
      <c r="F145" s="78"/>
      <c r="G145" s="78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148"/>
      <c r="AG145" s="30"/>
      <c r="AH145" s="30"/>
      <c r="AI145" s="30"/>
    </row>
    <row r="146" spans="1:35" s="32" customFormat="1" ht="33" customHeight="1" x14ac:dyDescent="0.3">
      <c r="A146" s="77" t="s">
        <v>17</v>
      </c>
      <c r="B146" s="76">
        <f>B147+B148+B150</f>
        <v>56249.500000000007</v>
      </c>
      <c r="C146" s="76">
        <f t="shared" ref="C146:E146" si="148">C147+C148+C150</f>
        <v>56249.500000000007</v>
      </c>
      <c r="D146" s="76">
        <f t="shared" si="148"/>
        <v>53195.100000000006</v>
      </c>
      <c r="E146" s="76">
        <f t="shared" si="148"/>
        <v>53195.100000000006</v>
      </c>
      <c r="F146" s="79">
        <f>E146/B146*100</f>
        <v>94.569907288064783</v>
      </c>
      <c r="G146" s="79">
        <f>E146/C146*100</f>
        <v>94.569907288064783</v>
      </c>
      <c r="H146" s="76">
        <f t="shared" ref="H146:AE146" si="149">H147+H148+H150</f>
        <v>6091.2</v>
      </c>
      <c r="I146" s="76">
        <f t="shared" si="149"/>
        <v>4095.1000000000004</v>
      </c>
      <c r="J146" s="76">
        <f t="shared" si="149"/>
        <v>6046.9</v>
      </c>
      <c r="K146" s="76">
        <f t="shared" si="149"/>
        <v>5601.3</v>
      </c>
      <c r="L146" s="76">
        <f t="shared" si="149"/>
        <v>6164.7999999999993</v>
      </c>
      <c r="M146" s="76">
        <f t="shared" si="149"/>
        <v>6007.8</v>
      </c>
      <c r="N146" s="76">
        <f t="shared" si="149"/>
        <v>6046.9</v>
      </c>
      <c r="O146" s="76">
        <f t="shared" si="149"/>
        <v>5926.4</v>
      </c>
      <c r="P146" s="76">
        <f t="shared" si="149"/>
        <v>6046.9</v>
      </c>
      <c r="Q146" s="76">
        <f t="shared" si="149"/>
        <v>5946</v>
      </c>
      <c r="R146" s="76">
        <f t="shared" si="149"/>
        <v>0</v>
      </c>
      <c r="S146" s="76">
        <f t="shared" si="149"/>
        <v>1193.0999999999999</v>
      </c>
      <c r="T146" s="76">
        <f t="shared" si="149"/>
        <v>0</v>
      </c>
      <c r="U146" s="76">
        <f t="shared" si="149"/>
        <v>0</v>
      </c>
      <c r="V146" s="76">
        <f t="shared" si="149"/>
        <v>0</v>
      </c>
      <c r="W146" s="76">
        <f t="shared" si="149"/>
        <v>0</v>
      </c>
      <c r="X146" s="76">
        <f t="shared" si="149"/>
        <v>6046.9</v>
      </c>
      <c r="Y146" s="76">
        <f t="shared" si="149"/>
        <v>3508.9</v>
      </c>
      <c r="Z146" s="76">
        <f t="shared" si="149"/>
        <v>7712.3</v>
      </c>
      <c r="AA146" s="76">
        <f t="shared" si="149"/>
        <v>6960.6</v>
      </c>
      <c r="AB146" s="76">
        <f t="shared" si="149"/>
        <v>6046.8</v>
      </c>
      <c r="AC146" s="76">
        <f t="shared" si="149"/>
        <v>6354.1</v>
      </c>
      <c r="AD146" s="76">
        <f t="shared" si="149"/>
        <v>6046.8</v>
      </c>
      <c r="AE146" s="76">
        <f t="shared" si="149"/>
        <v>0</v>
      </c>
      <c r="AF146" s="149"/>
      <c r="AG146" s="30"/>
      <c r="AH146" s="30"/>
      <c r="AI146" s="30"/>
    </row>
    <row r="147" spans="1:35" s="32" customFormat="1" ht="19.350000000000001" customHeight="1" x14ac:dyDescent="0.3">
      <c r="A147" s="72" t="s">
        <v>13</v>
      </c>
      <c r="B147" s="78"/>
      <c r="C147" s="80"/>
      <c r="D147" s="78"/>
      <c r="E147" s="80"/>
      <c r="F147" s="75"/>
      <c r="G147" s="75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8"/>
      <c r="U147" s="78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149"/>
      <c r="AG147" s="30"/>
      <c r="AH147" s="30"/>
      <c r="AI147" s="30"/>
    </row>
    <row r="148" spans="1:35" s="32" customFormat="1" ht="21" customHeight="1" x14ac:dyDescent="0.3">
      <c r="A148" s="72" t="s">
        <v>14</v>
      </c>
      <c r="B148" s="78">
        <f>B129+B123+B117</f>
        <v>56249.500000000007</v>
      </c>
      <c r="C148" s="78">
        <f>C129+C123+C117</f>
        <v>56249.500000000007</v>
      </c>
      <c r="D148" s="78">
        <f t="shared" ref="D148:E148" si="150">D129+D123+D117</f>
        <v>53195.100000000006</v>
      </c>
      <c r="E148" s="78">
        <f t="shared" si="150"/>
        <v>53195.100000000006</v>
      </c>
      <c r="F148" s="75">
        <f>E148/B148*100</f>
        <v>94.569907288064783</v>
      </c>
      <c r="G148" s="75">
        <f>E148/C148*100</f>
        <v>94.569907288064783</v>
      </c>
      <c r="H148" s="78">
        <f t="shared" ref="H148:AD148" si="151">H129+H123+H117</f>
        <v>6091.2</v>
      </c>
      <c r="I148" s="78">
        <f t="shared" si="151"/>
        <v>4095.1000000000004</v>
      </c>
      <c r="J148" s="78">
        <f t="shared" si="151"/>
        <v>6046.9</v>
      </c>
      <c r="K148" s="78">
        <f t="shared" si="151"/>
        <v>5601.3</v>
      </c>
      <c r="L148" s="78">
        <f t="shared" si="151"/>
        <v>6164.7999999999993</v>
      </c>
      <c r="M148" s="78">
        <f t="shared" si="151"/>
        <v>6007.8</v>
      </c>
      <c r="N148" s="78">
        <f t="shared" si="151"/>
        <v>6046.9</v>
      </c>
      <c r="O148" s="78">
        <f t="shared" si="151"/>
        <v>5926.4</v>
      </c>
      <c r="P148" s="78">
        <f t="shared" si="151"/>
        <v>6046.9</v>
      </c>
      <c r="Q148" s="78">
        <f t="shared" si="151"/>
        <v>5946</v>
      </c>
      <c r="R148" s="78">
        <f t="shared" si="151"/>
        <v>0</v>
      </c>
      <c r="S148" s="78">
        <f t="shared" si="151"/>
        <v>1193.0999999999999</v>
      </c>
      <c r="T148" s="78">
        <f t="shared" si="151"/>
        <v>0</v>
      </c>
      <c r="U148" s="78">
        <f t="shared" si="151"/>
        <v>0</v>
      </c>
      <c r="V148" s="78">
        <f t="shared" si="151"/>
        <v>0</v>
      </c>
      <c r="W148" s="78">
        <f t="shared" si="151"/>
        <v>0</v>
      </c>
      <c r="X148" s="78">
        <f t="shared" si="151"/>
        <v>6046.9</v>
      </c>
      <c r="Y148" s="78">
        <f t="shared" si="151"/>
        <v>3508.9</v>
      </c>
      <c r="Z148" s="78">
        <f t="shared" si="151"/>
        <v>7712.3</v>
      </c>
      <c r="AA148" s="78">
        <f t="shared" si="151"/>
        <v>6960.6</v>
      </c>
      <c r="AB148" s="78">
        <f t="shared" si="151"/>
        <v>6046.8</v>
      </c>
      <c r="AC148" s="78">
        <f t="shared" si="151"/>
        <v>6354.1</v>
      </c>
      <c r="AD148" s="78">
        <f t="shared" si="151"/>
        <v>6046.8</v>
      </c>
      <c r="AE148" s="76"/>
      <c r="AF148" s="149"/>
      <c r="AG148" s="30"/>
      <c r="AH148" s="30"/>
      <c r="AI148" s="30"/>
    </row>
    <row r="149" spans="1:35" s="32" customFormat="1" ht="20.100000000000001" customHeight="1" x14ac:dyDescent="0.3">
      <c r="A149" s="72" t="s">
        <v>15</v>
      </c>
      <c r="B149" s="81"/>
      <c r="C149" s="81"/>
      <c r="D149" s="81"/>
      <c r="E149" s="81"/>
      <c r="F149" s="81"/>
      <c r="G149" s="81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10"/>
      <c r="AG149" s="30"/>
      <c r="AH149" s="30"/>
      <c r="AI149" s="30"/>
    </row>
    <row r="150" spans="1:35" s="32" customFormat="1" ht="20.100000000000001" customHeight="1" x14ac:dyDescent="0.3">
      <c r="A150" s="72" t="s">
        <v>16</v>
      </c>
      <c r="B150" s="78"/>
      <c r="C150" s="80"/>
      <c r="D150" s="78"/>
      <c r="E150" s="80"/>
      <c r="F150" s="75"/>
      <c r="G150" s="75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10"/>
      <c r="AG150" s="30"/>
      <c r="AH150" s="30"/>
      <c r="AI150" s="30"/>
    </row>
    <row r="151" spans="1:35" s="32" customFormat="1" ht="24" customHeight="1" x14ac:dyDescent="0.3">
      <c r="A151" s="72" t="s">
        <v>79</v>
      </c>
      <c r="B151" s="78"/>
      <c r="C151" s="80"/>
      <c r="D151" s="78"/>
      <c r="E151" s="80"/>
      <c r="F151" s="75"/>
      <c r="G151" s="75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133"/>
      <c r="AG151" s="30"/>
      <c r="AH151" s="30"/>
      <c r="AI151" s="30"/>
    </row>
    <row r="152" spans="1:35" s="32" customFormat="1" ht="51.75" customHeight="1" x14ac:dyDescent="0.3">
      <c r="A152" s="77" t="s">
        <v>82</v>
      </c>
      <c r="B152" s="78"/>
      <c r="C152" s="78"/>
      <c r="D152" s="78"/>
      <c r="E152" s="78"/>
      <c r="F152" s="78"/>
      <c r="G152" s="78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148"/>
      <c r="AG152" s="30"/>
      <c r="AH152" s="30"/>
      <c r="AI152" s="30"/>
    </row>
    <row r="153" spans="1:35" s="32" customFormat="1" ht="24" customHeight="1" x14ac:dyDescent="0.3">
      <c r="A153" s="77" t="s">
        <v>17</v>
      </c>
      <c r="B153" s="76">
        <f>B154+B155+B157</f>
        <v>3959</v>
      </c>
      <c r="C153" s="76">
        <f t="shared" ref="C153:E153" si="152">C154+C155+C157</f>
        <v>3959</v>
      </c>
      <c r="D153" s="76">
        <f t="shared" si="152"/>
        <v>2271</v>
      </c>
      <c r="E153" s="76">
        <f t="shared" si="152"/>
        <v>2271</v>
      </c>
      <c r="F153" s="79">
        <f>E153/B153*100</f>
        <v>57.362970447082596</v>
      </c>
      <c r="G153" s="79">
        <f>E153/C153*100</f>
        <v>57.362970447082596</v>
      </c>
      <c r="H153" s="76">
        <f t="shared" ref="H153:AC153" si="153">H154+H155+H157</f>
        <v>0</v>
      </c>
      <c r="I153" s="76">
        <f t="shared" si="153"/>
        <v>0</v>
      </c>
      <c r="J153" s="76">
        <f t="shared" si="153"/>
        <v>0</v>
      </c>
      <c r="K153" s="76">
        <f t="shared" si="153"/>
        <v>0</v>
      </c>
      <c r="L153" s="76">
        <f t="shared" si="153"/>
        <v>0</v>
      </c>
      <c r="M153" s="76">
        <f t="shared" si="153"/>
        <v>0</v>
      </c>
      <c r="N153" s="76">
        <f t="shared" si="153"/>
        <v>0</v>
      </c>
      <c r="O153" s="76">
        <f t="shared" si="153"/>
        <v>0</v>
      </c>
      <c r="P153" s="76">
        <f t="shared" si="153"/>
        <v>0</v>
      </c>
      <c r="Q153" s="76">
        <f t="shared" si="153"/>
        <v>0</v>
      </c>
      <c r="R153" s="76">
        <f t="shared" si="153"/>
        <v>0</v>
      </c>
      <c r="S153" s="76">
        <f t="shared" si="153"/>
        <v>0</v>
      </c>
      <c r="T153" s="76">
        <f t="shared" si="153"/>
        <v>0</v>
      </c>
      <c r="U153" s="76">
        <f t="shared" si="153"/>
        <v>0</v>
      </c>
      <c r="V153" s="76">
        <f t="shared" si="153"/>
        <v>0</v>
      </c>
      <c r="W153" s="76">
        <f t="shared" si="153"/>
        <v>0</v>
      </c>
      <c r="X153" s="76">
        <f t="shared" si="153"/>
        <v>0</v>
      </c>
      <c r="Y153" s="76">
        <f t="shared" si="153"/>
        <v>0</v>
      </c>
      <c r="Z153" s="76">
        <f t="shared" si="153"/>
        <v>244</v>
      </c>
      <c r="AA153" s="76">
        <f t="shared" si="153"/>
        <v>244</v>
      </c>
      <c r="AB153" s="76">
        <f t="shared" si="153"/>
        <v>478</v>
      </c>
      <c r="AC153" s="76">
        <f t="shared" si="153"/>
        <v>470.9</v>
      </c>
      <c r="AD153" s="76">
        <f>AD154+AD155+AD157</f>
        <v>3237</v>
      </c>
      <c r="AE153" s="76">
        <f>AE154+AE155+AE157</f>
        <v>1556.1</v>
      </c>
      <c r="AF153" s="149"/>
      <c r="AG153" s="30"/>
      <c r="AH153" s="30"/>
      <c r="AI153" s="30"/>
    </row>
    <row r="154" spans="1:35" s="32" customFormat="1" ht="24" customHeight="1" x14ac:dyDescent="0.3">
      <c r="A154" s="72" t="s">
        <v>13</v>
      </c>
      <c r="B154" s="78">
        <f>B71+B77</f>
        <v>3959</v>
      </c>
      <c r="C154" s="78">
        <f>C71+C77</f>
        <v>3959</v>
      </c>
      <c r="D154" s="78">
        <f>D71+D77</f>
        <v>2271</v>
      </c>
      <c r="E154" s="78">
        <f>E71+E77</f>
        <v>2271</v>
      </c>
      <c r="F154" s="75"/>
      <c r="G154" s="75"/>
      <c r="H154" s="78">
        <f t="shared" ref="H154:AE154" si="154">H71+H77</f>
        <v>0</v>
      </c>
      <c r="I154" s="78">
        <f t="shared" si="154"/>
        <v>0</v>
      </c>
      <c r="J154" s="78">
        <f t="shared" si="154"/>
        <v>0</v>
      </c>
      <c r="K154" s="78">
        <f t="shared" si="154"/>
        <v>0</v>
      </c>
      <c r="L154" s="78">
        <f t="shared" si="154"/>
        <v>0</v>
      </c>
      <c r="M154" s="78">
        <f t="shared" si="154"/>
        <v>0</v>
      </c>
      <c r="N154" s="78">
        <f t="shared" si="154"/>
        <v>0</v>
      </c>
      <c r="O154" s="78">
        <f t="shared" si="154"/>
        <v>0</v>
      </c>
      <c r="P154" s="78">
        <f t="shared" si="154"/>
        <v>0</v>
      </c>
      <c r="Q154" s="78">
        <f t="shared" si="154"/>
        <v>0</v>
      </c>
      <c r="R154" s="78">
        <f t="shared" si="154"/>
        <v>0</v>
      </c>
      <c r="S154" s="78">
        <f t="shared" si="154"/>
        <v>0</v>
      </c>
      <c r="T154" s="78">
        <f t="shared" si="154"/>
        <v>0</v>
      </c>
      <c r="U154" s="78">
        <f t="shared" si="154"/>
        <v>0</v>
      </c>
      <c r="V154" s="78">
        <f t="shared" si="154"/>
        <v>0</v>
      </c>
      <c r="W154" s="78">
        <f t="shared" si="154"/>
        <v>0</v>
      </c>
      <c r="X154" s="78">
        <f t="shared" si="154"/>
        <v>0</v>
      </c>
      <c r="Y154" s="78">
        <f t="shared" si="154"/>
        <v>0</v>
      </c>
      <c r="Z154" s="78">
        <f t="shared" si="154"/>
        <v>244</v>
      </c>
      <c r="AA154" s="78">
        <f t="shared" si="154"/>
        <v>244</v>
      </c>
      <c r="AB154" s="78">
        <f t="shared" si="154"/>
        <v>478</v>
      </c>
      <c r="AC154" s="78">
        <f t="shared" si="154"/>
        <v>470.9</v>
      </c>
      <c r="AD154" s="78">
        <f t="shared" si="154"/>
        <v>3237</v>
      </c>
      <c r="AE154" s="78">
        <f t="shared" si="154"/>
        <v>1556.1</v>
      </c>
      <c r="AF154" s="149"/>
      <c r="AG154" s="30"/>
      <c r="AH154" s="30"/>
      <c r="AI154" s="30"/>
    </row>
    <row r="155" spans="1:35" s="32" customFormat="1" ht="21" customHeight="1" x14ac:dyDescent="0.3">
      <c r="A155" s="72" t="s">
        <v>14</v>
      </c>
      <c r="B155" s="78">
        <f>B72</f>
        <v>0</v>
      </c>
      <c r="C155" s="80"/>
      <c r="D155" s="78"/>
      <c r="E155" s="80">
        <f>I155+K155+M155+O155+Q155+S155+U155+W155+Y155+AA155+AC155+AE155</f>
        <v>0</v>
      </c>
      <c r="F155" s="75" t="e">
        <f>E155/B155*100</f>
        <v>#DIV/0!</v>
      </c>
      <c r="G155" s="75" t="e">
        <f>E155/C155*100</f>
        <v>#DIV/0!</v>
      </c>
      <c r="H155" s="78">
        <f t="shared" ref="H155:AE155" si="155">H72</f>
        <v>0</v>
      </c>
      <c r="I155" s="78">
        <f t="shared" si="155"/>
        <v>0</v>
      </c>
      <c r="J155" s="78">
        <f t="shared" si="155"/>
        <v>0</v>
      </c>
      <c r="K155" s="78">
        <f t="shared" si="155"/>
        <v>0</v>
      </c>
      <c r="L155" s="78">
        <f t="shared" si="155"/>
        <v>0</v>
      </c>
      <c r="M155" s="78">
        <f t="shared" si="155"/>
        <v>0</v>
      </c>
      <c r="N155" s="78">
        <f t="shared" si="155"/>
        <v>0</v>
      </c>
      <c r="O155" s="78">
        <f t="shared" si="155"/>
        <v>0</v>
      </c>
      <c r="P155" s="78">
        <f t="shared" si="155"/>
        <v>0</v>
      </c>
      <c r="Q155" s="78">
        <f t="shared" si="155"/>
        <v>0</v>
      </c>
      <c r="R155" s="78">
        <f t="shared" si="155"/>
        <v>0</v>
      </c>
      <c r="S155" s="78">
        <f t="shared" si="155"/>
        <v>0</v>
      </c>
      <c r="T155" s="78">
        <f t="shared" si="155"/>
        <v>0</v>
      </c>
      <c r="U155" s="78">
        <f t="shared" si="155"/>
        <v>0</v>
      </c>
      <c r="V155" s="78">
        <f t="shared" si="155"/>
        <v>0</v>
      </c>
      <c r="W155" s="78">
        <f t="shared" si="155"/>
        <v>0</v>
      </c>
      <c r="X155" s="78">
        <f t="shared" si="155"/>
        <v>0</v>
      </c>
      <c r="Y155" s="78">
        <f t="shared" si="155"/>
        <v>0</v>
      </c>
      <c r="Z155" s="78">
        <f t="shared" si="155"/>
        <v>0</v>
      </c>
      <c r="AA155" s="78">
        <f t="shared" si="155"/>
        <v>0</v>
      </c>
      <c r="AB155" s="78">
        <f t="shared" si="155"/>
        <v>0</v>
      </c>
      <c r="AC155" s="78">
        <f t="shared" si="155"/>
        <v>0</v>
      </c>
      <c r="AD155" s="78">
        <f t="shared" si="155"/>
        <v>0</v>
      </c>
      <c r="AE155" s="78">
        <f t="shared" si="155"/>
        <v>0</v>
      </c>
      <c r="AF155" s="149"/>
      <c r="AG155" s="30"/>
      <c r="AH155" s="30"/>
      <c r="AI155" s="30"/>
    </row>
    <row r="156" spans="1:35" s="32" customFormat="1" ht="23.1" customHeight="1" x14ac:dyDescent="0.3">
      <c r="A156" s="72" t="s">
        <v>15</v>
      </c>
      <c r="B156" s="81"/>
      <c r="C156" s="81"/>
      <c r="D156" s="81"/>
      <c r="E156" s="81"/>
      <c r="F156" s="81"/>
      <c r="G156" s="81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10"/>
      <c r="AG156" s="30"/>
      <c r="AH156" s="30"/>
      <c r="AI156" s="30"/>
    </row>
    <row r="157" spans="1:35" s="32" customFormat="1" ht="22.5" customHeight="1" x14ac:dyDescent="0.3">
      <c r="A157" s="72" t="s">
        <v>16</v>
      </c>
      <c r="B157" s="78"/>
      <c r="C157" s="80"/>
      <c r="D157" s="78"/>
      <c r="E157" s="80"/>
      <c r="F157" s="75"/>
      <c r="G157" s="75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10"/>
      <c r="AG157" s="30"/>
      <c r="AH157" s="30"/>
      <c r="AI157" s="30"/>
    </row>
    <row r="158" spans="1:35" s="32" customFormat="1" ht="46.5" customHeight="1" x14ac:dyDescent="0.2">
      <c r="A158" s="165" t="s">
        <v>20</v>
      </c>
      <c r="B158" s="166">
        <f>H158+J158+L158+N158+P158+R158+T158+V158+X158+Z158+AB158+AD158</f>
        <v>0</v>
      </c>
      <c r="C158" s="166">
        <f>C160</f>
        <v>0</v>
      </c>
      <c r="D158" s="166">
        <f>D160</f>
        <v>0</v>
      </c>
      <c r="E158" s="166">
        <f>E160</f>
        <v>0</v>
      </c>
      <c r="F158" s="166"/>
      <c r="G158" s="166"/>
      <c r="H158" s="166">
        <f>H160</f>
        <v>0</v>
      </c>
      <c r="I158" s="166">
        <f>I160</f>
        <v>0</v>
      </c>
      <c r="J158" s="166">
        <f t="shared" ref="J158:AD158" si="156">J160</f>
        <v>0</v>
      </c>
      <c r="K158" s="166">
        <f>K160</f>
        <v>0</v>
      </c>
      <c r="L158" s="166">
        <f t="shared" si="156"/>
        <v>0</v>
      </c>
      <c r="M158" s="166">
        <f>M160</f>
        <v>0</v>
      </c>
      <c r="N158" s="166">
        <f t="shared" si="156"/>
        <v>0</v>
      </c>
      <c r="O158" s="166">
        <f>O160</f>
        <v>0</v>
      </c>
      <c r="P158" s="166">
        <f t="shared" si="156"/>
        <v>0</v>
      </c>
      <c r="Q158" s="166">
        <f>Q160</f>
        <v>0</v>
      </c>
      <c r="R158" s="166">
        <f t="shared" si="156"/>
        <v>0</v>
      </c>
      <c r="S158" s="166">
        <f>S160</f>
        <v>0</v>
      </c>
      <c r="T158" s="166">
        <f t="shared" si="156"/>
        <v>0</v>
      </c>
      <c r="U158" s="166">
        <f>U160</f>
        <v>0</v>
      </c>
      <c r="V158" s="166">
        <f t="shared" si="156"/>
        <v>0</v>
      </c>
      <c r="W158" s="166">
        <f>W160</f>
        <v>0</v>
      </c>
      <c r="X158" s="166">
        <f t="shared" si="156"/>
        <v>0</v>
      </c>
      <c r="Y158" s="166">
        <f>Y160</f>
        <v>0</v>
      </c>
      <c r="Z158" s="166">
        <f t="shared" si="156"/>
        <v>0</v>
      </c>
      <c r="AA158" s="166">
        <f>AA160</f>
        <v>0</v>
      </c>
      <c r="AB158" s="166">
        <f t="shared" si="156"/>
        <v>0</v>
      </c>
      <c r="AC158" s="166">
        <f>AC160</f>
        <v>0</v>
      </c>
      <c r="AD158" s="167">
        <f t="shared" si="156"/>
        <v>0</v>
      </c>
      <c r="AE158" s="1">
        <f>AE160</f>
        <v>0</v>
      </c>
      <c r="AF158" s="10"/>
      <c r="AG158" s="30"/>
      <c r="AH158" s="30"/>
      <c r="AI158" s="30"/>
    </row>
    <row r="159" spans="1:35" s="32" customFormat="1" ht="54" customHeight="1" x14ac:dyDescent="0.2">
      <c r="A159" s="143" t="s">
        <v>42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64"/>
      <c r="AF159" s="10"/>
      <c r="AG159" s="30"/>
      <c r="AH159" s="30"/>
      <c r="AI159" s="30"/>
    </row>
    <row r="160" spans="1:35" s="32" customFormat="1" ht="18.75" x14ac:dyDescent="0.3">
      <c r="A160" s="33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7">SUM(D161:D164)</f>
        <v>0</v>
      </c>
      <c r="E160" s="1">
        <f t="shared" si="157"/>
        <v>0</v>
      </c>
      <c r="F160" s="8" t="e">
        <f>E160/B160*100</f>
        <v>#DIV/0!</v>
      </c>
      <c r="G160" s="8" t="e">
        <f>E160/C160*100</f>
        <v>#DIV/0!</v>
      </c>
      <c r="H160" s="1">
        <f>SUM(H161:H164)</f>
        <v>0</v>
      </c>
      <c r="I160" s="1">
        <f t="shared" ref="I160:AE160" si="158">SUM(I161:I164)</f>
        <v>0</v>
      </c>
      <c r="J160" s="1">
        <f t="shared" si="158"/>
        <v>0</v>
      </c>
      <c r="K160" s="1">
        <f t="shared" si="158"/>
        <v>0</v>
      </c>
      <c r="L160" s="1">
        <f t="shared" si="158"/>
        <v>0</v>
      </c>
      <c r="M160" s="1">
        <f t="shared" si="158"/>
        <v>0</v>
      </c>
      <c r="N160" s="1">
        <f t="shared" si="158"/>
        <v>0</v>
      </c>
      <c r="O160" s="1">
        <f t="shared" si="158"/>
        <v>0</v>
      </c>
      <c r="P160" s="1">
        <f t="shared" si="158"/>
        <v>0</v>
      </c>
      <c r="Q160" s="1">
        <f t="shared" si="158"/>
        <v>0</v>
      </c>
      <c r="R160" s="1">
        <f t="shared" si="158"/>
        <v>0</v>
      </c>
      <c r="S160" s="1">
        <f t="shared" si="158"/>
        <v>0</v>
      </c>
      <c r="T160" s="1">
        <f t="shared" si="158"/>
        <v>0</v>
      </c>
      <c r="U160" s="1">
        <f t="shared" si="158"/>
        <v>0</v>
      </c>
      <c r="V160" s="1">
        <f t="shared" si="158"/>
        <v>0</v>
      </c>
      <c r="W160" s="1">
        <f t="shared" si="158"/>
        <v>0</v>
      </c>
      <c r="X160" s="1">
        <f t="shared" si="158"/>
        <v>0</v>
      </c>
      <c r="Y160" s="1">
        <f t="shared" si="158"/>
        <v>0</v>
      </c>
      <c r="Z160" s="1">
        <f t="shared" si="158"/>
        <v>0</v>
      </c>
      <c r="AA160" s="1">
        <f t="shared" si="158"/>
        <v>0</v>
      </c>
      <c r="AB160" s="1">
        <f t="shared" si="158"/>
        <v>0</v>
      </c>
      <c r="AC160" s="1">
        <f t="shared" si="158"/>
        <v>0</v>
      </c>
      <c r="AD160" s="1">
        <f t="shared" si="158"/>
        <v>0</v>
      </c>
      <c r="AE160" s="1">
        <f t="shared" si="158"/>
        <v>0</v>
      </c>
      <c r="AF160" s="10"/>
      <c r="AG160" s="30"/>
      <c r="AH160" s="30"/>
      <c r="AI160" s="30"/>
    </row>
    <row r="161" spans="1:35" s="32" customFormat="1" ht="18.75" x14ac:dyDescent="0.3">
      <c r="A161" s="35" t="s">
        <v>13</v>
      </c>
      <c r="B161" s="2">
        <f t="shared" ref="B161:B164" si="159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4" t="e">
        <f t="shared" ref="F161:F164" si="160">E161/B161*100</f>
        <v>#DIV/0!</v>
      </c>
      <c r="G161" s="4" t="e">
        <f t="shared" ref="G161:G164" si="161">E161/C161*100</f>
        <v>#DIV/0!</v>
      </c>
      <c r="H161" s="2">
        <f>H167</f>
        <v>0</v>
      </c>
      <c r="I161" s="2">
        <f t="shared" ref="I161:AE164" si="162">I167</f>
        <v>0</v>
      </c>
      <c r="J161" s="2">
        <f t="shared" si="162"/>
        <v>0</v>
      </c>
      <c r="K161" s="2">
        <f t="shared" si="162"/>
        <v>0</v>
      </c>
      <c r="L161" s="2">
        <f t="shared" si="162"/>
        <v>0</v>
      </c>
      <c r="M161" s="2">
        <f t="shared" si="162"/>
        <v>0</v>
      </c>
      <c r="N161" s="2">
        <f t="shared" si="162"/>
        <v>0</v>
      </c>
      <c r="O161" s="2">
        <f t="shared" si="162"/>
        <v>0</v>
      </c>
      <c r="P161" s="2">
        <f t="shared" si="162"/>
        <v>0</v>
      </c>
      <c r="Q161" s="2">
        <f t="shared" si="162"/>
        <v>0</v>
      </c>
      <c r="R161" s="2">
        <f t="shared" si="162"/>
        <v>0</v>
      </c>
      <c r="S161" s="2">
        <f t="shared" si="162"/>
        <v>0</v>
      </c>
      <c r="T161" s="2">
        <f t="shared" si="162"/>
        <v>0</v>
      </c>
      <c r="U161" s="2">
        <f t="shared" si="162"/>
        <v>0</v>
      </c>
      <c r="V161" s="2">
        <f t="shared" si="162"/>
        <v>0</v>
      </c>
      <c r="W161" s="2">
        <f t="shared" si="162"/>
        <v>0</v>
      </c>
      <c r="X161" s="2">
        <f t="shared" si="162"/>
        <v>0</v>
      </c>
      <c r="Y161" s="2">
        <f t="shared" si="162"/>
        <v>0</v>
      </c>
      <c r="Z161" s="2">
        <f t="shared" si="162"/>
        <v>0</v>
      </c>
      <c r="AA161" s="2">
        <f t="shared" si="162"/>
        <v>0</v>
      </c>
      <c r="AB161" s="2">
        <f t="shared" si="162"/>
        <v>0</v>
      </c>
      <c r="AC161" s="2">
        <f t="shared" si="162"/>
        <v>0</v>
      </c>
      <c r="AD161" s="2">
        <f t="shared" si="162"/>
        <v>0</v>
      </c>
      <c r="AE161" s="2">
        <f t="shared" si="162"/>
        <v>0</v>
      </c>
      <c r="AF161" s="10"/>
      <c r="AG161" s="30"/>
      <c r="AH161" s="30"/>
      <c r="AI161" s="30"/>
    </row>
    <row r="162" spans="1:35" s="32" customFormat="1" ht="18.75" x14ac:dyDescent="0.3">
      <c r="A162" s="35" t="s">
        <v>14</v>
      </c>
      <c r="B162" s="2">
        <f t="shared" si="159"/>
        <v>0</v>
      </c>
      <c r="C162" s="2">
        <f t="shared" ref="C162:C164" si="163">H162</f>
        <v>0</v>
      </c>
      <c r="D162" s="2">
        <f t="shared" ref="D162:D164" si="164">D168</f>
        <v>0</v>
      </c>
      <c r="E162" s="2">
        <f t="shared" ref="E162:E164" si="165">I162+K162+M162+O162+Q162+S162+U162+W162+Y162+AA162+AC162+AE162</f>
        <v>0</v>
      </c>
      <c r="F162" s="4" t="e">
        <f t="shared" si="160"/>
        <v>#DIV/0!</v>
      </c>
      <c r="G162" s="4" t="e">
        <f t="shared" si="161"/>
        <v>#DIV/0!</v>
      </c>
      <c r="H162" s="2">
        <f t="shared" ref="H162:W164" si="166">H168</f>
        <v>0</v>
      </c>
      <c r="I162" s="2">
        <f t="shared" si="166"/>
        <v>0</v>
      </c>
      <c r="J162" s="2">
        <f t="shared" si="166"/>
        <v>0</v>
      </c>
      <c r="K162" s="2">
        <f t="shared" si="166"/>
        <v>0</v>
      </c>
      <c r="L162" s="2">
        <f t="shared" si="166"/>
        <v>0</v>
      </c>
      <c r="M162" s="2">
        <f t="shared" si="166"/>
        <v>0</v>
      </c>
      <c r="N162" s="2">
        <f t="shared" si="166"/>
        <v>0</v>
      </c>
      <c r="O162" s="2">
        <f t="shared" si="166"/>
        <v>0</v>
      </c>
      <c r="P162" s="2">
        <f t="shared" si="166"/>
        <v>0</v>
      </c>
      <c r="Q162" s="2">
        <f t="shared" si="166"/>
        <v>0</v>
      </c>
      <c r="R162" s="2">
        <f t="shared" si="166"/>
        <v>0</v>
      </c>
      <c r="S162" s="2">
        <f t="shared" si="166"/>
        <v>0</v>
      </c>
      <c r="T162" s="2">
        <f t="shared" si="166"/>
        <v>0</v>
      </c>
      <c r="U162" s="2">
        <f t="shared" si="166"/>
        <v>0</v>
      </c>
      <c r="V162" s="2">
        <f t="shared" si="166"/>
        <v>0</v>
      </c>
      <c r="W162" s="2">
        <f t="shared" si="166"/>
        <v>0</v>
      </c>
      <c r="X162" s="2">
        <f t="shared" si="162"/>
        <v>0</v>
      </c>
      <c r="Y162" s="2">
        <f t="shared" si="162"/>
        <v>0</v>
      </c>
      <c r="Z162" s="2">
        <f t="shared" si="162"/>
        <v>0</v>
      </c>
      <c r="AA162" s="2">
        <f t="shared" si="162"/>
        <v>0</v>
      </c>
      <c r="AB162" s="2">
        <f t="shared" si="162"/>
        <v>0</v>
      </c>
      <c r="AC162" s="2">
        <f t="shared" si="162"/>
        <v>0</v>
      </c>
      <c r="AD162" s="2">
        <f t="shared" si="162"/>
        <v>0</v>
      </c>
      <c r="AE162" s="2">
        <f t="shared" si="162"/>
        <v>0</v>
      </c>
      <c r="AF162" s="10"/>
      <c r="AG162" s="30"/>
      <c r="AH162" s="30"/>
      <c r="AI162" s="30"/>
    </row>
    <row r="163" spans="1:35" s="32" customFormat="1" ht="18.75" x14ac:dyDescent="0.3">
      <c r="A163" s="35" t="s">
        <v>15</v>
      </c>
      <c r="B163" s="2">
        <f t="shared" si="159"/>
        <v>0</v>
      </c>
      <c r="C163" s="2">
        <f t="shared" si="163"/>
        <v>0</v>
      </c>
      <c r="D163" s="2">
        <f t="shared" si="164"/>
        <v>0</v>
      </c>
      <c r="E163" s="2">
        <f t="shared" si="165"/>
        <v>0</v>
      </c>
      <c r="F163" s="4" t="e">
        <f t="shared" si="160"/>
        <v>#DIV/0!</v>
      </c>
      <c r="G163" s="4" t="e">
        <f t="shared" si="161"/>
        <v>#DIV/0!</v>
      </c>
      <c r="H163" s="2">
        <f t="shared" si="166"/>
        <v>0</v>
      </c>
      <c r="I163" s="2">
        <f t="shared" si="162"/>
        <v>0</v>
      </c>
      <c r="J163" s="2">
        <f t="shared" si="162"/>
        <v>0</v>
      </c>
      <c r="K163" s="2">
        <f t="shared" si="162"/>
        <v>0</v>
      </c>
      <c r="L163" s="2">
        <f t="shared" si="162"/>
        <v>0</v>
      </c>
      <c r="M163" s="2">
        <f t="shared" si="162"/>
        <v>0</v>
      </c>
      <c r="N163" s="2">
        <f t="shared" si="162"/>
        <v>0</v>
      </c>
      <c r="O163" s="2">
        <f t="shared" si="162"/>
        <v>0</v>
      </c>
      <c r="P163" s="2">
        <f t="shared" si="162"/>
        <v>0</v>
      </c>
      <c r="Q163" s="2">
        <f t="shared" si="162"/>
        <v>0</v>
      </c>
      <c r="R163" s="2">
        <f t="shared" si="162"/>
        <v>0</v>
      </c>
      <c r="S163" s="2">
        <f t="shared" si="162"/>
        <v>0</v>
      </c>
      <c r="T163" s="2">
        <f t="shared" si="162"/>
        <v>0</v>
      </c>
      <c r="U163" s="2">
        <f t="shared" si="162"/>
        <v>0</v>
      </c>
      <c r="V163" s="2">
        <f t="shared" si="162"/>
        <v>0</v>
      </c>
      <c r="W163" s="2">
        <f t="shared" si="162"/>
        <v>0</v>
      </c>
      <c r="X163" s="2">
        <f t="shared" si="162"/>
        <v>0</v>
      </c>
      <c r="Y163" s="2">
        <f t="shared" si="162"/>
        <v>0</v>
      </c>
      <c r="Z163" s="2">
        <f t="shared" si="162"/>
        <v>0</v>
      </c>
      <c r="AA163" s="2">
        <f t="shared" si="162"/>
        <v>0</v>
      </c>
      <c r="AB163" s="2">
        <f t="shared" si="162"/>
        <v>0</v>
      </c>
      <c r="AC163" s="2">
        <f t="shared" si="162"/>
        <v>0</v>
      </c>
      <c r="AD163" s="2">
        <f t="shared" si="162"/>
        <v>0</v>
      </c>
      <c r="AE163" s="2">
        <f t="shared" si="162"/>
        <v>0</v>
      </c>
      <c r="AF163" s="10"/>
      <c r="AG163" s="30"/>
      <c r="AH163" s="30"/>
      <c r="AI163" s="30"/>
    </row>
    <row r="164" spans="1:35" s="32" customFormat="1" ht="18.75" x14ac:dyDescent="0.3">
      <c r="A164" s="35" t="s">
        <v>16</v>
      </c>
      <c r="B164" s="2">
        <f t="shared" si="159"/>
        <v>0</v>
      </c>
      <c r="C164" s="2">
        <f t="shared" si="163"/>
        <v>0</v>
      </c>
      <c r="D164" s="2">
        <f t="shared" si="164"/>
        <v>0</v>
      </c>
      <c r="E164" s="2">
        <f t="shared" si="165"/>
        <v>0</v>
      </c>
      <c r="F164" s="4" t="e">
        <f t="shared" si="160"/>
        <v>#DIV/0!</v>
      </c>
      <c r="G164" s="4" t="e">
        <f t="shared" si="161"/>
        <v>#DIV/0!</v>
      </c>
      <c r="H164" s="2">
        <f t="shared" si="166"/>
        <v>0</v>
      </c>
      <c r="I164" s="2">
        <f t="shared" si="162"/>
        <v>0</v>
      </c>
      <c r="J164" s="2">
        <f t="shared" si="162"/>
        <v>0</v>
      </c>
      <c r="K164" s="2">
        <f t="shared" si="162"/>
        <v>0</v>
      </c>
      <c r="L164" s="2">
        <f t="shared" si="162"/>
        <v>0</v>
      </c>
      <c r="M164" s="2">
        <f t="shared" si="162"/>
        <v>0</v>
      </c>
      <c r="N164" s="2">
        <f t="shared" si="162"/>
        <v>0</v>
      </c>
      <c r="O164" s="2">
        <f t="shared" si="162"/>
        <v>0</v>
      </c>
      <c r="P164" s="2">
        <f t="shared" si="162"/>
        <v>0</v>
      </c>
      <c r="Q164" s="2">
        <f t="shared" si="162"/>
        <v>0</v>
      </c>
      <c r="R164" s="2">
        <f t="shared" si="162"/>
        <v>0</v>
      </c>
      <c r="S164" s="2">
        <f t="shared" si="162"/>
        <v>0</v>
      </c>
      <c r="T164" s="2">
        <f t="shared" si="162"/>
        <v>0</v>
      </c>
      <c r="U164" s="2">
        <f t="shared" si="162"/>
        <v>0</v>
      </c>
      <c r="V164" s="2">
        <f t="shared" si="162"/>
        <v>0</v>
      </c>
      <c r="W164" s="2">
        <f t="shared" si="162"/>
        <v>0</v>
      </c>
      <c r="X164" s="2">
        <f t="shared" si="162"/>
        <v>0</v>
      </c>
      <c r="Y164" s="2">
        <f t="shared" si="162"/>
        <v>0</v>
      </c>
      <c r="Z164" s="2">
        <f t="shared" si="162"/>
        <v>0</v>
      </c>
      <c r="AA164" s="2">
        <f t="shared" si="162"/>
        <v>0</v>
      </c>
      <c r="AB164" s="2">
        <f t="shared" si="162"/>
        <v>0</v>
      </c>
      <c r="AC164" s="2">
        <f t="shared" si="162"/>
        <v>0</v>
      </c>
      <c r="AD164" s="2">
        <f t="shared" si="162"/>
        <v>0</v>
      </c>
      <c r="AE164" s="2">
        <f t="shared" si="162"/>
        <v>0</v>
      </c>
      <c r="AF164" s="10"/>
      <c r="AG164" s="30"/>
      <c r="AH164" s="30"/>
      <c r="AI164" s="30"/>
    </row>
    <row r="165" spans="1:35" s="32" customFormat="1" ht="32.25" customHeight="1" x14ac:dyDescent="0.2">
      <c r="A165" s="153" t="s">
        <v>43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7"/>
      <c r="AF165" s="10"/>
      <c r="AG165" s="30"/>
      <c r="AH165" s="30"/>
      <c r="AI165" s="30"/>
    </row>
    <row r="166" spans="1:35" s="32" customFormat="1" ht="18.75" x14ac:dyDescent="0.3">
      <c r="A166" s="33" t="s">
        <v>17</v>
      </c>
      <c r="B166" s="38">
        <f>H166+J166+L166+N166+P166+R166+T166+V166+X166+Z166+AB166+AD166</f>
        <v>0</v>
      </c>
      <c r="C166" s="34">
        <f>SUM(C167:C170)</f>
        <v>0</v>
      </c>
      <c r="D166" s="34">
        <f t="shared" ref="D166:E166" si="167">SUM(D167:D170)</f>
        <v>0</v>
      </c>
      <c r="E166" s="34">
        <f t="shared" si="167"/>
        <v>0</v>
      </c>
      <c r="F166" s="8" t="e">
        <f>E166/B166*100</f>
        <v>#DIV/0!</v>
      </c>
      <c r="G166" s="8" t="e">
        <f>E166/C166*100</f>
        <v>#DIV/0!</v>
      </c>
      <c r="H166" s="1">
        <f t="shared" ref="H166:AE166" si="168">H167+H168+H169+H170</f>
        <v>0</v>
      </c>
      <c r="I166" s="1">
        <f t="shared" si="168"/>
        <v>0</v>
      </c>
      <c r="J166" s="1">
        <f t="shared" si="168"/>
        <v>0</v>
      </c>
      <c r="K166" s="1">
        <f t="shared" si="168"/>
        <v>0</v>
      </c>
      <c r="L166" s="1">
        <f t="shared" si="168"/>
        <v>0</v>
      </c>
      <c r="M166" s="1">
        <f t="shared" si="168"/>
        <v>0</v>
      </c>
      <c r="N166" s="1">
        <f t="shared" si="168"/>
        <v>0</v>
      </c>
      <c r="O166" s="1">
        <f t="shared" si="168"/>
        <v>0</v>
      </c>
      <c r="P166" s="1">
        <f t="shared" si="168"/>
        <v>0</v>
      </c>
      <c r="Q166" s="1">
        <f t="shared" si="168"/>
        <v>0</v>
      </c>
      <c r="R166" s="1">
        <f t="shared" si="168"/>
        <v>0</v>
      </c>
      <c r="S166" s="1">
        <f t="shared" si="168"/>
        <v>0</v>
      </c>
      <c r="T166" s="1">
        <f t="shared" si="168"/>
        <v>0</v>
      </c>
      <c r="U166" s="1">
        <f t="shared" si="168"/>
        <v>0</v>
      </c>
      <c r="V166" s="1">
        <f t="shared" si="168"/>
        <v>0</v>
      </c>
      <c r="W166" s="1">
        <f t="shared" si="168"/>
        <v>0</v>
      </c>
      <c r="X166" s="1">
        <f t="shared" si="168"/>
        <v>0</v>
      </c>
      <c r="Y166" s="1">
        <f t="shared" si="168"/>
        <v>0</v>
      </c>
      <c r="Z166" s="1">
        <f t="shared" si="168"/>
        <v>0</v>
      </c>
      <c r="AA166" s="1">
        <f t="shared" si="168"/>
        <v>0</v>
      </c>
      <c r="AB166" s="1">
        <f t="shared" si="168"/>
        <v>0</v>
      </c>
      <c r="AC166" s="1">
        <f t="shared" si="168"/>
        <v>0</v>
      </c>
      <c r="AD166" s="1">
        <f t="shared" si="168"/>
        <v>0</v>
      </c>
      <c r="AE166" s="1">
        <f t="shared" si="168"/>
        <v>0</v>
      </c>
      <c r="AF166" s="10"/>
      <c r="AG166" s="30"/>
      <c r="AH166" s="30"/>
      <c r="AI166" s="30"/>
    </row>
    <row r="167" spans="1:35" s="32" customFormat="1" ht="33.75" customHeight="1" x14ac:dyDescent="0.3">
      <c r="A167" s="35" t="s">
        <v>13</v>
      </c>
      <c r="B167" s="39">
        <f>H167+J167+L167+N167+P167+R167+T167+V167+X167+Z167+AB167+AD167</f>
        <v>0</v>
      </c>
      <c r="C167" s="39">
        <f>H167</f>
        <v>0</v>
      </c>
      <c r="D167" s="40"/>
      <c r="E167" s="40">
        <f>I167+K167+M167+O167+Q167+S167+U167+W167+Y167+AA167+AC167+AE167</f>
        <v>0</v>
      </c>
      <c r="F167" s="4" t="e">
        <f t="shared" ref="F167:F170" si="169">E167/B167*100</f>
        <v>#DIV/0!</v>
      </c>
      <c r="G167" s="4" t="e">
        <f t="shared" ref="G167:G170" si="170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0"/>
      <c r="AG167" s="30"/>
      <c r="AH167" s="30"/>
      <c r="AI167" s="30"/>
    </row>
    <row r="168" spans="1:35" s="32" customFormat="1" ht="18.75" x14ac:dyDescent="0.3">
      <c r="A168" s="35" t="s">
        <v>14</v>
      </c>
      <c r="B168" s="39">
        <f t="shared" ref="B168:B170" si="171">H168+J168+L168+N168+P168+R168+T168+V168+X168+Z168+AB168+AD168</f>
        <v>0</v>
      </c>
      <c r="C168" s="39">
        <f t="shared" ref="C168:C170" si="172">H168</f>
        <v>0</v>
      </c>
      <c r="D168" s="39"/>
      <c r="E168" s="40">
        <f t="shared" ref="E168:E170" si="173">I168+K168+M168+O168+Q168+S168+U168+W168+Y168+AA168+AC168+AE168</f>
        <v>0</v>
      </c>
      <c r="F168" s="4" t="e">
        <f t="shared" si="169"/>
        <v>#DIV/0!</v>
      </c>
      <c r="G168" s="4" t="e">
        <f t="shared" si="170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0"/>
      <c r="AG168" s="30"/>
      <c r="AH168" s="30"/>
      <c r="AI168" s="30"/>
    </row>
    <row r="169" spans="1:35" s="32" customFormat="1" ht="18.75" x14ac:dyDescent="0.3">
      <c r="A169" s="35" t="s">
        <v>15</v>
      </c>
      <c r="B169" s="39">
        <f t="shared" si="171"/>
        <v>0</v>
      </c>
      <c r="C169" s="39">
        <f t="shared" si="172"/>
        <v>0</v>
      </c>
      <c r="D169" s="40"/>
      <c r="E169" s="40">
        <f t="shared" si="173"/>
        <v>0</v>
      </c>
      <c r="F169" s="4" t="e">
        <f t="shared" si="169"/>
        <v>#DIV/0!</v>
      </c>
      <c r="G169" s="4" t="e">
        <f t="shared" si="170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0"/>
      <c r="AG169" s="30"/>
      <c r="AH169" s="30"/>
      <c r="AI169" s="30"/>
    </row>
    <row r="170" spans="1:35" s="32" customFormat="1" ht="18.75" x14ac:dyDescent="0.3">
      <c r="A170" s="35" t="s">
        <v>16</v>
      </c>
      <c r="B170" s="39">
        <f t="shared" si="171"/>
        <v>0</v>
      </c>
      <c r="C170" s="39">
        <f t="shared" si="172"/>
        <v>0</v>
      </c>
      <c r="D170" s="40"/>
      <c r="E170" s="40">
        <f t="shared" si="173"/>
        <v>0</v>
      </c>
      <c r="F170" s="4" t="e">
        <f t="shared" si="169"/>
        <v>#DIV/0!</v>
      </c>
      <c r="G170" s="4" t="e">
        <f t="shared" si="170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0"/>
      <c r="AG170" s="30"/>
      <c r="AH170" s="30"/>
      <c r="AI170" s="30"/>
    </row>
    <row r="171" spans="1:35" s="32" customFormat="1" ht="20.25" x14ac:dyDescent="0.2">
      <c r="A171" s="165" t="s">
        <v>47</v>
      </c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7"/>
      <c r="AE171" s="1"/>
      <c r="AF171" s="10"/>
      <c r="AG171" s="30"/>
      <c r="AH171" s="30"/>
      <c r="AI171" s="30"/>
    </row>
    <row r="172" spans="1:35" s="32" customFormat="1" ht="44.25" customHeight="1" x14ac:dyDescent="0.2">
      <c r="A172" s="143" t="s">
        <v>83</v>
      </c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64"/>
      <c r="AF172" s="10"/>
      <c r="AG172" s="30"/>
      <c r="AH172" s="30"/>
      <c r="AI172" s="30"/>
    </row>
    <row r="173" spans="1:35" s="32" customFormat="1" ht="18.75" x14ac:dyDescent="0.3">
      <c r="A173" s="33" t="s">
        <v>17</v>
      </c>
      <c r="B173" s="38">
        <f>H173+J173+L173+N173+P173+R173+T173+V173+X173+Z173+AB173+AD173</f>
        <v>1151.5999999999999</v>
      </c>
      <c r="C173" s="38">
        <f>SUM(C174:C177)</f>
        <v>1151.5999999999999</v>
      </c>
      <c r="D173" s="38">
        <f t="shared" ref="D173:E173" si="174">SUM(D174:D177)</f>
        <v>860.15</v>
      </c>
      <c r="E173" s="38">
        <f t="shared" si="174"/>
        <v>860.15</v>
      </c>
      <c r="F173" s="8">
        <f>E173/B173*100</f>
        <v>74.691733240708587</v>
      </c>
      <c r="G173" s="8">
        <f>E173/C173*100</f>
        <v>74.691733240708587</v>
      </c>
      <c r="H173" s="1">
        <f>SUM(H174:H177)</f>
        <v>0</v>
      </c>
      <c r="I173" s="1">
        <f t="shared" ref="I173:AE173" si="175">SUM(I174:I177)</f>
        <v>0</v>
      </c>
      <c r="J173" s="1">
        <f t="shared" si="175"/>
        <v>181.9</v>
      </c>
      <c r="K173" s="1">
        <f t="shared" si="175"/>
        <v>58.6</v>
      </c>
      <c r="L173" s="1">
        <f t="shared" si="175"/>
        <v>439.3</v>
      </c>
      <c r="M173" s="1">
        <f t="shared" si="175"/>
        <v>479.2</v>
      </c>
      <c r="N173" s="1">
        <f t="shared" si="175"/>
        <v>289.8</v>
      </c>
      <c r="O173" s="1">
        <f t="shared" si="175"/>
        <v>25</v>
      </c>
      <c r="P173" s="1">
        <f t="shared" si="175"/>
        <v>160.5</v>
      </c>
      <c r="Q173" s="1">
        <f t="shared" si="175"/>
        <v>110.6</v>
      </c>
      <c r="R173" s="1">
        <f t="shared" si="175"/>
        <v>0</v>
      </c>
      <c r="S173" s="1">
        <f t="shared" si="175"/>
        <v>140</v>
      </c>
      <c r="T173" s="1">
        <f t="shared" si="175"/>
        <v>40</v>
      </c>
      <c r="U173" s="1">
        <f t="shared" si="175"/>
        <v>21.3</v>
      </c>
      <c r="V173" s="1">
        <f t="shared" si="175"/>
        <v>0</v>
      </c>
      <c r="W173" s="1">
        <f t="shared" si="175"/>
        <v>4.25</v>
      </c>
      <c r="X173" s="1">
        <f t="shared" si="175"/>
        <v>0</v>
      </c>
      <c r="Y173" s="1">
        <f t="shared" si="175"/>
        <v>21.2</v>
      </c>
      <c r="Z173" s="1">
        <f t="shared" si="175"/>
        <v>40.099999999999994</v>
      </c>
      <c r="AA173" s="1">
        <f t="shared" si="175"/>
        <v>0</v>
      </c>
      <c r="AB173" s="1">
        <f t="shared" si="175"/>
        <v>0</v>
      </c>
      <c r="AC173" s="1">
        <f t="shared" si="175"/>
        <v>0</v>
      </c>
      <c r="AD173" s="1">
        <f t="shared" si="175"/>
        <v>0</v>
      </c>
      <c r="AE173" s="1">
        <f t="shared" si="175"/>
        <v>0</v>
      </c>
      <c r="AF173" s="10"/>
      <c r="AG173" s="30"/>
      <c r="AH173" s="30"/>
      <c r="AI173" s="30"/>
    </row>
    <row r="174" spans="1:35" s="32" customFormat="1" ht="18.75" x14ac:dyDescent="0.3">
      <c r="A174" s="35" t="s">
        <v>13</v>
      </c>
      <c r="B174" s="39">
        <f>H174+J174+L174+N174+P174+R174+T174+V174+X174+Z174+AB174+AD174</f>
        <v>0</v>
      </c>
      <c r="C174" s="40">
        <f t="shared" ref="C174:E174" si="176">C180+C186</f>
        <v>0</v>
      </c>
      <c r="D174" s="40">
        <f t="shared" si="176"/>
        <v>0</v>
      </c>
      <c r="E174" s="40">
        <f t="shared" si="176"/>
        <v>0</v>
      </c>
      <c r="F174" s="4" t="e">
        <f>E174/B174*100</f>
        <v>#DIV/0!</v>
      </c>
      <c r="G174" s="4" t="e">
        <f>E174/C174*100</f>
        <v>#DIV/0!</v>
      </c>
      <c r="H174" s="2">
        <f>H180+H186</f>
        <v>0</v>
      </c>
      <c r="I174" s="2">
        <f t="shared" ref="I174:AE177" si="177">I180+I186</f>
        <v>0</v>
      </c>
      <c r="J174" s="2">
        <f t="shared" si="177"/>
        <v>0</v>
      </c>
      <c r="K174" s="2">
        <f t="shared" si="177"/>
        <v>0</v>
      </c>
      <c r="L174" s="2">
        <f t="shared" si="177"/>
        <v>0</v>
      </c>
      <c r="M174" s="2">
        <f t="shared" si="177"/>
        <v>0</v>
      </c>
      <c r="N174" s="2">
        <f t="shared" si="177"/>
        <v>0</v>
      </c>
      <c r="O174" s="2">
        <f t="shared" si="177"/>
        <v>0</v>
      </c>
      <c r="P174" s="2">
        <f t="shared" si="177"/>
        <v>0</v>
      </c>
      <c r="Q174" s="2">
        <f t="shared" si="177"/>
        <v>0</v>
      </c>
      <c r="R174" s="2">
        <f t="shared" si="177"/>
        <v>0</v>
      </c>
      <c r="S174" s="2">
        <f t="shared" si="177"/>
        <v>0</v>
      </c>
      <c r="T174" s="2">
        <f t="shared" si="177"/>
        <v>0</v>
      </c>
      <c r="U174" s="2">
        <f t="shared" si="177"/>
        <v>0</v>
      </c>
      <c r="V174" s="2">
        <f t="shared" si="177"/>
        <v>0</v>
      </c>
      <c r="W174" s="2">
        <f t="shared" si="177"/>
        <v>0</v>
      </c>
      <c r="X174" s="2">
        <f t="shared" si="177"/>
        <v>0</v>
      </c>
      <c r="Y174" s="2">
        <f t="shared" si="177"/>
        <v>0</v>
      </c>
      <c r="Z174" s="2">
        <f t="shared" si="177"/>
        <v>0</v>
      </c>
      <c r="AA174" s="2">
        <f t="shared" si="177"/>
        <v>0</v>
      </c>
      <c r="AB174" s="2">
        <f t="shared" si="177"/>
        <v>0</v>
      </c>
      <c r="AC174" s="2">
        <f t="shared" si="177"/>
        <v>0</v>
      </c>
      <c r="AD174" s="2">
        <f t="shared" si="177"/>
        <v>0</v>
      </c>
      <c r="AE174" s="2">
        <f t="shared" si="177"/>
        <v>0</v>
      </c>
      <c r="AF174" s="10"/>
      <c r="AG174" s="30"/>
      <c r="AH174" s="30"/>
      <c r="AI174" s="30"/>
    </row>
    <row r="175" spans="1:35" s="32" customFormat="1" ht="18.75" x14ac:dyDescent="0.3">
      <c r="A175" s="35" t="s">
        <v>14</v>
      </c>
      <c r="B175" s="39">
        <f>H175+J175+L175+N175+P175+R175+T175+V175+X175+Z175+AB175+AD175</f>
        <v>1151.5999999999999</v>
      </c>
      <c r="C175" s="40">
        <f>C181+C187</f>
        <v>1151.5999999999999</v>
      </c>
      <c r="D175" s="40">
        <f>D181+D187</f>
        <v>860.15</v>
      </c>
      <c r="E175" s="40">
        <f>E181+E187</f>
        <v>860.15</v>
      </c>
      <c r="F175" s="4">
        <f>E175/B175*100</f>
        <v>74.691733240708587</v>
      </c>
      <c r="G175" s="4">
        <f>E175/C175*100</f>
        <v>74.691733240708587</v>
      </c>
      <c r="H175" s="2">
        <f>H181+H187</f>
        <v>0</v>
      </c>
      <c r="I175" s="2">
        <f t="shared" si="177"/>
        <v>0</v>
      </c>
      <c r="J175" s="2">
        <f t="shared" si="177"/>
        <v>181.9</v>
      </c>
      <c r="K175" s="2">
        <f t="shared" si="177"/>
        <v>58.6</v>
      </c>
      <c r="L175" s="2">
        <f t="shared" si="177"/>
        <v>439.3</v>
      </c>
      <c r="M175" s="2">
        <f t="shared" si="177"/>
        <v>479.2</v>
      </c>
      <c r="N175" s="2">
        <f t="shared" si="177"/>
        <v>289.8</v>
      </c>
      <c r="O175" s="2">
        <f t="shared" si="177"/>
        <v>25</v>
      </c>
      <c r="P175" s="2">
        <f t="shared" si="177"/>
        <v>160.5</v>
      </c>
      <c r="Q175" s="2">
        <f t="shared" si="177"/>
        <v>110.6</v>
      </c>
      <c r="R175" s="2">
        <f t="shared" si="177"/>
        <v>0</v>
      </c>
      <c r="S175" s="2">
        <f t="shared" si="177"/>
        <v>140</v>
      </c>
      <c r="T175" s="2">
        <f t="shared" si="177"/>
        <v>40</v>
      </c>
      <c r="U175" s="2">
        <f t="shared" si="177"/>
        <v>21.3</v>
      </c>
      <c r="V175" s="2">
        <f t="shared" si="177"/>
        <v>0</v>
      </c>
      <c r="W175" s="2">
        <f t="shared" si="177"/>
        <v>4.25</v>
      </c>
      <c r="X175" s="2">
        <f t="shared" si="177"/>
        <v>0</v>
      </c>
      <c r="Y175" s="2">
        <f t="shared" si="177"/>
        <v>21.2</v>
      </c>
      <c r="Z175" s="2">
        <f t="shared" si="177"/>
        <v>40.099999999999994</v>
      </c>
      <c r="AA175" s="2">
        <f t="shared" si="177"/>
        <v>0</v>
      </c>
      <c r="AB175" s="2">
        <f t="shared" si="177"/>
        <v>0</v>
      </c>
      <c r="AC175" s="2">
        <f t="shared" si="177"/>
        <v>0</v>
      </c>
      <c r="AD175" s="2">
        <f t="shared" si="177"/>
        <v>0</v>
      </c>
      <c r="AE175" s="2">
        <f t="shared" si="177"/>
        <v>0</v>
      </c>
      <c r="AF175" s="10"/>
      <c r="AG175" s="30"/>
      <c r="AH175" s="30"/>
      <c r="AI175" s="30"/>
    </row>
    <row r="176" spans="1:35" s="32" customFormat="1" ht="18.75" x14ac:dyDescent="0.3">
      <c r="A176" s="35" t="s">
        <v>15</v>
      </c>
      <c r="B176" s="39">
        <f t="shared" ref="B176:B177" si="178">H176+J176+L176+N176+P176+R176+T176+V176+X176+Z176+AB176+AD176</f>
        <v>0</v>
      </c>
      <c r="C176" s="40">
        <f t="shared" ref="C176:E177" si="179">C182+C188</f>
        <v>0</v>
      </c>
      <c r="D176" s="40">
        <f t="shared" si="179"/>
        <v>0</v>
      </c>
      <c r="E176" s="40">
        <f t="shared" si="179"/>
        <v>0</v>
      </c>
      <c r="F176" s="4" t="e">
        <f t="shared" ref="F176:F177" si="180">E176/B176*100</f>
        <v>#DIV/0!</v>
      </c>
      <c r="G176" s="4" t="e">
        <f t="shared" ref="G176:G177" si="181">E176/C176*100</f>
        <v>#DIV/0!</v>
      </c>
      <c r="H176" s="2">
        <f t="shared" ref="H176:W177" si="182">H182+H188</f>
        <v>0</v>
      </c>
      <c r="I176" s="2">
        <f t="shared" si="182"/>
        <v>0</v>
      </c>
      <c r="J176" s="2">
        <f t="shared" si="182"/>
        <v>0</v>
      </c>
      <c r="K176" s="2">
        <f t="shared" si="182"/>
        <v>0</v>
      </c>
      <c r="L176" s="2">
        <f t="shared" si="182"/>
        <v>0</v>
      </c>
      <c r="M176" s="2">
        <f t="shared" si="182"/>
        <v>0</v>
      </c>
      <c r="N176" s="2">
        <f t="shared" si="182"/>
        <v>0</v>
      </c>
      <c r="O176" s="2">
        <f t="shared" si="182"/>
        <v>0</v>
      </c>
      <c r="P176" s="2">
        <f t="shared" si="182"/>
        <v>0</v>
      </c>
      <c r="Q176" s="2">
        <f t="shared" si="182"/>
        <v>0</v>
      </c>
      <c r="R176" s="2">
        <f t="shared" si="182"/>
        <v>0</v>
      </c>
      <c r="S176" s="2">
        <f t="shared" si="182"/>
        <v>0</v>
      </c>
      <c r="T176" s="2">
        <f t="shared" si="182"/>
        <v>0</v>
      </c>
      <c r="U176" s="2">
        <f t="shared" si="182"/>
        <v>0</v>
      </c>
      <c r="V176" s="2">
        <f t="shared" si="182"/>
        <v>0</v>
      </c>
      <c r="W176" s="2">
        <f t="shared" si="182"/>
        <v>0</v>
      </c>
      <c r="X176" s="2">
        <f t="shared" si="177"/>
        <v>0</v>
      </c>
      <c r="Y176" s="2">
        <f t="shared" si="177"/>
        <v>0</v>
      </c>
      <c r="Z176" s="2">
        <f t="shared" si="177"/>
        <v>0</v>
      </c>
      <c r="AA176" s="2">
        <f t="shared" si="177"/>
        <v>0</v>
      </c>
      <c r="AB176" s="2">
        <f t="shared" si="177"/>
        <v>0</v>
      </c>
      <c r="AC176" s="2">
        <f t="shared" si="177"/>
        <v>0</v>
      </c>
      <c r="AD176" s="2">
        <f t="shared" si="177"/>
        <v>0</v>
      </c>
      <c r="AE176" s="2">
        <f t="shared" si="177"/>
        <v>0</v>
      </c>
      <c r="AF176" s="10"/>
      <c r="AG176" s="30"/>
      <c r="AH176" s="30"/>
      <c r="AI176" s="30"/>
    </row>
    <row r="177" spans="1:35" s="32" customFormat="1" ht="18.75" x14ac:dyDescent="0.3">
      <c r="A177" s="35" t="s">
        <v>16</v>
      </c>
      <c r="B177" s="39">
        <f t="shared" si="178"/>
        <v>0</v>
      </c>
      <c r="C177" s="40">
        <f t="shared" si="179"/>
        <v>0</v>
      </c>
      <c r="D177" s="40">
        <f t="shared" si="179"/>
        <v>0</v>
      </c>
      <c r="E177" s="40">
        <f t="shared" si="179"/>
        <v>0</v>
      </c>
      <c r="F177" s="4" t="e">
        <f t="shared" si="180"/>
        <v>#DIV/0!</v>
      </c>
      <c r="G177" s="4" t="e">
        <f t="shared" si="181"/>
        <v>#DIV/0!</v>
      </c>
      <c r="H177" s="2">
        <f t="shared" si="182"/>
        <v>0</v>
      </c>
      <c r="I177" s="2">
        <f t="shared" si="177"/>
        <v>0</v>
      </c>
      <c r="J177" s="2">
        <f t="shared" si="177"/>
        <v>0</v>
      </c>
      <c r="K177" s="2">
        <f t="shared" si="177"/>
        <v>0</v>
      </c>
      <c r="L177" s="2">
        <f t="shared" si="177"/>
        <v>0</v>
      </c>
      <c r="M177" s="2">
        <f t="shared" si="177"/>
        <v>0</v>
      </c>
      <c r="N177" s="2">
        <f t="shared" si="177"/>
        <v>0</v>
      </c>
      <c r="O177" s="2">
        <f t="shared" si="177"/>
        <v>0</v>
      </c>
      <c r="P177" s="2">
        <f t="shared" si="177"/>
        <v>0</v>
      </c>
      <c r="Q177" s="2">
        <f t="shared" si="177"/>
        <v>0</v>
      </c>
      <c r="R177" s="2">
        <f t="shared" si="177"/>
        <v>0</v>
      </c>
      <c r="S177" s="2">
        <f t="shared" si="177"/>
        <v>0</v>
      </c>
      <c r="T177" s="2">
        <f t="shared" si="177"/>
        <v>0</v>
      </c>
      <c r="U177" s="2">
        <f t="shared" si="177"/>
        <v>0</v>
      </c>
      <c r="V177" s="2">
        <f t="shared" si="177"/>
        <v>0</v>
      </c>
      <c r="W177" s="2">
        <f t="shared" si="177"/>
        <v>0</v>
      </c>
      <c r="X177" s="2">
        <f t="shared" si="177"/>
        <v>0</v>
      </c>
      <c r="Y177" s="2">
        <f t="shared" si="177"/>
        <v>0</v>
      </c>
      <c r="Z177" s="2">
        <f t="shared" si="177"/>
        <v>0</v>
      </c>
      <c r="AA177" s="2">
        <f t="shared" si="177"/>
        <v>0</v>
      </c>
      <c r="AB177" s="2">
        <f t="shared" si="177"/>
        <v>0</v>
      </c>
      <c r="AC177" s="2">
        <f t="shared" si="177"/>
        <v>0</v>
      </c>
      <c r="AD177" s="2">
        <f t="shared" si="177"/>
        <v>0</v>
      </c>
      <c r="AE177" s="2">
        <f t="shared" si="177"/>
        <v>0</v>
      </c>
      <c r="AF177" s="10"/>
      <c r="AG177" s="30"/>
      <c r="AH177" s="30"/>
      <c r="AI177" s="30"/>
    </row>
    <row r="178" spans="1:35" s="32" customFormat="1" ht="47.25" customHeight="1" x14ac:dyDescent="0.2">
      <c r="A178" s="153" t="s">
        <v>84</v>
      </c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7"/>
      <c r="AF178" s="161" t="s">
        <v>128</v>
      </c>
      <c r="AG178" s="30"/>
      <c r="AH178" s="30"/>
      <c r="AI178" s="30"/>
    </row>
    <row r="179" spans="1:35" s="32" customFormat="1" ht="22.5" customHeight="1" x14ac:dyDescent="0.3">
      <c r="A179" s="33" t="s">
        <v>17</v>
      </c>
      <c r="B179" s="38">
        <f>H179+J179+L179+N179+P179+R179+T179+V179+X179+Z179+AB179+AD179</f>
        <v>1051.5999999999999</v>
      </c>
      <c r="C179" s="38">
        <f>C180+C181+C182+C183</f>
        <v>1051.5999999999999</v>
      </c>
      <c r="D179" s="38">
        <f>D180+D181+D182+D183</f>
        <v>760.15</v>
      </c>
      <c r="E179" s="38">
        <f>E180+E181+E182+E183</f>
        <v>760.15</v>
      </c>
      <c r="F179" s="8">
        <f>E179/B179*100</f>
        <v>72.285089387599854</v>
      </c>
      <c r="G179" s="8">
        <f>E179/C179*100</f>
        <v>72.285089387599854</v>
      </c>
      <c r="H179" s="1">
        <f>SUM(H180:H183)</f>
        <v>0</v>
      </c>
      <c r="I179" s="1">
        <f t="shared" ref="I179:AE179" si="183">SUM(I180:I183)</f>
        <v>0</v>
      </c>
      <c r="J179" s="1">
        <f t="shared" si="183"/>
        <v>81.900000000000006</v>
      </c>
      <c r="K179" s="1">
        <f t="shared" si="183"/>
        <v>23.6</v>
      </c>
      <c r="L179" s="1">
        <f t="shared" si="183"/>
        <v>439.3</v>
      </c>
      <c r="M179" s="1">
        <f t="shared" si="183"/>
        <v>439.2</v>
      </c>
      <c r="N179" s="1">
        <f t="shared" si="183"/>
        <v>289.8</v>
      </c>
      <c r="O179" s="1">
        <f t="shared" si="183"/>
        <v>0</v>
      </c>
      <c r="P179" s="1">
        <f t="shared" si="183"/>
        <v>160.5</v>
      </c>
      <c r="Q179" s="1">
        <f t="shared" si="183"/>
        <v>110.6</v>
      </c>
      <c r="R179" s="1">
        <f t="shared" si="183"/>
        <v>0</v>
      </c>
      <c r="S179" s="1">
        <f t="shared" si="183"/>
        <v>140</v>
      </c>
      <c r="T179" s="1">
        <f t="shared" si="183"/>
        <v>40</v>
      </c>
      <c r="U179" s="1">
        <f t="shared" si="183"/>
        <v>21.3</v>
      </c>
      <c r="V179" s="1">
        <f t="shared" si="183"/>
        <v>0</v>
      </c>
      <c r="W179" s="1">
        <f t="shared" si="183"/>
        <v>4.25</v>
      </c>
      <c r="X179" s="1">
        <f t="shared" si="183"/>
        <v>0</v>
      </c>
      <c r="Y179" s="1">
        <f t="shared" si="183"/>
        <v>21.2</v>
      </c>
      <c r="Z179" s="1">
        <f t="shared" si="183"/>
        <v>40.099999999999994</v>
      </c>
      <c r="AA179" s="1">
        <f t="shared" si="183"/>
        <v>0</v>
      </c>
      <c r="AB179" s="1">
        <f t="shared" si="183"/>
        <v>0</v>
      </c>
      <c r="AC179" s="1">
        <f t="shared" si="183"/>
        <v>0</v>
      </c>
      <c r="AD179" s="1">
        <f t="shared" si="183"/>
        <v>0</v>
      </c>
      <c r="AE179" s="1">
        <f t="shared" si="183"/>
        <v>0</v>
      </c>
      <c r="AF179" s="162"/>
      <c r="AG179" s="30"/>
      <c r="AH179" s="30"/>
      <c r="AI179" s="30"/>
    </row>
    <row r="180" spans="1:35" s="32" customFormat="1" ht="22.5" customHeight="1" x14ac:dyDescent="0.3">
      <c r="A180" s="35" t="s">
        <v>13</v>
      </c>
      <c r="B180" s="39">
        <f>H180+J180+L180+N180+P180+R180+T180+V180+X180+Z180+AB180+AD180</f>
        <v>0</v>
      </c>
      <c r="C180" s="40">
        <f>H180</f>
        <v>0</v>
      </c>
      <c r="D180" s="40"/>
      <c r="E180" s="39">
        <f>I180+K180+M180+O180+Q180+S180+U180+W180+Y180+AA180+AC180+AE180</f>
        <v>0</v>
      </c>
      <c r="F180" s="4" t="e">
        <f>E180/B180*100</f>
        <v>#DIV/0!</v>
      </c>
      <c r="G180" s="4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62"/>
      <c r="AG180" s="30"/>
      <c r="AH180" s="30"/>
      <c r="AI180" s="30"/>
    </row>
    <row r="181" spans="1:35" s="32" customFormat="1" ht="22.5" customHeight="1" x14ac:dyDescent="0.3">
      <c r="A181" s="35" t="s">
        <v>14</v>
      </c>
      <c r="B181" s="39">
        <f>H181+J181+L181+N181+P181+R181+T181+V181+X181+Z181+AB181+AD181</f>
        <v>1051.5999999999999</v>
      </c>
      <c r="C181" s="40">
        <f>H181+J181+L181+N181+P181+R181+T181+V181+Z181+AB181</f>
        <v>1051.5999999999999</v>
      </c>
      <c r="D181" s="40">
        <f>E181</f>
        <v>760.15</v>
      </c>
      <c r="E181" s="39">
        <f>I181+K181+M181+O181+Q181+S181+U181+W181+Y181+AA181+AC181+AE181</f>
        <v>760.15</v>
      </c>
      <c r="F181" s="4">
        <f>E181/B181*100</f>
        <v>72.285089387599854</v>
      </c>
      <c r="G181" s="4">
        <f>E181/C181*100</f>
        <v>72.285089387599854</v>
      </c>
      <c r="H181" s="1"/>
      <c r="I181" s="1"/>
      <c r="J181" s="1">
        <v>81.900000000000006</v>
      </c>
      <c r="K181" s="1">
        <v>23.6</v>
      </c>
      <c r="L181" s="1">
        <v>439.3</v>
      </c>
      <c r="M181" s="1">
        <v>439.2</v>
      </c>
      <c r="N181" s="1">
        <v>289.8</v>
      </c>
      <c r="O181" s="1"/>
      <c r="P181" s="1">
        <v>160.5</v>
      </c>
      <c r="Q181" s="1">
        <v>110.6</v>
      </c>
      <c r="R181" s="1"/>
      <c r="S181" s="1">
        <v>140</v>
      </c>
      <c r="T181" s="1">
        <v>40</v>
      </c>
      <c r="U181" s="1">
        <v>21.3</v>
      </c>
      <c r="V181" s="1"/>
      <c r="W181" s="1">
        <v>4.25</v>
      </c>
      <c r="X181" s="1">
        <v>0</v>
      </c>
      <c r="Y181" s="1">
        <v>21.2</v>
      </c>
      <c r="Z181" s="1">
        <f>178-137.9</f>
        <v>40.099999999999994</v>
      </c>
      <c r="AA181" s="1"/>
      <c r="AB181" s="1"/>
      <c r="AC181" s="1"/>
      <c r="AD181" s="1"/>
      <c r="AE181" s="1"/>
      <c r="AF181" s="162"/>
      <c r="AG181" s="30">
        <f>C181-E181</f>
        <v>291.44999999999993</v>
      </c>
      <c r="AH181" s="30"/>
      <c r="AI181" s="30"/>
    </row>
    <row r="182" spans="1:35" s="32" customFormat="1" ht="22.5" customHeight="1" x14ac:dyDescent="0.3">
      <c r="A182" s="35" t="s">
        <v>15</v>
      </c>
      <c r="B182" s="39">
        <f t="shared" ref="B182:B183" si="184">H182+J182+L182+N182+P182+R182+T182+V182+X182+Z182+AB182+AD182</f>
        <v>0</v>
      </c>
      <c r="C182" s="40">
        <f t="shared" ref="C182:C183" si="185">H182</f>
        <v>0</v>
      </c>
      <c r="D182" s="40"/>
      <c r="E182" s="39">
        <f t="shared" ref="E182:E183" si="186">I182+K182+M182+O182+Q182+S182+U182+W182+Y182+AA182+AC182+AE182</f>
        <v>0</v>
      </c>
      <c r="F182" s="4" t="e">
        <f t="shared" ref="F182:F183" si="187">E182/B182*100</f>
        <v>#DIV/0!</v>
      </c>
      <c r="G182" s="4" t="e">
        <f t="shared" ref="G182:G183" si="188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62"/>
      <c r="AG182" s="30"/>
      <c r="AH182" s="30"/>
      <c r="AI182" s="30"/>
    </row>
    <row r="183" spans="1:35" s="32" customFormat="1" ht="22.5" customHeight="1" x14ac:dyDescent="0.3">
      <c r="A183" s="35" t="s">
        <v>16</v>
      </c>
      <c r="B183" s="39">
        <f t="shared" si="184"/>
        <v>0</v>
      </c>
      <c r="C183" s="40">
        <f t="shared" si="185"/>
        <v>0</v>
      </c>
      <c r="D183" s="40"/>
      <c r="E183" s="39">
        <f t="shared" si="186"/>
        <v>0</v>
      </c>
      <c r="F183" s="4" t="e">
        <f t="shared" si="187"/>
        <v>#DIV/0!</v>
      </c>
      <c r="G183" s="4" t="e">
        <f t="shared" si="188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63"/>
      <c r="AG183" s="30"/>
      <c r="AH183" s="30"/>
      <c r="AI183" s="30"/>
    </row>
    <row r="184" spans="1:35" s="32" customFormat="1" ht="42.75" customHeight="1" x14ac:dyDescent="0.2">
      <c r="A184" s="153" t="s">
        <v>21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7"/>
      <c r="AF184" s="148" t="s">
        <v>85</v>
      </c>
      <c r="AG184" s="30"/>
      <c r="AH184" s="30"/>
      <c r="AI184" s="30"/>
    </row>
    <row r="185" spans="1:35" s="32" customFormat="1" ht="18.75" x14ac:dyDescent="0.3">
      <c r="A185" s="33" t="s">
        <v>17</v>
      </c>
      <c r="B185" s="38">
        <f>H185+J185+L185+N185+P185+R185+T185+V185+X185+Z185+AB185+AD185</f>
        <v>100</v>
      </c>
      <c r="C185" s="38">
        <f>C186+C187+C188+C189</f>
        <v>100</v>
      </c>
      <c r="D185" s="38">
        <f>D186+D187+D188+D189</f>
        <v>100</v>
      </c>
      <c r="E185" s="38">
        <f>E186+E187+E188+E189</f>
        <v>100</v>
      </c>
      <c r="F185" s="8">
        <f>E185/B185*100</f>
        <v>100</v>
      </c>
      <c r="G185" s="8">
        <f>E185/C185*100</f>
        <v>100</v>
      </c>
      <c r="H185" s="1">
        <f>SUM(H186:H189)</f>
        <v>0</v>
      </c>
      <c r="I185" s="1">
        <f t="shared" ref="I185:AE185" si="189">SUM(I186:I189)</f>
        <v>0</v>
      </c>
      <c r="J185" s="1">
        <f t="shared" si="189"/>
        <v>100</v>
      </c>
      <c r="K185" s="1">
        <f t="shared" si="189"/>
        <v>35</v>
      </c>
      <c r="L185" s="1">
        <f t="shared" si="189"/>
        <v>0</v>
      </c>
      <c r="M185" s="1">
        <f t="shared" si="189"/>
        <v>40</v>
      </c>
      <c r="N185" s="1">
        <f t="shared" si="189"/>
        <v>0</v>
      </c>
      <c r="O185" s="1">
        <f t="shared" si="189"/>
        <v>25</v>
      </c>
      <c r="P185" s="1">
        <f t="shared" si="189"/>
        <v>0</v>
      </c>
      <c r="Q185" s="1">
        <f t="shared" si="189"/>
        <v>0</v>
      </c>
      <c r="R185" s="1">
        <f t="shared" si="189"/>
        <v>0</v>
      </c>
      <c r="S185" s="1">
        <f t="shared" si="189"/>
        <v>0</v>
      </c>
      <c r="T185" s="1">
        <f t="shared" si="189"/>
        <v>0</v>
      </c>
      <c r="U185" s="1">
        <f t="shared" si="189"/>
        <v>0</v>
      </c>
      <c r="V185" s="1">
        <f t="shared" si="189"/>
        <v>0</v>
      </c>
      <c r="W185" s="1">
        <f t="shared" si="189"/>
        <v>0</v>
      </c>
      <c r="X185" s="1">
        <f t="shared" si="189"/>
        <v>0</v>
      </c>
      <c r="Y185" s="1">
        <f t="shared" si="189"/>
        <v>0</v>
      </c>
      <c r="Z185" s="1">
        <f t="shared" si="189"/>
        <v>0</v>
      </c>
      <c r="AA185" s="1">
        <f t="shared" si="189"/>
        <v>0</v>
      </c>
      <c r="AB185" s="1">
        <f t="shared" si="189"/>
        <v>0</v>
      </c>
      <c r="AC185" s="1">
        <f t="shared" si="189"/>
        <v>0</v>
      </c>
      <c r="AD185" s="1">
        <f t="shared" si="189"/>
        <v>0</v>
      </c>
      <c r="AE185" s="1">
        <f t="shared" si="189"/>
        <v>0</v>
      </c>
      <c r="AF185" s="149"/>
      <c r="AG185" s="30"/>
      <c r="AH185" s="30"/>
      <c r="AI185" s="30"/>
    </row>
    <row r="186" spans="1:35" s="32" customFormat="1" ht="18.75" x14ac:dyDescent="0.3">
      <c r="A186" s="35" t="s">
        <v>13</v>
      </c>
      <c r="B186" s="39">
        <f>H186+J186+L186+N186+P186+R186+T186+V186+X186+Z186+AB186+AD186</f>
        <v>0</v>
      </c>
      <c r="C186" s="40">
        <f>H186</f>
        <v>0</v>
      </c>
      <c r="D186" s="40"/>
      <c r="E186" s="39">
        <f>I186+K186+M186+O186+Q186+S186+U186+W186+Y186+AA186+AC186+AE186</f>
        <v>0</v>
      </c>
      <c r="F186" s="4" t="e">
        <f>E186/B186*100</f>
        <v>#DIV/0!</v>
      </c>
      <c r="G186" s="4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49"/>
      <c r="AG186" s="30"/>
      <c r="AH186" s="30"/>
      <c r="AI186" s="30"/>
    </row>
    <row r="187" spans="1:35" s="32" customFormat="1" ht="22.5" customHeight="1" x14ac:dyDescent="0.3">
      <c r="A187" s="35" t="s">
        <v>14</v>
      </c>
      <c r="B187" s="39">
        <f>H187+J187+L187+N187+P187+R187+T187+V187+X187+Z187+AB187+AD187</f>
        <v>100</v>
      </c>
      <c r="C187" s="40">
        <f>H187+J187+L187+N187+P187+R187+T187+V187</f>
        <v>100</v>
      </c>
      <c r="D187" s="40">
        <f>E187</f>
        <v>100</v>
      </c>
      <c r="E187" s="39">
        <f>I187+K187+M187+O187+Q187+S187+U187+W187+Y187+AA187+AC187+AE187</f>
        <v>100</v>
      </c>
      <c r="F187" s="4">
        <f>E187/B187*100</f>
        <v>100</v>
      </c>
      <c r="G187" s="4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54"/>
      <c r="AG187" s="30"/>
      <c r="AH187" s="30"/>
      <c r="AI187" s="30"/>
    </row>
    <row r="188" spans="1:35" s="32" customFormat="1" ht="18.75" x14ac:dyDescent="0.3">
      <c r="A188" s="35" t="s">
        <v>15</v>
      </c>
      <c r="B188" s="39">
        <f t="shared" ref="B188:B189" si="190">H188+J188+L188+N188+P188+R188+T188+V188+X188+Z188+AB188+AD188</f>
        <v>0</v>
      </c>
      <c r="C188" s="40">
        <f t="shared" ref="C188:C189" si="191">H188</f>
        <v>0</v>
      </c>
      <c r="D188" s="40"/>
      <c r="E188" s="39">
        <f t="shared" ref="E188:E189" si="192">I188+K188+M188+O188+Q188+S188+U188+W188+Y188+AA188+AC188+AE188</f>
        <v>0</v>
      </c>
      <c r="F188" s="4" t="e">
        <f t="shared" ref="F188:F189" si="193">E188/B188*100</f>
        <v>#DIV/0!</v>
      </c>
      <c r="G188" s="4" t="e">
        <f t="shared" ref="G188:G189" si="194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0"/>
      <c r="AG188" s="30"/>
      <c r="AH188" s="30"/>
      <c r="AI188" s="30"/>
    </row>
    <row r="189" spans="1:35" s="32" customFormat="1" ht="18.75" x14ac:dyDescent="0.3">
      <c r="A189" s="35" t="s">
        <v>16</v>
      </c>
      <c r="B189" s="39">
        <f t="shared" si="190"/>
        <v>0</v>
      </c>
      <c r="C189" s="40">
        <f t="shared" si="191"/>
        <v>0</v>
      </c>
      <c r="D189" s="40"/>
      <c r="E189" s="39">
        <f t="shared" si="192"/>
        <v>0</v>
      </c>
      <c r="F189" s="4" t="e">
        <f t="shared" si="193"/>
        <v>#DIV/0!</v>
      </c>
      <c r="G189" s="4" t="e">
        <f t="shared" si="194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0"/>
      <c r="AG189" s="30"/>
      <c r="AH189" s="30"/>
      <c r="AI189" s="30"/>
    </row>
    <row r="190" spans="1:35" s="32" customFormat="1" ht="48.75" customHeight="1" x14ac:dyDescent="0.2">
      <c r="A190" s="143" t="s">
        <v>86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64"/>
      <c r="AF190" s="10"/>
      <c r="AG190" s="30"/>
      <c r="AH190" s="30"/>
      <c r="AI190" s="30"/>
    </row>
    <row r="191" spans="1:35" s="32" customFormat="1" ht="18.75" x14ac:dyDescent="0.3">
      <c r="A191" s="33" t="s">
        <v>17</v>
      </c>
      <c r="B191" s="1">
        <f>H191+J191+L191+N191+P191+R191+T191+V191+X191+Z191+AB191+AD191</f>
        <v>2013.6999999999998</v>
      </c>
      <c r="C191" s="1">
        <f>C192+C193+C194+C195</f>
        <v>2013.6999999999998</v>
      </c>
      <c r="D191" s="1">
        <f>D192+D193+D194+D195</f>
        <v>1879.6</v>
      </c>
      <c r="E191" s="1">
        <f>E192+E193+E194+E195</f>
        <v>1879.6</v>
      </c>
      <c r="F191" s="8">
        <f>E191/B191*100</f>
        <v>93.340616775090638</v>
      </c>
      <c r="G191" s="8">
        <f>E191/C191*100</f>
        <v>93.340616775090638</v>
      </c>
      <c r="H191" s="1">
        <f>H192+H193+H194+H195</f>
        <v>0</v>
      </c>
      <c r="I191" s="1">
        <f t="shared" ref="I191:AE191" si="195">I192+I193+I194+I195</f>
        <v>0</v>
      </c>
      <c r="J191" s="1">
        <f t="shared" si="195"/>
        <v>230.2</v>
      </c>
      <c r="K191" s="1">
        <f t="shared" si="195"/>
        <v>203.8</v>
      </c>
      <c r="L191" s="1">
        <f t="shared" si="195"/>
        <v>47.1</v>
      </c>
      <c r="M191" s="1">
        <f t="shared" si="195"/>
        <v>7.6</v>
      </c>
      <c r="N191" s="1">
        <f t="shared" si="195"/>
        <v>196</v>
      </c>
      <c r="O191" s="1">
        <f t="shared" si="195"/>
        <v>150</v>
      </c>
      <c r="P191" s="1">
        <f t="shared" si="195"/>
        <v>450</v>
      </c>
      <c r="Q191" s="1">
        <f t="shared" si="195"/>
        <v>1</v>
      </c>
      <c r="R191" s="1">
        <f t="shared" si="195"/>
        <v>0</v>
      </c>
      <c r="S191" s="1">
        <f t="shared" si="195"/>
        <v>495</v>
      </c>
      <c r="T191" s="1">
        <f t="shared" si="195"/>
        <v>353.5</v>
      </c>
      <c r="U191" s="1">
        <f t="shared" si="195"/>
        <v>0</v>
      </c>
      <c r="V191" s="1">
        <f t="shared" si="195"/>
        <v>0</v>
      </c>
      <c r="W191" s="1">
        <f t="shared" si="195"/>
        <v>91</v>
      </c>
      <c r="X191" s="1">
        <f t="shared" si="195"/>
        <v>13</v>
      </c>
      <c r="Y191" s="1">
        <f t="shared" si="195"/>
        <v>207</v>
      </c>
      <c r="Z191" s="1">
        <f t="shared" si="195"/>
        <v>621.4</v>
      </c>
      <c r="AA191" s="1">
        <f t="shared" si="195"/>
        <v>0</v>
      </c>
      <c r="AB191" s="1">
        <f t="shared" si="195"/>
        <v>102.49999999999999</v>
      </c>
      <c r="AC191" s="1">
        <f t="shared" si="195"/>
        <v>0</v>
      </c>
      <c r="AD191" s="1">
        <f t="shared" si="195"/>
        <v>0</v>
      </c>
      <c r="AE191" s="1">
        <f t="shared" si="195"/>
        <v>724.2</v>
      </c>
      <c r="AF191" s="10"/>
      <c r="AG191" s="30"/>
      <c r="AH191" s="30"/>
      <c r="AI191" s="30"/>
    </row>
    <row r="192" spans="1:35" s="32" customFormat="1" ht="18.75" x14ac:dyDescent="0.3">
      <c r="A192" s="35" t="s">
        <v>13</v>
      </c>
      <c r="B192" s="40">
        <f>B198+B204</f>
        <v>0</v>
      </c>
      <c r="C192" s="40">
        <f t="shared" ref="B192:E195" si="196">C198+C204</f>
        <v>0</v>
      </c>
      <c r="D192" s="40">
        <f t="shared" si="196"/>
        <v>0</v>
      </c>
      <c r="E192" s="40">
        <f t="shared" si="196"/>
        <v>0</v>
      </c>
      <c r="F192" s="5"/>
      <c r="G192" s="5"/>
      <c r="H192" s="40">
        <f t="shared" ref="H192:AE195" si="197">H198+H204</f>
        <v>0</v>
      </c>
      <c r="I192" s="40">
        <f t="shared" si="197"/>
        <v>0</v>
      </c>
      <c r="J192" s="40">
        <f t="shared" si="197"/>
        <v>0</v>
      </c>
      <c r="K192" s="40">
        <f t="shared" si="197"/>
        <v>0</v>
      </c>
      <c r="L192" s="40">
        <f t="shared" si="197"/>
        <v>0</v>
      </c>
      <c r="M192" s="40">
        <f t="shared" si="197"/>
        <v>0</v>
      </c>
      <c r="N192" s="40">
        <f t="shared" si="197"/>
        <v>0</v>
      </c>
      <c r="O192" s="40">
        <f t="shared" si="197"/>
        <v>0</v>
      </c>
      <c r="P192" s="40">
        <f t="shared" si="197"/>
        <v>0</v>
      </c>
      <c r="Q192" s="40">
        <f t="shared" si="197"/>
        <v>0</v>
      </c>
      <c r="R192" s="40">
        <f t="shared" si="197"/>
        <v>0</v>
      </c>
      <c r="S192" s="40">
        <f t="shared" si="197"/>
        <v>0</v>
      </c>
      <c r="T192" s="40">
        <f t="shared" si="197"/>
        <v>0</v>
      </c>
      <c r="U192" s="40">
        <f t="shared" si="197"/>
        <v>0</v>
      </c>
      <c r="V192" s="40">
        <f t="shared" si="197"/>
        <v>0</v>
      </c>
      <c r="W192" s="40">
        <f t="shared" si="197"/>
        <v>0</v>
      </c>
      <c r="X192" s="40">
        <f t="shared" si="197"/>
        <v>0</v>
      </c>
      <c r="Y192" s="40">
        <f t="shared" si="197"/>
        <v>0</v>
      </c>
      <c r="Z192" s="40">
        <f t="shared" si="197"/>
        <v>0</v>
      </c>
      <c r="AA192" s="40">
        <f t="shared" si="197"/>
        <v>0</v>
      </c>
      <c r="AB192" s="40">
        <f t="shared" si="197"/>
        <v>0</v>
      </c>
      <c r="AC192" s="40">
        <f t="shared" si="197"/>
        <v>0</v>
      </c>
      <c r="AD192" s="40">
        <f t="shared" si="197"/>
        <v>0</v>
      </c>
      <c r="AE192" s="40">
        <f t="shared" si="197"/>
        <v>0</v>
      </c>
      <c r="AF192" s="10"/>
      <c r="AG192" s="30"/>
      <c r="AH192" s="30"/>
      <c r="AI192" s="30"/>
    </row>
    <row r="193" spans="1:35" s="32" customFormat="1" ht="18.75" x14ac:dyDescent="0.3">
      <c r="A193" s="35" t="s">
        <v>14</v>
      </c>
      <c r="B193" s="40">
        <f>B199+B205</f>
        <v>2013.6999999999998</v>
      </c>
      <c r="C193" s="40">
        <f>C199+C205</f>
        <v>2013.6999999999998</v>
      </c>
      <c r="D193" s="40">
        <f>D199+D205</f>
        <v>1879.6</v>
      </c>
      <c r="E193" s="40">
        <f t="shared" si="196"/>
        <v>1879.6</v>
      </c>
      <c r="F193" s="4">
        <f>E193/B193*100</f>
        <v>93.340616775090638</v>
      </c>
      <c r="G193" s="4">
        <f>E193/C193*100</f>
        <v>93.340616775090638</v>
      </c>
      <c r="H193" s="40">
        <f t="shared" si="197"/>
        <v>0</v>
      </c>
      <c r="I193" s="40">
        <f t="shared" si="197"/>
        <v>0</v>
      </c>
      <c r="J193" s="40">
        <f t="shared" si="197"/>
        <v>230.2</v>
      </c>
      <c r="K193" s="40">
        <f t="shared" si="197"/>
        <v>203.8</v>
      </c>
      <c r="L193" s="40">
        <f t="shared" si="197"/>
        <v>47.1</v>
      </c>
      <c r="M193" s="40">
        <f t="shared" si="197"/>
        <v>7.6</v>
      </c>
      <c r="N193" s="40">
        <f t="shared" si="197"/>
        <v>196</v>
      </c>
      <c r="O193" s="40">
        <f t="shared" si="197"/>
        <v>150</v>
      </c>
      <c r="P193" s="40">
        <f t="shared" si="197"/>
        <v>450</v>
      </c>
      <c r="Q193" s="40">
        <f t="shared" si="197"/>
        <v>1</v>
      </c>
      <c r="R193" s="40">
        <f t="shared" si="197"/>
        <v>0</v>
      </c>
      <c r="S193" s="40">
        <f t="shared" si="197"/>
        <v>495</v>
      </c>
      <c r="T193" s="40">
        <f t="shared" si="197"/>
        <v>353.5</v>
      </c>
      <c r="U193" s="40">
        <f t="shared" si="197"/>
        <v>0</v>
      </c>
      <c r="V193" s="40">
        <f t="shared" si="197"/>
        <v>0</v>
      </c>
      <c r="W193" s="40">
        <f t="shared" si="197"/>
        <v>91</v>
      </c>
      <c r="X193" s="40">
        <f t="shared" si="197"/>
        <v>13</v>
      </c>
      <c r="Y193" s="40">
        <f t="shared" si="197"/>
        <v>207</v>
      </c>
      <c r="Z193" s="40">
        <f t="shared" si="197"/>
        <v>621.4</v>
      </c>
      <c r="AA193" s="40">
        <f t="shared" si="197"/>
        <v>0</v>
      </c>
      <c r="AB193" s="40">
        <f t="shared" si="197"/>
        <v>102.49999999999999</v>
      </c>
      <c r="AC193" s="40">
        <f t="shared" si="197"/>
        <v>0</v>
      </c>
      <c r="AD193" s="40">
        <f t="shared" si="197"/>
        <v>0</v>
      </c>
      <c r="AE193" s="40">
        <f t="shared" si="197"/>
        <v>724.2</v>
      </c>
      <c r="AF193" s="10"/>
      <c r="AG193" s="30"/>
      <c r="AH193" s="30"/>
      <c r="AI193" s="30"/>
    </row>
    <row r="194" spans="1:35" s="32" customFormat="1" ht="18.75" x14ac:dyDescent="0.3">
      <c r="A194" s="35" t="s">
        <v>15</v>
      </c>
      <c r="B194" s="40">
        <f t="shared" si="196"/>
        <v>0</v>
      </c>
      <c r="C194" s="40">
        <f t="shared" si="196"/>
        <v>0</v>
      </c>
      <c r="D194" s="40">
        <f t="shared" si="196"/>
        <v>0</v>
      </c>
      <c r="E194" s="40">
        <f t="shared" si="196"/>
        <v>0</v>
      </c>
      <c r="F194" s="5"/>
      <c r="G194" s="5"/>
      <c r="H194" s="40">
        <f t="shared" si="197"/>
        <v>0</v>
      </c>
      <c r="I194" s="40">
        <f t="shared" si="197"/>
        <v>0</v>
      </c>
      <c r="J194" s="40">
        <f t="shared" si="197"/>
        <v>0</v>
      </c>
      <c r="K194" s="40">
        <f t="shared" si="197"/>
        <v>0</v>
      </c>
      <c r="L194" s="40">
        <f t="shared" si="197"/>
        <v>0</v>
      </c>
      <c r="M194" s="40">
        <f t="shared" si="197"/>
        <v>0</v>
      </c>
      <c r="N194" s="40">
        <f t="shared" si="197"/>
        <v>0</v>
      </c>
      <c r="O194" s="40">
        <f t="shared" si="197"/>
        <v>0</v>
      </c>
      <c r="P194" s="40">
        <f t="shared" si="197"/>
        <v>0</v>
      </c>
      <c r="Q194" s="40">
        <f t="shared" si="197"/>
        <v>0</v>
      </c>
      <c r="R194" s="40">
        <f t="shared" si="197"/>
        <v>0</v>
      </c>
      <c r="S194" s="40">
        <f t="shared" si="197"/>
        <v>0</v>
      </c>
      <c r="T194" s="40">
        <f t="shared" si="197"/>
        <v>0</v>
      </c>
      <c r="U194" s="40">
        <f t="shared" si="197"/>
        <v>0</v>
      </c>
      <c r="V194" s="40">
        <f t="shared" si="197"/>
        <v>0</v>
      </c>
      <c r="W194" s="40">
        <f t="shared" si="197"/>
        <v>0</v>
      </c>
      <c r="X194" s="40">
        <f t="shared" si="197"/>
        <v>0</v>
      </c>
      <c r="Y194" s="40">
        <f t="shared" si="197"/>
        <v>0</v>
      </c>
      <c r="Z194" s="40">
        <f t="shared" si="197"/>
        <v>0</v>
      </c>
      <c r="AA194" s="40">
        <f t="shared" si="197"/>
        <v>0</v>
      </c>
      <c r="AB194" s="40">
        <f t="shared" si="197"/>
        <v>0</v>
      </c>
      <c r="AC194" s="40">
        <f t="shared" si="197"/>
        <v>0</v>
      </c>
      <c r="AD194" s="40">
        <f t="shared" si="197"/>
        <v>0</v>
      </c>
      <c r="AE194" s="40">
        <f t="shared" si="197"/>
        <v>0</v>
      </c>
      <c r="AF194" s="10"/>
      <c r="AG194" s="30"/>
      <c r="AH194" s="30"/>
      <c r="AI194" s="30"/>
    </row>
    <row r="195" spans="1:35" s="32" customFormat="1" ht="18.75" x14ac:dyDescent="0.3">
      <c r="A195" s="35" t="s">
        <v>16</v>
      </c>
      <c r="B195" s="40">
        <f t="shared" si="196"/>
        <v>0</v>
      </c>
      <c r="C195" s="40">
        <f t="shared" si="196"/>
        <v>0</v>
      </c>
      <c r="D195" s="40">
        <f t="shared" si="196"/>
        <v>0</v>
      </c>
      <c r="E195" s="40">
        <f t="shared" si="196"/>
        <v>0</v>
      </c>
      <c r="F195" s="5"/>
      <c r="G195" s="5"/>
      <c r="H195" s="40">
        <f t="shared" si="197"/>
        <v>0</v>
      </c>
      <c r="I195" s="40">
        <f t="shared" si="197"/>
        <v>0</v>
      </c>
      <c r="J195" s="40">
        <f t="shared" si="197"/>
        <v>0</v>
      </c>
      <c r="K195" s="40">
        <f t="shared" si="197"/>
        <v>0</v>
      </c>
      <c r="L195" s="40">
        <f t="shared" si="197"/>
        <v>0</v>
      </c>
      <c r="M195" s="40">
        <f t="shared" si="197"/>
        <v>0</v>
      </c>
      <c r="N195" s="40">
        <f t="shared" si="197"/>
        <v>0</v>
      </c>
      <c r="O195" s="40">
        <f t="shared" si="197"/>
        <v>0</v>
      </c>
      <c r="P195" s="40">
        <f t="shared" si="197"/>
        <v>0</v>
      </c>
      <c r="Q195" s="40">
        <f t="shared" si="197"/>
        <v>0</v>
      </c>
      <c r="R195" s="40">
        <f t="shared" si="197"/>
        <v>0</v>
      </c>
      <c r="S195" s="40">
        <f t="shared" si="197"/>
        <v>0</v>
      </c>
      <c r="T195" s="40">
        <f t="shared" si="197"/>
        <v>0</v>
      </c>
      <c r="U195" s="40">
        <f t="shared" si="197"/>
        <v>0</v>
      </c>
      <c r="V195" s="40">
        <f t="shared" si="197"/>
        <v>0</v>
      </c>
      <c r="W195" s="40">
        <f t="shared" si="197"/>
        <v>0</v>
      </c>
      <c r="X195" s="40">
        <f t="shared" si="197"/>
        <v>0</v>
      </c>
      <c r="Y195" s="40">
        <f t="shared" si="197"/>
        <v>0</v>
      </c>
      <c r="Z195" s="40">
        <f t="shared" si="197"/>
        <v>0</v>
      </c>
      <c r="AA195" s="40">
        <f t="shared" si="197"/>
        <v>0</v>
      </c>
      <c r="AB195" s="40">
        <f t="shared" si="197"/>
        <v>0</v>
      </c>
      <c r="AC195" s="40">
        <f t="shared" si="197"/>
        <v>0</v>
      </c>
      <c r="AD195" s="40">
        <f t="shared" si="197"/>
        <v>0</v>
      </c>
      <c r="AE195" s="40">
        <f t="shared" si="197"/>
        <v>0</v>
      </c>
      <c r="AF195" s="10"/>
      <c r="AG195" s="30"/>
      <c r="AH195" s="30"/>
      <c r="AI195" s="30"/>
    </row>
    <row r="196" spans="1:35" s="32" customFormat="1" ht="45.75" customHeight="1" x14ac:dyDescent="0.2">
      <c r="A196" s="153" t="s">
        <v>87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7"/>
      <c r="AF196" s="148"/>
      <c r="AG196" s="30"/>
      <c r="AH196" s="30"/>
      <c r="AI196" s="30"/>
    </row>
    <row r="197" spans="1:35" s="32" customFormat="1" ht="24.75" customHeight="1" x14ac:dyDescent="0.3">
      <c r="A197" s="33" t="s">
        <v>17</v>
      </c>
      <c r="B197" s="38">
        <f>H197+J197+L197+N197+P197+R197+T197+V197+X197+Z197+AB197+AD197</f>
        <v>1617.3999999999999</v>
      </c>
      <c r="C197" s="38">
        <f>C198+C199+C200+C201</f>
        <v>1617.3999999999999</v>
      </c>
      <c r="D197" s="38">
        <f>D198+D199+D200+D201</f>
        <v>1518.5</v>
      </c>
      <c r="E197" s="38">
        <f>E198+E199+E200+E201</f>
        <v>1518.5</v>
      </c>
      <c r="F197" s="8">
        <f>E197/B197*100</f>
        <v>93.885247928774589</v>
      </c>
      <c r="G197" s="8">
        <f>E197/C197*100</f>
        <v>93.885247928774589</v>
      </c>
      <c r="H197" s="1">
        <f t="shared" ref="H197:AE197" si="198">H198+H199+H200+H201</f>
        <v>0</v>
      </c>
      <c r="I197" s="1">
        <f t="shared" si="198"/>
        <v>0</v>
      </c>
      <c r="J197" s="1">
        <f t="shared" si="198"/>
        <v>230.2</v>
      </c>
      <c r="K197" s="1">
        <f t="shared" si="198"/>
        <v>203.8</v>
      </c>
      <c r="L197" s="1">
        <f t="shared" si="198"/>
        <v>39.5</v>
      </c>
      <c r="M197" s="1">
        <f t="shared" si="198"/>
        <v>0</v>
      </c>
      <c r="N197" s="1">
        <f t="shared" si="198"/>
        <v>196</v>
      </c>
      <c r="O197" s="1">
        <f t="shared" si="198"/>
        <v>150</v>
      </c>
      <c r="P197" s="1">
        <f t="shared" si="198"/>
        <v>450</v>
      </c>
      <c r="Q197" s="1">
        <f t="shared" si="198"/>
        <v>1</v>
      </c>
      <c r="R197" s="1">
        <f t="shared" si="198"/>
        <v>0</v>
      </c>
      <c r="S197" s="1">
        <f t="shared" si="198"/>
        <v>495</v>
      </c>
      <c r="T197" s="1">
        <f t="shared" si="198"/>
        <v>0</v>
      </c>
      <c r="U197" s="1">
        <f t="shared" si="198"/>
        <v>0</v>
      </c>
      <c r="V197" s="1">
        <f t="shared" si="198"/>
        <v>0</v>
      </c>
      <c r="W197" s="1">
        <f t="shared" si="198"/>
        <v>0</v>
      </c>
      <c r="X197" s="1">
        <f t="shared" si="198"/>
        <v>13</v>
      </c>
      <c r="Y197" s="1">
        <f t="shared" si="198"/>
        <v>0</v>
      </c>
      <c r="Z197" s="1">
        <f t="shared" si="198"/>
        <v>621.4</v>
      </c>
      <c r="AA197" s="1">
        <f t="shared" si="198"/>
        <v>0</v>
      </c>
      <c r="AB197" s="1">
        <f t="shared" si="198"/>
        <v>67.299999999999983</v>
      </c>
      <c r="AC197" s="1">
        <f t="shared" si="198"/>
        <v>0</v>
      </c>
      <c r="AD197" s="1">
        <f t="shared" si="198"/>
        <v>0</v>
      </c>
      <c r="AE197" s="1">
        <f t="shared" si="198"/>
        <v>668.7</v>
      </c>
      <c r="AF197" s="149"/>
      <c r="AG197" s="30"/>
      <c r="AH197" s="30"/>
      <c r="AI197" s="30"/>
    </row>
    <row r="198" spans="1:35" s="32" customFormat="1" ht="20.100000000000001" customHeight="1" x14ac:dyDescent="0.3">
      <c r="A198" s="35" t="s">
        <v>13</v>
      </c>
      <c r="B198" s="39">
        <f>H198+J198+L198+N198+P198+R198+T198+V198+X198+Z198+AB198+AD198</f>
        <v>0</v>
      </c>
      <c r="C198" s="40">
        <f>H198</f>
        <v>0</v>
      </c>
      <c r="D198" s="40"/>
      <c r="E198" s="39">
        <f>I198+K198+M198+O198+Q198+S198+U198+W198+Y198+AA198+AC198+AE198</f>
        <v>0</v>
      </c>
      <c r="F198" s="4" t="e">
        <f>E198/B198*100</f>
        <v>#DIV/0!</v>
      </c>
      <c r="G198" s="4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49"/>
      <c r="AG198" s="30"/>
      <c r="AH198" s="30"/>
      <c r="AI198" s="30"/>
    </row>
    <row r="199" spans="1:35" s="32" customFormat="1" ht="20.65" customHeight="1" x14ac:dyDescent="0.3">
      <c r="A199" s="35" t="s">
        <v>14</v>
      </c>
      <c r="B199" s="39">
        <f>H199+J199+L199+N199+P199+R199+T199+V199+X199+Z199+AB199+AD199</f>
        <v>1617.3999999999999</v>
      </c>
      <c r="C199" s="40">
        <f>H199+J199+L199+N199+P199+R199+V199+X199+Z199+AB199</f>
        <v>1617.3999999999999</v>
      </c>
      <c r="D199" s="40">
        <f>E199</f>
        <v>1518.5</v>
      </c>
      <c r="E199" s="39">
        <f>I199+K199+M199+O199+Q199+S199+U199+W199+Y199+AA199+AC199+AE199</f>
        <v>1518.5</v>
      </c>
      <c r="F199" s="4">
        <f>E199/B199*100</f>
        <v>93.885247928774589</v>
      </c>
      <c r="G199" s="4">
        <f>E199/C199*100</f>
        <v>93.885247928774589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450</v>
      </c>
      <c r="Q199" s="2">
        <v>1</v>
      </c>
      <c r="R199" s="2">
        <v>0</v>
      </c>
      <c r="S199" s="2">
        <v>495</v>
      </c>
      <c r="T199" s="2"/>
      <c r="U199" s="2">
        <v>0</v>
      </c>
      <c r="V199" s="2">
        <v>0</v>
      </c>
      <c r="W199" s="2">
        <v>0</v>
      </c>
      <c r="X199" s="2">
        <v>13</v>
      </c>
      <c r="Y199" s="2"/>
      <c r="Z199" s="2">
        <v>621.4</v>
      </c>
      <c r="AA199" s="2"/>
      <c r="AB199" s="2">
        <f>259.4-192.1</f>
        <v>67.299999999999983</v>
      </c>
      <c r="AC199" s="2"/>
      <c r="AD199" s="2"/>
      <c r="AE199" s="2">
        <v>668.7</v>
      </c>
      <c r="AF199" s="149"/>
      <c r="AG199" s="30"/>
      <c r="AH199" s="30"/>
      <c r="AI199" s="30"/>
    </row>
    <row r="200" spans="1:35" s="32" customFormat="1" ht="17.100000000000001" customHeight="1" x14ac:dyDescent="0.3">
      <c r="A200" s="35" t="s">
        <v>15</v>
      </c>
      <c r="B200" s="39">
        <f t="shared" ref="B200:B201" si="199">H200+J200+L200+N200+P200+R200+T200+V200+X200+Z200+AB200+AD200</f>
        <v>0</v>
      </c>
      <c r="C200" s="40">
        <f t="shared" ref="C200:C201" si="200">H200</f>
        <v>0</v>
      </c>
      <c r="D200" s="40"/>
      <c r="E200" s="39">
        <f t="shared" ref="E200:E201" si="201">I200+K200+M200+O200+Q200+S200+U200+W200+Y200+AA200+AC200+AE200</f>
        <v>0</v>
      </c>
      <c r="F200" s="4" t="e">
        <f t="shared" ref="F200:F201" si="202">E200/B200*100</f>
        <v>#DIV/0!</v>
      </c>
      <c r="G200" s="4" t="e">
        <f t="shared" ref="G200:G201" si="203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49"/>
      <c r="AG200" s="30"/>
      <c r="AH200" s="30"/>
      <c r="AI200" s="30"/>
    </row>
    <row r="201" spans="1:35" s="32" customFormat="1" ht="20.100000000000001" customHeight="1" x14ac:dyDescent="0.3">
      <c r="A201" s="35" t="s">
        <v>16</v>
      </c>
      <c r="B201" s="39">
        <f t="shared" si="199"/>
        <v>0</v>
      </c>
      <c r="C201" s="40">
        <f t="shared" si="200"/>
        <v>0</v>
      </c>
      <c r="D201" s="40"/>
      <c r="E201" s="39">
        <f t="shared" si="201"/>
        <v>0</v>
      </c>
      <c r="F201" s="4" t="e">
        <f t="shared" si="202"/>
        <v>#DIV/0!</v>
      </c>
      <c r="G201" s="4" t="e">
        <f t="shared" si="203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4"/>
      <c r="AG201" s="30"/>
      <c r="AH201" s="30"/>
      <c r="AI201" s="30"/>
    </row>
    <row r="202" spans="1:35" s="32" customFormat="1" ht="43.5" customHeight="1" x14ac:dyDescent="0.2">
      <c r="A202" s="153" t="s">
        <v>88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7"/>
      <c r="AF202" s="10"/>
      <c r="AG202" s="30"/>
      <c r="AH202" s="30"/>
      <c r="AI202" s="30"/>
    </row>
    <row r="203" spans="1:35" s="32" customFormat="1" ht="18.75" x14ac:dyDescent="0.3">
      <c r="A203" s="33" t="s">
        <v>17</v>
      </c>
      <c r="B203" s="38">
        <f>H203+J203+L203+N203+P203+R203+T203+V203+X203+Z203+AB203+AD203</f>
        <v>396.3</v>
      </c>
      <c r="C203" s="38">
        <f>C204+C205+C206+C207</f>
        <v>396.3</v>
      </c>
      <c r="D203" s="38">
        <f>D204+D205+D206+D207</f>
        <v>361.1</v>
      </c>
      <c r="E203" s="38">
        <f>E204+E205+E206+E207</f>
        <v>361.1</v>
      </c>
      <c r="F203" s="8">
        <f>E203/B203*100</f>
        <v>91.117840020186733</v>
      </c>
      <c r="G203" s="8">
        <f>E203/C203*100</f>
        <v>91.117840020186733</v>
      </c>
      <c r="H203" s="1">
        <f>H204+H205+H206+H207</f>
        <v>0</v>
      </c>
      <c r="I203" s="1">
        <f t="shared" ref="I203:AE203" si="204">I204+I205+I206+I207</f>
        <v>0</v>
      </c>
      <c r="J203" s="1">
        <f t="shared" si="204"/>
        <v>0</v>
      </c>
      <c r="K203" s="1">
        <f t="shared" si="204"/>
        <v>0</v>
      </c>
      <c r="L203" s="1">
        <f t="shared" si="204"/>
        <v>7.6</v>
      </c>
      <c r="M203" s="1">
        <f t="shared" si="204"/>
        <v>7.6</v>
      </c>
      <c r="N203" s="1">
        <f t="shared" si="204"/>
        <v>0</v>
      </c>
      <c r="O203" s="1">
        <f t="shared" si="204"/>
        <v>0</v>
      </c>
      <c r="P203" s="1">
        <f t="shared" si="204"/>
        <v>0</v>
      </c>
      <c r="Q203" s="1">
        <f t="shared" si="204"/>
        <v>0</v>
      </c>
      <c r="R203" s="1">
        <f t="shared" si="204"/>
        <v>0</v>
      </c>
      <c r="S203" s="1">
        <f t="shared" si="204"/>
        <v>0</v>
      </c>
      <c r="T203" s="1">
        <f t="shared" si="204"/>
        <v>353.5</v>
      </c>
      <c r="U203" s="1">
        <f t="shared" si="204"/>
        <v>0</v>
      </c>
      <c r="V203" s="1">
        <f t="shared" si="204"/>
        <v>0</v>
      </c>
      <c r="W203" s="1">
        <f t="shared" si="204"/>
        <v>91</v>
      </c>
      <c r="X203" s="1">
        <f t="shared" si="204"/>
        <v>0</v>
      </c>
      <c r="Y203" s="1">
        <f t="shared" si="204"/>
        <v>207</v>
      </c>
      <c r="Z203" s="1">
        <f t="shared" si="204"/>
        <v>0</v>
      </c>
      <c r="AA203" s="1">
        <f t="shared" si="204"/>
        <v>0</v>
      </c>
      <c r="AB203" s="1">
        <f t="shared" si="204"/>
        <v>35.200000000000003</v>
      </c>
      <c r="AC203" s="1">
        <f t="shared" si="204"/>
        <v>0</v>
      </c>
      <c r="AD203" s="1">
        <f t="shared" si="204"/>
        <v>0</v>
      </c>
      <c r="AE203" s="1">
        <f t="shared" si="204"/>
        <v>55.5</v>
      </c>
      <c r="AF203" s="10"/>
      <c r="AG203" s="30"/>
      <c r="AH203" s="30"/>
      <c r="AI203" s="30"/>
    </row>
    <row r="204" spans="1:35" s="32" customFormat="1" ht="18.75" x14ac:dyDescent="0.3">
      <c r="A204" s="35" t="s">
        <v>13</v>
      </c>
      <c r="B204" s="39">
        <f>H204+J204+L204+N204+P204+R204+T204+V204+X204+Z204+AB204+AD204</f>
        <v>0</v>
      </c>
      <c r="C204" s="40">
        <f>H204</f>
        <v>0</v>
      </c>
      <c r="D204" s="40"/>
      <c r="E204" s="39">
        <f>I204+K204+M204+O204+Q204+S204+U204+W204+Y204+AA204+AC204+AE204</f>
        <v>0</v>
      </c>
      <c r="F204" s="4" t="e">
        <f>E204/B204*100</f>
        <v>#DIV/0!</v>
      </c>
      <c r="G204" s="4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0"/>
      <c r="AG204" s="30"/>
      <c r="AH204" s="30"/>
      <c r="AI204" s="30"/>
    </row>
    <row r="205" spans="1:35" s="32" customFormat="1" ht="18.75" x14ac:dyDescent="0.3">
      <c r="A205" s="35" t="s">
        <v>14</v>
      </c>
      <c r="B205" s="39">
        <f>H205+J205+L205+N205+P205+R205+T205+V205+X205+Z205+AB205+AD205</f>
        <v>396.3</v>
      </c>
      <c r="C205" s="40">
        <f>H205+J205+L205+N205+T205+P205+R205+V205+AB205</f>
        <v>396.3</v>
      </c>
      <c r="D205" s="40">
        <f>E205</f>
        <v>361.1</v>
      </c>
      <c r="E205" s="39">
        <f>I205+K205+M205+O205+Q205+S205+U205+W205+Y205+AA205+AC205+AE205</f>
        <v>361.1</v>
      </c>
      <c r="F205" s="4">
        <f>E205/B205*100</f>
        <v>91.117840020186733</v>
      </c>
      <c r="G205" s="4">
        <f>E205/C205*100</f>
        <v>91.117840020186733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>
        <v>353.5</v>
      </c>
      <c r="U205" s="1"/>
      <c r="V205" s="1"/>
      <c r="W205" s="1">
        <v>91</v>
      </c>
      <c r="X205" s="1"/>
      <c r="Y205" s="1">
        <v>207</v>
      </c>
      <c r="Z205" s="1"/>
      <c r="AA205" s="1"/>
      <c r="AB205" s="2">
        <v>35.200000000000003</v>
      </c>
      <c r="AC205" s="1"/>
      <c r="AD205" s="1"/>
      <c r="AE205" s="1">
        <v>55.5</v>
      </c>
      <c r="AF205" s="10"/>
      <c r="AG205" s="30"/>
      <c r="AH205" s="30"/>
      <c r="AI205" s="30"/>
    </row>
    <row r="206" spans="1:35" s="32" customFormat="1" ht="18.75" x14ac:dyDescent="0.3">
      <c r="A206" s="35" t="s">
        <v>15</v>
      </c>
      <c r="B206" s="39">
        <f t="shared" ref="B206:B207" si="205">H206+J206+L206+N206+P206+R206+T206+V206+X206+Z206+AB206+AD206</f>
        <v>0</v>
      </c>
      <c r="C206" s="40">
        <f t="shared" ref="C206:C207" si="206">H206</f>
        <v>0</v>
      </c>
      <c r="D206" s="40"/>
      <c r="E206" s="39">
        <f t="shared" ref="E206:E207" si="207">I206+K206+M206+O206+Q206+S206+U206+W206+Y206+AA206+AC206+AE206</f>
        <v>0</v>
      </c>
      <c r="F206" s="4" t="e">
        <f t="shared" ref="F206:F207" si="208">E206/B206*100</f>
        <v>#DIV/0!</v>
      </c>
      <c r="G206" s="4" t="e">
        <f t="shared" ref="G206:G207" si="209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0"/>
      <c r="AG206" s="30"/>
      <c r="AH206" s="30"/>
      <c r="AI206" s="30"/>
    </row>
    <row r="207" spans="1:35" s="32" customFormat="1" ht="18.75" x14ac:dyDescent="0.3">
      <c r="A207" s="35" t="s">
        <v>16</v>
      </c>
      <c r="B207" s="39">
        <f t="shared" si="205"/>
        <v>0</v>
      </c>
      <c r="C207" s="40">
        <f t="shared" si="206"/>
        <v>0</v>
      </c>
      <c r="D207" s="40"/>
      <c r="E207" s="39">
        <f t="shared" si="207"/>
        <v>0</v>
      </c>
      <c r="F207" s="4" t="e">
        <f t="shared" si="208"/>
        <v>#DIV/0!</v>
      </c>
      <c r="G207" s="4" t="e">
        <f t="shared" si="209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0"/>
      <c r="AG207" s="30"/>
      <c r="AH207" s="30"/>
      <c r="AI207" s="30"/>
    </row>
    <row r="208" spans="1:35" s="32" customFormat="1" ht="49.5" customHeight="1" x14ac:dyDescent="0.2">
      <c r="A208" s="143" t="s">
        <v>53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64"/>
      <c r="AF208" s="10"/>
      <c r="AG208" s="30"/>
      <c r="AH208" s="30"/>
      <c r="AI208" s="30"/>
    </row>
    <row r="209" spans="1:35" s="32" customFormat="1" ht="18.75" x14ac:dyDescent="0.3">
      <c r="A209" s="33" t="s">
        <v>17</v>
      </c>
      <c r="B209" s="24">
        <f>B210+B211+B212+B213</f>
        <v>34182</v>
      </c>
      <c r="C209" s="24">
        <f t="shared" ref="C209:E209" si="210">C210+C211+C212+C213</f>
        <v>34182</v>
      </c>
      <c r="D209" s="24">
        <f t="shared" si="210"/>
        <v>32280.6</v>
      </c>
      <c r="E209" s="24">
        <f t="shared" si="210"/>
        <v>32280.6</v>
      </c>
      <c r="F209" s="8">
        <f>E209/B209*100</f>
        <v>94.437423205195714</v>
      </c>
      <c r="G209" s="8">
        <f>E209/C209*100</f>
        <v>94.437423205195714</v>
      </c>
      <c r="H209" s="1">
        <f t="shared" ref="H209:AD209" si="211">H210+H211+H212+H213</f>
        <v>2849.7</v>
      </c>
      <c r="I209" s="1">
        <f>I210+I211+I212+I213</f>
        <v>2248.4</v>
      </c>
      <c r="J209" s="1">
        <f t="shared" si="211"/>
        <v>2602.4</v>
      </c>
      <c r="K209" s="1">
        <f>K210+K211+K212+K213</f>
        <v>2468.8000000000002</v>
      </c>
      <c r="L209" s="1">
        <f t="shared" si="211"/>
        <v>2532.5</v>
      </c>
      <c r="M209" s="1">
        <f>M210+M211+M212+M213</f>
        <v>2173</v>
      </c>
      <c r="N209" s="1">
        <f t="shared" si="211"/>
        <v>3364.2</v>
      </c>
      <c r="O209" s="1">
        <f>O210+O211+O212+O213</f>
        <v>3486.4</v>
      </c>
      <c r="P209" s="1">
        <f t="shared" si="211"/>
        <v>3826.2</v>
      </c>
      <c r="Q209" s="1">
        <f>Q210+Q211+Q212+Q213</f>
        <v>2486.1</v>
      </c>
      <c r="R209" s="1">
        <f t="shared" si="211"/>
        <v>3883.5</v>
      </c>
      <c r="S209" s="1">
        <f>S210+S211+S212+S213</f>
        <v>3504</v>
      </c>
      <c r="T209" s="1">
        <f t="shared" si="211"/>
        <v>3383.4</v>
      </c>
      <c r="U209" s="1">
        <f>U210+U211+U212+U213</f>
        <v>3807</v>
      </c>
      <c r="V209" s="1">
        <f t="shared" si="211"/>
        <v>2780</v>
      </c>
      <c r="W209" s="1">
        <f>W210+W211+W212+W213</f>
        <v>1439.5</v>
      </c>
      <c r="X209" s="1">
        <f t="shared" si="211"/>
        <v>1900.4</v>
      </c>
      <c r="Y209" s="1">
        <f>Y210+Y211+Y212+Y213</f>
        <v>1367</v>
      </c>
      <c r="Z209" s="1">
        <f t="shared" si="211"/>
        <v>2853.3</v>
      </c>
      <c r="AA209" s="1">
        <f>AA210+AA211+AA212+AA213</f>
        <v>3151</v>
      </c>
      <c r="AB209" s="1">
        <f t="shared" si="211"/>
        <v>2259.4</v>
      </c>
      <c r="AC209" s="1">
        <f>AC210+AC211+AC212+AC213</f>
        <v>0</v>
      </c>
      <c r="AD209" s="1">
        <f t="shared" si="211"/>
        <v>1947</v>
      </c>
      <c r="AE209" s="1">
        <f>AE210+AE211+AE212+AE213</f>
        <v>6149.4</v>
      </c>
      <c r="AF209" s="148" t="s">
        <v>89</v>
      </c>
      <c r="AG209" s="30"/>
      <c r="AH209" s="30"/>
      <c r="AI209" s="30"/>
    </row>
    <row r="210" spans="1:35" s="32" customFormat="1" ht="18.75" x14ac:dyDescent="0.3">
      <c r="A210" s="35" t="s">
        <v>13</v>
      </c>
      <c r="B210" s="5"/>
      <c r="C210" s="1"/>
      <c r="D210" s="5"/>
      <c r="E210" s="5"/>
      <c r="F210" s="5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49"/>
      <c r="AG210" s="30"/>
      <c r="AH210" s="30"/>
      <c r="AI210" s="30"/>
    </row>
    <row r="211" spans="1:35" s="32" customFormat="1" ht="18.75" x14ac:dyDescent="0.3">
      <c r="A211" s="35" t="s">
        <v>14</v>
      </c>
      <c r="B211" s="7">
        <f>B217</f>
        <v>34182</v>
      </c>
      <c r="C211" s="7">
        <f>C217</f>
        <v>34182</v>
      </c>
      <c r="D211" s="7">
        <f t="shared" ref="D211:E211" si="212">D217</f>
        <v>32280.6</v>
      </c>
      <c r="E211" s="7">
        <f t="shared" si="212"/>
        <v>32280.6</v>
      </c>
      <c r="F211" s="4">
        <f>E211/B211*100</f>
        <v>94.437423205195714</v>
      </c>
      <c r="G211" s="4">
        <f>E211/C211*100</f>
        <v>94.437423205195714</v>
      </c>
      <c r="H211" s="2">
        <f>H217</f>
        <v>2849.7</v>
      </c>
      <c r="I211" s="2">
        <f>I217</f>
        <v>2248.4</v>
      </c>
      <c r="J211" s="2">
        <f t="shared" ref="J211:AD211" si="213">J217</f>
        <v>2602.4</v>
      </c>
      <c r="K211" s="2">
        <f>K217</f>
        <v>2468.8000000000002</v>
      </c>
      <c r="L211" s="2">
        <f t="shared" si="213"/>
        <v>2532.5</v>
      </c>
      <c r="M211" s="2">
        <f>M217</f>
        <v>2173</v>
      </c>
      <c r="N211" s="2">
        <f t="shared" si="213"/>
        <v>3364.2</v>
      </c>
      <c r="O211" s="2">
        <f>O217</f>
        <v>3486.4</v>
      </c>
      <c r="P211" s="2">
        <f t="shared" si="213"/>
        <v>3826.2</v>
      </c>
      <c r="Q211" s="2">
        <f>Q217</f>
        <v>2486.1</v>
      </c>
      <c r="R211" s="2">
        <f t="shared" si="213"/>
        <v>3883.5</v>
      </c>
      <c r="S211" s="2">
        <f>S217</f>
        <v>3504</v>
      </c>
      <c r="T211" s="2">
        <f t="shared" si="213"/>
        <v>3383.4</v>
      </c>
      <c r="U211" s="2">
        <f>U217</f>
        <v>3807</v>
      </c>
      <c r="V211" s="2">
        <f t="shared" si="213"/>
        <v>2780</v>
      </c>
      <c r="W211" s="2">
        <f>W217</f>
        <v>1439.5</v>
      </c>
      <c r="X211" s="2">
        <f t="shared" si="213"/>
        <v>1900.4</v>
      </c>
      <c r="Y211" s="2">
        <f>Y217</f>
        <v>1367</v>
      </c>
      <c r="Z211" s="2">
        <f t="shared" si="213"/>
        <v>2853.3</v>
      </c>
      <c r="AA211" s="2">
        <f>AA217</f>
        <v>3151</v>
      </c>
      <c r="AB211" s="2">
        <f t="shared" si="213"/>
        <v>2259.4</v>
      </c>
      <c r="AC211" s="2">
        <f>AC217</f>
        <v>0</v>
      </c>
      <c r="AD211" s="2">
        <f t="shared" si="213"/>
        <v>1947</v>
      </c>
      <c r="AE211" s="2">
        <f>AE217</f>
        <v>6149.4</v>
      </c>
      <c r="AF211" s="149"/>
      <c r="AG211" s="30"/>
      <c r="AH211" s="30"/>
      <c r="AI211" s="30"/>
    </row>
    <row r="212" spans="1:35" s="32" customFormat="1" ht="18.75" x14ac:dyDescent="0.3">
      <c r="A212" s="35" t="s">
        <v>15</v>
      </c>
      <c r="B212" s="5"/>
      <c r="C212" s="5"/>
      <c r="D212" s="5"/>
      <c r="E212" s="5"/>
      <c r="F212" s="5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49"/>
      <c r="AG212" s="30"/>
      <c r="AH212" s="30"/>
      <c r="AI212" s="30"/>
    </row>
    <row r="213" spans="1:35" s="32" customFormat="1" ht="18.75" x14ac:dyDescent="0.3">
      <c r="A213" s="35" t="s">
        <v>16</v>
      </c>
      <c r="B213" s="5"/>
      <c r="C213" s="5"/>
      <c r="D213" s="5"/>
      <c r="E213" s="5"/>
      <c r="F213" s="5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49"/>
      <c r="AG213" s="30"/>
      <c r="AH213" s="30"/>
      <c r="AI213" s="30"/>
    </row>
    <row r="214" spans="1:35" s="32" customFormat="1" ht="48.75" customHeight="1" x14ac:dyDescent="0.2">
      <c r="A214" s="153" t="s">
        <v>90</v>
      </c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7"/>
      <c r="AF214" s="149"/>
      <c r="AG214" s="30"/>
      <c r="AH214" s="30"/>
      <c r="AI214" s="30"/>
    </row>
    <row r="215" spans="1:35" s="32" customFormat="1" ht="18.75" x14ac:dyDescent="0.3">
      <c r="A215" s="33" t="s">
        <v>17</v>
      </c>
      <c r="B215" s="1">
        <f>H215+J215+L215+N215+P215+R215+T215+V215+X215+Z215+AB215+AD215</f>
        <v>34182</v>
      </c>
      <c r="C215" s="1">
        <f>C216+C217+C218+C219</f>
        <v>34182</v>
      </c>
      <c r="D215" s="1">
        <f>D216+D217+D218+D219</f>
        <v>32280.6</v>
      </c>
      <c r="E215" s="1">
        <f>E216+E217+E218+E219</f>
        <v>32280.6</v>
      </c>
      <c r="F215" s="8">
        <f>E215/B215*100</f>
        <v>94.437423205195714</v>
      </c>
      <c r="G215" s="8">
        <f>E215/C215*100</f>
        <v>94.437423205195714</v>
      </c>
      <c r="H215" s="1">
        <f t="shared" ref="H215:AE215" si="214">H216+H217+H218+H219</f>
        <v>2849.7</v>
      </c>
      <c r="I215" s="1">
        <f t="shared" si="214"/>
        <v>2248.4</v>
      </c>
      <c r="J215" s="1">
        <f t="shared" si="214"/>
        <v>2602.4</v>
      </c>
      <c r="K215" s="1">
        <f t="shared" si="214"/>
        <v>2468.8000000000002</v>
      </c>
      <c r="L215" s="1">
        <f t="shared" si="214"/>
        <v>2532.5</v>
      </c>
      <c r="M215" s="1">
        <f t="shared" si="214"/>
        <v>2173</v>
      </c>
      <c r="N215" s="1">
        <f t="shared" si="214"/>
        <v>3364.2</v>
      </c>
      <c r="O215" s="1">
        <f t="shared" si="214"/>
        <v>3486.4</v>
      </c>
      <c r="P215" s="1">
        <f t="shared" si="214"/>
        <v>3826.2</v>
      </c>
      <c r="Q215" s="1">
        <f t="shared" si="214"/>
        <v>2486.1</v>
      </c>
      <c r="R215" s="1">
        <f t="shared" si="214"/>
        <v>3883.5</v>
      </c>
      <c r="S215" s="1">
        <f t="shared" si="214"/>
        <v>3504</v>
      </c>
      <c r="T215" s="1">
        <f t="shared" si="214"/>
        <v>3383.4</v>
      </c>
      <c r="U215" s="1">
        <f t="shared" si="214"/>
        <v>3807</v>
      </c>
      <c r="V215" s="1">
        <f t="shared" si="214"/>
        <v>2780</v>
      </c>
      <c r="W215" s="1">
        <f t="shared" si="214"/>
        <v>1439.5</v>
      </c>
      <c r="X215" s="1">
        <f t="shared" si="214"/>
        <v>1900.4</v>
      </c>
      <c r="Y215" s="1">
        <f t="shared" si="214"/>
        <v>1367</v>
      </c>
      <c r="Z215" s="1">
        <f t="shared" si="214"/>
        <v>2853.3</v>
      </c>
      <c r="AA215" s="1">
        <f t="shared" si="214"/>
        <v>3151</v>
      </c>
      <c r="AB215" s="1">
        <f t="shared" si="214"/>
        <v>2259.4</v>
      </c>
      <c r="AC215" s="1">
        <f t="shared" si="214"/>
        <v>0</v>
      </c>
      <c r="AD215" s="1">
        <f t="shared" si="214"/>
        <v>1947</v>
      </c>
      <c r="AE215" s="1">
        <f t="shared" si="214"/>
        <v>6149.4</v>
      </c>
      <c r="AF215" s="149"/>
      <c r="AG215" s="30"/>
      <c r="AH215" s="30"/>
      <c r="AI215" s="30"/>
    </row>
    <row r="216" spans="1:35" s="32" customFormat="1" ht="18.75" x14ac:dyDescent="0.3">
      <c r="A216" s="35" t="s">
        <v>13</v>
      </c>
      <c r="B216" s="5"/>
      <c r="C216" s="5"/>
      <c r="D216" s="5"/>
      <c r="E216" s="5"/>
      <c r="F216" s="5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49"/>
      <c r="AG216" s="30"/>
      <c r="AH216" s="30"/>
      <c r="AI216" s="30"/>
    </row>
    <row r="217" spans="1:35" s="83" customFormat="1" ht="18.75" x14ac:dyDescent="0.3">
      <c r="A217" s="82" t="s">
        <v>14</v>
      </c>
      <c r="B217" s="7">
        <f>H217+J217+L217+N217+P217+R217+T217+V217+X217+Z217+AB217+AD217</f>
        <v>34182</v>
      </c>
      <c r="C217" s="7">
        <f>H217+J217+L217+N217+P217+R217+T217+V217+X217+Z217+AB217+AD217</f>
        <v>34182</v>
      </c>
      <c r="D217" s="2">
        <f>E217</f>
        <v>32280.6</v>
      </c>
      <c r="E217" s="7">
        <f>I217+K217+M217+O217+Q217+S217+U217+W217+Y217+AA217+AC217+AE217</f>
        <v>32280.6</v>
      </c>
      <c r="F217" s="4">
        <f>E217/B217*100</f>
        <v>94.437423205195714</v>
      </c>
      <c r="G217" s="4">
        <f>E217/C217*100</f>
        <v>94.437423205195714</v>
      </c>
      <c r="H217" s="7">
        <v>2849.7</v>
      </c>
      <c r="I217" s="7">
        <v>2248.4</v>
      </c>
      <c r="J217" s="7">
        <v>2602.4</v>
      </c>
      <c r="K217" s="7">
        <v>2468.8000000000002</v>
      </c>
      <c r="L217" s="7">
        <v>2532.5</v>
      </c>
      <c r="M217" s="7">
        <v>2173</v>
      </c>
      <c r="N217" s="7">
        <v>3364.2</v>
      </c>
      <c r="O217" s="7">
        <v>3486.4</v>
      </c>
      <c r="P217" s="7">
        <v>3826.2</v>
      </c>
      <c r="Q217" s="7">
        <v>2486.1</v>
      </c>
      <c r="R217" s="7">
        <v>3883.5</v>
      </c>
      <c r="S217" s="7">
        <v>3504</v>
      </c>
      <c r="T217" s="7">
        <v>3383.4</v>
      </c>
      <c r="U217" s="7">
        <v>3807</v>
      </c>
      <c r="V217" s="7">
        <v>2780</v>
      </c>
      <c r="W217" s="7">
        <v>1439.5</v>
      </c>
      <c r="X217" s="7">
        <v>1900.4</v>
      </c>
      <c r="Y217" s="7">
        <v>1367</v>
      </c>
      <c r="Z217" s="7">
        <v>2853.3</v>
      </c>
      <c r="AA217" s="7">
        <v>3151</v>
      </c>
      <c r="AB217" s="7">
        <v>2259.4</v>
      </c>
      <c r="AC217" s="7"/>
      <c r="AD217" s="7">
        <f>2328.6-381.6</f>
        <v>1947</v>
      </c>
      <c r="AE217" s="7">
        <v>6149.4</v>
      </c>
      <c r="AF217" s="154"/>
      <c r="AG217" s="30">
        <f>C217-E217</f>
        <v>1901.4000000000015</v>
      </c>
      <c r="AH217" s="30"/>
      <c r="AI217" s="30"/>
    </row>
    <row r="218" spans="1:35" s="32" customFormat="1" ht="18.75" x14ac:dyDescent="0.3">
      <c r="A218" s="35" t="s">
        <v>15</v>
      </c>
      <c r="B218" s="5"/>
      <c r="C218" s="5"/>
      <c r="D218" s="5"/>
      <c r="E218" s="5"/>
      <c r="F218" s="5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0"/>
      <c r="AG218" s="30"/>
      <c r="AH218" s="30"/>
      <c r="AI218" s="30"/>
    </row>
    <row r="219" spans="1:35" s="32" customFormat="1" ht="18.75" x14ac:dyDescent="0.3">
      <c r="A219" s="35" t="s">
        <v>16</v>
      </c>
      <c r="B219" s="5"/>
      <c r="C219" s="5"/>
      <c r="D219" s="5"/>
      <c r="E219" s="5"/>
      <c r="F219" s="5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0"/>
      <c r="AG219" s="30"/>
      <c r="AH219" s="30"/>
      <c r="AI219" s="30"/>
    </row>
    <row r="220" spans="1:35" s="32" customFormat="1" ht="35.25" customHeight="1" x14ac:dyDescent="0.2">
      <c r="A220" s="143" t="s">
        <v>91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64"/>
      <c r="AF220" s="10"/>
      <c r="AG220" s="30"/>
      <c r="AH220" s="30"/>
      <c r="AI220" s="30"/>
    </row>
    <row r="221" spans="1:35" s="32" customFormat="1" ht="27.75" customHeight="1" x14ac:dyDescent="0.3">
      <c r="A221" s="33" t="s">
        <v>17</v>
      </c>
      <c r="B221" s="84">
        <f>B222</f>
        <v>11</v>
      </c>
      <c r="C221" s="84">
        <f t="shared" ref="C221:AE221" si="215">C222</f>
        <v>11</v>
      </c>
      <c r="D221" s="84">
        <f t="shared" si="215"/>
        <v>2</v>
      </c>
      <c r="E221" s="84">
        <f t="shared" si="215"/>
        <v>2</v>
      </c>
      <c r="F221" s="85">
        <f>E221/B221*100</f>
        <v>18.181818181818183</v>
      </c>
      <c r="G221" s="85">
        <f>E221/C221*100</f>
        <v>18.181818181818183</v>
      </c>
      <c r="H221" s="86">
        <f t="shared" si="215"/>
        <v>2</v>
      </c>
      <c r="I221" s="86">
        <f t="shared" si="215"/>
        <v>0</v>
      </c>
      <c r="J221" s="86">
        <f t="shared" si="215"/>
        <v>2</v>
      </c>
      <c r="K221" s="86">
        <f t="shared" si="215"/>
        <v>2</v>
      </c>
      <c r="L221" s="86">
        <f t="shared" si="215"/>
        <v>0</v>
      </c>
      <c r="M221" s="86">
        <f t="shared" si="215"/>
        <v>0</v>
      </c>
      <c r="N221" s="86">
        <f t="shared" si="215"/>
        <v>3</v>
      </c>
      <c r="O221" s="86">
        <f t="shared" si="215"/>
        <v>0</v>
      </c>
      <c r="P221" s="86">
        <f t="shared" si="215"/>
        <v>0</v>
      </c>
      <c r="Q221" s="86">
        <f t="shared" si="215"/>
        <v>0</v>
      </c>
      <c r="R221" s="86">
        <f t="shared" si="215"/>
        <v>0</v>
      </c>
      <c r="S221" s="86">
        <f t="shared" si="215"/>
        <v>0</v>
      </c>
      <c r="T221" s="86">
        <f t="shared" si="215"/>
        <v>0</v>
      </c>
      <c r="U221" s="86">
        <f t="shared" si="215"/>
        <v>0</v>
      </c>
      <c r="V221" s="86">
        <f t="shared" si="215"/>
        <v>2</v>
      </c>
      <c r="W221" s="86">
        <f t="shared" si="215"/>
        <v>0</v>
      </c>
      <c r="X221" s="86">
        <f t="shared" si="215"/>
        <v>0</v>
      </c>
      <c r="Y221" s="86">
        <f t="shared" si="215"/>
        <v>0</v>
      </c>
      <c r="Z221" s="86">
        <f t="shared" si="215"/>
        <v>0</v>
      </c>
      <c r="AA221" s="86">
        <f t="shared" si="215"/>
        <v>0</v>
      </c>
      <c r="AB221" s="86">
        <f t="shared" si="215"/>
        <v>2</v>
      </c>
      <c r="AC221" s="86">
        <f t="shared" si="215"/>
        <v>0</v>
      </c>
      <c r="AD221" s="86">
        <f t="shared" si="215"/>
        <v>0</v>
      </c>
      <c r="AE221" s="86">
        <f t="shared" si="215"/>
        <v>0</v>
      </c>
      <c r="AF221" s="87"/>
      <c r="AG221" s="30"/>
      <c r="AH221" s="30"/>
      <c r="AI221" s="30"/>
    </row>
    <row r="222" spans="1:35" s="32" customFormat="1" ht="26.25" customHeight="1" x14ac:dyDescent="0.3">
      <c r="A222" s="35" t="s">
        <v>14</v>
      </c>
      <c r="B222" s="2">
        <f>B225+B228</f>
        <v>11</v>
      </c>
      <c r="C222" s="2">
        <f t="shared" ref="C222:AE222" si="216">C225+C228</f>
        <v>11</v>
      </c>
      <c r="D222" s="2">
        <f t="shared" si="216"/>
        <v>2</v>
      </c>
      <c r="E222" s="2">
        <f t="shared" si="216"/>
        <v>2</v>
      </c>
      <c r="F222" s="88">
        <f>E222/B222*100</f>
        <v>18.181818181818183</v>
      </c>
      <c r="G222" s="88">
        <f>E222/C222*100</f>
        <v>18.181818181818183</v>
      </c>
      <c r="H222" s="2">
        <f t="shared" si="216"/>
        <v>2</v>
      </c>
      <c r="I222" s="2">
        <f t="shared" si="216"/>
        <v>0</v>
      </c>
      <c r="J222" s="2">
        <f t="shared" si="216"/>
        <v>2</v>
      </c>
      <c r="K222" s="2">
        <f t="shared" si="216"/>
        <v>2</v>
      </c>
      <c r="L222" s="2">
        <f t="shared" si="216"/>
        <v>0</v>
      </c>
      <c r="M222" s="2">
        <f t="shared" si="216"/>
        <v>0</v>
      </c>
      <c r="N222" s="2">
        <f t="shared" si="216"/>
        <v>3</v>
      </c>
      <c r="O222" s="2">
        <f t="shared" si="216"/>
        <v>0</v>
      </c>
      <c r="P222" s="2">
        <f t="shared" si="216"/>
        <v>0</v>
      </c>
      <c r="Q222" s="2">
        <f t="shared" si="216"/>
        <v>0</v>
      </c>
      <c r="R222" s="2">
        <f t="shared" si="216"/>
        <v>0</v>
      </c>
      <c r="S222" s="2">
        <f t="shared" si="216"/>
        <v>0</v>
      </c>
      <c r="T222" s="2">
        <f t="shared" si="216"/>
        <v>0</v>
      </c>
      <c r="U222" s="2">
        <f t="shared" si="216"/>
        <v>0</v>
      </c>
      <c r="V222" s="2">
        <f t="shared" si="216"/>
        <v>2</v>
      </c>
      <c r="W222" s="2">
        <f t="shared" si="216"/>
        <v>0</v>
      </c>
      <c r="X222" s="2">
        <f t="shared" si="216"/>
        <v>0</v>
      </c>
      <c r="Y222" s="2">
        <f t="shared" si="216"/>
        <v>0</v>
      </c>
      <c r="Z222" s="2">
        <f t="shared" si="216"/>
        <v>0</v>
      </c>
      <c r="AA222" s="2">
        <f t="shared" si="216"/>
        <v>0</v>
      </c>
      <c r="AB222" s="2">
        <f t="shared" si="216"/>
        <v>2</v>
      </c>
      <c r="AC222" s="2">
        <f t="shared" si="216"/>
        <v>0</v>
      </c>
      <c r="AD222" s="2">
        <f t="shared" si="216"/>
        <v>0</v>
      </c>
      <c r="AE222" s="2">
        <f t="shared" si="216"/>
        <v>0</v>
      </c>
      <c r="AF222" s="10"/>
      <c r="AG222" s="30"/>
      <c r="AH222" s="30"/>
      <c r="AI222" s="30"/>
    </row>
    <row r="223" spans="1:35" s="32" customFormat="1" ht="55.5" customHeight="1" x14ac:dyDescent="0.2">
      <c r="A223" s="153" t="s">
        <v>92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7"/>
      <c r="AF223" s="10"/>
      <c r="AG223" s="30"/>
      <c r="AH223" s="30"/>
      <c r="AI223" s="30"/>
    </row>
    <row r="224" spans="1:35" s="32" customFormat="1" ht="23.25" customHeight="1" x14ac:dyDescent="0.3">
      <c r="A224" s="33" t="s">
        <v>17</v>
      </c>
      <c r="B224" s="84">
        <f>B225</f>
        <v>11</v>
      </c>
      <c r="C224" s="84">
        <f t="shared" ref="C224:AE224" si="217">C225</f>
        <v>11</v>
      </c>
      <c r="D224" s="84">
        <f t="shared" si="217"/>
        <v>2</v>
      </c>
      <c r="E224" s="84">
        <f t="shared" si="217"/>
        <v>2</v>
      </c>
      <c r="F224" s="84">
        <f>E224/B224*100</f>
        <v>18.181818181818183</v>
      </c>
      <c r="G224" s="84">
        <f>E224/C224*100</f>
        <v>18.181818181818183</v>
      </c>
      <c r="H224" s="86">
        <f t="shared" si="217"/>
        <v>2</v>
      </c>
      <c r="I224" s="86">
        <f t="shared" si="217"/>
        <v>0</v>
      </c>
      <c r="J224" s="86">
        <f t="shared" si="217"/>
        <v>2</v>
      </c>
      <c r="K224" s="86">
        <f t="shared" si="217"/>
        <v>2</v>
      </c>
      <c r="L224" s="86">
        <f t="shared" si="217"/>
        <v>0</v>
      </c>
      <c r="M224" s="86">
        <f t="shared" si="217"/>
        <v>0</v>
      </c>
      <c r="N224" s="86">
        <f t="shared" si="217"/>
        <v>3</v>
      </c>
      <c r="O224" s="86">
        <f t="shared" si="217"/>
        <v>0</v>
      </c>
      <c r="P224" s="86">
        <f t="shared" si="217"/>
        <v>0</v>
      </c>
      <c r="Q224" s="86">
        <f t="shared" si="217"/>
        <v>0</v>
      </c>
      <c r="R224" s="86">
        <f t="shared" si="217"/>
        <v>0</v>
      </c>
      <c r="S224" s="86">
        <f t="shared" si="217"/>
        <v>0</v>
      </c>
      <c r="T224" s="86">
        <f t="shared" si="217"/>
        <v>0</v>
      </c>
      <c r="U224" s="86">
        <f t="shared" si="217"/>
        <v>0</v>
      </c>
      <c r="V224" s="86">
        <f t="shared" si="217"/>
        <v>2</v>
      </c>
      <c r="W224" s="86">
        <f t="shared" si="217"/>
        <v>0</v>
      </c>
      <c r="X224" s="86">
        <f t="shared" si="217"/>
        <v>0</v>
      </c>
      <c r="Y224" s="86">
        <f t="shared" si="217"/>
        <v>0</v>
      </c>
      <c r="Z224" s="86">
        <f t="shared" si="217"/>
        <v>0</v>
      </c>
      <c r="AA224" s="86">
        <f t="shared" si="217"/>
        <v>0</v>
      </c>
      <c r="AB224" s="86">
        <f t="shared" si="217"/>
        <v>2</v>
      </c>
      <c r="AC224" s="86">
        <f t="shared" si="217"/>
        <v>0</v>
      </c>
      <c r="AD224" s="86">
        <f t="shared" si="217"/>
        <v>0</v>
      </c>
      <c r="AE224" s="86">
        <f t="shared" si="217"/>
        <v>0</v>
      </c>
      <c r="AF224" s="87"/>
      <c r="AG224" s="30"/>
      <c r="AH224" s="30"/>
      <c r="AI224" s="30"/>
    </row>
    <row r="225" spans="1:35" s="32" customFormat="1" ht="106.5" customHeight="1" x14ac:dyDescent="0.3">
      <c r="A225" s="35" t="s">
        <v>14</v>
      </c>
      <c r="B225" s="2">
        <f>H225+J225+L225+N225+P225+R225+T225+V225+X225+Z225+AB225+AD225</f>
        <v>11</v>
      </c>
      <c r="C225" s="2">
        <f>H225+J225+L225+N225+P225+R225+T225+V225+Z225+AB225</f>
        <v>11</v>
      </c>
      <c r="D225" s="2">
        <f>E225</f>
        <v>2</v>
      </c>
      <c r="E225" s="2">
        <f>I225+K225+M225+O225+Q225+S225+U225+W225+Y225+AA225+AC225+AE225</f>
        <v>2</v>
      </c>
      <c r="F225" s="138">
        <f>E225/B225*100</f>
        <v>18.181818181818183</v>
      </c>
      <c r="G225" s="138">
        <f>E225/C225*100</f>
        <v>18.181818181818183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10" t="s">
        <v>93</v>
      </c>
      <c r="AG225" s="30"/>
      <c r="AH225" s="30"/>
      <c r="AI225" s="30"/>
    </row>
    <row r="226" spans="1:35" s="32" customFormat="1" ht="51" customHeight="1" x14ac:dyDescent="0.2">
      <c r="A226" s="153" t="s">
        <v>94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7"/>
      <c r="AF226" s="10"/>
      <c r="AG226" s="30"/>
      <c r="AH226" s="30"/>
      <c r="AI226" s="30"/>
    </row>
    <row r="227" spans="1:35" s="32" customFormat="1" ht="26.25" customHeight="1" x14ac:dyDescent="0.3">
      <c r="A227" s="33" t="s">
        <v>17</v>
      </c>
      <c r="B227" s="85">
        <f>B228</f>
        <v>0</v>
      </c>
      <c r="C227" s="86">
        <f t="shared" ref="C227:AE227" si="218">C228</f>
        <v>0</v>
      </c>
      <c r="D227" s="86">
        <f t="shared" si="218"/>
        <v>0</v>
      </c>
      <c r="E227" s="86">
        <f t="shared" si="218"/>
        <v>0</v>
      </c>
      <c r="F227" s="86" t="e">
        <f>E227/B227*100</f>
        <v>#DIV/0!</v>
      </c>
      <c r="G227" s="86" t="e">
        <f>E227/C227*100</f>
        <v>#DIV/0!</v>
      </c>
      <c r="H227" s="86">
        <f t="shared" si="218"/>
        <v>0</v>
      </c>
      <c r="I227" s="86">
        <f t="shared" si="218"/>
        <v>0</v>
      </c>
      <c r="J227" s="86">
        <f t="shared" si="218"/>
        <v>0</v>
      </c>
      <c r="K227" s="86">
        <f t="shared" si="218"/>
        <v>0</v>
      </c>
      <c r="L227" s="86">
        <f t="shared" si="218"/>
        <v>0</v>
      </c>
      <c r="M227" s="86">
        <f t="shared" si="218"/>
        <v>0</v>
      </c>
      <c r="N227" s="86">
        <f t="shared" si="218"/>
        <v>0</v>
      </c>
      <c r="O227" s="86">
        <f t="shared" si="218"/>
        <v>0</v>
      </c>
      <c r="P227" s="86">
        <f t="shared" si="218"/>
        <v>0</v>
      </c>
      <c r="Q227" s="86">
        <f t="shared" si="218"/>
        <v>0</v>
      </c>
      <c r="R227" s="86">
        <f t="shared" si="218"/>
        <v>0</v>
      </c>
      <c r="S227" s="86">
        <f t="shared" si="218"/>
        <v>0</v>
      </c>
      <c r="T227" s="86">
        <f t="shared" si="218"/>
        <v>0</v>
      </c>
      <c r="U227" s="86">
        <f t="shared" si="218"/>
        <v>0</v>
      </c>
      <c r="V227" s="86">
        <f t="shared" si="218"/>
        <v>0</v>
      </c>
      <c r="W227" s="86">
        <f t="shared" si="218"/>
        <v>0</v>
      </c>
      <c r="X227" s="86">
        <f t="shared" si="218"/>
        <v>0</v>
      </c>
      <c r="Y227" s="86">
        <f t="shared" si="218"/>
        <v>0</v>
      </c>
      <c r="Z227" s="86">
        <f t="shared" si="218"/>
        <v>0</v>
      </c>
      <c r="AA227" s="86">
        <f t="shared" si="218"/>
        <v>0</v>
      </c>
      <c r="AB227" s="86">
        <f t="shared" si="218"/>
        <v>0</v>
      </c>
      <c r="AC227" s="86">
        <f t="shared" si="218"/>
        <v>0</v>
      </c>
      <c r="AD227" s="86">
        <f t="shared" si="218"/>
        <v>0</v>
      </c>
      <c r="AE227" s="86">
        <f t="shared" si="218"/>
        <v>0</v>
      </c>
      <c r="AF227" s="87"/>
      <c r="AG227" s="30"/>
      <c r="AH227" s="30"/>
      <c r="AI227" s="30"/>
    </row>
    <row r="228" spans="1:35" s="32" customFormat="1" ht="32.25" customHeight="1" x14ac:dyDescent="0.3">
      <c r="A228" s="35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5">
        <f>E228</f>
        <v>0</v>
      </c>
      <c r="E228" s="2">
        <f>I228+K228+M228+O228+Q228+S228+U228+W228+Y228+AA228+AC228+AE228</f>
        <v>0</v>
      </c>
      <c r="F228" s="5" t="e">
        <f>E228/B228*100</f>
        <v>#DIV/0!</v>
      </c>
      <c r="G228" s="5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0"/>
      <c r="AG228" s="30"/>
      <c r="AH228" s="30"/>
      <c r="AI228" s="30"/>
    </row>
    <row r="229" spans="1:35" s="32" customFormat="1" ht="37.5" x14ac:dyDescent="0.3">
      <c r="A229" s="68" t="s">
        <v>45</v>
      </c>
      <c r="B229" s="89">
        <f>H229+J229+L229+N229+P229+R229+T229+V229+X229+Z229+AB229+AD229</f>
        <v>37358.300000000003</v>
      </c>
      <c r="C229" s="65">
        <f t="shared" ref="C229:E229" si="219">C230+C231+C232+C233</f>
        <v>37347.299999999996</v>
      </c>
      <c r="D229" s="65">
        <f t="shared" si="219"/>
        <v>35020.35</v>
      </c>
      <c r="E229" s="65">
        <f t="shared" si="219"/>
        <v>35020.35</v>
      </c>
      <c r="F229" s="66">
        <f>E229/B229*100</f>
        <v>93.741819087056939</v>
      </c>
      <c r="G229" s="66">
        <f>E229/C229*100</f>
        <v>93.769429115357738</v>
      </c>
      <c r="H229" s="65">
        <f>H230+H231+H232+H233</f>
        <v>2851.7</v>
      </c>
      <c r="I229" s="65">
        <f t="shared" ref="I229:AE229" si="220">I230+I231+I232+I233</f>
        <v>2248.4</v>
      </c>
      <c r="J229" s="65">
        <f t="shared" si="220"/>
        <v>3016.5</v>
      </c>
      <c r="K229" s="65">
        <f t="shared" si="220"/>
        <v>2733.2000000000003</v>
      </c>
      <c r="L229" s="65">
        <f t="shared" si="220"/>
        <v>3018.9</v>
      </c>
      <c r="M229" s="65">
        <f t="shared" si="220"/>
        <v>2659.8</v>
      </c>
      <c r="N229" s="65">
        <f t="shared" si="220"/>
        <v>3853</v>
      </c>
      <c r="O229" s="65">
        <f t="shared" si="220"/>
        <v>3661.4</v>
      </c>
      <c r="P229" s="65">
        <f t="shared" si="220"/>
        <v>4436.7</v>
      </c>
      <c r="Q229" s="65">
        <f t="shared" si="220"/>
        <v>2597.6999999999998</v>
      </c>
      <c r="R229" s="65">
        <f t="shared" si="220"/>
        <v>3883.5</v>
      </c>
      <c r="S229" s="65">
        <f t="shared" si="220"/>
        <v>4139</v>
      </c>
      <c r="T229" s="65">
        <f t="shared" si="220"/>
        <v>3776.9</v>
      </c>
      <c r="U229" s="65">
        <f t="shared" si="220"/>
        <v>3828.3</v>
      </c>
      <c r="V229" s="65">
        <f t="shared" si="220"/>
        <v>2782</v>
      </c>
      <c r="W229" s="65">
        <f t="shared" si="220"/>
        <v>1534.75</v>
      </c>
      <c r="X229" s="65">
        <f t="shared" si="220"/>
        <v>1913.4</v>
      </c>
      <c r="Y229" s="65">
        <f t="shared" si="220"/>
        <v>1595.2</v>
      </c>
      <c r="Z229" s="65">
        <f t="shared" si="220"/>
        <v>3514.8</v>
      </c>
      <c r="AA229" s="65">
        <f t="shared" si="220"/>
        <v>3151</v>
      </c>
      <c r="AB229" s="65">
        <f t="shared" si="220"/>
        <v>2363.9</v>
      </c>
      <c r="AC229" s="65">
        <f t="shared" si="220"/>
        <v>0</v>
      </c>
      <c r="AD229" s="65">
        <f t="shared" si="220"/>
        <v>1947</v>
      </c>
      <c r="AE229" s="65">
        <f t="shared" si="220"/>
        <v>6873.5999999999995</v>
      </c>
      <c r="AF229" s="67"/>
      <c r="AG229" s="30"/>
      <c r="AH229" s="30"/>
      <c r="AI229" s="30"/>
    </row>
    <row r="230" spans="1:35" s="32" customFormat="1" ht="18.75" x14ac:dyDescent="0.3">
      <c r="A230" s="68" t="s">
        <v>13</v>
      </c>
      <c r="B230" s="89">
        <f t="shared" ref="B230" si="221">H230+J230+L230+N230+P230+R230+T230+V230+X230+Z230+AB230+AD230</f>
        <v>0</v>
      </c>
      <c r="C230" s="65">
        <f t="shared" ref="C230:E231" si="222">C210+C192+C174</f>
        <v>0</v>
      </c>
      <c r="D230" s="65">
        <f t="shared" si="222"/>
        <v>0</v>
      </c>
      <c r="E230" s="65">
        <f t="shared" si="222"/>
        <v>0</v>
      </c>
      <c r="F230" s="90"/>
      <c r="G230" s="90"/>
      <c r="H230" s="65">
        <f>H174+H192+H210</f>
        <v>0</v>
      </c>
      <c r="I230" s="65">
        <f t="shared" ref="I230:AE230" si="223">I174+I192+I210</f>
        <v>0</v>
      </c>
      <c r="J230" s="65">
        <f t="shared" si="223"/>
        <v>0</v>
      </c>
      <c r="K230" s="65">
        <f t="shared" si="223"/>
        <v>0</v>
      </c>
      <c r="L230" s="65">
        <f t="shared" si="223"/>
        <v>0</v>
      </c>
      <c r="M230" s="65">
        <f t="shared" si="223"/>
        <v>0</v>
      </c>
      <c r="N230" s="65">
        <f t="shared" si="223"/>
        <v>0</v>
      </c>
      <c r="O230" s="65">
        <f t="shared" si="223"/>
        <v>0</v>
      </c>
      <c r="P230" s="65">
        <f t="shared" si="223"/>
        <v>0</v>
      </c>
      <c r="Q230" s="65">
        <f t="shared" si="223"/>
        <v>0</v>
      </c>
      <c r="R230" s="65">
        <f t="shared" si="223"/>
        <v>0</v>
      </c>
      <c r="S230" s="65">
        <f t="shared" si="223"/>
        <v>0</v>
      </c>
      <c r="T230" s="65">
        <f t="shared" si="223"/>
        <v>0</v>
      </c>
      <c r="U230" s="65">
        <f t="shared" si="223"/>
        <v>0</v>
      </c>
      <c r="V230" s="65">
        <f t="shared" si="223"/>
        <v>0</v>
      </c>
      <c r="W230" s="65">
        <f t="shared" si="223"/>
        <v>0</v>
      </c>
      <c r="X230" s="65">
        <f t="shared" si="223"/>
        <v>0</v>
      </c>
      <c r="Y230" s="65">
        <f t="shared" si="223"/>
        <v>0</v>
      </c>
      <c r="Z230" s="65">
        <f t="shared" si="223"/>
        <v>0</v>
      </c>
      <c r="AA230" s="65">
        <f t="shared" si="223"/>
        <v>0</v>
      </c>
      <c r="AB230" s="65">
        <f t="shared" si="223"/>
        <v>0</v>
      </c>
      <c r="AC230" s="65">
        <f t="shared" si="223"/>
        <v>0</v>
      </c>
      <c r="AD230" s="65">
        <f t="shared" si="223"/>
        <v>0</v>
      </c>
      <c r="AE230" s="65">
        <f t="shared" si="223"/>
        <v>0</v>
      </c>
      <c r="AF230" s="67"/>
      <c r="AG230" s="30"/>
      <c r="AH230" s="30"/>
      <c r="AI230" s="30"/>
    </row>
    <row r="231" spans="1:35" s="32" customFormat="1" ht="18.75" x14ac:dyDescent="0.3">
      <c r="A231" s="68" t="s">
        <v>14</v>
      </c>
      <c r="B231" s="89">
        <f>H231+J231+L231+N231+P231+R231+T231+V231+X231+Z231+AB231+AD231</f>
        <v>37358.300000000003</v>
      </c>
      <c r="C231" s="65">
        <f>C211+C193+C175</f>
        <v>37347.299999999996</v>
      </c>
      <c r="D231" s="65">
        <f t="shared" si="222"/>
        <v>35020.35</v>
      </c>
      <c r="E231" s="65">
        <f t="shared" si="222"/>
        <v>35020.35</v>
      </c>
      <c r="F231" s="66">
        <f>E231/B231*100</f>
        <v>93.741819087056939</v>
      </c>
      <c r="G231" s="66">
        <f>E231/C231*100</f>
        <v>93.769429115357738</v>
      </c>
      <c r="H231" s="65">
        <f>H175+H193+H211+H222</f>
        <v>2851.7</v>
      </c>
      <c r="I231" s="65">
        <f t="shared" ref="I231:AE231" si="224">I175+I193+I211+I222</f>
        <v>2248.4</v>
      </c>
      <c r="J231" s="65">
        <f t="shared" si="224"/>
        <v>3016.5</v>
      </c>
      <c r="K231" s="65">
        <f t="shared" si="224"/>
        <v>2733.2000000000003</v>
      </c>
      <c r="L231" s="65">
        <f t="shared" si="224"/>
        <v>3018.9</v>
      </c>
      <c r="M231" s="65">
        <f t="shared" si="224"/>
        <v>2659.8</v>
      </c>
      <c r="N231" s="65">
        <f t="shared" si="224"/>
        <v>3853</v>
      </c>
      <c r="O231" s="65">
        <f t="shared" si="224"/>
        <v>3661.4</v>
      </c>
      <c r="P231" s="65">
        <f t="shared" si="224"/>
        <v>4436.7</v>
      </c>
      <c r="Q231" s="65">
        <f t="shared" si="224"/>
        <v>2597.6999999999998</v>
      </c>
      <c r="R231" s="65">
        <f t="shared" si="224"/>
        <v>3883.5</v>
      </c>
      <c r="S231" s="65">
        <f t="shared" si="224"/>
        <v>4139</v>
      </c>
      <c r="T231" s="65">
        <f t="shared" si="224"/>
        <v>3776.9</v>
      </c>
      <c r="U231" s="65">
        <f t="shared" si="224"/>
        <v>3828.3</v>
      </c>
      <c r="V231" s="65">
        <f t="shared" si="224"/>
        <v>2782</v>
      </c>
      <c r="W231" s="65">
        <f t="shared" si="224"/>
        <v>1534.75</v>
      </c>
      <c r="X231" s="65">
        <f t="shared" si="224"/>
        <v>1913.4</v>
      </c>
      <c r="Y231" s="65">
        <f t="shared" si="224"/>
        <v>1595.2</v>
      </c>
      <c r="Z231" s="65">
        <f t="shared" si="224"/>
        <v>3514.8</v>
      </c>
      <c r="AA231" s="65">
        <f t="shared" si="224"/>
        <v>3151</v>
      </c>
      <c r="AB231" s="65">
        <f t="shared" si="224"/>
        <v>2363.9</v>
      </c>
      <c r="AC231" s="65">
        <f t="shared" si="224"/>
        <v>0</v>
      </c>
      <c r="AD231" s="65">
        <f t="shared" si="224"/>
        <v>1947</v>
      </c>
      <c r="AE231" s="65">
        <f t="shared" si="224"/>
        <v>6873.5999999999995</v>
      </c>
      <c r="AF231" s="67"/>
      <c r="AG231" s="30"/>
      <c r="AH231" s="30"/>
      <c r="AI231" s="30"/>
    </row>
    <row r="232" spans="1:35" s="32" customFormat="1" ht="18.75" x14ac:dyDescent="0.3">
      <c r="A232" s="68" t="s">
        <v>15</v>
      </c>
      <c r="B232" s="89">
        <f t="shared" ref="B232" si="225">H232+J232+L232+N232+P232+R232+T232+V232+X232+Z232+AB232+AD232</f>
        <v>0</v>
      </c>
      <c r="C232" s="65"/>
      <c r="D232" s="65"/>
      <c r="E232" s="65"/>
      <c r="F232" s="90"/>
      <c r="G232" s="90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7"/>
      <c r="AG232" s="30"/>
      <c r="AH232" s="30"/>
      <c r="AI232" s="30"/>
    </row>
    <row r="233" spans="1:35" s="32" customFormat="1" ht="18.75" x14ac:dyDescent="0.3">
      <c r="A233" s="68" t="s">
        <v>16</v>
      </c>
      <c r="B233" s="89">
        <f>H233+J233+L233+N233+P233+R233+T233+V233+X233+Z233+AB233+AD233</f>
        <v>0</v>
      </c>
      <c r="C233" s="65">
        <f>C177+C195+C213</f>
        <v>0</v>
      </c>
      <c r="D233" s="65">
        <f t="shared" ref="D233:E233" si="226">D177+D195+D213</f>
        <v>0</v>
      </c>
      <c r="E233" s="65">
        <f t="shared" si="226"/>
        <v>0</v>
      </c>
      <c r="F233" s="66"/>
      <c r="G233" s="66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7"/>
      <c r="AG233" s="30"/>
      <c r="AH233" s="30"/>
      <c r="AI233" s="30"/>
    </row>
    <row r="234" spans="1:35" s="32" customFormat="1" ht="58.5" customHeight="1" x14ac:dyDescent="0.2">
      <c r="A234" s="165" t="s">
        <v>22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7"/>
      <c r="AE234" s="1"/>
      <c r="AF234" s="10"/>
      <c r="AG234" s="30"/>
      <c r="AH234" s="30"/>
      <c r="AI234" s="30"/>
    </row>
    <row r="235" spans="1:35" s="32" customFormat="1" ht="49.5" customHeight="1" x14ac:dyDescent="0.2">
      <c r="A235" s="143" t="s">
        <v>95</v>
      </c>
      <c r="B235" s="144" t="s">
        <v>36</v>
      </c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"/>
      <c r="AF235" s="10"/>
      <c r="AG235" s="30"/>
      <c r="AH235" s="30"/>
      <c r="AI235" s="30"/>
    </row>
    <row r="236" spans="1:35" s="32" customFormat="1" ht="18.75" x14ac:dyDescent="0.3">
      <c r="A236" s="33" t="s">
        <v>17</v>
      </c>
      <c r="B236" s="1">
        <f>H236+J236+L236+N236+P236+R236+T236+V236+X236+Z236+AB236+AD236</f>
        <v>54207.600000000006</v>
      </c>
      <c r="C236" s="1">
        <f>C237+C238+C239+C240</f>
        <v>54207.600000000006</v>
      </c>
      <c r="D236" s="1">
        <f>D237+D238+D239+D240</f>
        <v>52422.799999999996</v>
      </c>
      <c r="E236" s="1">
        <f>E237+E238+E239+E240</f>
        <v>52422.799999999996</v>
      </c>
      <c r="F236" s="8">
        <f>E236/B236*100</f>
        <v>96.707472752898099</v>
      </c>
      <c r="G236" s="8">
        <f>E236/C236*100</f>
        <v>96.707472752898099</v>
      </c>
      <c r="H236" s="1">
        <f t="shared" ref="H236:AD236" si="227">H237+H238+H239+H240</f>
        <v>4622.5</v>
      </c>
      <c r="I236" s="1">
        <f>I237+I238+I239+I240</f>
        <v>3616</v>
      </c>
      <c r="J236" s="1">
        <f t="shared" si="227"/>
        <v>4068.1</v>
      </c>
      <c r="K236" s="1">
        <f>K237+K238+K239+K240</f>
        <v>4753.6000000000004</v>
      </c>
      <c r="L236" s="1">
        <f t="shared" si="227"/>
        <v>4137.8</v>
      </c>
      <c r="M236" s="1">
        <f>M237+M238+M239+M240</f>
        <v>4059.3</v>
      </c>
      <c r="N236" s="1">
        <f t="shared" si="227"/>
        <v>5810.4</v>
      </c>
      <c r="O236" s="1">
        <f>O237+O238+O239+O240</f>
        <v>4745</v>
      </c>
      <c r="P236" s="1">
        <f t="shared" si="227"/>
        <v>8715.5</v>
      </c>
      <c r="Q236" s="1">
        <f>Q237+Q238+Q239+Q240</f>
        <v>5083</v>
      </c>
      <c r="R236" s="1">
        <f t="shared" si="227"/>
        <v>7298.1</v>
      </c>
      <c r="S236" s="1">
        <f>S237+S238+S239+S240</f>
        <v>3798.7</v>
      </c>
      <c r="T236" s="1">
        <f t="shared" si="227"/>
        <v>4401.3999999999996</v>
      </c>
      <c r="U236" s="1">
        <f>U237+U238+U239+U240</f>
        <v>6189.2000000000007</v>
      </c>
      <c r="V236" s="1">
        <f t="shared" si="227"/>
        <v>1475.4</v>
      </c>
      <c r="W236" s="1">
        <f>W237+W238+W239+W240</f>
        <v>3885.6000000000004</v>
      </c>
      <c r="X236" s="1">
        <f t="shared" si="227"/>
        <v>2593.3000000000002</v>
      </c>
      <c r="Y236" s="1">
        <f>Y237+Y238+Y239+Y240</f>
        <v>2744.2</v>
      </c>
      <c r="Z236" s="1">
        <f>Z237+Z238+Z239+Z240</f>
        <v>4910.8999999999996</v>
      </c>
      <c r="AA236" s="1">
        <f>AA237+AA238+AA239+AA240</f>
        <v>3981.2</v>
      </c>
      <c r="AB236" s="1">
        <f t="shared" si="227"/>
        <v>3169.5</v>
      </c>
      <c r="AC236" s="1">
        <f>AC237+AC238+AC239+AC240</f>
        <v>1118.0999999999999</v>
      </c>
      <c r="AD236" s="1">
        <f t="shared" si="227"/>
        <v>3004.7</v>
      </c>
      <c r="AE236" s="1">
        <f>AE237+AE238+AE239+AE240</f>
        <v>8448.9</v>
      </c>
      <c r="AF236" s="10"/>
      <c r="AG236" s="30"/>
      <c r="AH236" s="30"/>
      <c r="AI236" s="30"/>
    </row>
    <row r="237" spans="1:35" s="32" customFormat="1" ht="18.75" x14ac:dyDescent="0.3">
      <c r="A237" s="35" t="s">
        <v>13</v>
      </c>
      <c r="B237" s="5"/>
      <c r="C237" s="1"/>
      <c r="D237" s="1"/>
      <c r="E237" s="1"/>
      <c r="F237" s="5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0"/>
      <c r="AG237" s="30"/>
      <c r="AH237" s="30"/>
      <c r="AI237" s="30"/>
    </row>
    <row r="238" spans="1:35" s="32" customFormat="1" ht="18.75" x14ac:dyDescent="0.3">
      <c r="A238" s="35" t="s">
        <v>14</v>
      </c>
      <c r="B238" s="2">
        <f>B244+B250+B256</f>
        <v>54167.600000000006</v>
      </c>
      <c r="C238" s="2">
        <f>C244+C250+C256</f>
        <v>54167.600000000006</v>
      </c>
      <c r="D238" s="2">
        <f t="shared" ref="D238:E238" si="228">D244+D250+D256</f>
        <v>52382.799999999996</v>
      </c>
      <c r="E238" s="2">
        <f t="shared" si="228"/>
        <v>52382.799999999996</v>
      </c>
      <c r="F238" s="4">
        <f>E238/B238*100</f>
        <v>96.705041390056039</v>
      </c>
      <c r="G238" s="4">
        <f>E238/C238*100</f>
        <v>96.705041390056039</v>
      </c>
      <c r="H238" s="2">
        <f>H244+H250+H256</f>
        <v>4622.5</v>
      </c>
      <c r="I238" s="2">
        <f t="shared" ref="I238:AE238" si="229">I244+I250+I256</f>
        <v>3616</v>
      </c>
      <c r="J238" s="2">
        <f t="shared" si="229"/>
        <v>4068.1</v>
      </c>
      <c r="K238" s="2">
        <f t="shared" si="229"/>
        <v>4753.6000000000004</v>
      </c>
      <c r="L238" s="2">
        <f t="shared" si="229"/>
        <v>4137.8</v>
      </c>
      <c r="M238" s="2">
        <f t="shared" si="229"/>
        <v>4059.3</v>
      </c>
      <c r="N238" s="2">
        <f t="shared" si="229"/>
        <v>5810.4</v>
      </c>
      <c r="O238" s="2">
        <f t="shared" si="229"/>
        <v>4745</v>
      </c>
      <c r="P238" s="2">
        <f t="shared" si="229"/>
        <v>8715.5</v>
      </c>
      <c r="Q238" s="2">
        <f t="shared" si="229"/>
        <v>5083</v>
      </c>
      <c r="R238" s="2">
        <f t="shared" si="229"/>
        <v>7298.1</v>
      </c>
      <c r="S238" s="2">
        <f t="shared" si="229"/>
        <v>3798.7</v>
      </c>
      <c r="T238" s="2">
        <f t="shared" si="229"/>
        <v>4401.3999999999996</v>
      </c>
      <c r="U238" s="2">
        <f t="shared" si="229"/>
        <v>6189.2000000000007</v>
      </c>
      <c r="V238" s="2">
        <f t="shared" si="229"/>
        <v>1475.4</v>
      </c>
      <c r="W238" s="2">
        <f t="shared" si="229"/>
        <v>3885.6000000000004</v>
      </c>
      <c r="X238" s="2">
        <f t="shared" si="229"/>
        <v>2553.3000000000002</v>
      </c>
      <c r="Y238" s="2">
        <f t="shared" si="229"/>
        <v>2744.2</v>
      </c>
      <c r="Z238" s="2">
        <f t="shared" si="229"/>
        <v>4910.8999999999996</v>
      </c>
      <c r="AA238" s="2">
        <f t="shared" si="229"/>
        <v>3941.2</v>
      </c>
      <c r="AB238" s="2">
        <f t="shared" si="229"/>
        <v>3169.5</v>
      </c>
      <c r="AC238" s="2">
        <f t="shared" si="229"/>
        <v>1118.0999999999999</v>
      </c>
      <c r="AD238" s="2">
        <f t="shared" si="229"/>
        <v>3004.7</v>
      </c>
      <c r="AE238" s="2">
        <f t="shared" si="229"/>
        <v>8448.9</v>
      </c>
      <c r="AF238" s="2"/>
      <c r="AG238" s="30"/>
      <c r="AH238" s="30"/>
      <c r="AI238" s="30"/>
    </row>
    <row r="239" spans="1:35" s="32" customFormat="1" ht="18.75" x14ac:dyDescent="0.3">
      <c r="A239" s="35" t="s">
        <v>15</v>
      </c>
      <c r="B239" s="5"/>
      <c r="C239" s="5"/>
      <c r="D239" s="5"/>
      <c r="E239" s="5"/>
      <c r="F239" s="5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0"/>
      <c r="AG239" s="30"/>
      <c r="AH239" s="30"/>
      <c r="AI239" s="30"/>
    </row>
    <row r="240" spans="1:35" s="32" customFormat="1" ht="18.75" x14ac:dyDescent="0.3">
      <c r="A240" s="35" t="s">
        <v>16</v>
      </c>
      <c r="B240" s="2">
        <f>B252</f>
        <v>40</v>
      </c>
      <c r="C240" s="2">
        <f>C252</f>
        <v>40</v>
      </c>
      <c r="D240" s="2">
        <f>D252</f>
        <v>40</v>
      </c>
      <c r="E240" s="2">
        <f>E252</f>
        <v>40</v>
      </c>
      <c r="F240" s="91">
        <f>E240/B240*100</f>
        <v>100</v>
      </c>
      <c r="G240" s="91">
        <f>E240/C240*100</f>
        <v>100</v>
      </c>
      <c r="H240" s="2">
        <f t="shared" ref="H240:AE240" si="230">H252</f>
        <v>0</v>
      </c>
      <c r="I240" s="2">
        <f t="shared" si="230"/>
        <v>0</v>
      </c>
      <c r="J240" s="2">
        <f t="shared" si="230"/>
        <v>0</v>
      </c>
      <c r="K240" s="2">
        <f t="shared" si="230"/>
        <v>0</v>
      </c>
      <c r="L240" s="2">
        <f t="shared" si="230"/>
        <v>0</v>
      </c>
      <c r="M240" s="2">
        <f t="shared" si="230"/>
        <v>0</v>
      </c>
      <c r="N240" s="2">
        <f t="shared" si="230"/>
        <v>0</v>
      </c>
      <c r="O240" s="2">
        <f t="shared" si="230"/>
        <v>0</v>
      </c>
      <c r="P240" s="2">
        <f t="shared" si="230"/>
        <v>0</v>
      </c>
      <c r="Q240" s="2">
        <f t="shared" si="230"/>
        <v>0</v>
      </c>
      <c r="R240" s="2">
        <f t="shared" si="230"/>
        <v>0</v>
      </c>
      <c r="S240" s="2">
        <f t="shared" si="230"/>
        <v>0</v>
      </c>
      <c r="T240" s="2">
        <f t="shared" si="230"/>
        <v>0</v>
      </c>
      <c r="U240" s="2">
        <f t="shared" si="230"/>
        <v>0</v>
      </c>
      <c r="V240" s="2">
        <f t="shared" si="230"/>
        <v>0</v>
      </c>
      <c r="W240" s="2">
        <f t="shared" si="230"/>
        <v>0</v>
      </c>
      <c r="X240" s="2">
        <f t="shared" si="230"/>
        <v>40</v>
      </c>
      <c r="Y240" s="2">
        <f t="shared" si="230"/>
        <v>0</v>
      </c>
      <c r="Z240" s="2">
        <f t="shared" si="230"/>
        <v>0</v>
      </c>
      <c r="AA240" s="2">
        <f t="shared" si="230"/>
        <v>40</v>
      </c>
      <c r="AB240" s="2">
        <f t="shared" si="230"/>
        <v>0</v>
      </c>
      <c r="AC240" s="2">
        <f t="shared" si="230"/>
        <v>0</v>
      </c>
      <c r="AD240" s="2">
        <f t="shared" si="230"/>
        <v>0</v>
      </c>
      <c r="AE240" s="2">
        <f t="shared" si="230"/>
        <v>0</v>
      </c>
      <c r="AF240" s="10"/>
      <c r="AG240" s="30"/>
      <c r="AH240" s="30"/>
      <c r="AI240" s="30"/>
    </row>
    <row r="241" spans="1:35" s="32" customFormat="1" ht="88.5" customHeight="1" x14ac:dyDescent="0.2">
      <c r="A241" s="153" t="s">
        <v>23</v>
      </c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7"/>
      <c r="AF241" s="10" t="s">
        <v>96</v>
      </c>
      <c r="AG241" s="30"/>
      <c r="AH241" s="30"/>
      <c r="AI241" s="30"/>
    </row>
    <row r="242" spans="1:35" s="32" customFormat="1" ht="18.75" x14ac:dyDescent="0.3">
      <c r="A242" s="33" t="s">
        <v>17</v>
      </c>
      <c r="B242" s="1">
        <f>B243+B244+B245+B246</f>
        <v>38975.9</v>
      </c>
      <c r="C242" s="1">
        <f>C243+C244+C245+C246</f>
        <v>38975.9</v>
      </c>
      <c r="D242" s="1">
        <f>D243+D244+D245+D246</f>
        <v>37395.399999999994</v>
      </c>
      <c r="E242" s="1">
        <f>E243+E244+E245+E246</f>
        <v>37395.399999999994</v>
      </c>
      <c r="F242" s="8">
        <f>E242/B242*100</f>
        <v>95.944930072172781</v>
      </c>
      <c r="G242" s="8">
        <f>E242/C242*100</f>
        <v>95.944930072172781</v>
      </c>
      <c r="H242" s="1">
        <f t="shared" ref="H242:AE242" si="231">H243+H244+H245+H246</f>
        <v>3840.4</v>
      </c>
      <c r="I242" s="1">
        <f t="shared" si="231"/>
        <v>3139.9</v>
      </c>
      <c r="J242" s="1">
        <f t="shared" si="231"/>
        <v>2753.2</v>
      </c>
      <c r="K242" s="1">
        <f t="shared" si="231"/>
        <v>3285.8</v>
      </c>
      <c r="L242" s="1">
        <f t="shared" si="231"/>
        <v>2874.9</v>
      </c>
      <c r="M242" s="1">
        <f t="shared" si="231"/>
        <v>2703.8</v>
      </c>
      <c r="N242" s="1">
        <f t="shared" si="231"/>
        <v>4301</v>
      </c>
      <c r="O242" s="1">
        <f t="shared" si="231"/>
        <v>3777.4</v>
      </c>
      <c r="P242" s="1">
        <f t="shared" si="231"/>
        <v>6626</v>
      </c>
      <c r="Q242" s="1">
        <f t="shared" si="231"/>
        <v>2391.1999999999998</v>
      </c>
      <c r="R242" s="1">
        <f t="shared" si="231"/>
        <v>5577.7</v>
      </c>
      <c r="S242" s="1">
        <f t="shared" si="231"/>
        <v>3011.5</v>
      </c>
      <c r="T242" s="1">
        <f t="shared" si="231"/>
        <v>3484.9</v>
      </c>
      <c r="U242" s="1">
        <f t="shared" si="231"/>
        <v>4844.8</v>
      </c>
      <c r="V242" s="1">
        <f t="shared" si="231"/>
        <v>756.6</v>
      </c>
      <c r="W242" s="1">
        <f t="shared" si="231"/>
        <v>2836.3</v>
      </c>
      <c r="X242" s="1">
        <f t="shared" si="231"/>
        <v>1628</v>
      </c>
      <c r="Y242" s="1">
        <f t="shared" si="231"/>
        <v>1819.7</v>
      </c>
      <c r="Z242" s="1">
        <f t="shared" si="231"/>
        <v>3478.3</v>
      </c>
      <c r="AA242" s="1">
        <f t="shared" si="231"/>
        <v>2490</v>
      </c>
      <c r="AB242" s="1">
        <f t="shared" si="231"/>
        <v>1911.9</v>
      </c>
      <c r="AC242" s="1">
        <f t="shared" si="231"/>
        <v>0</v>
      </c>
      <c r="AD242" s="1">
        <f t="shared" si="231"/>
        <v>1743</v>
      </c>
      <c r="AE242" s="1">
        <f t="shared" si="231"/>
        <v>7095</v>
      </c>
      <c r="AF242" s="10"/>
      <c r="AG242" s="30"/>
      <c r="AH242" s="30"/>
      <c r="AI242" s="30"/>
    </row>
    <row r="243" spans="1:35" s="32" customFormat="1" ht="18.75" x14ac:dyDescent="0.3">
      <c r="A243" s="35" t="s">
        <v>13</v>
      </c>
      <c r="B243" s="5"/>
      <c r="C243" s="5"/>
      <c r="D243" s="5"/>
      <c r="E243" s="5"/>
      <c r="F243" s="5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0"/>
      <c r="AG243" s="30"/>
      <c r="AH243" s="30"/>
      <c r="AI243" s="30"/>
    </row>
    <row r="244" spans="1:35" s="32" customFormat="1" ht="18.75" x14ac:dyDescent="0.3">
      <c r="A244" s="35" t="s">
        <v>14</v>
      </c>
      <c r="B244" s="2">
        <f>H244+J244+L244+N244+P244+R244+T244+V244+X244+Z244+AB244+AD244</f>
        <v>38975.9</v>
      </c>
      <c r="C244" s="7">
        <f>H244+J244+L244+N244+P244+R244+T244+V244+X244+Z244+AB244+AD244</f>
        <v>38975.9</v>
      </c>
      <c r="D244" s="2">
        <f>E244</f>
        <v>37395.399999999994</v>
      </c>
      <c r="E244" s="7">
        <f>I244+K244+M244+O244+Q244+S244+U244+W244+Y244+AA244+AC244+AE244</f>
        <v>37395.399999999994</v>
      </c>
      <c r="F244" s="4">
        <f>E244/B244*100</f>
        <v>95.944930072172781</v>
      </c>
      <c r="G244" s="4">
        <f>E244/C244*100</f>
        <v>95.944930072172781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3484.9</v>
      </c>
      <c r="U244" s="2">
        <v>4844.8</v>
      </c>
      <c r="V244" s="2">
        <v>756.6</v>
      </c>
      <c r="W244" s="2">
        <v>2836.3</v>
      </c>
      <c r="X244" s="2">
        <v>1628</v>
      </c>
      <c r="Y244" s="2">
        <v>1819.7</v>
      </c>
      <c r="Z244" s="2">
        <v>3478.3</v>
      </c>
      <c r="AA244" s="2">
        <v>2490</v>
      </c>
      <c r="AB244" s="2">
        <f>1892+19.9</f>
        <v>1911.9</v>
      </c>
      <c r="AC244" s="2"/>
      <c r="AD244" s="2">
        <f>1777.9-34.9</f>
        <v>1743</v>
      </c>
      <c r="AE244" s="2">
        <v>7095</v>
      </c>
      <c r="AF244" s="10"/>
      <c r="AG244" s="30">
        <f>C244-E244</f>
        <v>1580.5000000000073</v>
      </c>
      <c r="AH244" s="30"/>
      <c r="AI244" s="30"/>
    </row>
    <row r="245" spans="1:35" s="32" customFormat="1" ht="18.75" x14ac:dyDescent="0.3">
      <c r="A245" s="35" t="s">
        <v>15</v>
      </c>
      <c r="B245" s="5"/>
      <c r="C245" s="5"/>
      <c r="D245" s="5"/>
      <c r="E245" s="5"/>
      <c r="F245" s="5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0"/>
      <c r="AG245" s="30"/>
      <c r="AH245" s="30"/>
      <c r="AI245" s="30"/>
    </row>
    <row r="246" spans="1:35" s="32" customFormat="1" ht="18.75" x14ac:dyDescent="0.3">
      <c r="A246" s="35" t="s">
        <v>16</v>
      </c>
      <c r="B246" s="5"/>
      <c r="C246" s="5"/>
      <c r="D246" s="5"/>
      <c r="E246" s="5"/>
      <c r="F246" s="5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0"/>
      <c r="AG246" s="30"/>
      <c r="AH246" s="30"/>
      <c r="AI246" s="30"/>
    </row>
    <row r="247" spans="1:35" s="32" customFormat="1" ht="43.5" customHeight="1" x14ac:dyDescent="0.2">
      <c r="A247" s="153" t="s">
        <v>24</v>
      </c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7"/>
      <c r="AF247" s="10"/>
      <c r="AG247" s="30"/>
      <c r="AH247" s="30"/>
      <c r="AI247" s="30"/>
    </row>
    <row r="248" spans="1:35" s="32" customFormat="1" ht="18.75" x14ac:dyDescent="0.3">
      <c r="A248" s="33" t="s">
        <v>17</v>
      </c>
      <c r="B248" s="1">
        <f>B249+B250+B251+B252</f>
        <v>100</v>
      </c>
      <c r="C248" s="1">
        <f>C249+C250+C251+C252</f>
        <v>100</v>
      </c>
      <c r="D248" s="1">
        <f>D249+D250+D251+D252</f>
        <v>100</v>
      </c>
      <c r="E248" s="1">
        <f>E249+E250+E251+E252</f>
        <v>100</v>
      </c>
      <c r="F248" s="8">
        <f>E248/B248*100</f>
        <v>100</v>
      </c>
      <c r="G248" s="8">
        <f>E248/C248*100</f>
        <v>100</v>
      </c>
      <c r="H248" s="1">
        <f>H249+H250+H251+H252</f>
        <v>0</v>
      </c>
      <c r="I248" s="1">
        <f t="shared" ref="I248:AE248" si="232">I249+I250+I251+I252</f>
        <v>0</v>
      </c>
      <c r="J248" s="1">
        <f t="shared" si="232"/>
        <v>0</v>
      </c>
      <c r="K248" s="1">
        <f t="shared" si="232"/>
        <v>0</v>
      </c>
      <c r="L248" s="1">
        <f t="shared" si="232"/>
        <v>0</v>
      </c>
      <c r="M248" s="1">
        <f t="shared" si="232"/>
        <v>0</v>
      </c>
      <c r="N248" s="1">
        <f t="shared" si="232"/>
        <v>0</v>
      </c>
      <c r="O248" s="1">
        <f t="shared" si="232"/>
        <v>0</v>
      </c>
      <c r="P248" s="1">
        <f t="shared" si="232"/>
        <v>0</v>
      </c>
      <c r="Q248" s="1">
        <f t="shared" si="232"/>
        <v>0</v>
      </c>
      <c r="R248" s="1">
        <f t="shared" si="232"/>
        <v>0</v>
      </c>
      <c r="S248" s="1">
        <f t="shared" si="232"/>
        <v>0</v>
      </c>
      <c r="T248" s="1">
        <f t="shared" si="232"/>
        <v>0</v>
      </c>
      <c r="U248" s="1">
        <f t="shared" si="232"/>
        <v>0</v>
      </c>
      <c r="V248" s="1">
        <f t="shared" si="232"/>
        <v>40</v>
      </c>
      <c r="W248" s="1">
        <f t="shared" si="232"/>
        <v>0</v>
      </c>
      <c r="X248" s="1">
        <f t="shared" si="232"/>
        <v>40</v>
      </c>
      <c r="Y248" s="1">
        <f t="shared" si="232"/>
        <v>0</v>
      </c>
      <c r="Z248" s="1">
        <f t="shared" si="232"/>
        <v>20</v>
      </c>
      <c r="AA248" s="1">
        <f t="shared" si="232"/>
        <v>68</v>
      </c>
      <c r="AB248" s="1">
        <f t="shared" si="232"/>
        <v>0</v>
      </c>
      <c r="AC248" s="1">
        <f t="shared" si="232"/>
        <v>30.5</v>
      </c>
      <c r="AD248" s="1">
        <f t="shared" si="232"/>
        <v>0</v>
      </c>
      <c r="AE248" s="1">
        <f t="shared" si="232"/>
        <v>1.5</v>
      </c>
      <c r="AF248" s="148" t="s">
        <v>97</v>
      </c>
      <c r="AG248" s="30"/>
      <c r="AH248" s="30"/>
      <c r="AI248" s="30"/>
    </row>
    <row r="249" spans="1:35" s="32" customFormat="1" ht="18.75" x14ac:dyDescent="0.3">
      <c r="A249" s="35" t="s">
        <v>13</v>
      </c>
      <c r="B249" s="5"/>
      <c r="C249" s="5"/>
      <c r="D249" s="5"/>
      <c r="E249" s="5"/>
      <c r="F249" s="5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49"/>
      <c r="AG249" s="30"/>
      <c r="AH249" s="30"/>
      <c r="AI249" s="30"/>
    </row>
    <row r="250" spans="1:35" s="32" customFormat="1" ht="20.65" customHeight="1" x14ac:dyDescent="0.3">
      <c r="A250" s="35" t="s">
        <v>14</v>
      </c>
      <c r="B250" s="2">
        <f>H250+J250+L250+N250+P250+R250+T250+V250+X250+Z250+AB250+AD250</f>
        <v>60</v>
      </c>
      <c r="C250" s="7">
        <f>H250+J250+L250+V250+X250+Z250</f>
        <v>60</v>
      </c>
      <c r="D250" s="2">
        <f>E250</f>
        <v>60</v>
      </c>
      <c r="E250" s="7">
        <f>I250+K250+M250+O250+Q250+S250+U250+W250+Y250+AA250+AC250+AE250</f>
        <v>60</v>
      </c>
      <c r="F250" s="4">
        <f>E250/B250*100</f>
        <v>100</v>
      </c>
      <c r="G250" s="4">
        <f>E250/C250*100</f>
        <v>100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>
        <v>28</v>
      </c>
      <c r="AB250" s="2"/>
      <c r="AC250" s="2">
        <v>30.5</v>
      </c>
      <c r="AD250" s="2"/>
      <c r="AE250" s="2">
        <v>1.5</v>
      </c>
      <c r="AF250" s="149"/>
      <c r="AG250" s="30"/>
      <c r="AH250" s="30"/>
      <c r="AI250" s="30"/>
    </row>
    <row r="251" spans="1:35" s="32" customFormat="1" ht="18.75" x14ac:dyDescent="0.3">
      <c r="A251" s="35" t="s">
        <v>15</v>
      </c>
      <c r="B251" s="5"/>
      <c r="C251" s="5"/>
      <c r="D251" s="5"/>
      <c r="E251" s="5"/>
      <c r="F251" s="5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49"/>
      <c r="AG251" s="30"/>
      <c r="AH251" s="30"/>
      <c r="AI251" s="30"/>
    </row>
    <row r="252" spans="1:35" s="32" customFormat="1" ht="21.75" customHeight="1" x14ac:dyDescent="0.3">
      <c r="A252" s="35" t="s">
        <v>16</v>
      </c>
      <c r="B252" s="2">
        <f>H252+J252+L252+N252+P252+R252+T252+V252+X252+Z252+AB252+AD252</f>
        <v>40</v>
      </c>
      <c r="C252" s="92">
        <f>H252+J252+L252+V252+X252</f>
        <v>40</v>
      </c>
      <c r="D252" s="2">
        <f>E252</f>
        <v>40</v>
      </c>
      <c r="E252" s="92">
        <f>I252+K252+M252+O252+Q252+S252+U252+W252+Y252+AA252+AC252+AE252</f>
        <v>40</v>
      </c>
      <c r="F252" s="91">
        <f>E252/B252*100</f>
        <v>100</v>
      </c>
      <c r="G252" s="91">
        <f>E252/C252*100</f>
        <v>100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>
        <v>40</v>
      </c>
      <c r="Y252" s="1"/>
      <c r="Z252" s="1"/>
      <c r="AA252" s="1">
        <v>40</v>
      </c>
      <c r="AB252" s="1"/>
      <c r="AC252" s="1"/>
      <c r="AD252" s="1"/>
      <c r="AE252" s="1"/>
      <c r="AF252" s="154"/>
      <c r="AG252" s="30"/>
      <c r="AH252" s="30"/>
      <c r="AI252" s="30"/>
    </row>
    <row r="253" spans="1:35" s="32" customFormat="1" ht="44.25" customHeight="1" x14ac:dyDescent="0.2">
      <c r="A253" s="153" t="s">
        <v>44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7"/>
      <c r="AF253" s="10"/>
      <c r="AG253" s="30"/>
      <c r="AH253" s="30"/>
      <c r="AI253" s="30"/>
    </row>
    <row r="254" spans="1:35" s="32" customFormat="1" ht="18.75" x14ac:dyDescent="0.3">
      <c r="A254" s="33" t="s">
        <v>17</v>
      </c>
      <c r="B254" s="1">
        <f>B255+B256+B257+B258</f>
        <v>15131.7</v>
      </c>
      <c r="C254" s="1">
        <f>C255+C256+C257+C258</f>
        <v>15131.7</v>
      </c>
      <c r="D254" s="1">
        <f>D255+D256+D257+D258</f>
        <v>14927.4</v>
      </c>
      <c r="E254" s="1">
        <f>E255+E256+E257+E258</f>
        <v>14927.4</v>
      </c>
      <c r="F254" s="8">
        <f>E254/B254*100</f>
        <v>98.649854279426634</v>
      </c>
      <c r="G254" s="8">
        <f>E254/C254*100</f>
        <v>98.649854279426634</v>
      </c>
      <c r="H254" s="1">
        <f>H255+H256+H257+H258</f>
        <v>782.1</v>
      </c>
      <c r="I254" s="1">
        <f t="shared" ref="I254:AE254" si="233">I255+I256+I257+I258</f>
        <v>476.1</v>
      </c>
      <c r="J254" s="1">
        <f t="shared" si="233"/>
        <v>1314.9</v>
      </c>
      <c r="K254" s="1">
        <f t="shared" si="233"/>
        <v>1467.8</v>
      </c>
      <c r="L254" s="1">
        <f t="shared" si="233"/>
        <v>1262.9000000000001</v>
      </c>
      <c r="M254" s="1">
        <f t="shared" si="233"/>
        <v>1355.5</v>
      </c>
      <c r="N254" s="1">
        <f t="shared" si="233"/>
        <v>1509.4</v>
      </c>
      <c r="O254" s="1">
        <f t="shared" si="233"/>
        <v>967.6</v>
      </c>
      <c r="P254" s="1">
        <f t="shared" si="233"/>
        <v>2089.5</v>
      </c>
      <c r="Q254" s="1">
        <f t="shared" si="233"/>
        <v>2691.8</v>
      </c>
      <c r="R254" s="1">
        <f t="shared" si="233"/>
        <v>1720.4</v>
      </c>
      <c r="S254" s="1">
        <f t="shared" si="233"/>
        <v>787.2</v>
      </c>
      <c r="T254" s="1">
        <f t="shared" si="233"/>
        <v>916.5</v>
      </c>
      <c r="U254" s="1">
        <f t="shared" si="233"/>
        <v>1344.4</v>
      </c>
      <c r="V254" s="1">
        <f t="shared" si="233"/>
        <v>678.8</v>
      </c>
      <c r="W254" s="1">
        <f t="shared" si="233"/>
        <v>1049.3</v>
      </c>
      <c r="X254" s="1">
        <f t="shared" si="233"/>
        <v>925.3</v>
      </c>
      <c r="Y254" s="1">
        <f t="shared" si="233"/>
        <v>924.5</v>
      </c>
      <c r="Z254" s="1">
        <f t="shared" si="233"/>
        <v>1412.6</v>
      </c>
      <c r="AA254" s="1">
        <f t="shared" si="233"/>
        <v>1423.2</v>
      </c>
      <c r="AB254" s="1">
        <f t="shared" si="233"/>
        <v>1257.5999999999999</v>
      </c>
      <c r="AC254" s="1">
        <f t="shared" si="233"/>
        <v>1087.5999999999999</v>
      </c>
      <c r="AD254" s="1">
        <f t="shared" si="233"/>
        <v>1261.7</v>
      </c>
      <c r="AE254" s="1">
        <f t="shared" si="233"/>
        <v>1352.4</v>
      </c>
      <c r="AF254" s="148" t="s">
        <v>129</v>
      </c>
      <c r="AG254" s="30"/>
      <c r="AH254" s="30"/>
      <c r="AI254" s="30"/>
    </row>
    <row r="255" spans="1:35" s="32" customFormat="1" ht="18.75" x14ac:dyDescent="0.3">
      <c r="A255" s="35" t="s">
        <v>13</v>
      </c>
      <c r="B255" s="5"/>
      <c r="C255" s="5"/>
      <c r="D255" s="5"/>
      <c r="E255" s="5"/>
      <c r="F255" s="5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49"/>
      <c r="AG255" s="30"/>
      <c r="AH255" s="30"/>
      <c r="AI255" s="30"/>
    </row>
    <row r="256" spans="1:35" s="32" customFormat="1" ht="23.65" customHeight="1" x14ac:dyDescent="0.3">
      <c r="A256" s="35" t="s">
        <v>14</v>
      </c>
      <c r="B256" s="2">
        <f>H256+J256+L256+N256+P256+R256+T256+V256+X256+Z256+AB256+AD256</f>
        <v>15131.7</v>
      </c>
      <c r="C256" s="7">
        <f>H256+J256+L256+N256+P256+R256+T256+V256+X256+Z256+AB256+AD256</f>
        <v>15131.7</v>
      </c>
      <c r="D256" s="2">
        <f>E256</f>
        <v>14927.4</v>
      </c>
      <c r="E256" s="7">
        <f>I256+K256+M256+O256+Q256+S256+U256+W256+Y256+AA256+AC256+AE256</f>
        <v>14927.4</v>
      </c>
      <c r="F256" s="4">
        <f>E256/B256*100</f>
        <v>98.649854279426634</v>
      </c>
      <c r="G256" s="4">
        <f>E256/C256*100</f>
        <v>98.649854279426634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>
        <v>1344.4</v>
      </c>
      <c r="V256" s="2">
        <v>678.8</v>
      </c>
      <c r="W256" s="2">
        <v>1049.3</v>
      </c>
      <c r="X256" s="2">
        <v>925.3</v>
      </c>
      <c r="Y256" s="2">
        <v>924.5</v>
      </c>
      <c r="Z256" s="2">
        <v>1412.6</v>
      </c>
      <c r="AA256" s="2">
        <v>1423.2</v>
      </c>
      <c r="AB256" s="2">
        <v>1257.5999999999999</v>
      </c>
      <c r="AC256" s="2">
        <v>1087.5999999999999</v>
      </c>
      <c r="AD256" s="2">
        <v>1261.7</v>
      </c>
      <c r="AE256" s="2">
        <v>1352.4</v>
      </c>
      <c r="AF256" s="149"/>
      <c r="AG256" s="30">
        <f>C256-E256</f>
        <v>204.30000000000109</v>
      </c>
      <c r="AH256" s="30"/>
      <c r="AI256" s="30"/>
    </row>
    <row r="257" spans="1:35" s="32" customFormat="1" ht="18.75" x14ac:dyDescent="0.3">
      <c r="A257" s="35" t="s">
        <v>15</v>
      </c>
      <c r="B257" s="5"/>
      <c r="C257" s="5"/>
      <c r="D257" s="5"/>
      <c r="E257" s="5"/>
      <c r="F257" s="5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49"/>
      <c r="AG257" s="30"/>
      <c r="AH257" s="30"/>
      <c r="AI257" s="30"/>
    </row>
    <row r="258" spans="1:35" s="32" customFormat="1" ht="21.75" customHeight="1" x14ac:dyDescent="0.3">
      <c r="A258" s="35" t="s">
        <v>16</v>
      </c>
      <c r="B258" s="5"/>
      <c r="C258" s="5"/>
      <c r="D258" s="5"/>
      <c r="E258" s="5"/>
      <c r="F258" s="5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54"/>
      <c r="AG258" s="30"/>
      <c r="AH258" s="30"/>
      <c r="AI258" s="30"/>
    </row>
    <row r="259" spans="1:35" s="32" customFormat="1" ht="57.75" customHeight="1" x14ac:dyDescent="0.2">
      <c r="A259" s="143" t="s">
        <v>98</v>
      </c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"/>
      <c r="AF259" s="10"/>
      <c r="AG259" s="30"/>
      <c r="AH259" s="30"/>
      <c r="AI259" s="30"/>
    </row>
    <row r="260" spans="1:35" s="32" customFormat="1" ht="26.25" customHeight="1" x14ac:dyDescent="0.3">
      <c r="A260" s="33" t="s">
        <v>17</v>
      </c>
      <c r="B260" s="1">
        <f>B261+B262+B264+B265</f>
        <v>201802.10000000003</v>
      </c>
      <c r="C260" s="1">
        <f>C261+C262+C264+C265</f>
        <v>201802.10000000003</v>
      </c>
      <c r="D260" s="1">
        <f>D261+D262+D264+D265</f>
        <v>190163.5</v>
      </c>
      <c r="E260" s="1">
        <f>E261+E262+E264+E265</f>
        <v>190163.5</v>
      </c>
      <c r="F260" s="8">
        <f>E260/B260*100</f>
        <v>94.2326665579793</v>
      </c>
      <c r="G260" s="8">
        <f>E260/C260*100</f>
        <v>94.2326665579793</v>
      </c>
      <c r="H260" s="1">
        <f t="shared" ref="H260:AE260" si="234">H261+H262+H264+H265</f>
        <v>11188.8</v>
      </c>
      <c r="I260" s="1">
        <f t="shared" si="234"/>
        <v>3720.8999999999996</v>
      </c>
      <c r="J260" s="1">
        <f t="shared" si="234"/>
        <v>15385.6</v>
      </c>
      <c r="K260" s="1">
        <f t="shared" si="234"/>
        <v>14573.099999999999</v>
      </c>
      <c r="L260" s="1">
        <f>L261+L262+L264+L265</f>
        <v>15301.7</v>
      </c>
      <c r="M260" s="1">
        <f t="shared" si="234"/>
        <v>17909.900000000001</v>
      </c>
      <c r="N260" s="1">
        <f>N261+N262+N264+N265</f>
        <v>14369.6</v>
      </c>
      <c r="O260" s="1">
        <f t="shared" si="234"/>
        <v>6360.7999999999993</v>
      </c>
      <c r="P260" s="1">
        <f t="shared" si="234"/>
        <v>20364.400000000001</v>
      </c>
      <c r="Q260" s="1">
        <f t="shared" si="234"/>
        <v>2999.1</v>
      </c>
      <c r="R260" s="1">
        <f t="shared" si="234"/>
        <v>22632.6</v>
      </c>
      <c r="S260" s="1">
        <f t="shared" si="234"/>
        <v>3996.5</v>
      </c>
      <c r="T260" s="1">
        <f t="shared" si="234"/>
        <v>26079.8</v>
      </c>
      <c r="U260" s="1">
        <f t="shared" si="234"/>
        <v>3042.3</v>
      </c>
      <c r="V260" s="1">
        <f t="shared" si="234"/>
        <v>12781.7</v>
      </c>
      <c r="W260" s="1">
        <f t="shared" si="234"/>
        <v>17893.5</v>
      </c>
      <c r="X260" s="1">
        <f t="shared" si="234"/>
        <v>12440</v>
      </c>
      <c r="Y260" s="1">
        <f t="shared" si="234"/>
        <v>73565.100000000006</v>
      </c>
      <c r="Z260" s="1">
        <f t="shared" si="234"/>
        <v>13862.9</v>
      </c>
      <c r="AA260" s="1">
        <f t="shared" si="234"/>
        <v>15215.900000000001</v>
      </c>
      <c r="AB260" s="1">
        <f t="shared" si="234"/>
        <v>20850.300000000003</v>
      </c>
      <c r="AC260" s="1">
        <f t="shared" si="234"/>
        <v>9573.1</v>
      </c>
      <c r="AD260" s="1">
        <f t="shared" si="234"/>
        <v>22970.9</v>
      </c>
      <c r="AE260" s="1">
        <f t="shared" si="234"/>
        <v>21313.3</v>
      </c>
      <c r="AF260" s="10"/>
      <c r="AG260" s="30"/>
      <c r="AH260" s="30"/>
      <c r="AI260" s="30"/>
    </row>
    <row r="261" spans="1:35" s="32" customFormat="1" ht="18.75" x14ac:dyDescent="0.3">
      <c r="A261" s="35" t="s">
        <v>13</v>
      </c>
      <c r="B261" s="2">
        <f>B268+B274</f>
        <v>78277.400000000009</v>
      </c>
      <c r="C261" s="2">
        <f>C268+C274</f>
        <v>78277.400000000009</v>
      </c>
      <c r="D261" s="2">
        <f>D268+D274</f>
        <v>74937</v>
      </c>
      <c r="E261" s="2">
        <f>E268+E274</f>
        <v>74937</v>
      </c>
      <c r="F261" s="4">
        <f>E261/B261*100</f>
        <v>95.732612478186539</v>
      </c>
      <c r="G261" s="4">
        <f>E261/C261*100</f>
        <v>95.732612478186539</v>
      </c>
      <c r="H261" s="2">
        <f>H268+H274</f>
        <v>5078</v>
      </c>
      <c r="I261" s="2">
        <f>I268+I274</f>
        <v>1953.8</v>
      </c>
      <c r="J261" s="2">
        <f t="shared" ref="J261:AD262" si="235">J268+J274</f>
        <v>7797</v>
      </c>
      <c r="K261" s="2">
        <f>K268+K274</f>
        <v>7620.4</v>
      </c>
      <c r="L261" s="2">
        <f t="shared" si="235"/>
        <v>8155</v>
      </c>
      <c r="M261" s="2">
        <f>M268+M274</f>
        <v>10718.1</v>
      </c>
      <c r="N261" s="2">
        <f t="shared" si="235"/>
        <v>7268</v>
      </c>
      <c r="O261" s="2">
        <f>O268+O274</f>
        <v>6247.9</v>
      </c>
      <c r="P261" s="2">
        <f t="shared" si="235"/>
        <v>7278</v>
      </c>
      <c r="Q261" s="2">
        <f>Q268+Q274</f>
        <v>2999.1</v>
      </c>
      <c r="R261" s="2">
        <f t="shared" si="235"/>
        <v>3949</v>
      </c>
      <c r="S261" s="2">
        <f>S268+S274</f>
        <v>285.7</v>
      </c>
      <c r="T261" s="2">
        <f t="shared" si="235"/>
        <v>0</v>
      </c>
      <c r="U261" s="2">
        <f>U268+U274</f>
        <v>0</v>
      </c>
      <c r="V261" s="2">
        <f t="shared" si="235"/>
        <v>0</v>
      </c>
      <c r="W261" s="2">
        <f>W268+W274</f>
        <v>144.19999999999999</v>
      </c>
      <c r="X261" s="2">
        <f t="shared" si="235"/>
        <v>7665</v>
      </c>
      <c r="Y261" s="2">
        <f>Y268+Y274</f>
        <v>15800.3</v>
      </c>
      <c r="Z261" s="2">
        <f t="shared" si="235"/>
        <v>9915</v>
      </c>
      <c r="AA261" s="2">
        <f>AA268+AA274</f>
        <v>10159</v>
      </c>
      <c r="AB261" s="2">
        <f t="shared" si="235"/>
        <v>9565.1</v>
      </c>
      <c r="AC261" s="2">
        <f>AC268+AC274</f>
        <v>8070.7</v>
      </c>
      <c r="AD261" s="2">
        <f t="shared" si="235"/>
        <v>11607.3</v>
      </c>
      <c r="AE261" s="2">
        <f>AE268+AE274</f>
        <v>10937.8</v>
      </c>
      <c r="AF261" s="10"/>
      <c r="AG261" s="30"/>
      <c r="AH261" s="30"/>
      <c r="AI261" s="30"/>
    </row>
    <row r="262" spans="1:35" s="32" customFormat="1" ht="18.75" x14ac:dyDescent="0.3">
      <c r="A262" s="35" t="s">
        <v>14</v>
      </c>
      <c r="B262" s="2">
        <f>B269+B275</f>
        <v>120427</v>
      </c>
      <c r="C262" s="2">
        <f t="shared" ref="C262:E262" si="236">C269+C275</f>
        <v>120427</v>
      </c>
      <c r="D262" s="2">
        <f t="shared" si="236"/>
        <v>112529.70000000001</v>
      </c>
      <c r="E262" s="2">
        <f t="shared" si="236"/>
        <v>112529.70000000001</v>
      </c>
      <c r="F262" s="4">
        <f>E262/B262*100</f>
        <v>93.442251322377885</v>
      </c>
      <c r="G262" s="4">
        <f>E262/C262*100</f>
        <v>93.442251322377885</v>
      </c>
      <c r="H262" s="2">
        <f>H269+H275</f>
        <v>6110.8</v>
      </c>
      <c r="I262" s="2">
        <f>I269+I275</f>
        <v>1767.1</v>
      </c>
      <c r="J262" s="2">
        <f>J269+J275</f>
        <v>7588.6</v>
      </c>
      <c r="K262" s="2">
        <f>K269+K275</f>
        <v>6952.7</v>
      </c>
      <c r="L262" s="2">
        <f t="shared" si="235"/>
        <v>7146.7</v>
      </c>
      <c r="M262" s="2">
        <f>M269+M275</f>
        <v>7191.8</v>
      </c>
      <c r="N262" s="2">
        <f t="shared" si="235"/>
        <v>7101.6</v>
      </c>
      <c r="O262" s="2">
        <f>O269+O275</f>
        <v>112.9</v>
      </c>
      <c r="P262" s="2">
        <f t="shared" si="235"/>
        <v>13086.4</v>
      </c>
      <c r="Q262" s="2">
        <f>Q269+Q275</f>
        <v>0</v>
      </c>
      <c r="R262" s="2">
        <f>R269+R275</f>
        <v>18683.599999999999</v>
      </c>
      <c r="S262" s="2">
        <f>S269+S275</f>
        <v>3710.8</v>
      </c>
      <c r="T262" s="2">
        <f t="shared" si="235"/>
        <v>26079.8</v>
      </c>
      <c r="U262" s="2">
        <f>U269+U275</f>
        <v>3042.3</v>
      </c>
      <c r="V262" s="2">
        <f t="shared" si="235"/>
        <v>12781.7</v>
      </c>
      <c r="W262" s="2">
        <f>W269+W275</f>
        <v>17749.3</v>
      </c>
      <c r="X262" s="2">
        <f t="shared" si="235"/>
        <v>4000.6</v>
      </c>
      <c r="Y262" s="2">
        <f>Y269+Y275</f>
        <v>57353.100000000006</v>
      </c>
      <c r="Z262" s="2">
        <f t="shared" si="235"/>
        <v>3173.5</v>
      </c>
      <c r="AA262" s="2">
        <f>AA269+AA275</f>
        <v>4220.2</v>
      </c>
      <c r="AB262" s="2">
        <f t="shared" si="235"/>
        <v>10510.800000000001</v>
      </c>
      <c r="AC262" s="2">
        <f>AC269+AC275</f>
        <v>1109.5</v>
      </c>
      <c r="AD262" s="2">
        <f>AE269+AD275</f>
        <v>10589.1</v>
      </c>
      <c r="AE262" s="2">
        <f>AE269+AE275</f>
        <v>9320</v>
      </c>
      <c r="AF262" s="10"/>
      <c r="AG262" s="30"/>
      <c r="AH262" s="30"/>
      <c r="AI262" s="30"/>
    </row>
    <row r="263" spans="1:35" s="32" customFormat="1" ht="37.5" x14ac:dyDescent="0.3">
      <c r="A263" s="46" t="s">
        <v>35</v>
      </c>
      <c r="B263" s="2">
        <f>B276</f>
        <v>5076.7000000000007</v>
      </c>
      <c r="C263" s="2">
        <f>C276</f>
        <v>5076.7000000000007</v>
      </c>
      <c r="D263" s="2">
        <f>D276</f>
        <v>4419.6000000000004</v>
      </c>
      <c r="E263" s="2">
        <f>E276</f>
        <v>4419.6000000000004</v>
      </c>
      <c r="F263" s="4">
        <f>E263/B263*100</f>
        <v>87.056552484881905</v>
      </c>
      <c r="G263" s="4">
        <f>E263/C263*100</f>
        <v>87.056552484881905</v>
      </c>
      <c r="H263" s="2">
        <f t="shared" ref="H263:AE263" si="237">H276</f>
        <v>0</v>
      </c>
      <c r="I263" s="2">
        <f t="shared" si="237"/>
        <v>0</v>
      </c>
      <c r="J263" s="2">
        <f t="shared" si="237"/>
        <v>0</v>
      </c>
      <c r="K263" s="2">
        <f t="shared" si="237"/>
        <v>0</v>
      </c>
      <c r="L263" s="2">
        <f t="shared" si="237"/>
        <v>0</v>
      </c>
      <c r="M263" s="2">
        <f t="shared" si="237"/>
        <v>0</v>
      </c>
      <c r="N263" s="2">
        <f t="shared" si="237"/>
        <v>0</v>
      </c>
      <c r="O263" s="2">
        <f t="shared" si="237"/>
        <v>0</v>
      </c>
      <c r="P263" s="2">
        <f t="shared" si="237"/>
        <v>0</v>
      </c>
      <c r="Q263" s="2">
        <f t="shared" si="237"/>
        <v>0</v>
      </c>
      <c r="R263" s="2">
        <f t="shared" si="237"/>
        <v>0</v>
      </c>
      <c r="S263" s="2">
        <f t="shared" si="237"/>
        <v>0</v>
      </c>
      <c r="T263" s="2">
        <f t="shared" si="237"/>
        <v>0</v>
      </c>
      <c r="U263" s="2">
        <f t="shared" si="237"/>
        <v>0</v>
      </c>
      <c r="V263" s="2">
        <f t="shared" si="237"/>
        <v>0</v>
      </c>
      <c r="W263" s="2">
        <f t="shared" si="237"/>
        <v>0</v>
      </c>
      <c r="X263" s="2">
        <f t="shared" si="237"/>
        <v>1269.2</v>
      </c>
      <c r="Y263" s="2">
        <f t="shared" si="237"/>
        <v>674.7</v>
      </c>
      <c r="Z263" s="2">
        <f t="shared" si="237"/>
        <v>1269.2</v>
      </c>
      <c r="AA263" s="2">
        <f t="shared" si="237"/>
        <v>1371.3</v>
      </c>
      <c r="AB263" s="2">
        <f t="shared" si="237"/>
        <v>1269.2</v>
      </c>
      <c r="AC263" s="2">
        <f t="shared" si="237"/>
        <v>643.79999999999995</v>
      </c>
      <c r="AD263" s="2">
        <f t="shared" si="237"/>
        <v>1269.0999999999999</v>
      </c>
      <c r="AE263" s="2">
        <f t="shared" si="237"/>
        <v>1729.8</v>
      </c>
      <c r="AF263" s="10"/>
      <c r="AG263" s="30"/>
      <c r="AH263" s="30"/>
      <c r="AI263" s="30"/>
    </row>
    <row r="264" spans="1:35" s="32" customFormat="1" ht="18.75" x14ac:dyDescent="0.3">
      <c r="A264" s="35" t="s">
        <v>15</v>
      </c>
      <c r="B264" s="40">
        <f t="shared" ref="B264:E265" si="238">B270+B277</f>
        <v>3097.7</v>
      </c>
      <c r="C264" s="40">
        <f t="shared" si="238"/>
        <v>3097.7</v>
      </c>
      <c r="D264" s="40">
        <f t="shared" si="238"/>
        <v>2696.8</v>
      </c>
      <c r="E264" s="40">
        <f t="shared" si="238"/>
        <v>2696.8</v>
      </c>
      <c r="F264" s="4">
        <f>E264/B264*100</f>
        <v>87.058139910256003</v>
      </c>
      <c r="G264" s="4">
        <f>E264/C264*100</f>
        <v>87.058139910256003</v>
      </c>
      <c r="H264" s="40">
        <f t="shared" ref="H264:AE264" si="239">H270+H277</f>
        <v>0</v>
      </c>
      <c r="I264" s="40">
        <f t="shared" si="239"/>
        <v>0</v>
      </c>
      <c r="J264" s="40">
        <f t="shared" si="239"/>
        <v>0</v>
      </c>
      <c r="K264" s="40">
        <f t="shared" si="239"/>
        <v>0</v>
      </c>
      <c r="L264" s="40">
        <f t="shared" si="239"/>
        <v>0</v>
      </c>
      <c r="M264" s="40">
        <f t="shared" si="239"/>
        <v>0</v>
      </c>
      <c r="N264" s="40">
        <f t="shared" si="239"/>
        <v>0</v>
      </c>
      <c r="O264" s="40">
        <f t="shared" si="239"/>
        <v>0</v>
      </c>
      <c r="P264" s="40">
        <f t="shared" si="239"/>
        <v>0</v>
      </c>
      <c r="Q264" s="40">
        <f t="shared" si="239"/>
        <v>0</v>
      </c>
      <c r="R264" s="40">
        <f t="shared" si="239"/>
        <v>0</v>
      </c>
      <c r="S264" s="40">
        <f t="shared" si="239"/>
        <v>0</v>
      </c>
      <c r="T264" s="40">
        <f t="shared" si="239"/>
        <v>0</v>
      </c>
      <c r="U264" s="40">
        <f t="shared" si="239"/>
        <v>0</v>
      </c>
      <c r="V264" s="40">
        <f t="shared" si="239"/>
        <v>0</v>
      </c>
      <c r="W264" s="40">
        <f t="shared" si="239"/>
        <v>0</v>
      </c>
      <c r="X264" s="40">
        <f t="shared" si="239"/>
        <v>774.4</v>
      </c>
      <c r="Y264" s="40">
        <f t="shared" si="239"/>
        <v>411.7</v>
      </c>
      <c r="Z264" s="40">
        <f t="shared" si="239"/>
        <v>774.4</v>
      </c>
      <c r="AA264" s="40">
        <f t="shared" si="239"/>
        <v>836.7</v>
      </c>
      <c r="AB264" s="40">
        <f t="shared" si="239"/>
        <v>774.4</v>
      </c>
      <c r="AC264" s="40">
        <f t="shared" si="239"/>
        <v>392.9</v>
      </c>
      <c r="AD264" s="40">
        <f t="shared" si="239"/>
        <v>774.5</v>
      </c>
      <c r="AE264" s="40">
        <f t="shared" si="239"/>
        <v>1055.5</v>
      </c>
      <c r="AF264" s="10"/>
      <c r="AG264" s="30"/>
      <c r="AH264" s="30"/>
      <c r="AI264" s="30"/>
    </row>
    <row r="265" spans="1:35" s="32" customFormat="1" ht="18.75" x14ac:dyDescent="0.3">
      <c r="A265" s="35" t="s">
        <v>16</v>
      </c>
      <c r="B265" s="2">
        <f t="shared" si="238"/>
        <v>0</v>
      </c>
      <c r="C265" s="2">
        <f t="shared" si="238"/>
        <v>0</v>
      </c>
      <c r="D265" s="2">
        <f t="shared" si="238"/>
        <v>0</v>
      </c>
      <c r="E265" s="2">
        <f t="shared" si="238"/>
        <v>0</v>
      </c>
      <c r="F265" s="4" t="e">
        <f t="shared" ref="F265:F269" si="240">E265/B265*100</f>
        <v>#DIV/0!</v>
      </c>
      <c r="G265" s="4" t="e">
        <f t="shared" ref="G265:G269" si="241">E265/C265*100</f>
        <v>#DIV/0!</v>
      </c>
      <c r="H265" s="2">
        <f>H271</f>
        <v>0</v>
      </c>
      <c r="I265" s="2">
        <f t="shared" ref="I265:AE265" si="242">I271</f>
        <v>0</v>
      </c>
      <c r="J265" s="2">
        <f t="shared" si="242"/>
        <v>0</v>
      </c>
      <c r="K265" s="2">
        <f t="shared" si="242"/>
        <v>0</v>
      </c>
      <c r="L265" s="2">
        <f t="shared" si="242"/>
        <v>0</v>
      </c>
      <c r="M265" s="2">
        <f t="shared" si="242"/>
        <v>0</v>
      </c>
      <c r="N265" s="2">
        <f t="shared" si="242"/>
        <v>0</v>
      </c>
      <c r="O265" s="2">
        <f t="shared" si="242"/>
        <v>0</v>
      </c>
      <c r="P265" s="2">
        <f t="shared" si="242"/>
        <v>0</v>
      </c>
      <c r="Q265" s="2">
        <f t="shared" si="242"/>
        <v>0</v>
      </c>
      <c r="R265" s="2">
        <f>R271</f>
        <v>0</v>
      </c>
      <c r="S265" s="2">
        <f t="shared" si="242"/>
        <v>0</v>
      </c>
      <c r="T265" s="2">
        <f t="shared" si="242"/>
        <v>0</v>
      </c>
      <c r="U265" s="2">
        <f t="shared" si="242"/>
        <v>0</v>
      </c>
      <c r="V265" s="2">
        <f t="shared" si="242"/>
        <v>0</v>
      </c>
      <c r="W265" s="2">
        <f t="shared" si="242"/>
        <v>0</v>
      </c>
      <c r="X265" s="2">
        <f t="shared" si="242"/>
        <v>0</v>
      </c>
      <c r="Y265" s="2">
        <f t="shared" si="242"/>
        <v>0</v>
      </c>
      <c r="Z265" s="2">
        <f t="shared" si="242"/>
        <v>0</v>
      </c>
      <c r="AA265" s="2">
        <f t="shared" si="242"/>
        <v>0</v>
      </c>
      <c r="AB265" s="2">
        <f t="shared" si="242"/>
        <v>0</v>
      </c>
      <c r="AC265" s="2">
        <f t="shared" si="242"/>
        <v>0</v>
      </c>
      <c r="AD265" s="2">
        <f t="shared" si="242"/>
        <v>0</v>
      </c>
      <c r="AE265" s="2">
        <f t="shared" si="242"/>
        <v>0</v>
      </c>
      <c r="AF265" s="10"/>
      <c r="AG265" s="30"/>
      <c r="AH265" s="30"/>
      <c r="AI265" s="30"/>
    </row>
    <row r="266" spans="1:35" s="32" customFormat="1" ht="61.5" customHeight="1" x14ac:dyDescent="0.2">
      <c r="A266" s="153" t="s">
        <v>25</v>
      </c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7"/>
      <c r="AF266" s="10"/>
      <c r="AG266" s="30"/>
      <c r="AH266" s="30"/>
      <c r="AI266" s="30"/>
    </row>
    <row r="267" spans="1:35" s="31" customFormat="1" ht="18.75" x14ac:dyDescent="0.2">
      <c r="A267" s="13" t="s">
        <v>17</v>
      </c>
      <c r="B267" s="1">
        <f>B268+B269+B271+B272</f>
        <v>71759.7</v>
      </c>
      <c r="C267" s="1">
        <f>C268+C269+C271+C272</f>
        <v>71759.7</v>
      </c>
      <c r="D267" s="1">
        <f>D268+D269+D271+D272</f>
        <v>69410</v>
      </c>
      <c r="E267" s="1">
        <f>E268+E269+E271+E272</f>
        <v>69410</v>
      </c>
      <c r="F267" s="8">
        <f t="shared" si="240"/>
        <v>96.725599465995543</v>
      </c>
      <c r="G267" s="8">
        <f t="shared" si="241"/>
        <v>96.725599465995543</v>
      </c>
      <c r="H267" s="1"/>
      <c r="I267" s="1"/>
      <c r="J267" s="1">
        <f>J268+J269+J270+J271</f>
        <v>0</v>
      </c>
      <c r="K267" s="1">
        <f t="shared" ref="K267:AB267" si="243">K268+K269+K270+K271</f>
        <v>0</v>
      </c>
      <c r="L267" s="1">
        <f t="shared" si="243"/>
        <v>0</v>
      </c>
      <c r="M267" s="1">
        <f t="shared" si="243"/>
        <v>0</v>
      </c>
      <c r="N267" s="1">
        <f t="shared" si="243"/>
        <v>0</v>
      </c>
      <c r="O267" s="1">
        <f t="shared" si="243"/>
        <v>0</v>
      </c>
      <c r="P267" s="1">
        <f t="shared" si="243"/>
        <v>6342.7</v>
      </c>
      <c r="Q267" s="1">
        <f t="shared" si="243"/>
        <v>0</v>
      </c>
      <c r="R267" s="1">
        <f t="shared" si="243"/>
        <v>14032.2</v>
      </c>
      <c r="S267" s="1">
        <f t="shared" si="243"/>
        <v>3710.8</v>
      </c>
      <c r="T267" s="1">
        <f t="shared" si="243"/>
        <v>26079.8</v>
      </c>
      <c r="U267" s="1">
        <f t="shared" si="243"/>
        <v>3042.3</v>
      </c>
      <c r="V267" s="1">
        <f t="shared" si="243"/>
        <v>12781.7</v>
      </c>
      <c r="W267" s="1">
        <f t="shared" si="243"/>
        <v>12819.1</v>
      </c>
      <c r="X267" s="1">
        <f t="shared" si="243"/>
        <v>387.9</v>
      </c>
      <c r="Y267" s="1">
        <f t="shared" si="243"/>
        <v>39107.5</v>
      </c>
      <c r="Z267" s="1">
        <f t="shared" si="243"/>
        <v>0</v>
      </c>
      <c r="AA267" s="1">
        <f t="shared" si="243"/>
        <v>944.6</v>
      </c>
      <c r="AB267" s="1">
        <f t="shared" si="243"/>
        <v>9241.6</v>
      </c>
      <c r="AC267" s="1">
        <f>AC268+AC269+AC270+AC271</f>
        <v>465.7</v>
      </c>
      <c r="AD267" s="1">
        <f>AD268+AE269+AD270+AD271</f>
        <v>9320</v>
      </c>
      <c r="AE267" s="1">
        <f>AE268+AE269+AE270+AE271</f>
        <v>9320</v>
      </c>
      <c r="AF267" s="10"/>
      <c r="AG267" s="30"/>
      <c r="AH267" s="30"/>
      <c r="AI267" s="30"/>
    </row>
    <row r="268" spans="1:35" s="31" customFormat="1" ht="18.75" x14ac:dyDescent="0.2">
      <c r="A268" s="93" t="s">
        <v>13</v>
      </c>
      <c r="B268" s="2">
        <f>H268+J268+L268+N268+P268+R268+T268+V268+X268+Z268+AB268+AD268</f>
        <v>0</v>
      </c>
      <c r="C268" s="2"/>
      <c r="D268" s="2"/>
      <c r="E268" s="2"/>
      <c r="F268" s="4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0"/>
      <c r="AG268" s="30"/>
      <c r="AH268" s="30"/>
      <c r="AI268" s="30"/>
    </row>
    <row r="269" spans="1:35" s="31" customFormat="1" ht="40.5" customHeight="1" x14ac:dyDescent="0.2">
      <c r="A269" s="93" t="s">
        <v>29</v>
      </c>
      <c r="B269" s="2">
        <f>H269+J269+L269+N269+P269+R269+T269+V269+X269+Z269+AB269+AD269</f>
        <v>71759.7</v>
      </c>
      <c r="C269" s="7">
        <f>H269+J269+P269+R26+R269+T269+V269+X269+Z269+AB269+AD269</f>
        <v>71759.7</v>
      </c>
      <c r="D269" s="2">
        <f>E269</f>
        <v>69410</v>
      </c>
      <c r="E269" s="7">
        <f>I269+K269+M269+O269+Q269+S269+U269+W269+Y269+AA269+AC269+AE269</f>
        <v>69410</v>
      </c>
      <c r="F269" s="4">
        <f t="shared" si="240"/>
        <v>96.725599465995543</v>
      </c>
      <c r="G269" s="4">
        <f t="shared" si="241"/>
        <v>96.725599465995543</v>
      </c>
      <c r="H269" s="1"/>
      <c r="I269" s="1"/>
      <c r="J269" s="2"/>
      <c r="K269" s="2"/>
      <c r="L269" s="2"/>
      <c r="M269" s="2"/>
      <c r="N269" s="2"/>
      <c r="O269" s="2"/>
      <c r="P269" s="2">
        <v>6342.7</v>
      </c>
      <c r="Q269" s="2"/>
      <c r="R269" s="2">
        <v>14032.2</v>
      </c>
      <c r="S269" s="2">
        <v>3710.8</v>
      </c>
      <c r="T269" s="2">
        <v>26079.8</v>
      </c>
      <c r="U269" s="2">
        <v>3042.3</v>
      </c>
      <c r="V269" s="2">
        <v>12781.7</v>
      </c>
      <c r="W269" s="2">
        <v>12819.1</v>
      </c>
      <c r="X269" s="2">
        <v>387.9</v>
      </c>
      <c r="Y269" s="2">
        <v>39107.5</v>
      </c>
      <c r="Z269" s="2"/>
      <c r="AA269" s="2">
        <v>944.6</v>
      </c>
      <c r="AB269" s="2">
        <f>7250.1+1991.5</f>
        <v>9241.6</v>
      </c>
      <c r="AC269" s="2">
        <v>465.7</v>
      </c>
      <c r="AD269" s="2">
        <f>4885.3-1991.5</f>
        <v>2893.8</v>
      </c>
      <c r="AE269" s="2">
        <v>9320</v>
      </c>
      <c r="AF269" s="10" t="s">
        <v>99</v>
      </c>
      <c r="AG269" s="30"/>
      <c r="AH269" s="30"/>
      <c r="AI269" s="30"/>
    </row>
    <row r="270" spans="1:35" s="32" customFormat="1" ht="18.75" x14ac:dyDescent="0.3">
      <c r="A270" s="35" t="s">
        <v>15</v>
      </c>
      <c r="B270" s="5"/>
      <c r="C270" s="5"/>
      <c r="D270" s="5"/>
      <c r="E270" s="5"/>
      <c r="F270" s="5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0"/>
      <c r="AG270" s="30"/>
      <c r="AH270" s="30"/>
      <c r="AI270" s="30"/>
    </row>
    <row r="271" spans="1:35" s="32" customFormat="1" ht="19.350000000000001" customHeight="1" x14ac:dyDescent="0.3">
      <c r="A271" s="35" t="s">
        <v>16</v>
      </c>
      <c r="B271" s="2">
        <f>R271+X271+Z271+T271+V271</f>
        <v>0</v>
      </c>
      <c r="C271" s="7"/>
      <c r="D271" s="2"/>
      <c r="E271" s="7">
        <f>I271+K271+M271+O271+Q271+S271+U271+W271+Y271+AA271+AC271+AE271</f>
        <v>0</v>
      </c>
      <c r="F271" s="4" t="e">
        <f>E271/B271*100</f>
        <v>#DIV/0!</v>
      </c>
      <c r="G271" s="4" t="e">
        <f>E271/C271*100</f>
        <v>#DIV/0!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0"/>
      <c r="AG271" s="30"/>
      <c r="AH271" s="30"/>
      <c r="AI271" s="30"/>
    </row>
    <row r="272" spans="1:35" s="32" customFormat="1" ht="53.25" customHeight="1" x14ac:dyDescent="0.2">
      <c r="A272" s="153" t="s">
        <v>37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7"/>
      <c r="AF272" s="148" t="s">
        <v>100</v>
      </c>
      <c r="AG272" s="30"/>
      <c r="AH272" s="30"/>
      <c r="AI272" s="30"/>
    </row>
    <row r="273" spans="1:16384" s="32" customFormat="1" ht="18.75" x14ac:dyDescent="0.3">
      <c r="A273" s="33" t="s">
        <v>17</v>
      </c>
      <c r="B273" s="1">
        <f>B274+B275+B277+B278</f>
        <v>130042.40000000001</v>
      </c>
      <c r="C273" s="1">
        <f>C274+C275+C277+C278</f>
        <v>130042.40000000001</v>
      </c>
      <c r="D273" s="1">
        <f>D274+D275+D277+D278</f>
        <v>120753.50000000001</v>
      </c>
      <c r="E273" s="1">
        <f>E274+E275+E277+E278</f>
        <v>120753.50000000001</v>
      </c>
      <c r="F273" s="8">
        <f>E273/B273*100</f>
        <v>92.857022017434318</v>
      </c>
      <c r="G273" s="8">
        <f>E273/C273*100</f>
        <v>92.857022017434318</v>
      </c>
      <c r="H273" s="1">
        <f t="shared" ref="H273:AE273" si="244">H274+H275+H277+H278</f>
        <v>11188.8</v>
      </c>
      <c r="I273" s="1">
        <f t="shared" si="244"/>
        <v>3720.8999999999996</v>
      </c>
      <c r="J273" s="1">
        <f t="shared" si="244"/>
        <v>15385.6</v>
      </c>
      <c r="K273" s="1">
        <f t="shared" si="244"/>
        <v>14573.099999999999</v>
      </c>
      <c r="L273" s="1">
        <f>L274+L275+L277+L278</f>
        <v>15301.7</v>
      </c>
      <c r="M273" s="1">
        <f t="shared" si="244"/>
        <v>17909.900000000001</v>
      </c>
      <c r="N273" s="1">
        <f t="shared" si="244"/>
        <v>14369.6</v>
      </c>
      <c r="O273" s="1">
        <f t="shared" si="244"/>
        <v>6360.7999999999993</v>
      </c>
      <c r="P273" s="1">
        <f t="shared" si="244"/>
        <v>14021.7</v>
      </c>
      <c r="Q273" s="1">
        <f t="shared" si="244"/>
        <v>2999.1</v>
      </c>
      <c r="R273" s="1">
        <f t="shared" si="244"/>
        <v>8600.4</v>
      </c>
      <c r="S273" s="1">
        <f t="shared" si="244"/>
        <v>285.7</v>
      </c>
      <c r="T273" s="1">
        <f t="shared" si="244"/>
        <v>0</v>
      </c>
      <c r="U273" s="1">
        <f t="shared" si="244"/>
        <v>0</v>
      </c>
      <c r="V273" s="1">
        <f t="shared" si="244"/>
        <v>0</v>
      </c>
      <c r="W273" s="1">
        <f t="shared" si="244"/>
        <v>5074.3999999999996</v>
      </c>
      <c r="X273" s="1">
        <f t="shared" si="244"/>
        <v>12052.1</v>
      </c>
      <c r="Y273" s="1">
        <f t="shared" si="244"/>
        <v>34457.599999999999</v>
      </c>
      <c r="Z273" s="1">
        <f t="shared" si="244"/>
        <v>13862.9</v>
      </c>
      <c r="AA273" s="1">
        <f t="shared" si="244"/>
        <v>14271.300000000001</v>
      </c>
      <c r="AB273" s="1">
        <f t="shared" si="244"/>
        <v>11608.7</v>
      </c>
      <c r="AC273" s="1">
        <f t="shared" si="244"/>
        <v>9107.4</v>
      </c>
      <c r="AD273" s="1">
        <f t="shared" si="244"/>
        <v>13650.9</v>
      </c>
      <c r="AE273" s="1">
        <f t="shared" si="244"/>
        <v>11993.3</v>
      </c>
      <c r="AF273" s="149"/>
      <c r="AG273" s="30">
        <f>C273-E273</f>
        <v>9288.8999999999942</v>
      </c>
      <c r="AH273" s="30"/>
      <c r="AI273" s="30"/>
    </row>
    <row r="274" spans="1:16384" s="32" customFormat="1" ht="52.5" customHeight="1" x14ac:dyDescent="0.3">
      <c r="A274" s="35" t="s">
        <v>13</v>
      </c>
      <c r="B274" s="2">
        <f>H274+J274+L274+N274+P274+R274+T274+V274+X274+Z274+AB274+AD274</f>
        <v>78277.400000000009</v>
      </c>
      <c r="C274" s="7">
        <f>H274+J274+P274+R31+R274+T274+V274+X274+Z274+L274+N274+AB274+AD274</f>
        <v>78277.400000000009</v>
      </c>
      <c r="D274" s="2">
        <f>E274</f>
        <v>74937</v>
      </c>
      <c r="E274" s="7">
        <f>I274+K274+M274+O274+Q274+S274+U274+W274+Y274+AA274+AC274+AE274</f>
        <v>74937</v>
      </c>
      <c r="F274" s="4">
        <f>E274/B274*100</f>
        <v>95.732612478186539</v>
      </c>
      <c r="G274" s="4">
        <f>E274/C274*100</f>
        <v>95.732612478186539</v>
      </c>
      <c r="H274" s="2">
        <v>5078</v>
      </c>
      <c r="I274" s="3">
        <v>1953.8</v>
      </c>
      <c r="J274" s="2">
        <v>7797</v>
      </c>
      <c r="K274" s="2">
        <v>7620.4</v>
      </c>
      <c r="L274" s="2">
        <v>8155</v>
      </c>
      <c r="M274" s="2">
        <v>10718.1</v>
      </c>
      <c r="N274" s="2">
        <v>7268</v>
      </c>
      <c r="O274" s="2">
        <v>6247.9</v>
      </c>
      <c r="P274" s="2">
        <v>7278</v>
      </c>
      <c r="Q274" s="2">
        <v>2999.1</v>
      </c>
      <c r="R274" s="2">
        <v>3949</v>
      </c>
      <c r="S274" s="2">
        <v>285.7</v>
      </c>
      <c r="T274" s="2">
        <v>0</v>
      </c>
      <c r="U274" s="2"/>
      <c r="V274" s="2"/>
      <c r="W274" s="2">
        <v>144.19999999999999</v>
      </c>
      <c r="X274" s="2">
        <v>7665</v>
      </c>
      <c r="Y274" s="2">
        <v>15800.3</v>
      </c>
      <c r="Z274" s="2">
        <v>9915</v>
      </c>
      <c r="AA274" s="2">
        <v>10159</v>
      </c>
      <c r="AB274" s="2">
        <v>9565.1</v>
      </c>
      <c r="AC274" s="2">
        <v>8070.7</v>
      </c>
      <c r="AD274" s="2">
        <v>11607.3</v>
      </c>
      <c r="AE274" s="2">
        <v>10937.8</v>
      </c>
      <c r="AF274" s="149"/>
      <c r="AG274" s="30"/>
      <c r="AH274" s="30"/>
      <c r="AI274" s="30"/>
    </row>
    <row r="275" spans="1:16384" s="32" customFormat="1" ht="138.75" customHeight="1" x14ac:dyDescent="0.3">
      <c r="A275" s="35" t="s">
        <v>14</v>
      </c>
      <c r="B275" s="2">
        <f>H275+J275+L275+N275+P275+R275+T275+V275+X275+Z275+AB275+AD275</f>
        <v>48667.299999999996</v>
      </c>
      <c r="C275" s="7">
        <f t="shared" ref="C275:C277" si="245">H275+J275+P275+R32+R275+T275+V275+X275+Z275+L275+N275+AB275+AD275</f>
        <v>48667.299999999996</v>
      </c>
      <c r="D275" s="2">
        <f>E275</f>
        <v>43119.700000000004</v>
      </c>
      <c r="E275" s="7">
        <f>I275+K275+M275+O275+Q275+S275+U275+W275+Y275+AA275+AC275+AE275</f>
        <v>43119.700000000004</v>
      </c>
      <c r="F275" s="4">
        <f>E275/B275*100</f>
        <v>88.600970261345935</v>
      </c>
      <c r="G275" s="4">
        <f>E275/C275*100</f>
        <v>88.600970261345935</v>
      </c>
      <c r="H275" s="2">
        <v>6110.8</v>
      </c>
      <c r="I275" s="3">
        <v>1767.1</v>
      </c>
      <c r="J275" s="2">
        <v>7588.6</v>
      </c>
      <c r="K275" s="2">
        <v>6952.7</v>
      </c>
      <c r="L275" s="2">
        <v>7146.7</v>
      </c>
      <c r="M275" s="2">
        <v>7191.8</v>
      </c>
      <c r="N275" s="2">
        <v>7101.6</v>
      </c>
      <c r="O275" s="2">
        <v>112.9</v>
      </c>
      <c r="P275" s="2">
        <v>6743.7</v>
      </c>
      <c r="Q275" s="2"/>
      <c r="R275" s="2">
        <v>4651.3999999999996</v>
      </c>
      <c r="S275" s="2"/>
      <c r="T275" s="2"/>
      <c r="U275" s="2"/>
      <c r="V275" s="2"/>
      <c r="W275" s="2">
        <v>4930.2</v>
      </c>
      <c r="X275" s="2">
        <v>3612.7</v>
      </c>
      <c r="Y275" s="2">
        <f>21406.4-3160.8</f>
        <v>18245.600000000002</v>
      </c>
      <c r="Z275" s="2">
        <v>3173.5</v>
      </c>
      <c r="AA275" s="2">
        <v>3275.6</v>
      </c>
      <c r="AB275" s="2">
        <v>1269.2</v>
      </c>
      <c r="AC275" s="2">
        <v>643.79999999999995</v>
      </c>
      <c r="AD275" s="2">
        <v>1269.0999999999999</v>
      </c>
      <c r="AE275" s="2"/>
      <c r="AF275" s="149"/>
      <c r="AG275" s="30"/>
      <c r="AH275" s="30"/>
      <c r="AI275" s="30"/>
    </row>
    <row r="276" spans="1:16384" s="32" customFormat="1" ht="138.75" customHeight="1" x14ac:dyDescent="0.3">
      <c r="A276" s="46" t="s">
        <v>35</v>
      </c>
      <c r="B276" s="40">
        <f>H276+J276+L276+N276+P276+R276+T276+V276+X276+Z276+AB276+AD276</f>
        <v>5076.7000000000007</v>
      </c>
      <c r="C276" s="7">
        <f t="shared" si="245"/>
        <v>5076.7000000000007</v>
      </c>
      <c r="D276" s="2">
        <f>E276</f>
        <v>4419.6000000000004</v>
      </c>
      <c r="E276" s="7">
        <f>I276+K276+M276+O276+Q276+S276+U276+W276+Y276+AA276+AC276+AE276</f>
        <v>4419.6000000000004</v>
      </c>
      <c r="F276" s="4">
        <f>E276/B276*100</f>
        <v>87.056552484881905</v>
      </c>
      <c r="G276" s="4">
        <f>E276/C276*100</f>
        <v>87.056552484881905</v>
      </c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>
        <v>1269.2</v>
      </c>
      <c r="Y276" s="2">
        <v>674.7</v>
      </c>
      <c r="Z276" s="2">
        <v>1269.2</v>
      </c>
      <c r="AA276" s="2">
        <v>1371.3</v>
      </c>
      <c r="AB276" s="2">
        <v>1269.2</v>
      </c>
      <c r="AC276" s="2">
        <v>643.79999999999995</v>
      </c>
      <c r="AD276" s="2">
        <v>1269.0999999999999</v>
      </c>
      <c r="AE276" s="2">
        <v>1729.8</v>
      </c>
      <c r="AF276" s="134"/>
      <c r="AG276" s="30"/>
      <c r="AH276" s="30"/>
      <c r="AI276" s="30"/>
    </row>
    <row r="277" spans="1:16384" s="32" customFormat="1" ht="18.75" x14ac:dyDescent="0.3">
      <c r="A277" s="35" t="s">
        <v>15</v>
      </c>
      <c r="B277" s="40">
        <f>H277+J277+L277+N277+P277+R277+T277+V277+X277+Z277+AB277+AD277</f>
        <v>3097.7</v>
      </c>
      <c r="C277" s="7">
        <f t="shared" si="245"/>
        <v>3097.7</v>
      </c>
      <c r="D277" s="2">
        <f>E277</f>
        <v>2696.8</v>
      </c>
      <c r="E277" s="92">
        <f>I277+K277+M277+O277+Q277+S277+U277+W277+Y277+AA277+AC277+AE277</f>
        <v>2696.8</v>
      </c>
      <c r="F277" s="91">
        <f>E277/B277*100</f>
        <v>87.058139910256003</v>
      </c>
      <c r="G277" s="91">
        <f>E277/C277*100</f>
        <v>87.058139910256003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>
        <v>774.4</v>
      </c>
      <c r="Y277" s="2">
        <v>411.7</v>
      </c>
      <c r="Z277" s="2">
        <v>774.4</v>
      </c>
      <c r="AA277" s="2">
        <v>836.7</v>
      </c>
      <c r="AB277" s="2">
        <v>774.4</v>
      </c>
      <c r="AC277" s="2">
        <v>392.9</v>
      </c>
      <c r="AD277" s="2">
        <v>774.5</v>
      </c>
      <c r="AE277" s="1">
        <v>1055.5</v>
      </c>
      <c r="AF277" s="10"/>
      <c r="AG277" s="30"/>
      <c r="AH277" s="30"/>
      <c r="AI277" s="30"/>
    </row>
    <row r="278" spans="1:16384" s="32" customFormat="1" ht="18.75" x14ac:dyDescent="0.3">
      <c r="A278" s="35" t="s">
        <v>16</v>
      </c>
      <c r="B278" s="5"/>
      <c r="C278" s="5"/>
      <c r="D278" s="5"/>
      <c r="E278" s="5"/>
      <c r="F278" s="5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0"/>
      <c r="AG278" s="30"/>
      <c r="AH278" s="30"/>
      <c r="AI278" s="30"/>
    </row>
    <row r="279" spans="1:16384" s="32" customFormat="1" ht="49.5" customHeight="1" x14ac:dyDescent="0.2">
      <c r="A279" s="143" t="s">
        <v>54</v>
      </c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"/>
      <c r="AF279" s="10"/>
      <c r="AG279" s="30"/>
      <c r="AH279" s="30"/>
      <c r="AI279" s="30"/>
    </row>
    <row r="280" spans="1:16384" s="32" customFormat="1" ht="54" customHeight="1" x14ac:dyDescent="0.3">
      <c r="A280" s="33" t="s">
        <v>17</v>
      </c>
      <c r="B280" s="1">
        <f>B281+B282+B285+B284</f>
        <v>34159.299999999996</v>
      </c>
      <c r="C280" s="1">
        <f>C281+C282+C285+C284</f>
        <v>34159.299999999996</v>
      </c>
      <c r="D280" s="1">
        <f t="shared" ref="D280:E280" si="246">D281+D282+D285+D284</f>
        <v>33120.57</v>
      </c>
      <c r="E280" s="1">
        <f t="shared" si="246"/>
        <v>33120.57</v>
      </c>
      <c r="F280" s="8">
        <f>E280/B280*100</f>
        <v>96.95915899915984</v>
      </c>
      <c r="G280" s="8">
        <f>E280/C280*100</f>
        <v>96.95915899915984</v>
      </c>
      <c r="H280" s="1">
        <f t="shared" ref="H280:AE280" si="247">H281+H282+H285+H284</f>
        <v>0</v>
      </c>
      <c r="I280" s="1">
        <f t="shared" si="247"/>
        <v>0</v>
      </c>
      <c r="J280" s="1">
        <f t="shared" si="247"/>
        <v>0</v>
      </c>
      <c r="K280" s="1">
        <f t="shared" si="247"/>
        <v>0</v>
      </c>
      <c r="L280" s="1">
        <f>L281+L282+L285+L284</f>
        <v>15819</v>
      </c>
      <c r="M280" s="1">
        <f t="shared" si="247"/>
        <v>15807.5</v>
      </c>
      <c r="N280" s="1">
        <f t="shared" si="247"/>
        <v>793.8</v>
      </c>
      <c r="O280" s="1">
        <f t="shared" si="247"/>
        <v>5.57</v>
      </c>
      <c r="P280" s="1">
        <f t="shared" si="247"/>
        <v>0</v>
      </c>
      <c r="Q280" s="1">
        <f t="shared" si="247"/>
        <v>0</v>
      </c>
      <c r="R280" s="1">
        <f t="shared" si="247"/>
        <v>0</v>
      </c>
      <c r="S280" s="1">
        <f t="shared" si="247"/>
        <v>0</v>
      </c>
      <c r="T280" s="1">
        <f t="shared" si="247"/>
        <v>8576.2000000000007</v>
      </c>
      <c r="U280" s="1">
        <f t="shared" si="247"/>
        <v>8495.4</v>
      </c>
      <c r="V280" s="1">
        <f t="shared" si="247"/>
        <v>4221.3</v>
      </c>
      <c r="W280" s="1">
        <f t="shared" si="247"/>
        <v>4070.8</v>
      </c>
      <c r="X280" s="1">
        <f t="shared" si="247"/>
        <v>4241.3</v>
      </c>
      <c r="Y280" s="1">
        <f t="shared" si="247"/>
        <v>4241.3</v>
      </c>
      <c r="Z280" s="1">
        <f t="shared" si="247"/>
        <v>0</v>
      </c>
      <c r="AA280" s="1">
        <f t="shared" si="247"/>
        <v>0</v>
      </c>
      <c r="AB280" s="1">
        <f t="shared" si="247"/>
        <v>500</v>
      </c>
      <c r="AC280" s="1">
        <f t="shared" si="247"/>
        <v>500</v>
      </c>
      <c r="AD280" s="1">
        <f t="shared" si="247"/>
        <v>7.7</v>
      </c>
      <c r="AE280" s="1">
        <f t="shared" si="247"/>
        <v>0</v>
      </c>
      <c r="AF280" s="94"/>
      <c r="AG280" s="30"/>
      <c r="AH280" s="30"/>
      <c r="AI280" s="30"/>
    </row>
    <row r="281" spans="1:16384" s="32" customFormat="1" ht="40.5" customHeight="1" x14ac:dyDescent="0.3">
      <c r="A281" s="35" t="s">
        <v>13</v>
      </c>
      <c r="B281" s="2">
        <f>B288+B295+B302+B309</f>
        <v>500</v>
      </c>
      <c r="C281" s="2">
        <f t="shared" ref="C281:E281" si="248">C288+C295+C302+C309</f>
        <v>500</v>
      </c>
      <c r="D281" s="2">
        <f t="shared" si="248"/>
        <v>500</v>
      </c>
      <c r="E281" s="2">
        <f t="shared" si="248"/>
        <v>500</v>
      </c>
      <c r="F281" s="4">
        <f>E281/B281*100</f>
        <v>100</v>
      </c>
      <c r="G281" s="4">
        <f>E281/C281*100</f>
        <v>100</v>
      </c>
      <c r="H281" s="2">
        <f t="shared" ref="H281:AE285" si="249">H288+H295+H302+H309</f>
        <v>0</v>
      </c>
      <c r="I281" s="2">
        <f t="shared" si="249"/>
        <v>0</v>
      </c>
      <c r="J281" s="2">
        <f t="shared" si="249"/>
        <v>0</v>
      </c>
      <c r="K281" s="2">
        <f t="shared" si="249"/>
        <v>0</v>
      </c>
      <c r="L281" s="2">
        <f t="shared" si="249"/>
        <v>0</v>
      </c>
      <c r="M281" s="2">
        <f t="shared" si="249"/>
        <v>0</v>
      </c>
      <c r="N281" s="2">
        <f t="shared" si="249"/>
        <v>0</v>
      </c>
      <c r="O281" s="2">
        <f t="shared" si="249"/>
        <v>0</v>
      </c>
      <c r="P281" s="2">
        <f t="shared" si="249"/>
        <v>0</v>
      </c>
      <c r="Q281" s="2">
        <f t="shared" si="249"/>
        <v>0</v>
      </c>
      <c r="R281" s="2">
        <f t="shared" si="249"/>
        <v>0</v>
      </c>
      <c r="S281" s="2">
        <f t="shared" si="249"/>
        <v>0</v>
      </c>
      <c r="T281" s="2">
        <f t="shared" si="249"/>
        <v>0</v>
      </c>
      <c r="U281" s="2">
        <f t="shared" si="249"/>
        <v>0</v>
      </c>
      <c r="V281" s="2">
        <f t="shared" si="249"/>
        <v>0</v>
      </c>
      <c r="W281" s="2">
        <f t="shared" si="249"/>
        <v>0</v>
      </c>
      <c r="X281" s="2">
        <f t="shared" si="249"/>
        <v>0</v>
      </c>
      <c r="Y281" s="2">
        <f t="shared" si="249"/>
        <v>0</v>
      </c>
      <c r="Z281" s="2">
        <f t="shared" si="249"/>
        <v>0</v>
      </c>
      <c r="AA281" s="2">
        <f t="shared" si="249"/>
        <v>0</v>
      </c>
      <c r="AB281" s="2">
        <f t="shared" si="249"/>
        <v>500</v>
      </c>
      <c r="AC281" s="2">
        <f t="shared" si="249"/>
        <v>500</v>
      </c>
      <c r="AD281" s="2">
        <f t="shared" si="249"/>
        <v>0</v>
      </c>
      <c r="AE281" s="2">
        <f t="shared" si="249"/>
        <v>0</v>
      </c>
      <c r="AF281" s="16"/>
      <c r="AG281" s="30"/>
      <c r="AH281" s="30"/>
      <c r="AI281" s="30"/>
    </row>
    <row r="282" spans="1:16384" s="32" customFormat="1" ht="40.5" customHeight="1" x14ac:dyDescent="0.3">
      <c r="A282" s="35" t="s">
        <v>14</v>
      </c>
      <c r="B282" s="2">
        <f t="shared" ref="B282:E285" si="250">B289+B296+B303+B310</f>
        <v>19.2</v>
      </c>
      <c r="C282" s="2">
        <f t="shared" si="250"/>
        <v>19.2</v>
      </c>
      <c r="D282" s="2">
        <f t="shared" si="250"/>
        <v>5.57</v>
      </c>
      <c r="E282" s="2">
        <f t="shared" si="250"/>
        <v>5.57</v>
      </c>
      <c r="F282" s="4">
        <f>E282/B282*100</f>
        <v>29.010416666666671</v>
      </c>
      <c r="G282" s="4">
        <f>E282/C282*100</f>
        <v>29.010416666666671</v>
      </c>
      <c r="H282" s="2">
        <f t="shared" si="249"/>
        <v>0</v>
      </c>
      <c r="I282" s="2">
        <f t="shared" si="249"/>
        <v>0</v>
      </c>
      <c r="J282" s="2">
        <f t="shared" si="249"/>
        <v>0</v>
      </c>
      <c r="K282" s="2">
        <f t="shared" si="249"/>
        <v>0</v>
      </c>
      <c r="L282" s="2">
        <f t="shared" si="249"/>
        <v>11.5</v>
      </c>
      <c r="M282" s="2">
        <f t="shared" si="249"/>
        <v>0</v>
      </c>
      <c r="N282" s="2">
        <f t="shared" si="249"/>
        <v>0</v>
      </c>
      <c r="O282" s="2">
        <f t="shared" si="249"/>
        <v>5.57</v>
      </c>
      <c r="P282" s="2">
        <f t="shared" si="249"/>
        <v>0</v>
      </c>
      <c r="Q282" s="2">
        <f t="shared" si="249"/>
        <v>0</v>
      </c>
      <c r="R282" s="2">
        <f t="shared" si="249"/>
        <v>0</v>
      </c>
      <c r="S282" s="2">
        <f t="shared" si="249"/>
        <v>0</v>
      </c>
      <c r="T282" s="2">
        <f t="shared" si="249"/>
        <v>0</v>
      </c>
      <c r="U282" s="2">
        <f t="shared" si="249"/>
        <v>0</v>
      </c>
      <c r="V282" s="2">
        <f t="shared" si="249"/>
        <v>0</v>
      </c>
      <c r="W282" s="2">
        <f t="shared" si="249"/>
        <v>0</v>
      </c>
      <c r="X282" s="2">
        <f t="shared" si="249"/>
        <v>0</v>
      </c>
      <c r="Y282" s="2">
        <f t="shared" si="249"/>
        <v>0</v>
      </c>
      <c r="Z282" s="2">
        <f t="shared" si="249"/>
        <v>0</v>
      </c>
      <c r="AA282" s="2">
        <f t="shared" si="249"/>
        <v>0</v>
      </c>
      <c r="AB282" s="2">
        <f t="shared" si="249"/>
        <v>0</v>
      </c>
      <c r="AC282" s="2">
        <f t="shared" si="249"/>
        <v>0</v>
      </c>
      <c r="AD282" s="2">
        <f t="shared" si="249"/>
        <v>7.7</v>
      </c>
      <c r="AE282" s="2">
        <f t="shared" si="249"/>
        <v>0</v>
      </c>
      <c r="AF282" s="16"/>
      <c r="AG282" s="30"/>
      <c r="AH282" s="30"/>
      <c r="AI282" s="30"/>
    </row>
    <row r="283" spans="1:16384" s="32" customFormat="1" ht="40.5" customHeight="1" x14ac:dyDescent="0.3">
      <c r="A283" s="46" t="s">
        <v>35</v>
      </c>
      <c r="B283" s="95">
        <f t="shared" si="250"/>
        <v>0</v>
      </c>
      <c r="C283" s="2">
        <f t="shared" si="250"/>
        <v>0</v>
      </c>
      <c r="D283" s="2">
        <f t="shared" si="250"/>
        <v>0</v>
      </c>
      <c r="E283" s="2">
        <f t="shared" si="250"/>
        <v>0</v>
      </c>
      <c r="F283" s="4" t="e">
        <f>E283/B283*100</f>
        <v>#DIV/0!</v>
      </c>
      <c r="G283" s="4" t="e">
        <f>E283/C283*100</f>
        <v>#DIV/0!</v>
      </c>
      <c r="H283" s="2">
        <f t="shared" si="249"/>
        <v>0</v>
      </c>
      <c r="I283" s="2">
        <f t="shared" si="249"/>
        <v>0</v>
      </c>
      <c r="J283" s="2">
        <f t="shared" si="249"/>
        <v>0</v>
      </c>
      <c r="K283" s="2">
        <f t="shared" si="249"/>
        <v>0</v>
      </c>
      <c r="L283" s="2">
        <f t="shared" si="249"/>
        <v>0</v>
      </c>
      <c r="M283" s="2">
        <f t="shared" si="249"/>
        <v>0</v>
      </c>
      <c r="N283" s="2">
        <f t="shared" si="249"/>
        <v>0</v>
      </c>
      <c r="O283" s="2">
        <f t="shared" si="249"/>
        <v>0</v>
      </c>
      <c r="P283" s="2">
        <f t="shared" si="249"/>
        <v>0</v>
      </c>
      <c r="Q283" s="2">
        <f t="shared" si="249"/>
        <v>0</v>
      </c>
      <c r="R283" s="2">
        <f t="shared" si="249"/>
        <v>0</v>
      </c>
      <c r="S283" s="2">
        <f t="shared" si="249"/>
        <v>0</v>
      </c>
      <c r="T283" s="2">
        <f t="shared" si="249"/>
        <v>0</v>
      </c>
      <c r="U283" s="2">
        <f t="shared" si="249"/>
        <v>0</v>
      </c>
      <c r="V283" s="2">
        <f t="shared" si="249"/>
        <v>0</v>
      </c>
      <c r="W283" s="2">
        <f t="shared" si="249"/>
        <v>0</v>
      </c>
      <c r="X283" s="2">
        <f t="shared" si="249"/>
        <v>0</v>
      </c>
      <c r="Y283" s="2">
        <f t="shared" si="249"/>
        <v>0</v>
      </c>
      <c r="Z283" s="2">
        <f t="shared" si="249"/>
        <v>0</v>
      </c>
      <c r="AA283" s="2">
        <f t="shared" si="249"/>
        <v>0</v>
      </c>
      <c r="AB283" s="2">
        <f t="shared" si="249"/>
        <v>0</v>
      </c>
      <c r="AC283" s="2">
        <f t="shared" si="249"/>
        <v>0</v>
      </c>
      <c r="AD283" s="2">
        <f t="shared" si="249"/>
        <v>0</v>
      </c>
      <c r="AE283" s="2">
        <f t="shared" si="249"/>
        <v>0</v>
      </c>
      <c r="AF283" s="16"/>
      <c r="AG283" s="30"/>
      <c r="AH283" s="30"/>
      <c r="AI283" s="30"/>
    </row>
    <row r="284" spans="1:16384" s="32" customFormat="1" ht="40.5" customHeight="1" x14ac:dyDescent="0.3">
      <c r="A284" s="35" t="s">
        <v>15</v>
      </c>
      <c r="B284" s="2">
        <f t="shared" si="250"/>
        <v>0</v>
      </c>
      <c r="C284" s="2">
        <f t="shared" si="250"/>
        <v>0</v>
      </c>
      <c r="D284" s="2">
        <f t="shared" si="250"/>
        <v>0</v>
      </c>
      <c r="E284" s="2">
        <f t="shared" si="250"/>
        <v>0</v>
      </c>
      <c r="F284" s="4" t="e">
        <f>E284/B284*100</f>
        <v>#DIV/0!</v>
      </c>
      <c r="G284" s="4" t="e">
        <f>E284/C284*100</f>
        <v>#DIV/0!</v>
      </c>
      <c r="H284" s="2">
        <f t="shared" si="249"/>
        <v>0</v>
      </c>
      <c r="I284" s="2">
        <f t="shared" si="249"/>
        <v>0</v>
      </c>
      <c r="J284" s="2">
        <f t="shared" si="249"/>
        <v>0</v>
      </c>
      <c r="K284" s="2">
        <f t="shared" si="249"/>
        <v>0</v>
      </c>
      <c r="L284" s="2">
        <f t="shared" si="249"/>
        <v>0</v>
      </c>
      <c r="M284" s="2">
        <f t="shared" si="249"/>
        <v>0</v>
      </c>
      <c r="N284" s="2">
        <f t="shared" si="249"/>
        <v>0</v>
      </c>
      <c r="O284" s="2">
        <f t="shared" si="249"/>
        <v>0</v>
      </c>
      <c r="P284" s="2">
        <f t="shared" si="249"/>
        <v>0</v>
      </c>
      <c r="Q284" s="2">
        <f t="shared" si="249"/>
        <v>0</v>
      </c>
      <c r="R284" s="2">
        <f t="shared" si="249"/>
        <v>0</v>
      </c>
      <c r="S284" s="2">
        <f t="shared" si="249"/>
        <v>0</v>
      </c>
      <c r="T284" s="2">
        <f t="shared" si="249"/>
        <v>0</v>
      </c>
      <c r="U284" s="2">
        <f t="shared" si="249"/>
        <v>0</v>
      </c>
      <c r="V284" s="2">
        <f t="shared" si="249"/>
        <v>0</v>
      </c>
      <c r="W284" s="2">
        <f t="shared" si="249"/>
        <v>0</v>
      </c>
      <c r="X284" s="2">
        <f t="shared" si="249"/>
        <v>0</v>
      </c>
      <c r="Y284" s="2">
        <f t="shared" si="249"/>
        <v>0</v>
      </c>
      <c r="Z284" s="2">
        <f t="shared" si="249"/>
        <v>0</v>
      </c>
      <c r="AA284" s="2">
        <f t="shared" si="249"/>
        <v>0</v>
      </c>
      <c r="AB284" s="2">
        <f t="shared" si="249"/>
        <v>0</v>
      </c>
      <c r="AC284" s="2">
        <f t="shared" si="249"/>
        <v>0</v>
      </c>
      <c r="AD284" s="2">
        <f t="shared" si="249"/>
        <v>0</v>
      </c>
      <c r="AE284" s="2">
        <f t="shared" si="249"/>
        <v>0</v>
      </c>
      <c r="AF284" s="16"/>
      <c r="AG284" s="30"/>
      <c r="AH284" s="30"/>
      <c r="AI284" s="30"/>
    </row>
    <row r="285" spans="1:16384" s="32" customFormat="1" ht="40.5" customHeight="1" x14ac:dyDescent="0.3">
      <c r="A285" s="35" t="s">
        <v>16</v>
      </c>
      <c r="B285" s="2">
        <f>B292+B299+B306+B313</f>
        <v>33640.1</v>
      </c>
      <c r="C285" s="2">
        <f t="shared" si="250"/>
        <v>33640.1</v>
      </c>
      <c r="D285" s="2">
        <f t="shared" si="250"/>
        <v>32615</v>
      </c>
      <c r="E285" s="2">
        <f t="shared" si="250"/>
        <v>32615</v>
      </c>
      <c r="F285" s="4">
        <f t="shared" ref="F285" si="251">E285/B285*100</f>
        <v>96.952743897907553</v>
      </c>
      <c r="G285" s="4">
        <f t="shared" ref="G285" si="252">E285/C285*100</f>
        <v>96.952743897907553</v>
      </c>
      <c r="H285" s="2">
        <f t="shared" si="249"/>
        <v>0</v>
      </c>
      <c r="I285" s="2">
        <f t="shared" si="249"/>
        <v>0</v>
      </c>
      <c r="J285" s="2">
        <f t="shared" si="249"/>
        <v>0</v>
      </c>
      <c r="K285" s="2">
        <f t="shared" si="249"/>
        <v>0</v>
      </c>
      <c r="L285" s="2">
        <f t="shared" si="249"/>
        <v>15807.5</v>
      </c>
      <c r="M285" s="2">
        <f t="shared" si="249"/>
        <v>15807.5</v>
      </c>
      <c r="N285" s="2">
        <f t="shared" si="249"/>
        <v>793.8</v>
      </c>
      <c r="O285" s="2">
        <f t="shared" si="249"/>
        <v>0</v>
      </c>
      <c r="P285" s="2">
        <f t="shared" si="249"/>
        <v>0</v>
      </c>
      <c r="Q285" s="2">
        <f t="shared" si="249"/>
        <v>0</v>
      </c>
      <c r="R285" s="2">
        <f t="shared" si="249"/>
        <v>0</v>
      </c>
      <c r="S285" s="2">
        <f t="shared" si="249"/>
        <v>0</v>
      </c>
      <c r="T285" s="2">
        <f t="shared" si="249"/>
        <v>8576.2000000000007</v>
      </c>
      <c r="U285" s="2">
        <f t="shared" si="249"/>
        <v>8495.4</v>
      </c>
      <c r="V285" s="2">
        <f t="shared" si="249"/>
        <v>4221.3</v>
      </c>
      <c r="W285" s="2">
        <f t="shared" si="249"/>
        <v>4070.8</v>
      </c>
      <c r="X285" s="2">
        <f t="shared" si="249"/>
        <v>4241.3</v>
      </c>
      <c r="Y285" s="2">
        <f t="shared" si="249"/>
        <v>4241.3</v>
      </c>
      <c r="Z285" s="2">
        <f t="shared" si="249"/>
        <v>0</v>
      </c>
      <c r="AA285" s="2">
        <f t="shared" si="249"/>
        <v>0</v>
      </c>
      <c r="AB285" s="2">
        <f t="shared" si="249"/>
        <v>0</v>
      </c>
      <c r="AC285" s="2">
        <f t="shared" si="249"/>
        <v>0</v>
      </c>
      <c r="AD285" s="2">
        <f t="shared" si="249"/>
        <v>0</v>
      </c>
      <c r="AE285" s="2">
        <f t="shared" si="249"/>
        <v>0</v>
      </c>
      <c r="AF285" s="16"/>
      <c r="AG285" s="30"/>
      <c r="AH285" s="30"/>
      <c r="AI285" s="30"/>
    </row>
    <row r="286" spans="1:16384" s="32" customFormat="1" ht="53.25" customHeight="1" x14ac:dyDescent="0.2">
      <c r="A286" s="153" t="s">
        <v>101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7"/>
      <c r="AF286" s="158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60"/>
      <c r="BK286" s="158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60"/>
      <c r="CP286" s="158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  <c r="DA286" s="159"/>
      <c r="DB286" s="159"/>
      <c r="DC286" s="159"/>
      <c r="DD286" s="159"/>
      <c r="DE286" s="159"/>
      <c r="DF286" s="159"/>
      <c r="DG286" s="159"/>
      <c r="DH286" s="159"/>
      <c r="DI286" s="159"/>
      <c r="DJ286" s="159"/>
      <c r="DK286" s="159"/>
      <c r="DL286" s="159"/>
      <c r="DM286" s="159"/>
      <c r="DN286" s="159"/>
      <c r="DO286" s="159"/>
      <c r="DP286" s="159"/>
      <c r="DQ286" s="159"/>
      <c r="DR286" s="159"/>
      <c r="DS286" s="159"/>
      <c r="DT286" s="160"/>
      <c r="DU286" s="158"/>
      <c r="DV286" s="159"/>
      <c r="DW286" s="159"/>
      <c r="DX286" s="159"/>
      <c r="DY286" s="159"/>
      <c r="DZ286" s="159"/>
      <c r="EA286" s="159"/>
      <c r="EB286" s="159"/>
      <c r="EC286" s="159"/>
      <c r="ED286" s="159"/>
      <c r="EE286" s="159"/>
      <c r="EF286" s="159"/>
      <c r="EG286" s="159"/>
      <c r="EH286" s="159"/>
      <c r="EI286" s="159"/>
      <c r="EJ286" s="159"/>
      <c r="EK286" s="159"/>
      <c r="EL286" s="159"/>
      <c r="EM286" s="159"/>
      <c r="EN286" s="159"/>
      <c r="EO286" s="159"/>
      <c r="EP286" s="159"/>
      <c r="EQ286" s="159"/>
      <c r="ER286" s="159"/>
      <c r="ES286" s="159"/>
      <c r="ET286" s="159"/>
      <c r="EU286" s="159"/>
      <c r="EV286" s="159"/>
      <c r="EW286" s="159"/>
      <c r="EX286" s="159"/>
      <c r="EY286" s="160"/>
      <c r="EZ286" s="158"/>
      <c r="FA286" s="159"/>
      <c r="FB286" s="159"/>
      <c r="FC286" s="159"/>
      <c r="FD286" s="159"/>
      <c r="FE286" s="159"/>
      <c r="FF286" s="159"/>
      <c r="FG286" s="159"/>
      <c r="FH286" s="159"/>
      <c r="FI286" s="159"/>
      <c r="FJ286" s="159"/>
      <c r="FK286" s="159"/>
      <c r="FL286" s="159"/>
      <c r="FM286" s="159"/>
      <c r="FN286" s="159"/>
      <c r="FO286" s="159"/>
      <c r="FP286" s="159"/>
      <c r="FQ286" s="159"/>
      <c r="FR286" s="159"/>
      <c r="FS286" s="159"/>
      <c r="FT286" s="159"/>
      <c r="FU286" s="159"/>
      <c r="FV286" s="159"/>
      <c r="FW286" s="159"/>
      <c r="FX286" s="159"/>
      <c r="FY286" s="159"/>
      <c r="FZ286" s="159"/>
      <c r="GA286" s="159"/>
      <c r="GB286" s="159"/>
      <c r="GC286" s="159"/>
      <c r="GD286" s="160"/>
      <c r="GE286" s="158"/>
      <c r="GF286" s="159"/>
      <c r="GG286" s="159"/>
      <c r="GH286" s="159"/>
      <c r="GI286" s="159"/>
      <c r="GJ286" s="159"/>
      <c r="GK286" s="159"/>
      <c r="GL286" s="159"/>
      <c r="GM286" s="159"/>
      <c r="GN286" s="159"/>
      <c r="GO286" s="159"/>
      <c r="GP286" s="159"/>
      <c r="GQ286" s="159"/>
      <c r="GR286" s="159"/>
      <c r="GS286" s="159"/>
      <c r="GT286" s="159"/>
      <c r="GU286" s="159"/>
      <c r="GV286" s="159"/>
      <c r="GW286" s="159"/>
      <c r="GX286" s="159"/>
      <c r="GY286" s="159"/>
      <c r="GZ286" s="159"/>
      <c r="HA286" s="159"/>
      <c r="HB286" s="159"/>
      <c r="HC286" s="159"/>
      <c r="HD286" s="159"/>
      <c r="HE286" s="159"/>
      <c r="HF286" s="159"/>
      <c r="HG286" s="159"/>
      <c r="HH286" s="159"/>
      <c r="HI286" s="160"/>
      <c r="HJ286" s="158"/>
      <c r="HK286" s="159"/>
      <c r="HL286" s="159"/>
      <c r="HM286" s="159"/>
      <c r="HN286" s="159"/>
      <c r="HO286" s="159"/>
      <c r="HP286" s="159"/>
      <c r="HQ286" s="159"/>
      <c r="HR286" s="159"/>
      <c r="HS286" s="159"/>
      <c r="HT286" s="159"/>
      <c r="HU286" s="159"/>
      <c r="HV286" s="159"/>
      <c r="HW286" s="159"/>
      <c r="HX286" s="159"/>
      <c r="HY286" s="159"/>
      <c r="HZ286" s="159"/>
      <c r="IA286" s="159"/>
      <c r="IB286" s="159"/>
      <c r="IC286" s="159"/>
      <c r="ID286" s="159"/>
      <c r="IE286" s="159"/>
      <c r="IF286" s="159"/>
      <c r="IG286" s="159"/>
      <c r="IH286" s="159"/>
      <c r="II286" s="159"/>
      <c r="IJ286" s="159"/>
      <c r="IK286" s="159"/>
      <c r="IL286" s="159"/>
      <c r="IM286" s="159"/>
      <c r="IN286" s="160"/>
      <c r="IO286" s="158"/>
      <c r="IP286" s="159"/>
      <c r="IQ286" s="159"/>
      <c r="IR286" s="159"/>
      <c r="IS286" s="159"/>
      <c r="IT286" s="159"/>
      <c r="IU286" s="159"/>
      <c r="IV286" s="159"/>
      <c r="IW286" s="159"/>
      <c r="IX286" s="159"/>
      <c r="IY286" s="159"/>
      <c r="IZ286" s="159"/>
      <c r="JA286" s="159"/>
      <c r="JB286" s="159"/>
      <c r="JC286" s="159"/>
      <c r="JD286" s="159"/>
      <c r="JE286" s="159"/>
      <c r="JF286" s="159"/>
      <c r="JG286" s="159"/>
      <c r="JH286" s="159"/>
      <c r="JI286" s="159"/>
      <c r="JJ286" s="159"/>
      <c r="JK286" s="159"/>
      <c r="JL286" s="159"/>
      <c r="JM286" s="159"/>
      <c r="JN286" s="159"/>
      <c r="JO286" s="159"/>
      <c r="JP286" s="159"/>
      <c r="JQ286" s="159"/>
      <c r="JR286" s="159"/>
      <c r="JS286" s="160"/>
      <c r="JT286" s="158"/>
      <c r="JU286" s="159"/>
      <c r="JV286" s="159"/>
      <c r="JW286" s="159"/>
      <c r="JX286" s="159"/>
      <c r="JY286" s="159"/>
      <c r="JZ286" s="159"/>
      <c r="KA286" s="159"/>
      <c r="KB286" s="159"/>
      <c r="KC286" s="159"/>
      <c r="KD286" s="159"/>
      <c r="KE286" s="159"/>
      <c r="KF286" s="159"/>
      <c r="KG286" s="159"/>
      <c r="KH286" s="159"/>
      <c r="KI286" s="159"/>
      <c r="KJ286" s="159"/>
      <c r="KK286" s="159"/>
      <c r="KL286" s="159"/>
      <c r="KM286" s="159"/>
      <c r="KN286" s="159"/>
      <c r="KO286" s="159"/>
      <c r="KP286" s="159"/>
      <c r="KQ286" s="159"/>
      <c r="KR286" s="159"/>
      <c r="KS286" s="159"/>
      <c r="KT286" s="159"/>
      <c r="KU286" s="159"/>
      <c r="KV286" s="159"/>
      <c r="KW286" s="159"/>
      <c r="KX286" s="160"/>
      <c r="KY286" s="158"/>
      <c r="KZ286" s="159"/>
      <c r="LA286" s="159"/>
      <c r="LB286" s="159"/>
      <c r="LC286" s="159"/>
      <c r="LD286" s="159"/>
      <c r="LE286" s="159"/>
      <c r="LF286" s="159"/>
      <c r="LG286" s="159"/>
      <c r="LH286" s="159"/>
      <c r="LI286" s="159"/>
      <c r="LJ286" s="159"/>
      <c r="LK286" s="159"/>
      <c r="LL286" s="159"/>
      <c r="LM286" s="159"/>
      <c r="LN286" s="159"/>
      <c r="LO286" s="159"/>
      <c r="LP286" s="159"/>
      <c r="LQ286" s="159"/>
      <c r="LR286" s="159"/>
      <c r="LS286" s="159"/>
      <c r="LT286" s="159"/>
      <c r="LU286" s="159"/>
      <c r="LV286" s="159"/>
      <c r="LW286" s="159"/>
      <c r="LX286" s="159"/>
      <c r="LY286" s="159"/>
      <c r="LZ286" s="159"/>
      <c r="MA286" s="159"/>
      <c r="MB286" s="159"/>
      <c r="MC286" s="160"/>
      <c r="MD286" s="158"/>
      <c r="ME286" s="159"/>
      <c r="MF286" s="159"/>
      <c r="MG286" s="159"/>
      <c r="MH286" s="159"/>
      <c r="MI286" s="159"/>
      <c r="MJ286" s="159"/>
      <c r="MK286" s="159"/>
      <c r="ML286" s="159"/>
      <c r="MM286" s="159"/>
      <c r="MN286" s="159"/>
      <c r="MO286" s="159"/>
      <c r="MP286" s="159"/>
      <c r="MQ286" s="159"/>
      <c r="MR286" s="159"/>
      <c r="MS286" s="159"/>
      <c r="MT286" s="159"/>
      <c r="MU286" s="159"/>
      <c r="MV286" s="159"/>
      <c r="MW286" s="159"/>
      <c r="MX286" s="159"/>
      <c r="MY286" s="159"/>
      <c r="MZ286" s="159"/>
      <c r="NA286" s="159"/>
      <c r="NB286" s="159"/>
      <c r="NC286" s="159"/>
      <c r="ND286" s="159"/>
      <c r="NE286" s="159"/>
      <c r="NF286" s="159"/>
      <c r="NG286" s="159"/>
      <c r="NH286" s="160"/>
      <c r="NI286" s="158"/>
      <c r="NJ286" s="159"/>
      <c r="NK286" s="159"/>
      <c r="NL286" s="159"/>
      <c r="NM286" s="159"/>
      <c r="NN286" s="159"/>
      <c r="NO286" s="159"/>
      <c r="NP286" s="159"/>
      <c r="NQ286" s="159"/>
      <c r="NR286" s="159"/>
      <c r="NS286" s="159"/>
      <c r="NT286" s="159"/>
      <c r="NU286" s="159"/>
      <c r="NV286" s="159"/>
      <c r="NW286" s="159"/>
      <c r="NX286" s="159"/>
      <c r="NY286" s="159"/>
      <c r="NZ286" s="159"/>
      <c r="OA286" s="159"/>
      <c r="OB286" s="159"/>
      <c r="OC286" s="159"/>
      <c r="OD286" s="159"/>
      <c r="OE286" s="159"/>
      <c r="OF286" s="159"/>
      <c r="OG286" s="159"/>
      <c r="OH286" s="159"/>
      <c r="OI286" s="159"/>
      <c r="OJ286" s="159"/>
      <c r="OK286" s="159"/>
      <c r="OL286" s="159"/>
      <c r="OM286" s="160"/>
      <c r="ON286" s="158"/>
      <c r="OO286" s="159"/>
      <c r="OP286" s="159"/>
      <c r="OQ286" s="159"/>
      <c r="OR286" s="159"/>
      <c r="OS286" s="159"/>
      <c r="OT286" s="159"/>
      <c r="OU286" s="159"/>
      <c r="OV286" s="159"/>
      <c r="OW286" s="159"/>
      <c r="OX286" s="159"/>
      <c r="OY286" s="159"/>
      <c r="OZ286" s="159"/>
      <c r="PA286" s="159"/>
      <c r="PB286" s="159"/>
      <c r="PC286" s="159"/>
      <c r="PD286" s="159"/>
      <c r="PE286" s="159"/>
      <c r="PF286" s="159"/>
      <c r="PG286" s="159"/>
      <c r="PH286" s="159"/>
      <c r="PI286" s="159"/>
      <c r="PJ286" s="159"/>
      <c r="PK286" s="159"/>
      <c r="PL286" s="159"/>
      <c r="PM286" s="159"/>
      <c r="PN286" s="159"/>
      <c r="PO286" s="159"/>
      <c r="PP286" s="159"/>
      <c r="PQ286" s="159"/>
      <c r="PR286" s="160"/>
      <c r="PS286" s="158"/>
      <c r="PT286" s="159"/>
      <c r="PU286" s="159"/>
      <c r="PV286" s="159"/>
      <c r="PW286" s="159"/>
      <c r="PX286" s="159"/>
      <c r="PY286" s="159"/>
      <c r="PZ286" s="159"/>
      <c r="QA286" s="159"/>
      <c r="QB286" s="159"/>
      <c r="QC286" s="159"/>
      <c r="QD286" s="159"/>
      <c r="QE286" s="159"/>
      <c r="QF286" s="159"/>
      <c r="QG286" s="159"/>
      <c r="QH286" s="159"/>
      <c r="QI286" s="159"/>
      <c r="QJ286" s="159"/>
      <c r="QK286" s="159"/>
      <c r="QL286" s="159"/>
      <c r="QM286" s="159"/>
      <c r="QN286" s="159"/>
      <c r="QO286" s="159"/>
      <c r="QP286" s="159"/>
      <c r="QQ286" s="159"/>
      <c r="QR286" s="159"/>
      <c r="QS286" s="159"/>
      <c r="QT286" s="159"/>
      <c r="QU286" s="159"/>
      <c r="QV286" s="159"/>
      <c r="QW286" s="160"/>
      <c r="QX286" s="158"/>
      <c r="QY286" s="159"/>
      <c r="QZ286" s="159"/>
      <c r="RA286" s="159"/>
      <c r="RB286" s="159"/>
      <c r="RC286" s="159"/>
      <c r="RD286" s="159"/>
      <c r="RE286" s="159"/>
      <c r="RF286" s="159"/>
      <c r="RG286" s="159"/>
      <c r="RH286" s="159"/>
      <c r="RI286" s="159"/>
      <c r="RJ286" s="159"/>
      <c r="RK286" s="159"/>
      <c r="RL286" s="159"/>
      <c r="RM286" s="159"/>
      <c r="RN286" s="159"/>
      <c r="RO286" s="159"/>
      <c r="RP286" s="159"/>
      <c r="RQ286" s="159"/>
      <c r="RR286" s="159"/>
      <c r="RS286" s="159"/>
      <c r="RT286" s="159"/>
      <c r="RU286" s="159"/>
      <c r="RV286" s="159"/>
      <c r="RW286" s="159"/>
      <c r="RX286" s="159"/>
      <c r="RY286" s="159"/>
      <c r="RZ286" s="159"/>
      <c r="SA286" s="159"/>
      <c r="SB286" s="160"/>
      <c r="SC286" s="158"/>
      <c r="SD286" s="159"/>
      <c r="SE286" s="159"/>
      <c r="SF286" s="159"/>
      <c r="SG286" s="159"/>
      <c r="SH286" s="159"/>
      <c r="SI286" s="159"/>
      <c r="SJ286" s="159"/>
      <c r="SK286" s="159"/>
      <c r="SL286" s="159"/>
      <c r="SM286" s="159"/>
      <c r="SN286" s="159"/>
      <c r="SO286" s="159"/>
      <c r="SP286" s="159"/>
      <c r="SQ286" s="159"/>
      <c r="SR286" s="159"/>
      <c r="SS286" s="159"/>
      <c r="ST286" s="159"/>
      <c r="SU286" s="159"/>
      <c r="SV286" s="159"/>
      <c r="SW286" s="159"/>
      <c r="SX286" s="159"/>
      <c r="SY286" s="159"/>
      <c r="SZ286" s="159"/>
      <c r="TA286" s="159"/>
      <c r="TB286" s="159"/>
      <c r="TC286" s="159"/>
      <c r="TD286" s="159"/>
      <c r="TE286" s="159"/>
      <c r="TF286" s="159"/>
      <c r="TG286" s="160"/>
      <c r="TH286" s="158"/>
      <c r="TI286" s="159"/>
      <c r="TJ286" s="159"/>
      <c r="TK286" s="159"/>
      <c r="TL286" s="159"/>
      <c r="TM286" s="159"/>
      <c r="TN286" s="159"/>
      <c r="TO286" s="159"/>
      <c r="TP286" s="159"/>
      <c r="TQ286" s="159"/>
      <c r="TR286" s="159"/>
      <c r="TS286" s="159"/>
      <c r="TT286" s="159"/>
      <c r="TU286" s="159"/>
      <c r="TV286" s="159"/>
      <c r="TW286" s="159"/>
      <c r="TX286" s="159"/>
      <c r="TY286" s="159"/>
      <c r="TZ286" s="159"/>
      <c r="UA286" s="159"/>
      <c r="UB286" s="159"/>
      <c r="UC286" s="159"/>
      <c r="UD286" s="159"/>
      <c r="UE286" s="159"/>
      <c r="UF286" s="159"/>
      <c r="UG286" s="159"/>
      <c r="UH286" s="159"/>
      <c r="UI286" s="159"/>
      <c r="UJ286" s="159"/>
      <c r="UK286" s="159"/>
      <c r="UL286" s="160"/>
      <c r="UM286" s="158"/>
      <c r="UN286" s="159"/>
      <c r="UO286" s="159"/>
      <c r="UP286" s="159"/>
      <c r="UQ286" s="159"/>
      <c r="UR286" s="159"/>
      <c r="US286" s="159"/>
      <c r="UT286" s="159"/>
      <c r="UU286" s="159"/>
      <c r="UV286" s="159"/>
      <c r="UW286" s="159"/>
      <c r="UX286" s="159"/>
      <c r="UY286" s="159"/>
      <c r="UZ286" s="159"/>
      <c r="VA286" s="159"/>
      <c r="VB286" s="159"/>
      <c r="VC286" s="159"/>
      <c r="VD286" s="159"/>
      <c r="VE286" s="159"/>
      <c r="VF286" s="159"/>
      <c r="VG286" s="159"/>
      <c r="VH286" s="159"/>
      <c r="VI286" s="159"/>
      <c r="VJ286" s="159"/>
      <c r="VK286" s="159"/>
      <c r="VL286" s="159"/>
      <c r="VM286" s="159"/>
      <c r="VN286" s="159"/>
      <c r="VO286" s="159"/>
      <c r="VP286" s="159"/>
      <c r="VQ286" s="160"/>
      <c r="VR286" s="158"/>
      <c r="VS286" s="159"/>
      <c r="VT286" s="159"/>
      <c r="VU286" s="159"/>
      <c r="VV286" s="159"/>
      <c r="VW286" s="159"/>
      <c r="VX286" s="159"/>
      <c r="VY286" s="159"/>
      <c r="VZ286" s="159"/>
      <c r="WA286" s="159"/>
      <c r="WB286" s="159"/>
      <c r="WC286" s="159"/>
      <c r="WD286" s="159"/>
      <c r="WE286" s="159"/>
      <c r="WF286" s="159"/>
      <c r="WG286" s="159"/>
      <c r="WH286" s="159"/>
      <c r="WI286" s="159"/>
      <c r="WJ286" s="159"/>
      <c r="WK286" s="159"/>
      <c r="WL286" s="159"/>
      <c r="WM286" s="159"/>
      <c r="WN286" s="159"/>
      <c r="WO286" s="159"/>
      <c r="WP286" s="159"/>
      <c r="WQ286" s="159"/>
      <c r="WR286" s="159"/>
      <c r="WS286" s="159"/>
      <c r="WT286" s="159"/>
      <c r="WU286" s="159"/>
      <c r="WV286" s="160"/>
      <c r="WW286" s="158"/>
      <c r="WX286" s="159"/>
      <c r="WY286" s="159"/>
      <c r="WZ286" s="159"/>
      <c r="XA286" s="159"/>
      <c r="XB286" s="159"/>
      <c r="XC286" s="159"/>
      <c r="XD286" s="159"/>
      <c r="XE286" s="159"/>
      <c r="XF286" s="159"/>
      <c r="XG286" s="159"/>
      <c r="XH286" s="159"/>
      <c r="XI286" s="159"/>
      <c r="XJ286" s="159"/>
      <c r="XK286" s="159"/>
      <c r="XL286" s="159"/>
      <c r="XM286" s="159"/>
      <c r="XN286" s="159"/>
      <c r="XO286" s="159"/>
      <c r="XP286" s="159"/>
      <c r="XQ286" s="159"/>
      <c r="XR286" s="159"/>
      <c r="XS286" s="159"/>
      <c r="XT286" s="159"/>
      <c r="XU286" s="159"/>
      <c r="XV286" s="159"/>
      <c r="XW286" s="159"/>
      <c r="XX286" s="159"/>
      <c r="XY286" s="159"/>
      <c r="XZ286" s="159"/>
      <c r="YA286" s="160"/>
      <c r="YB286" s="158"/>
      <c r="YC286" s="159"/>
      <c r="YD286" s="159"/>
      <c r="YE286" s="159"/>
      <c r="YF286" s="159"/>
      <c r="YG286" s="159"/>
      <c r="YH286" s="159"/>
      <c r="YI286" s="159"/>
      <c r="YJ286" s="159"/>
      <c r="YK286" s="159"/>
      <c r="YL286" s="159"/>
      <c r="YM286" s="159"/>
      <c r="YN286" s="159"/>
      <c r="YO286" s="159"/>
      <c r="YP286" s="159"/>
      <c r="YQ286" s="159"/>
      <c r="YR286" s="159"/>
      <c r="YS286" s="159"/>
      <c r="YT286" s="159"/>
      <c r="YU286" s="159"/>
      <c r="YV286" s="159"/>
      <c r="YW286" s="159"/>
      <c r="YX286" s="159"/>
      <c r="YY286" s="159"/>
      <c r="YZ286" s="159"/>
      <c r="ZA286" s="159"/>
      <c r="ZB286" s="159"/>
      <c r="ZC286" s="159"/>
      <c r="ZD286" s="159"/>
      <c r="ZE286" s="159"/>
      <c r="ZF286" s="160"/>
      <c r="ZG286" s="158"/>
      <c r="ZH286" s="159"/>
      <c r="ZI286" s="159"/>
      <c r="ZJ286" s="159"/>
      <c r="ZK286" s="159"/>
      <c r="ZL286" s="159"/>
      <c r="ZM286" s="159"/>
      <c r="ZN286" s="159"/>
      <c r="ZO286" s="159"/>
      <c r="ZP286" s="159"/>
      <c r="ZQ286" s="159"/>
      <c r="ZR286" s="159"/>
      <c r="ZS286" s="159"/>
      <c r="ZT286" s="159"/>
      <c r="ZU286" s="159"/>
      <c r="ZV286" s="159"/>
      <c r="ZW286" s="159"/>
      <c r="ZX286" s="159"/>
      <c r="ZY286" s="159"/>
      <c r="ZZ286" s="159"/>
      <c r="AAA286" s="159"/>
      <c r="AAB286" s="159"/>
      <c r="AAC286" s="159"/>
      <c r="AAD286" s="159"/>
      <c r="AAE286" s="159"/>
      <c r="AAF286" s="159"/>
      <c r="AAG286" s="159"/>
      <c r="AAH286" s="159"/>
      <c r="AAI286" s="159"/>
      <c r="AAJ286" s="159"/>
      <c r="AAK286" s="160"/>
      <c r="AAL286" s="158"/>
      <c r="AAM286" s="159"/>
      <c r="AAN286" s="159"/>
      <c r="AAO286" s="159"/>
      <c r="AAP286" s="159"/>
      <c r="AAQ286" s="159"/>
      <c r="AAR286" s="159"/>
      <c r="AAS286" s="159"/>
      <c r="AAT286" s="159"/>
      <c r="AAU286" s="159"/>
      <c r="AAV286" s="159"/>
      <c r="AAW286" s="159"/>
      <c r="AAX286" s="159"/>
      <c r="AAY286" s="159"/>
      <c r="AAZ286" s="159"/>
      <c r="ABA286" s="159"/>
      <c r="ABB286" s="159"/>
      <c r="ABC286" s="159"/>
      <c r="ABD286" s="159"/>
      <c r="ABE286" s="159"/>
      <c r="ABF286" s="159"/>
      <c r="ABG286" s="159"/>
      <c r="ABH286" s="159"/>
      <c r="ABI286" s="159"/>
      <c r="ABJ286" s="159"/>
      <c r="ABK286" s="159"/>
      <c r="ABL286" s="159"/>
      <c r="ABM286" s="159"/>
      <c r="ABN286" s="159"/>
      <c r="ABO286" s="159"/>
      <c r="ABP286" s="160"/>
      <c r="ABQ286" s="158"/>
      <c r="ABR286" s="159"/>
      <c r="ABS286" s="159"/>
      <c r="ABT286" s="159"/>
      <c r="ABU286" s="159"/>
      <c r="ABV286" s="159"/>
      <c r="ABW286" s="159"/>
      <c r="ABX286" s="159"/>
      <c r="ABY286" s="159"/>
      <c r="ABZ286" s="159"/>
      <c r="ACA286" s="159"/>
      <c r="ACB286" s="159"/>
      <c r="ACC286" s="159"/>
      <c r="ACD286" s="159"/>
      <c r="ACE286" s="159"/>
      <c r="ACF286" s="159"/>
      <c r="ACG286" s="159"/>
      <c r="ACH286" s="159"/>
      <c r="ACI286" s="159"/>
      <c r="ACJ286" s="159"/>
      <c r="ACK286" s="159"/>
      <c r="ACL286" s="159"/>
      <c r="ACM286" s="159"/>
      <c r="ACN286" s="159"/>
      <c r="ACO286" s="159"/>
      <c r="ACP286" s="159"/>
      <c r="ACQ286" s="159"/>
      <c r="ACR286" s="159"/>
      <c r="ACS286" s="159"/>
      <c r="ACT286" s="159"/>
      <c r="ACU286" s="160"/>
      <c r="ACV286" s="158"/>
      <c r="ACW286" s="159"/>
      <c r="ACX286" s="159"/>
      <c r="ACY286" s="159"/>
      <c r="ACZ286" s="159"/>
      <c r="ADA286" s="159"/>
      <c r="ADB286" s="159"/>
      <c r="ADC286" s="159"/>
      <c r="ADD286" s="159"/>
      <c r="ADE286" s="159"/>
      <c r="ADF286" s="159"/>
      <c r="ADG286" s="159"/>
      <c r="ADH286" s="159"/>
      <c r="ADI286" s="159"/>
      <c r="ADJ286" s="159"/>
      <c r="ADK286" s="159"/>
      <c r="ADL286" s="159"/>
      <c r="ADM286" s="159"/>
      <c r="ADN286" s="159"/>
      <c r="ADO286" s="159"/>
      <c r="ADP286" s="159"/>
      <c r="ADQ286" s="159"/>
      <c r="ADR286" s="159"/>
      <c r="ADS286" s="159"/>
      <c r="ADT286" s="159"/>
      <c r="ADU286" s="159"/>
      <c r="ADV286" s="159"/>
      <c r="ADW286" s="159"/>
      <c r="ADX286" s="159"/>
      <c r="ADY286" s="159"/>
      <c r="ADZ286" s="160"/>
      <c r="AEA286" s="158"/>
      <c r="AEB286" s="159"/>
      <c r="AEC286" s="159"/>
      <c r="AED286" s="159"/>
      <c r="AEE286" s="159"/>
      <c r="AEF286" s="159"/>
      <c r="AEG286" s="159"/>
      <c r="AEH286" s="159"/>
      <c r="AEI286" s="159"/>
      <c r="AEJ286" s="159"/>
      <c r="AEK286" s="159"/>
      <c r="AEL286" s="159"/>
      <c r="AEM286" s="159"/>
      <c r="AEN286" s="159"/>
      <c r="AEO286" s="159"/>
      <c r="AEP286" s="159"/>
      <c r="AEQ286" s="159"/>
      <c r="AER286" s="159"/>
      <c r="AES286" s="159"/>
      <c r="AET286" s="159"/>
      <c r="AEU286" s="159"/>
      <c r="AEV286" s="159"/>
      <c r="AEW286" s="159"/>
      <c r="AEX286" s="159"/>
      <c r="AEY286" s="159"/>
      <c r="AEZ286" s="159"/>
      <c r="AFA286" s="159"/>
      <c r="AFB286" s="159"/>
      <c r="AFC286" s="159"/>
      <c r="AFD286" s="159"/>
      <c r="AFE286" s="160"/>
      <c r="AFF286" s="158"/>
      <c r="AFG286" s="159"/>
      <c r="AFH286" s="159"/>
      <c r="AFI286" s="159"/>
      <c r="AFJ286" s="159"/>
      <c r="AFK286" s="159"/>
      <c r="AFL286" s="159"/>
      <c r="AFM286" s="159"/>
      <c r="AFN286" s="159"/>
      <c r="AFO286" s="159"/>
      <c r="AFP286" s="159"/>
      <c r="AFQ286" s="159"/>
      <c r="AFR286" s="159"/>
      <c r="AFS286" s="159"/>
      <c r="AFT286" s="159"/>
      <c r="AFU286" s="159"/>
      <c r="AFV286" s="159"/>
      <c r="AFW286" s="159"/>
      <c r="AFX286" s="159"/>
      <c r="AFY286" s="159"/>
      <c r="AFZ286" s="159"/>
      <c r="AGA286" s="159"/>
      <c r="AGB286" s="159"/>
      <c r="AGC286" s="159"/>
      <c r="AGD286" s="159"/>
      <c r="AGE286" s="159"/>
      <c r="AGF286" s="159"/>
      <c r="AGG286" s="159"/>
      <c r="AGH286" s="159"/>
      <c r="AGI286" s="159"/>
      <c r="AGJ286" s="160"/>
      <c r="AGK286" s="158"/>
      <c r="AGL286" s="159"/>
      <c r="AGM286" s="159"/>
      <c r="AGN286" s="159"/>
      <c r="AGO286" s="159"/>
      <c r="AGP286" s="159"/>
      <c r="AGQ286" s="159"/>
      <c r="AGR286" s="159"/>
      <c r="AGS286" s="159"/>
      <c r="AGT286" s="159"/>
      <c r="AGU286" s="159"/>
      <c r="AGV286" s="159"/>
      <c r="AGW286" s="159"/>
      <c r="AGX286" s="159"/>
      <c r="AGY286" s="159"/>
      <c r="AGZ286" s="159"/>
      <c r="AHA286" s="159"/>
      <c r="AHB286" s="159"/>
      <c r="AHC286" s="159"/>
      <c r="AHD286" s="159"/>
      <c r="AHE286" s="159"/>
      <c r="AHF286" s="159"/>
      <c r="AHG286" s="159"/>
      <c r="AHH286" s="159"/>
      <c r="AHI286" s="159"/>
      <c r="AHJ286" s="159"/>
      <c r="AHK286" s="159"/>
      <c r="AHL286" s="159"/>
      <c r="AHM286" s="159"/>
      <c r="AHN286" s="159"/>
      <c r="AHO286" s="160"/>
      <c r="AHP286" s="158"/>
      <c r="AHQ286" s="159"/>
      <c r="AHR286" s="159"/>
      <c r="AHS286" s="159"/>
      <c r="AHT286" s="159"/>
      <c r="AHU286" s="159"/>
      <c r="AHV286" s="159"/>
      <c r="AHW286" s="159"/>
      <c r="AHX286" s="159"/>
      <c r="AHY286" s="159"/>
      <c r="AHZ286" s="159"/>
      <c r="AIA286" s="159"/>
      <c r="AIB286" s="159"/>
      <c r="AIC286" s="159"/>
      <c r="AID286" s="159"/>
      <c r="AIE286" s="159"/>
      <c r="AIF286" s="159"/>
      <c r="AIG286" s="159"/>
      <c r="AIH286" s="159"/>
      <c r="AII286" s="159"/>
      <c r="AIJ286" s="159"/>
      <c r="AIK286" s="159"/>
      <c r="AIL286" s="159"/>
      <c r="AIM286" s="159"/>
      <c r="AIN286" s="159"/>
      <c r="AIO286" s="159"/>
      <c r="AIP286" s="159"/>
      <c r="AIQ286" s="159"/>
      <c r="AIR286" s="159"/>
      <c r="AIS286" s="159"/>
      <c r="AIT286" s="160"/>
      <c r="AIU286" s="158"/>
      <c r="AIV286" s="159"/>
      <c r="AIW286" s="159"/>
      <c r="AIX286" s="159"/>
      <c r="AIY286" s="159"/>
      <c r="AIZ286" s="159"/>
      <c r="AJA286" s="159"/>
      <c r="AJB286" s="159"/>
      <c r="AJC286" s="159"/>
      <c r="AJD286" s="159"/>
      <c r="AJE286" s="159"/>
      <c r="AJF286" s="159"/>
      <c r="AJG286" s="159"/>
      <c r="AJH286" s="159"/>
      <c r="AJI286" s="159"/>
      <c r="AJJ286" s="159"/>
      <c r="AJK286" s="159"/>
      <c r="AJL286" s="159"/>
      <c r="AJM286" s="159"/>
      <c r="AJN286" s="159"/>
      <c r="AJO286" s="159"/>
      <c r="AJP286" s="159"/>
      <c r="AJQ286" s="159"/>
      <c r="AJR286" s="159"/>
      <c r="AJS286" s="159"/>
      <c r="AJT286" s="159"/>
      <c r="AJU286" s="159"/>
      <c r="AJV286" s="159"/>
      <c r="AJW286" s="159"/>
      <c r="AJX286" s="159"/>
      <c r="AJY286" s="160"/>
      <c r="AJZ286" s="158"/>
      <c r="AKA286" s="159"/>
      <c r="AKB286" s="159"/>
      <c r="AKC286" s="159"/>
      <c r="AKD286" s="159"/>
      <c r="AKE286" s="159"/>
      <c r="AKF286" s="159"/>
      <c r="AKG286" s="159"/>
      <c r="AKH286" s="159"/>
      <c r="AKI286" s="159"/>
      <c r="AKJ286" s="159"/>
      <c r="AKK286" s="159"/>
      <c r="AKL286" s="159"/>
      <c r="AKM286" s="159"/>
      <c r="AKN286" s="159"/>
      <c r="AKO286" s="159"/>
      <c r="AKP286" s="159"/>
      <c r="AKQ286" s="159"/>
      <c r="AKR286" s="159"/>
      <c r="AKS286" s="159"/>
      <c r="AKT286" s="159"/>
      <c r="AKU286" s="159"/>
      <c r="AKV286" s="159"/>
      <c r="AKW286" s="159"/>
      <c r="AKX286" s="159"/>
      <c r="AKY286" s="159"/>
      <c r="AKZ286" s="159"/>
      <c r="ALA286" s="159"/>
      <c r="ALB286" s="159"/>
      <c r="ALC286" s="159"/>
      <c r="ALD286" s="160"/>
      <c r="ALE286" s="158"/>
      <c r="ALF286" s="159"/>
      <c r="ALG286" s="159"/>
      <c r="ALH286" s="159"/>
      <c r="ALI286" s="159"/>
      <c r="ALJ286" s="159"/>
      <c r="ALK286" s="159"/>
      <c r="ALL286" s="159"/>
      <c r="ALM286" s="159"/>
      <c r="ALN286" s="159"/>
      <c r="ALO286" s="159"/>
      <c r="ALP286" s="159"/>
      <c r="ALQ286" s="159"/>
      <c r="ALR286" s="159"/>
      <c r="ALS286" s="159"/>
      <c r="ALT286" s="159"/>
      <c r="ALU286" s="159"/>
      <c r="ALV286" s="159"/>
      <c r="ALW286" s="159"/>
      <c r="ALX286" s="159"/>
      <c r="ALY286" s="159"/>
      <c r="ALZ286" s="159"/>
      <c r="AMA286" s="159"/>
      <c r="AMB286" s="159"/>
      <c r="AMC286" s="159"/>
      <c r="AMD286" s="159"/>
      <c r="AME286" s="159"/>
      <c r="AMF286" s="159"/>
      <c r="AMG286" s="159"/>
      <c r="AMH286" s="159"/>
      <c r="AMI286" s="160"/>
      <c r="AMJ286" s="158"/>
      <c r="AMK286" s="159"/>
      <c r="AML286" s="159"/>
      <c r="AMM286" s="159"/>
      <c r="AMN286" s="159"/>
      <c r="AMO286" s="159"/>
      <c r="AMP286" s="159"/>
      <c r="AMQ286" s="159"/>
      <c r="AMR286" s="159"/>
      <c r="AMS286" s="159"/>
      <c r="AMT286" s="159"/>
      <c r="AMU286" s="159"/>
      <c r="AMV286" s="159"/>
      <c r="AMW286" s="159"/>
      <c r="AMX286" s="159"/>
      <c r="AMY286" s="159"/>
      <c r="AMZ286" s="159"/>
      <c r="ANA286" s="159"/>
      <c r="ANB286" s="159"/>
      <c r="ANC286" s="159"/>
      <c r="AND286" s="159"/>
      <c r="ANE286" s="159"/>
      <c r="ANF286" s="159"/>
      <c r="ANG286" s="159"/>
      <c r="ANH286" s="159"/>
      <c r="ANI286" s="159"/>
      <c r="ANJ286" s="159"/>
      <c r="ANK286" s="159"/>
      <c r="ANL286" s="159"/>
      <c r="ANM286" s="159"/>
      <c r="ANN286" s="160"/>
      <c r="ANO286" s="158"/>
      <c r="ANP286" s="159"/>
      <c r="ANQ286" s="159"/>
      <c r="ANR286" s="159"/>
      <c r="ANS286" s="159"/>
      <c r="ANT286" s="159"/>
      <c r="ANU286" s="159"/>
      <c r="ANV286" s="159"/>
      <c r="ANW286" s="159"/>
      <c r="ANX286" s="159"/>
      <c r="ANY286" s="159"/>
      <c r="ANZ286" s="159"/>
      <c r="AOA286" s="159"/>
      <c r="AOB286" s="159"/>
      <c r="AOC286" s="159"/>
      <c r="AOD286" s="159"/>
      <c r="AOE286" s="159"/>
      <c r="AOF286" s="159"/>
      <c r="AOG286" s="159"/>
      <c r="AOH286" s="159"/>
      <c r="AOI286" s="159"/>
      <c r="AOJ286" s="159"/>
      <c r="AOK286" s="159"/>
      <c r="AOL286" s="159"/>
      <c r="AOM286" s="159"/>
      <c r="AON286" s="159"/>
      <c r="AOO286" s="159"/>
      <c r="AOP286" s="159"/>
      <c r="AOQ286" s="159"/>
      <c r="AOR286" s="159"/>
      <c r="AOS286" s="160"/>
      <c r="AOT286" s="158"/>
      <c r="AOU286" s="159"/>
      <c r="AOV286" s="159"/>
      <c r="AOW286" s="159"/>
      <c r="AOX286" s="159"/>
      <c r="AOY286" s="159"/>
      <c r="AOZ286" s="159"/>
      <c r="APA286" s="159"/>
      <c r="APB286" s="159"/>
      <c r="APC286" s="159"/>
      <c r="APD286" s="159"/>
      <c r="APE286" s="159"/>
      <c r="APF286" s="159"/>
      <c r="APG286" s="159"/>
      <c r="APH286" s="159"/>
      <c r="API286" s="159"/>
      <c r="APJ286" s="159"/>
      <c r="APK286" s="159"/>
      <c r="APL286" s="159"/>
      <c r="APM286" s="159"/>
      <c r="APN286" s="159"/>
      <c r="APO286" s="159"/>
      <c r="APP286" s="159"/>
      <c r="APQ286" s="159"/>
      <c r="APR286" s="159"/>
      <c r="APS286" s="159"/>
      <c r="APT286" s="159"/>
      <c r="APU286" s="159"/>
      <c r="APV286" s="159"/>
      <c r="APW286" s="159"/>
      <c r="APX286" s="160"/>
      <c r="APY286" s="158"/>
      <c r="APZ286" s="159"/>
      <c r="AQA286" s="159"/>
      <c r="AQB286" s="159"/>
      <c r="AQC286" s="159"/>
      <c r="AQD286" s="159"/>
      <c r="AQE286" s="159"/>
      <c r="AQF286" s="159"/>
      <c r="AQG286" s="159"/>
      <c r="AQH286" s="159"/>
      <c r="AQI286" s="159"/>
      <c r="AQJ286" s="159"/>
      <c r="AQK286" s="159"/>
      <c r="AQL286" s="159"/>
      <c r="AQM286" s="159"/>
      <c r="AQN286" s="159"/>
      <c r="AQO286" s="159"/>
      <c r="AQP286" s="159"/>
      <c r="AQQ286" s="159"/>
      <c r="AQR286" s="159"/>
      <c r="AQS286" s="159"/>
      <c r="AQT286" s="159"/>
      <c r="AQU286" s="159"/>
      <c r="AQV286" s="159"/>
      <c r="AQW286" s="159"/>
      <c r="AQX286" s="159"/>
      <c r="AQY286" s="159"/>
      <c r="AQZ286" s="159"/>
      <c r="ARA286" s="159"/>
      <c r="ARB286" s="159"/>
      <c r="ARC286" s="160"/>
      <c r="ARD286" s="158"/>
      <c r="ARE286" s="159"/>
      <c r="ARF286" s="159"/>
      <c r="ARG286" s="159"/>
      <c r="ARH286" s="159"/>
      <c r="ARI286" s="159"/>
      <c r="ARJ286" s="159"/>
      <c r="ARK286" s="159"/>
      <c r="ARL286" s="159"/>
      <c r="ARM286" s="159"/>
      <c r="ARN286" s="159"/>
      <c r="ARO286" s="159"/>
      <c r="ARP286" s="159"/>
      <c r="ARQ286" s="159"/>
      <c r="ARR286" s="159"/>
      <c r="ARS286" s="159"/>
      <c r="ART286" s="159"/>
      <c r="ARU286" s="159"/>
      <c r="ARV286" s="159"/>
      <c r="ARW286" s="159"/>
      <c r="ARX286" s="159"/>
      <c r="ARY286" s="159"/>
      <c r="ARZ286" s="159"/>
      <c r="ASA286" s="159"/>
      <c r="ASB286" s="159"/>
      <c r="ASC286" s="159"/>
      <c r="ASD286" s="159"/>
      <c r="ASE286" s="159"/>
      <c r="ASF286" s="159"/>
      <c r="ASG286" s="159"/>
      <c r="ASH286" s="160"/>
      <c r="ASI286" s="158"/>
      <c r="ASJ286" s="159"/>
      <c r="ASK286" s="159"/>
      <c r="ASL286" s="159"/>
      <c r="ASM286" s="159"/>
      <c r="ASN286" s="159"/>
      <c r="ASO286" s="159"/>
      <c r="ASP286" s="159"/>
      <c r="ASQ286" s="159"/>
      <c r="ASR286" s="159"/>
      <c r="ASS286" s="159"/>
      <c r="AST286" s="159"/>
      <c r="ASU286" s="159"/>
      <c r="ASV286" s="159"/>
      <c r="ASW286" s="159"/>
      <c r="ASX286" s="159"/>
      <c r="ASY286" s="159"/>
      <c r="ASZ286" s="159"/>
      <c r="ATA286" s="159"/>
      <c r="ATB286" s="159"/>
      <c r="ATC286" s="159"/>
      <c r="ATD286" s="159"/>
      <c r="ATE286" s="159"/>
      <c r="ATF286" s="159"/>
      <c r="ATG286" s="159"/>
      <c r="ATH286" s="159"/>
      <c r="ATI286" s="159"/>
      <c r="ATJ286" s="159"/>
      <c r="ATK286" s="159"/>
      <c r="ATL286" s="159"/>
      <c r="ATM286" s="160"/>
      <c r="ATN286" s="158"/>
      <c r="ATO286" s="159"/>
      <c r="ATP286" s="159"/>
      <c r="ATQ286" s="159"/>
      <c r="ATR286" s="159"/>
      <c r="ATS286" s="159"/>
      <c r="ATT286" s="159"/>
      <c r="ATU286" s="159"/>
      <c r="ATV286" s="159"/>
      <c r="ATW286" s="159"/>
      <c r="ATX286" s="159"/>
      <c r="ATY286" s="159"/>
      <c r="ATZ286" s="159"/>
      <c r="AUA286" s="159"/>
      <c r="AUB286" s="159"/>
      <c r="AUC286" s="159"/>
      <c r="AUD286" s="159"/>
      <c r="AUE286" s="159"/>
      <c r="AUF286" s="159"/>
      <c r="AUG286" s="159"/>
      <c r="AUH286" s="159"/>
      <c r="AUI286" s="159"/>
      <c r="AUJ286" s="159"/>
      <c r="AUK286" s="159"/>
      <c r="AUL286" s="159"/>
      <c r="AUM286" s="159"/>
      <c r="AUN286" s="159"/>
      <c r="AUO286" s="159"/>
      <c r="AUP286" s="159"/>
      <c r="AUQ286" s="159"/>
      <c r="AUR286" s="160"/>
      <c r="AUS286" s="158"/>
      <c r="AUT286" s="159"/>
      <c r="AUU286" s="159"/>
      <c r="AUV286" s="159"/>
      <c r="AUW286" s="159"/>
      <c r="AUX286" s="159"/>
      <c r="AUY286" s="159"/>
      <c r="AUZ286" s="159"/>
      <c r="AVA286" s="159"/>
      <c r="AVB286" s="159"/>
      <c r="AVC286" s="159"/>
      <c r="AVD286" s="159"/>
      <c r="AVE286" s="159"/>
      <c r="AVF286" s="159"/>
      <c r="AVG286" s="159"/>
      <c r="AVH286" s="159"/>
      <c r="AVI286" s="159"/>
      <c r="AVJ286" s="159"/>
      <c r="AVK286" s="159"/>
      <c r="AVL286" s="159"/>
      <c r="AVM286" s="159"/>
      <c r="AVN286" s="159"/>
      <c r="AVO286" s="159"/>
      <c r="AVP286" s="159"/>
      <c r="AVQ286" s="159"/>
      <c r="AVR286" s="159"/>
      <c r="AVS286" s="159"/>
      <c r="AVT286" s="159"/>
      <c r="AVU286" s="159"/>
      <c r="AVV286" s="159"/>
      <c r="AVW286" s="160"/>
      <c r="AVX286" s="158"/>
      <c r="AVY286" s="159"/>
      <c r="AVZ286" s="159"/>
      <c r="AWA286" s="159"/>
      <c r="AWB286" s="159"/>
      <c r="AWC286" s="159"/>
      <c r="AWD286" s="159"/>
      <c r="AWE286" s="159"/>
      <c r="AWF286" s="159"/>
      <c r="AWG286" s="159"/>
      <c r="AWH286" s="159"/>
      <c r="AWI286" s="159"/>
      <c r="AWJ286" s="159"/>
      <c r="AWK286" s="159"/>
      <c r="AWL286" s="159"/>
      <c r="AWM286" s="159"/>
      <c r="AWN286" s="159"/>
      <c r="AWO286" s="159"/>
      <c r="AWP286" s="159"/>
      <c r="AWQ286" s="159"/>
      <c r="AWR286" s="159"/>
      <c r="AWS286" s="159"/>
      <c r="AWT286" s="159"/>
      <c r="AWU286" s="159"/>
      <c r="AWV286" s="159"/>
      <c r="AWW286" s="159"/>
      <c r="AWX286" s="159"/>
      <c r="AWY286" s="159"/>
      <c r="AWZ286" s="159"/>
      <c r="AXA286" s="159"/>
      <c r="AXB286" s="160"/>
      <c r="AXC286" s="158"/>
      <c r="AXD286" s="159"/>
      <c r="AXE286" s="159"/>
      <c r="AXF286" s="159"/>
      <c r="AXG286" s="159"/>
      <c r="AXH286" s="159"/>
      <c r="AXI286" s="159"/>
      <c r="AXJ286" s="159"/>
      <c r="AXK286" s="159"/>
      <c r="AXL286" s="159"/>
      <c r="AXM286" s="159"/>
      <c r="AXN286" s="159"/>
      <c r="AXO286" s="159"/>
      <c r="AXP286" s="159"/>
      <c r="AXQ286" s="159"/>
      <c r="AXR286" s="159"/>
      <c r="AXS286" s="159"/>
      <c r="AXT286" s="159"/>
      <c r="AXU286" s="159"/>
      <c r="AXV286" s="159"/>
      <c r="AXW286" s="159"/>
      <c r="AXX286" s="159"/>
      <c r="AXY286" s="159"/>
      <c r="AXZ286" s="159"/>
      <c r="AYA286" s="159"/>
      <c r="AYB286" s="159"/>
      <c r="AYC286" s="159"/>
      <c r="AYD286" s="159"/>
      <c r="AYE286" s="159"/>
      <c r="AYF286" s="159"/>
      <c r="AYG286" s="160"/>
      <c r="AYH286" s="158"/>
      <c r="AYI286" s="159"/>
      <c r="AYJ286" s="159"/>
      <c r="AYK286" s="159"/>
      <c r="AYL286" s="159"/>
      <c r="AYM286" s="159"/>
      <c r="AYN286" s="159"/>
      <c r="AYO286" s="159"/>
      <c r="AYP286" s="159"/>
      <c r="AYQ286" s="159"/>
      <c r="AYR286" s="159"/>
      <c r="AYS286" s="159"/>
      <c r="AYT286" s="159"/>
      <c r="AYU286" s="159"/>
      <c r="AYV286" s="159"/>
      <c r="AYW286" s="159"/>
      <c r="AYX286" s="159"/>
      <c r="AYY286" s="159"/>
      <c r="AYZ286" s="159"/>
      <c r="AZA286" s="159"/>
      <c r="AZB286" s="159"/>
      <c r="AZC286" s="159"/>
      <c r="AZD286" s="159"/>
      <c r="AZE286" s="159"/>
      <c r="AZF286" s="159"/>
      <c r="AZG286" s="159"/>
      <c r="AZH286" s="159"/>
      <c r="AZI286" s="159"/>
      <c r="AZJ286" s="159"/>
      <c r="AZK286" s="159"/>
      <c r="AZL286" s="160"/>
      <c r="AZM286" s="158"/>
      <c r="AZN286" s="159"/>
      <c r="AZO286" s="159"/>
      <c r="AZP286" s="159"/>
      <c r="AZQ286" s="159"/>
      <c r="AZR286" s="159"/>
      <c r="AZS286" s="159"/>
      <c r="AZT286" s="159"/>
      <c r="AZU286" s="159"/>
      <c r="AZV286" s="159"/>
      <c r="AZW286" s="159"/>
      <c r="AZX286" s="159"/>
      <c r="AZY286" s="159"/>
      <c r="AZZ286" s="159"/>
      <c r="BAA286" s="159"/>
      <c r="BAB286" s="159"/>
      <c r="BAC286" s="159"/>
      <c r="BAD286" s="159"/>
      <c r="BAE286" s="159"/>
      <c r="BAF286" s="159"/>
      <c r="BAG286" s="159"/>
      <c r="BAH286" s="159"/>
      <c r="BAI286" s="159"/>
      <c r="BAJ286" s="159"/>
      <c r="BAK286" s="159"/>
      <c r="BAL286" s="159"/>
      <c r="BAM286" s="159"/>
      <c r="BAN286" s="159"/>
      <c r="BAO286" s="159"/>
      <c r="BAP286" s="159"/>
      <c r="BAQ286" s="160"/>
      <c r="BAR286" s="158"/>
      <c r="BAS286" s="159"/>
      <c r="BAT286" s="159"/>
      <c r="BAU286" s="159"/>
      <c r="BAV286" s="159"/>
      <c r="BAW286" s="159"/>
      <c r="BAX286" s="159"/>
      <c r="BAY286" s="159"/>
      <c r="BAZ286" s="159"/>
      <c r="BBA286" s="159"/>
      <c r="BBB286" s="159"/>
      <c r="BBC286" s="159"/>
      <c r="BBD286" s="159"/>
      <c r="BBE286" s="159"/>
      <c r="BBF286" s="159"/>
      <c r="BBG286" s="159"/>
      <c r="BBH286" s="159"/>
      <c r="BBI286" s="159"/>
      <c r="BBJ286" s="159"/>
      <c r="BBK286" s="159"/>
      <c r="BBL286" s="159"/>
      <c r="BBM286" s="159"/>
      <c r="BBN286" s="159"/>
      <c r="BBO286" s="159"/>
      <c r="BBP286" s="159"/>
      <c r="BBQ286" s="159"/>
      <c r="BBR286" s="159"/>
      <c r="BBS286" s="159"/>
      <c r="BBT286" s="159"/>
      <c r="BBU286" s="159"/>
      <c r="BBV286" s="160"/>
      <c r="BBW286" s="158"/>
      <c r="BBX286" s="159"/>
      <c r="BBY286" s="159"/>
      <c r="BBZ286" s="159"/>
      <c r="BCA286" s="159"/>
      <c r="BCB286" s="159"/>
      <c r="BCC286" s="159"/>
      <c r="BCD286" s="159"/>
      <c r="BCE286" s="159"/>
      <c r="BCF286" s="159"/>
      <c r="BCG286" s="159"/>
      <c r="BCH286" s="159"/>
      <c r="BCI286" s="159"/>
      <c r="BCJ286" s="159"/>
      <c r="BCK286" s="159"/>
      <c r="BCL286" s="159"/>
      <c r="BCM286" s="159"/>
      <c r="BCN286" s="159"/>
      <c r="BCO286" s="159"/>
      <c r="BCP286" s="159"/>
      <c r="BCQ286" s="159"/>
      <c r="BCR286" s="159"/>
      <c r="BCS286" s="159"/>
      <c r="BCT286" s="159"/>
      <c r="BCU286" s="159"/>
      <c r="BCV286" s="159"/>
      <c r="BCW286" s="159"/>
      <c r="BCX286" s="159"/>
      <c r="BCY286" s="159"/>
      <c r="BCZ286" s="159"/>
      <c r="BDA286" s="160"/>
      <c r="BDB286" s="158"/>
      <c r="BDC286" s="159"/>
      <c r="BDD286" s="159"/>
      <c r="BDE286" s="159"/>
      <c r="BDF286" s="159"/>
      <c r="BDG286" s="159"/>
      <c r="BDH286" s="159"/>
      <c r="BDI286" s="159"/>
      <c r="BDJ286" s="159"/>
      <c r="BDK286" s="159"/>
      <c r="BDL286" s="159"/>
      <c r="BDM286" s="159"/>
      <c r="BDN286" s="159"/>
      <c r="BDO286" s="159"/>
      <c r="BDP286" s="159"/>
      <c r="BDQ286" s="159"/>
      <c r="BDR286" s="159"/>
      <c r="BDS286" s="159"/>
      <c r="BDT286" s="159"/>
      <c r="BDU286" s="159"/>
      <c r="BDV286" s="159"/>
      <c r="BDW286" s="159"/>
      <c r="BDX286" s="159"/>
      <c r="BDY286" s="159"/>
      <c r="BDZ286" s="159"/>
      <c r="BEA286" s="159"/>
      <c r="BEB286" s="159"/>
      <c r="BEC286" s="159"/>
      <c r="BED286" s="159"/>
      <c r="BEE286" s="159"/>
      <c r="BEF286" s="160"/>
      <c r="BEG286" s="158"/>
      <c r="BEH286" s="159"/>
      <c r="BEI286" s="159"/>
      <c r="BEJ286" s="159"/>
      <c r="BEK286" s="159"/>
      <c r="BEL286" s="159"/>
      <c r="BEM286" s="159"/>
      <c r="BEN286" s="159"/>
      <c r="BEO286" s="159"/>
      <c r="BEP286" s="159"/>
      <c r="BEQ286" s="159"/>
      <c r="BER286" s="159"/>
      <c r="BES286" s="159"/>
      <c r="BET286" s="159"/>
      <c r="BEU286" s="159"/>
      <c r="BEV286" s="159"/>
      <c r="BEW286" s="159"/>
      <c r="BEX286" s="159"/>
      <c r="BEY286" s="159"/>
      <c r="BEZ286" s="159"/>
      <c r="BFA286" s="159"/>
      <c r="BFB286" s="159"/>
      <c r="BFC286" s="159"/>
      <c r="BFD286" s="159"/>
      <c r="BFE286" s="159"/>
      <c r="BFF286" s="159"/>
      <c r="BFG286" s="159"/>
      <c r="BFH286" s="159"/>
      <c r="BFI286" s="159"/>
      <c r="BFJ286" s="159"/>
      <c r="BFK286" s="160"/>
      <c r="BFL286" s="158"/>
      <c r="BFM286" s="159"/>
      <c r="BFN286" s="159"/>
      <c r="BFO286" s="159"/>
      <c r="BFP286" s="159"/>
      <c r="BFQ286" s="159"/>
      <c r="BFR286" s="159"/>
      <c r="BFS286" s="159"/>
      <c r="BFT286" s="159"/>
      <c r="BFU286" s="159"/>
      <c r="BFV286" s="159"/>
      <c r="BFW286" s="159"/>
      <c r="BFX286" s="159"/>
      <c r="BFY286" s="159"/>
      <c r="BFZ286" s="159"/>
      <c r="BGA286" s="159"/>
      <c r="BGB286" s="159"/>
      <c r="BGC286" s="159"/>
      <c r="BGD286" s="159"/>
      <c r="BGE286" s="159"/>
      <c r="BGF286" s="159"/>
      <c r="BGG286" s="159"/>
      <c r="BGH286" s="159"/>
      <c r="BGI286" s="159"/>
      <c r="BGJ286" s="159"/>
      <c r="BGK286" s="159"/>
      <c r="BGL286" s="159"/>
      <c r="BGM286" s="159"/>
      <c r="BGN286" s="159"/>
      <c r="BGO286" s="159"/>
      <c r="BGP286" s="160"/>
      <c r="BGQ286" s="158"/>
      <c r="BGR286" s="159"/>
      <c r="BGS286" s="159"/>
      <c r="BGT286" s="159"/>
      <c r="BGU286" s="159"/>
      <c r="BGV286" s="159"/>
      <c r="BGW286" s="159"/>
      <c r="BGX286" s="159"/>
      <c r="BGY286" s="159"/>
      <c r="BGZ286" s="159"/>
      <c r="BHA286" s="159"/>
      <c r="BHB286" s="159"/>
      <c r="BHC286" s="159"/>
      <c r="BHD286" s="159"/>
      <c r="BHE286" s="159"/>
      <c r="BHF286" s="159"/>
      <c r="BHG286" s="159"/>
      <c r="BHH286" s="159"/>
      <c r="BHI286" s="159"/>
      <c r="BHJ286" s="159"/>
      <c r="BHK286" s="159"/>
      <c r="BHL286" s="159"/>
      <c r="BHM286" s="159"/>
      <c r="BHN286" s="159"/>
      <c r="BHO286" s="159"/>
      <c r="BHP286" s="159"/>
      <c r="BHQ286" s="159"/>
      <c r="BHR286" s="159"/>
      <c r="BHS286" s="159"/>
      <c r="BHT286" s="159"/>
      <c r="BHU286" s="160"/>
      <c r="BHV286" s="158"/>
      <c r="BHW286" s="159"/>
      <c r="BHX286" s="159"/>
      <c r="BHY286" s="159"/>
      <c r="BHZ286" s="159"/>
      <c r="BIA286" s="159"/>
      <c r="BIB286" s="159"/>
      <c r="BIC286" s="159"/>
      <c r="BID286" s="159"/>
      <c r="BIE286" s="159"/>
      <c r="BIF286" s="159"/>
      <c r="BIG286" s="159"/>
      <c r="BIH286" s="159"/>
      <c r="BII286" s="159"/>
      <c r="BIJ286" s="159"/>
      <c r="BIK286" s="159"/>
      <c r="BIL286" s="159"/>
      <c r="BIM286" s="159"/>
      <c r="BIN286" s="159"/>
      <c r="BIO286" s="159"/>
      <c r="BIP286" s="159"/>
      <c r="BIQ286" s="159"/>
      <c r="BIR286" s="159"/>
      <c r="BIS286" s="159"/>
      <c r="BIT286" s="159"/>
      <c r="BIU286" s="159"/>
      <c r="BIV286" s="159"/>
      <c r="BIW286" s="159"/>
      <c r="BIX286" s="159"/>
      <c r="BIY286" s="159"/>
      <c r="BIZ286" s="160"/>
      <c r="BJA286" s="158"/>
      <c r="BJB286" s="159"/>
      <c r="BJC286" s="159"/>
      <c r="BJD286" s="159"/>
      <c r="BJE286" s="159"/>
      <c r="BJF286" s="159"/>
      <c r="BJG286" s="159"/>
      <c r="BJH286" s="159"/>
      <c r="BJI286" s="159"/>
      <c r="BJJ286" s="159"/>
      <c r="BJK286" s="159"/>
      <c r="BJL286" s="159"/>
      <c r="BJM286" s="159"/>
      <c r="BJN286" s="159"/>
      <c r="BJO286" s="159"/>
      <c r="BJP286" s="159"/>
      <c r="BJQ286" s="159"/>
      <c r="BJR286" s="159"/>
      <c r="BJS286" s="159"/>
      <c r="BJT286" s="159"/>
      <c r="BJU286" s="159"/>
      <c r="BJV286" s="159"/>
      <c r="BJW286" s="159"/>
      <c r="BJX286" s="159"/>
      <c r="BJY286" s="159"/>
      <c r="BJZ286" s="159"/>
      <c r="BKA286" s="159"/>
      <c r="BKB286" s="159"/>
      <c r="BKC286" s="159"/>
      <c r="BKD286" s="159"/>
      <c r="BKE286" s="160"/>
      <c r="BKF286" s="158"/>
      <c r="BKG286" s="159"/>
      <c r="BKH286" s="159"/>
      <c r="BKI286" s="159"/>
      <c r="BKJ286" s="159"/>
      <c r="BKK286" s="159"/>
      <c r="BKL286" s="159"/>
      <c r="BKM286" s="159"/>
      <c r="BKN286" s="159"/>
      <c r="BKO286" s="159"/>
      <c r="BKP286" s="159"/>
      <c r="BKQ286" s="159"/>
      <c r="BKR286" s="159"/>
      <c r="BKS286" s="159"/>
      <c r="BKT286" s="159"/>
      <c r="BKU286" s="159"/>
      <c r="BKV286" s="159"/>
      <c r="BKW286" s="159"/>
      <c r="BKX286" s="159"/>
      <c r="BKY286" s="159"/>
      <c r="BKZ286" s="159"/>
      <c r="BLA286" s="159"/>
      <c r="BLB286" s="159"/>
      <c r="BLC286" s="159"/>
      <c r="BLD286" s="159"/>
      <c r="BLE286" s="159"/>
      <c r="BLF286" s="159"/>
      <c r="BLG286" s="159"/>
      <c r="BLH286" s="159"/>
      <c r="BLI286" s="159"/>
      <c r="BLJ286" s="160"/>
      <c r="BLK286" s="158"/>
      <c r="BLL286" s="159"/>
      <c r="BLM286" s="159"/>
      <c r="BLN286" s="159"/>
      <c r="BLO286" s="159"/>
      <c r="BLP286" s="159"/>
      <c r="BLQ286" s="159"/>
      <c r="BLR286" s="159"/>
      <c r="BLS286" s="159"/>
      <c r="BLT286" s="159"/>
      <c r="BLU286" s="159"/>
      <c r="BLV286" s="159"/>
      <c r="BLW286" s="159"/>
      <c r="BLX286" s="159"/>
      <c r="BLY286" s="159"/>
      <c r="BLZ286" s="159"/>
      <c r="BMA286" s="159"/>
      <c r="BMB286" s="159"/>
      <c r="BMC286" s="159"/>
      <c r="BMD286" s="159"/>
      <c r="BME286" s="159"/>
      <c r="BMF286" s="159"/>
      <c r="BMG286" s="159"/>
      <c r="BMH286" s="159"/>
      <c r="BMI286" s="159"/>
      <c r="BMJ286" s="159"/>
      <c r="BMK286" s="159"/>
      <c r="BML286" s="159"/>
      <c r="BMM286" s="159"/>
      <c r="BMN286" s="159"/>
      <c r="BMO286" s="160"/>
      <c r="BMP286" s="158"/>
      <c r="BMQ286" s="159"/>
      <c r="BMR286" s="159"/>
      <c r="BMS286" s="159"/>
      <c r="BMT286" s="159"/>
      <c r="BMU286" s="159"/>
      <c r="BMV286" s="159"/>
      <c r="BMW286" s="159"/>
      <c r="BMX286" s="159"/>
      <c r="BMY286" s="159"/>
      <c r="BMZ286" s="159"/>
      <c r="BNA286" s="159"/>
      <c r="BNB286" s="159"/>
      <c r="BNC286" s="159"/>
      <c r="BND286" s="159"/>
      <c r="BNE286" s="159"/>
      <c r="BNF286" s="159"/>
      <c r="BNG286" s="159"/>
      <c r="BNH286" s="159"/>
      <c r="BNI286" s="159"/>
      <c r="BNJ286" s="159"/>
      <c r="BNK286" s="159"/>
      <c r="BNL286" s="159"/>
      <c r="BNM286" s="159"/>
      <c r="BNN286" s="159"/>
      <c r="BNO286" s="159"/>
      <c r="BNP286" s="159"/>
      <c r="BNQ286" s="159"/>
      <c r="BNR286" s="159"/>
      <c r="BNS286" s="159"/>
      <c r="BNT286" s="160"/>
      <c r="BNU286" s="158"/>
      <c r="BNV286" s="159"/>
      <c r="BNW286" s="159"/>
      <c r="BNX286" s="159"/>
      <c r="BNY286" s="159"/>
      <c r="BNZ286" s="159"/>
      <c r="BOA286" s="159"/>
      <c r="BOB286" s="159"/>
      <c r="BOC286" s="159"/>
      <c r="BOD286" s="159"/>
      <c r="BOE286" s="159"/>
      <c r="BOF286" s="159"/>
      <c r="BOG286" s="159"/>
      <c r="BOH286" s="159"/>
      <c r="BOI286" s="159"/>
      <c r="BOJ286" s="159"/>
      <c r="BOK286" s="159"/>
      <c r="BOL286" s="159"/>
      <c r="BOM286" s="159"/>
      <c r="BON286" s="159"/>
      <c r="BOO286" s="159"/>
      <c r="BOP286" s="159"/>
      <c r="BOQ286" s="159"/>
      <c r="BOR286" s="159"/>
      <c r="BOS286" s="159"/>
      <c r="BOT286" s="159"/>
      <c r="BOU286" s="159"/>
      <c r="BOV286" s="159"/>
      <c r="BOW286" s="159"/>
      <c r="BOX286" s="159"/>
      <c r="BOY286" s="160"/>
      <c r="BOZ286" s="158"/>
      <c r="BPA286" s="159"/>
      <c r="BPB286" s="159"/>
      <c r="BPC286" s="159"/>
      <c r="BPD286" s="159"/>
      <c r="BPE286" s="159"/>
      <c r="BPF286" s="159"/>
      <c r="BPG286" s="159"/>
      <c r="BPH286" s="159"/>
      <c r="BPI286" s="159"/>
      <c r="BPJ286" s="159"/>
      <c r="BPK286" s="159"/>
      <c r="BPL286" s="159"/>
      <c r="BPM286" s="159"/>
      <c r="BPN286" s="159"/>
      <c r="BPO286" s="159"/>
      <c r="BPP286" s="159"/>
      <c r="BPQ286" s="159"/>
      <c r="BPR286" s="159"/>
      <c r="BPS286" s="159"/>
      <c r="BPT286" s="159"/>
      <c r="BPU286" s="159"/>
      <c r="BPV286" s="159"/>
      <c r="BPW286" s="159"/>
      <c r="BPX286" s="159"/>
      <c r="BPY286" s="159"/>
      <c r="BPZ286" s="159"/>
      <c r="BQA286" s="159"/>
      <c r="BQB286" s="159"/>
      <c r="BQC286" s="159"/>
      <c r="BQD286" s="160"/>
      <c r="BQE286" s="158"/>
      <c r="BQF286" s="159"/>
      <c r="BQG286" s="159"/>
      <c r="BQH286" s="159"/>
      <c r="BQI286" s="159"/>
      <c r="BQJ286" s="159"/>
      <c r="BQK286" s="159"/>
      <c r="BQL286" s="159"/>
      <c r="BQM286" s="159"/>
      <c r="BQN286" s="159"/>
      <c r="BQO286" s="159"/>
      <c r="BQP286" s="159"/>
      <c r="BQQ286" s="159"/>
      <c r="BQR286" s="159"/>
      <c r="BQS286" s="159"/>
      <c r="BQT286" s="159"/>
      <c r="BQU286" s="159"/>
      <c r="BQV286" s="159"/>
      <c r="BQW286" s="159"/>
      <c r="BQX286" s="159"/>
      <c r="BQY286" s="159"/>
      <c r="BQZ286" s="159"/>
      <c r="BRA286" s="159"/>
      <c r="BRB286" s="159"/>
      <c r="BRC286" s="159"/>
      <c r="BRD286" s="159"/>
      <c r="BRE286" s="159"/>
      <c r="BRF286" s="159"/>
      <c r="BRG286" s="159"/>
      <c r="BRH286" s="159"/>
      <c r="BRI286" s="160"/>
      <c r="BRJ286" s="158"/>
      <c r="BRK286" s="159"/>
      <c r="BRL286" s="159"/>
      <c r="BRM286" s="159"/>
      <c r="BRN286" s="159"/>
      <c r="BRO286" s="159"/>
      <c r="BRP286" s="159"/>
      <c r="BRQ286" s="159"/>
      <c r="BRR286" s="159"/>
      <c r="BRS286" s="159"/>
      <c r="BRT286" s="159"/>
      <c r="BRU286" s="159"/>
      <c r="BRV286" s="159"/>
      <c r="BRW286" s="159"/>
      <c r="BRX286" s="159"/>
      <c r="BRY286" s="159"/>
      <c r="BRZ286" s="159"/>
      <c r="BSA286" s="159"/>
      <c r="BSB286" s="159"/>
      <c r="BSC286" s="159"/>
      <c r="BSD286" s="159"/>
      <c r="BSE286" s="159"/>
      <c r="BSF286" s="159"/>
      <c r="BSG286" s="159"/>
      <c r="BSH286" s="159"/>
      <c r="BSI286" s="159"/>
      <c r="BSJ286" s="159"/>
      <c r="BSK286" s="159"/>
      <c r="BSL286" s="159"/>
      <c r="BSM286" s="159"/>
      <c r="BSN286" s="160"/>
      <c r="BSO286" s="158"/>
      <c r="BSP286" s="159"/>
      <c r="BSQ286" s="159"/>
      <c r="BSR286" s="159"/>
      <c r="BSS286" s="159"/>
      <c r="BST286" s="159"/>
      <c r="BSU286" s="159"/>
      <c r="BSV286" s="159"/>
      <c r="BSW286" s="159"/>
      <c r="BSX286" s="159"/>
      <c r="BSY286" s="159"/>
      <c r="BSZ286" s="159"/>
      <c r="BTA286" s="159"/>
      <c r="BTB286" s="159"/>
      <c r="BTC286" s="159"/>
      <c r="BTD286" s="159"/>
      <c r="BTE286" s="159"/>
      <c r="BTF286" s="159"/>
      <c r="BTG286" s="159"/>
      <c r="BTH286" s="159"/>
      <c r="BTI286" s="159"/>
      <c r="BTJ286" s="159"/>
      <c r="BTK286" s="159"/>
      <c r="BTL286" s="159"/>
      <c r="BTM286" s="159"/>
      <c r="BTN286" s="159"/>
      <c r="BTO286" s="159"/>
      <c r="BTP286" s="159"/>
      <c r="BTQ286" s="159"/>
      <c r="BTR286" s="159"/>
      <c r="BTS286" s="160"/>
      <c r="BTT286" s="158"/>
      <c r="BTU286" s="159"/>
      <c r="BTV286" s="159"/>
      <c r="BTW286" s="159"/>
      <c r="BTX286" s="159"/>
      <c r="BTY286" s="159"/>
      <c r="BTZ286" s="159"/>
      <c r="BUA286" s="159"/>
      <c r="BUB286" s="159"/>
      <c r="BUC286" s="159"/>
      <c r="BUD286" s="159"/>
      <c r="BUE286" s="159"/>
      <c r="BUF286" s="159"/>
      <c r="BUG286" s="159"/>
      <c r="BUH286" s="159"/>
      <c r="BUI286" s="159"/>
      <c r="BUJ286" s="159"/>
      <c r="BUK286" s="159"/>
      <c r="BUL286" s="159"/>
      <c r="BUM286" s="159"/>
      <c r="BUN286" s="159"/>
      <c r="BUO286" s="159"/>
      <c r="BUP286" s="159"/>
      <c r="BUQ286" s="159"/>
      <c r="BUR286" s="159"/>
      <c r="BUS286" s="159"/>
      <c r="BUT286" s="159"/>
      <c r="BUU286" s="159"/>
      <c r="BUV286" s="159"/>
      <c r="BUW286" s="159"/>
      <c r="BUX286" s="160"/>
      <c r="BUY286" s="158"/>
      <c r="BUZ286" s="159"/>
      <c r="BVA286" s="159"/>
      <c r="BVB286" s="159"/>
      <c r="BVC286" s="159"/>
      <c r="BVD286" s="159"/>
      <c r="BVE286" s="159"/>
      <c r="BVF286" s="159"/>
      <c r="BVG286" s="159"/>
      <c r="BVH286" s="159"/>
      <c r="BVI286" s="159"/>
      <c r="BVJ286" s="159"/>
      <c r="BVK286" s="159"/>
      <c r="BVL286" s="159"/>
      <c r="BVM286" s="159"/>
      <c r="BVN286" s="159"/>
      <c r="BVO286" s="159"/>
      <c r="BVP286" s="159"/>
      <c r="BVQ286" s="159"/>
      <c r="BVR286" s="159"/>
      <c r="BVS286" s="159"/>
      <c r="BVT286" s="159"/>
      <c r="BVU286" s="159"/>
      <c r="BVV286" s="159"/>
      <c r="BVW286" s="159"/>
      <c r="BVX286" s="159"/>
      <c r="BVY286" s="159"/>
      <c r="BVZ286" s="159"/>
      <c r="BWA286" s="159"/>
      <c r="BWB286" s="159"/>
      <c r="BWC286" s="160"/>
      <c r="BWD286" s="158"/>
      <c r="BWE286" s="159"/>
      <c r="BWF286" s="159"/>
      <c r="BWG286" s="159"/>
      <c r="BWH286" s="159"/>
      <c r="BWI286" s="159"/>
      <c r="BWJ286" s="159"/>
      <c r="BWK286" s="159"/>
      <c r="BWL286" s="159"/>
      <c r="BWM286" s="159"/>
      <c r="BWN286" s="159"/>
      <c r="BWO286" s="159"/>
      <c r="BWP286" s="159"/>
      <c r="BWQ286" s="159"/>
      <c r="BWR286" s="159"/>
      <c r="BWS286" s="159"/>
      <c r="BWT286" s="159"/>
      <c r="BWU286" s="159"/>
      <c r="BWV286" s="159"/>
      <c r="BWW286" s="159"/>
      <c r="BWX286" s="159"/>
      <c r="BWY286" s="159"/>
      <c r="BWZ286" s="159"/>
      <c r="BXA286" s="159"/>
      <c r="BXB286" s="159"/>
      <c r="BXC286" s="159"/>
      <c r="BXD286" s="159"/>
      <c r="BXE286" s="159"/>
      <c r="BXF286" s="159"/>
      <c r="BXG286" s="159"/>
      <c r="BXH286" s="160"/>
      <c r="BXI286" s="158"/>
      <c r="BXJ286" s="159"/>
      <c r="BXK286" s="159"/>
      <c r="BXL286" s="159"/>
      <c r="BXM286" s="159"/>
      <c r="BXN286" s="159"/>
      <c r="BXO286" s="159"/>
      <c r="BXP286" s="159"/>
      <c r="BXQ286" s="159"/>
      <c r="BXR286" s="159"/>
      <c r="BXS286" s="159"/>
      <c r="BXT286" s="159"/>
      <c r="BXU286" s="159"/>
      <c r="BXV286" s="159"/>
      <c r="BXW286" s="159"/>
      <c r="BXX286" s="159"/>
      <c r="BXY286" s="159"/>
      <c r="BXZ286" s="159"/>
      <c r="BYA286" s="159"/>
      <c r="BYB286" s="159"/>
      <c r="BYC286" s="159"/>
      <c r="BYD286" s="159"/>
      <c r="BYE286" s="159"/>
      <c r="BYF286" s="159"/>
      <c r="BYG286" s="159"/>
      <c r="BYH286" s="159"/>
      <c r="BYI286" s="159"/>
      <c r="BYJ286" s="159"/>
      <c r="BYK286" s="159"/>
      <c r="BYL286" s="159"/>
      <c r="BYM286" s="160"/>
      <c r="BYN286" s="158"/>
      <c r="BYO286" s="159"/>
      <c r="BYP286" s="159"/>
      <c r="BYQ286" s="159"/>
      <c r="BYR286" s="159"/>
      <c r="BYS286" s="159"/>
      <c r="BYT286" s="159"/>
      <c r="BYU286" s="159"/>
      <c r="BYV286" s="159"/>
      <c r="BYW286" s="159"/>
      <c r="BYX286" s="159"/>
      <c r="BYY286" s="159"/>
      <c r="BYZ286" s="159"/>
      <c r="BZA286" s="159"/>
      <c r="BZB286" s="159"/>
      <c r="BZC286" s="159"/>
      <c r="BZD286" s="159"/>
      <c r="BZE286" s="159"/>
      <c r="BZF286" s="159"/>
      <c r="BZG286" s="159"/>
      <c r="BZH286" s="159"/>
      <c r="BZI286" s="159"/>
      <c r="BZJ286" s="159"/>
      <c r="BZK286" s="159"/>
      <c r="BZL286" s="159"/>
      <c r="BZM286" s="159"/>
      <c r="BZN286" s="159"/>
      <c r="BZO286" s="159"/>
      <c r="BZP286" s="159"/>
      <c r="BZQ286" s="159"/>
      <c r="BZR286" s="160"/>
      <c r="BZS286" s="158"/>
      <c r="BZT286" s="159"/>
      <c r="BZU286" s="159"/>
      <c r="BZV286" s="159"/>
      <c r="BZW286" s="159"/>
      <c r="BZX286" s="159"/>
      <c r="BZY286" s="159"/>
      <c r="BZZ286" s="159"/>
      <c r="CAA286" s="159"/>
      <c r="CAB286" s="159"/>
      <c r="CAC286" s="159"/>
      <c r="CAD286" s="159"/>
      <c r="CAE286" s="159"/>
      <c r="CAF286" s="159"/>
      <c r="CAG286" s="159"/>
      <c r="CAH286" s="159"/>
      <c r="CAI286" s="159"/>
      <c r="CAJ286" s="159"/>
      <c r="CAK286" s="159"/>
      <c r="CAL286" s="159"/>
      <c r="CAM286" s="159"/>
      <c r="CAN286" s="159"/>
      <c r="CAO286" s="159"/>
      <c r="CAP286" s="159"/>
      <c r="CAQ286" s="159"/>
      <c r="CAR286" s="159"/>
      <c r="CAS286" s="159"/>
      <c r="CAT286" s="159"/>
      <c r="CAU286" s="159"/>
      <c r="CAV286" s="159"/>
      <c r="CAW286" s="160"/>
      <c r="CAX286" s="158"/>
      <c r="CAY286" s="159"/>
      <c r="CAZ286" s="159"/>
      <c r="CBA286" s="159"/>
      <c r="CBB286" s="159"/>
      <c r="CBC286" s="159"/>
      <c r="CBD286" s="159"/>
      <c r="CBE286" s="159"/>
      <c r="CBF286" s="159"/>
      <c r="CBG286" s="159"/>
      <c r="CBH286" s="159"/>
      <c r="CBI286" s="159"/>
      <c r="CBJ286" s="159"/>
      <c r="CBK286" s="159"/>
      <c r="CBL286" s="159"/>
      <c r="CBM286" s="159"/>
      <c r="CBN286" s="159"/>
      <c r="CBO286" s="159"/>
      <c r="CBP286" s="159"/>
      <c r="CBQ286" s="159"/>
      <c r="CBR286" s="159"/>
      <c r="CBS286" s="159"/>
      <c r="CBT286" s="159"/>
      <c r="CBU286" s="159"/>
      <c r="CBV286" s="159"/>
      <c r="CBW286" s="159"/>
      <c r="CBX286" s="159"/>
      <c r="CBY286" s="159"/>
      <c r="CBZ286" s="159"/>
      <c r="CCA286" s="159"/>
      <c r="CCB286" s="160"/>
      <c r="CCC286" s="158"/>
      <c r="CCD286" s="159"/>
      <c r="CCE286" s="159"/>
      <c r="CCF286" s="159"/>
      <c r="CCG286" s="159"/>
      <c r="CCH286" s="159"/>
      <c r="CCI286" s="159"/>
      <c r="CCJ286" s="159"/>
      <c r="CCK286" s="159"/>
      <c r="CCL286" s="159"/>
      <c r="CCM286" s="159"/>
      <c r="CCN286" s="159"/>
      <c r="CCO286" s="159"/>
      <c r="CCP286" s="159"/>
      <c r="CCQ286" s="159"/>
      <c r="CCR286" s="159"/>
      <c r="CCS286" s="159"/>
      <c r="CCT286" s="159"/>
      <c r="CCU286" s="159"/>
      <c r="CCV286" s="159"/>
      <c r="CCW286" s="159"/>
      <c r="CCX286" s="159"/>
      <c r="CCY286" s="159"/>
      <c r="CCZ286" s="159"/>
      <c r="CDA286" s="159"/>
      <c r="CDB286" s="159"/>
      <c r="CDC286" s="159"/>
      <c r="CDD286" s="159"/>
      <c r="CDE286" s="159"/>
      <c r="CDF286" s="159"/>
      <c r="CDG286" s="160"/>
      <c r="CDH286" s="158"/>
      <c r="CDI286" s="159"/>
      <c r="CDJ286" s="159"/>
      <c r="CDK286" s="159"/>
      <c r="CDL286" s="159"/>
      <c r="CDM286" s="159"/>
      <c r="CDN286" s="159"/>
      <c r="CDO286" s="159"/>
      <c r="CDP286" s="159"/>
      <c r="CDQ286" s="159"/>
      <c r="CDR286" s="159"/>
      <c r="CDS286" s="159"/>
      <c r="CDT286" s="159"/>
      <c r="CDU286" s="159"/>
      <c r="CDV286" s="159"/>
      <c r="CDW286" s="159"/>
      <c r="CDX286" s="159"/>
      <c r="CDY286" s="159"/>
      <c r="CDZ286" s="159"/>
      <c r="CEA286" s="159"/>
      <c r="CEB286" s="159"/>
      <c r="CEC286" s="159"/>
      <c r="CED286" s="159"/>
      <c r="CEE286" s="159"/>
      <c r="CEF286" s="159"/>
      <c r="CEG286" s="159"/>
      <c r="CEH286" s="159"/>
      <c r="CEI286" s="159"/>
      <c r="CEJ286" s="159"/>
      <c r="CEK286" s="159"/>
      <c r="CEL286" s="160"/>
      <c r="CEM286" s="158"/>
      <c r="CEN286" s="159"/>
      <c r="CEO286" s="159"/>
      <c r="CEP286" s="159"/>
      <c r="CEQ286" s="159"/>
      <c r="CER286" s="159"/>
      <c r="CES286" s="159"/>
      <c r="CET286" s="159"/>
      <c r="CEU286" s="159"/>
      <c r="CEV286" s="159"/>
      <c r="CEW286" s="159"/>
      <c r="CEX286" s="159"/>
      <c r="CEY286" s="159"/>
      <c r="CEZ286" s="159"/>
      <c r="CFA286" s="159"/>
      <c r="CFB286" s="159"/>
      <c r="CFC286" s="159"/>
      <c r="CFD286" s="159"/>
      <c r="CFE286" s="159"/>
      <c r="CFF286" s="159"/>
      <c r="CFG286" s="159"/>
      <c r="CFH286" s="159"/>
      <c r="CFI286" s="159"/>
      <c r="CFJ286" s="159"/>
      <c r="CFK286" s="159"/>
      <c r="CFL286" s="159"/>
      <c r="CFM286" s="159"/>
      <c r="CFN286" s="159"/>
      <c r="CFO286" s="159"/>
      <c r="CFP286" s="159"/>
      <c r="CFQ286" s="160"/>
      <c r="CFR286" s="158"/>
      <c r="CFS286" s="159"/>
      <c r="CFT286" s="159"/>
      <c r="CFU286" s="159"/>
      <c r="CFV286" s="159"/>
      <c r="CFW286" s="159"/>
      <c r="CFX286" s="159"/>
      <c r="CFY286" s="159"/>
      <c r="CFZ286" s="159"/>
      <c r="CGA286" s="159"/>
      <c r="CGB286" s="159"/>
      <c r="CGC286" s="159"/>
      <c r="CGD286" s="159"/>
      <c r="CGE286" s="159"/>
      <c r="CGF286" s="159"/>
      <c r="CGG286" s="159"/>
      <c r="CGH286" s="159"/>
      <c r="CGI286" s="159"/>
      <c r="CGJ286" s="159"/>
      <c r="CGK286" s="159"/>
      <c r="CGL286" s="159"/>
      <c r="CGM286" s="159"/>
      <c r="CGN286" s="159"/>
      <c r="CGO286" s="159"/>
      <c r="CGP286" s="159"/>
      <c r="CGQ286" s="159"/>
      <c r="CGR286" s="159"/>
      <c r="CGS286" s="159"/>
      <c r="CGT286" s="159"/>
      <c r="CGU286" s="159"/>
      <c r="CGV286" s="160"/>
      <c r="CGW286" s="158"/>
      <c r="CGX286" s="159"/>
      <c r="CGY286" s="159"/>
      <c r="CGZ286" s="159"/>
      <c r="CHA286" s="159"/>
      <c r="CHB286" s="159"/>
      <c r="CHC286" s="159"/>
      <c r="CHD286" s="159"/>
      <c r="CHE286" s="159"/>
      <c r="CHF286" s="159"/>
      <c r="CHG286" s="159"/>
      <c r="CHH286" s="159"/>
      <c r="CHI286" s="159"/>
      <c r="CHJ286" s="159"/>
      <c r="CHK286" s="159"/>
      <c r="CHL286" s="159"/>
      <c r="CHM286" s="159"/>
      <c r="CHN286" s="159"/>
      <c r="CHO286" s="159"/>
      <c r="CHP286" s="159"/>
      <c r="CHQ286" s="159"/>
      <c r="CHR286" s="159"/>
      <c r="CHS286" s="159"/>
      <c r="CHT286" s="159"/>
      <c r="CHU286" s="159"/>
      <c r="CHV286" s="159"/>
      <c r="CHW286" s="159"/>
      <c r="CHX286" s="159"/>
      <c r="CHY286" s="159"/>
      <c r="CHZ286" s="159"/>
      <c r="CIA286" s="160"/>
      <c r="CIB286" s="158"/>
      <c r="CIC286" s="159"/>
      <c r="CID286" s="159"/>
      <c r="CIE286" s="159"/>
      <c r="CIF286" s="159"/>
      <c r="CIG286" s="159"/>
      <c r="CIH286" s="159"/>
      <c r="CII286" s="159"/>
      <c r="CIJ286" s="159"/>
      <c r="CIK286" s="159"/>
      <c r="CIL286" s="159"/>
      <c r="CIM286" s="159"/>
      <c r="CIN286" s="159"/>
      <c r="CIO286" s="159"/>
      <c r="CIP286" s="159"/>
      <c r="CIQ286" s="159"/>
      <c r="CIR286" s="159"/>
      <c r="CIS286" s="159"/>
      <c r="CIT286" s="159"/>
      <c r="CIU286" s="159"/>
      <c r="CIV286" s="159"/>
      <c r="CIW286" s="159"/>
      <c r="CIX286" s="159"/>
      <c r="CIY286" s="159"/>
      <c r="CIZ286" s="159"/>
      <c r="CJA286" s="159"/>
      <c r="CJB286" s="159"/>
      <c r="CJC286" s="159"/>
      <c r="CJD286" s="159"/>
      <c r="CJE286" s="159"/>
      <c r="CJF286" s="160"/>
      <c r="CJG286" s="158"/>
      <c r="CJH286" s="159"/>
      <c r="CJI286" s="159"/>
      <c r="CJJ286" s="159"/>
      <c r="CJK286" s="159"/>
      <c r="CJL286" s="159"/>
      <c r="CJM286" s="159"/>
      <c r="CJN286" s="159"/>
      <c r="CJO286" s="159"/>
      <c r="CJP286" s="159"/>
      <c r="CJQ286" s="159"/>
      <c r="CJR286" s="159"/>
      <c r="CJS286" s="159"/>
      <c r="CJT286" s="159"/>
      <c r="CJU286" s="159"/>
      <c r="CJV286" s="159"/>
      <c r="CJW286" s="159"/>
      <c r="CJX286" s="159"/>
      <c r="CJY286" s="159"/>
      <c r="CJZ286" s="159"/>
      <c r="CKA286" s="159"/>
      <c r="CKB286" s="159"/>
      <c r="CKC286" s="159"/>
      <c r="CKD286" s="159"/>
      <c r="CKE286" s="159"/>
      <c r="CKF286" s="159"/>
      <c r="CKG286" s="159"/>
      <c r="CKH286" s="159"/>
      <c r="CKI286" s="159"/>
      <c r="CKJ286" s="159"/>
      <c r="CKK286" s="160"/>
      <c r="CKL286" s="158"/>
      <c r="CKM286" s="159"/>
      <c r="CKN286" s="159"/>
      <c r="CKO286" s="159"/>
      <c r="CKP286" s="159"/>
      <c r="CKQ286" s="159"/>
      <c r="CKR286" s="159"/>
      <c r="CKS286" s="159"/>
      <c r="CKT286" s="159"/>
      <c r="CKU286" s="159"/>
      <c r="CKV286" s="159"/>
      <c r="CKW286" s="159"/>
      <c r="CKX286" s="159"/>
      <c r="CKY286" s="159"/>
      <c r="CKZ286" s="159"/>
      <c r="CLA286" s="159"/>
      <c r="CLB286" s="159"/>
      <c r="CLC286" s="159"/>
      <c r="CLD286" s="159"/>
      <c r="CLE286" s="159"/>
      <c r="CLF286" s="159"/>
      <c r="CLG286" s="159"/>
      <c r="CLH286" s="159"/>
      <c r="CLI286" s="159"/>
      <c r="CLJ286" s="159"/>
      <c r="CLK286" s="159"/>
      <c r="CLL286" s="159"/>
      <c r="CLM286" s="159"/>
      <c r="CLN286" s="159"/>
      <c r="CLO286" s="159"/>
      <c r="CLP286" s="160"/>
      <c r="CLQ286" s="158"/>
      <c r="CLR286" s="159"/>
      <c r="CLS286" s="159"/>
      <c r="CLT286" s="159"/>
      <c r="CLU286" s="159"/>
      <c r="CLV286" s="159"/>
      <c r="CLW286" s="159"/>
      <c r="CLX286" s="159"/>
      <c r="CLY286" s="159"/>
      <c r="CLZ286" s="159"/>
      <c r="CMA286" s="159"/>
      <c r="CMB286" s="159"/>
      <c r="CMC286" s="159"/>
      <c r="CMD286" s="159"/>
      <c r="CME286" s="159"/>
      <c r="CMF286" s="159"/>
      <c r="CMG286" s="159"/>
      <c r="CMH286" s="159"/>
      <c r="CMI286" s="159"/>
      <c r="CMJ286" s="159"/>
      <c r="CMK286" s="159"/>
      <c r="CML286" s="159"/>
      <c r="CMM286" s="159"/>
      <c r="CMN286" s="159"/>
      <c r="CMO286" s="159"/>
      <c r="CMP286" s="159"/>
      <c r="CMQ286" s="159"/>
      <c r="CMR286" s="159"/>
      <c r="CMS286" s="159"/>
      <c r="CMT286" s="159"/>
      <c r="CMU286" s="160"/>
      <c r="CMV286" s="158"/>
      <c r="CMW286" s="159"/>
      <c r="CMX286" s="159"/>
      <c r="CMY286" s="159"/>
      <c r="CMZ286" s="159"/>
      <c r="CNA286" s="159"/>
      <c r="CNB286" s="159"/>
      <c r="CNC286" s="159"/>
      <c r="CND286" s="159"/>
      <c r="CNE286" s="159"/>
      <c r="CNF286" s="159"/>
      <c r="CNG286" s="159"/>
      <c r="CNH286" s="159"/>
      <c r="CNI286" s="159"/>
      <c r="CNJ286" s="159"/>
      <c r="CNK286" s="159"/>
      <c r="CNL286" s="159"/>
      <c r="CNM286" s="159"/>
      <c r="CNN286" s="159"/>
      <c r="CNO286" s="159"/>
      <c r="CNP286" s="159"/>
      <c r="CNQ286" s="159"/>
      <c r="CNR286" s="159"/>
      <c r="CNS286" s="159"/>
      <c r="CNT286" s="159"/>
      <c r="CNU286" s="159"/>
      <c r="CNV286" s="159"/>
      <c r="CNW286" s="159"/>
      <c r="CNX286" s="159"/>
      <c r="CNY286" s="159"/>
      <c r="CNZ286" s="160"/>
      <c r="COA286" s="158"/>
      <c r="COB286" s="159"/>
      <c r="COC286" s="159"/>
      <c r="COD286" s="159"/>
      <c r="COE286" s="159"/>
      <c r="COF286" s="159"/>
      <c r="COG286" s="159"/>
      <c r="COH286" s="159"/>
      <c r="COI286" s="159"/>
      <c r="COJ286" s="159"/>
      <c r="COK286" s="159"/>
      <c r="COL286" s="159"/>
      <c r="COM286" s="159"/>
      <c r="CON286" s="159"/>
      <c r="COO286" s="159"/>
      <c r="COP286" s="159"/>
      <c r="COQ286" s="159"/>
      <c r="COR286" s="159"/>
      <c r="COS286" s="159"/>
      <c r="COT286" s="159"/>
      <c r="COU286" s="159"/>
      <c r="COV286" s="159"/>
      <c r="COW286" s="159"/>
      <c r="COX286" s="159"/>
      <c r="COY286" s="159"/>
      <c r="COZ286" s="159"/>
      <c r="CPA286" s="159"/>
      <c r="CPB286" s="159"/>
      <c r="CPC286" s="159"/>
      <c r="CPD286" s="159"/>
      <c r="CPE286" s="160"/>
      <c r="CPF286" s="158"/>
      <c r="CPG286" s="159"/>
      <c r="CPH286" s="159"/>
      <c r="CPI286" s="159"/>
      <c r="CPJ286" s="159"/>
      <c r="CPK286" s="159"/>
      <c r="CPL286" s="159"/>
      <c r="CPM286" s="159"/>
      <c r="CPN286" s="159"/>
      <c r="CPO286" s="159"/>
      <c r="CPP286" s="159"/>
      <c r="CPQ286" s="159"/>
      <c r="CPR286" s="159"/>
      <c r="CPS286" s="159"/>
      <c r="CPT286" s="159"/>
      <c r="CPU286" s="159"/>
      <c r="CPV286" s="159"/>
      <c r="CPW286" s="159"/>
      <c r="CPX286" s="159"/>
      <c r="CPY286" s="159"/>
      <c r="CPZ286" s="159"/>
      <c r="CQA286" s="159"/>
      <c r="CQB286" s="159"/>
      <c r="CQC286" s="159"/>
      <c r="CQD286" s="159"/>
      <c r="CQE286" s="159"/>
      <c r="CQF286" s="159"/>
      <c r="CQG286" s="159"/>
      <c r="CQH286" s="159"/>
      <c r="CQI286" s="159"/>
      <c r="CQJ286" s="160"/>
      <c r="CQK286" s="158"/>
      <c r="CQL286" s="159"/>
      <c r="CQM286" s="159"/>
      <c r="CQN286" s="159"/>
      <c r="CQO286" s="159"/>
      <c r="CQP286" s="159"/>
      <c r="CQQ286" s="159"/>
      <c r="CQR286" s="159"/>
      <c r="CQS286" s="159"/>
      <c r="CQT286" s="159"/>
      <c r="CQU286" s="159"/>
      <c r="CQV286" s="159"/>
      <c r="CQW286" s="159"/>
      <c r="CQX286" s="159"/>
      <c r="CQY286" s="159"/>
      <c r="CQZ286" s="159"/>
      <c r="CRA286" s="159"/>
      <c r="CRB286" s="159"/>
      <c r="CRC286" s="159"/>
      <c r="CRD286" s="159"/>
      <c r="CRE286" s="159"/>
      <c r="CRF286" s="159"/>
      <c r="CRG286" s="159"/>
      <c r="CRH286" s="159"/>
      <c r="CRI286" s="159"/>
      <c r="CRJ286" s="159"/>
      <c r="CRK286" s="159"/>
      <c r="CRL286" s="159"/>
      <c r="CRM286" s="159"/>
      <c r="CRN286" s="159"/>
      <c r="CRO286" s="160"/>
      <c r="CRP286" s="158"/>
      <c r="CRQ286" s="159"/>
      <c r="CRR286" s="159"/>
      <c r="CRS286" s="159"/>
      <c r="CRT286" s="159"/>
      <c r="CRU286" s="159"/>
      <c r="CRV286" s="159"/>
      <c r="CRW286" s="159"/>
      <c r="CRX286" s="159"/>
      <c r="CRY286" s="159"/>
      <c r="CRZ286" s="159"/>
      <c r="CSA286" s="159"/>
      <c r="CSB286" s="159"/>
      <c r="CSC286" s="159"/>
      <c r="CSD286" s="159"/>
      <c r="CSE286" s="159"/>
      <c r="CSF286" s="159"/>
      <c r="CSG286" s="159"/>
      <c r="CSH286" s="159"/>
      <c r="CSI286" s="159"/>
      <c r="CSJ286" s="159"/>
      <c r="CSK286" s="159"/>
      <c r="CSL286" s="159"/>
      <c r="CSM286" s="159"/>
      <c r="CSN286" s="159"/>
      <c r="CSO286" s="159"/>
      <c r="CSP286" s="159"/>
      <c r="CSQ286" s="159"/>
      <c r="CSR286" s="159"/>
      <c r="CSS286" s="159"/>
      <c r="CST286" s="160"/>
      <c r="CSU286" s="158"/>
      <c r="CSV286" s="159"/>
      <c r="CSW286" s="159"/>
      <c r="CSX286" s="159"/>
      <c r="CSY286" s="159"/>
      <c r="CSZ286" s="159"/>
      <c r="CTA286" s="159"/>
      <c r="CTB286" s="159"/>
      <c r="CTC286" s="159"/>
      <c r="CTD286" s="159"/>
      <c r="CTE286" s="159"/>
      <c r="CTF286" s="159"/>
      <c r="CTG286" s="159"/>
      <c r="CTH286" s="159"/>
      <c r="CTI286" s="159"/>
      <c r="CTJ286" s="159"/>
      <c r="CTK286" s="159"/>
      <c r="CTL286" s="159"/>
      <c r="CTM286" s="159"/>
      <c r="CTN286" s="159"/>
      <c r="CTO286" s="159"/>
      <c r="CTP286" s="159"/>
      <c r="CTQ286" s="159"/>
      <c r="CTR286" s="159"/>
      <c r="CTS286" s="159"/>
      <c r="CTT286" s="159"/>
      <c r="CTU286" s="159"/>
      <c r="CTV286" s="159"/>
      <c r="CTW286" s="159"/>
      <c r="CTX286" s="159"/>
      <c r="CTY286" s="160"/>
      <c r="CTZ286" s="158"/>
      <c r="CUA286" s="159"/>
      <c r="CUB286" s="159"/>
      <c r="CUC286" s="159"/>
      <c r="CUD286" s="159"/>
      <c r="CUE286" s="159"/>
      <c r="CUF286" s="159"/>
      <c r="CUG286" s="159"/>
      <c r="CUH286" s="159"/>
      <c r="CUI286" s="159"/>
      <c r="CUJ286" s="159"/>
      <c r="CUK286" s="159"/>
      <c r="CUL286" s="159"/>
      <c r="CUM286" s="159"/>
      <c r="CUN286" s="159"/>
      <c r="CUO286" s="159"/>
      <c r="CUP286" s="159"/>
      <c r="CUQ286" s="159"/>
      <c r="CUR286" s="159"/>
      <c r="CUS286" s="159"/>
      <c r="CUT286" s="159"/>
      <c r="CUU286" s="159"/>
      <c r="CUV286" s="159"/>
      <c r="CUW286" s="159"/>
      <c r="CUX286" s="159"/>
      <c r="CUY286" s="159"/>
      <c r="CUZ286" s="159"/>
      <c r="CVA286" s="159"/>
      <c r="CVB286" s="159"/>
      <c r="CVC286" s="159"/>
      <c r="CVD286" s="160"/>
      <c r="CVE286" s="158"/>
      <c r="CVF286" s="159"/>
      <c r="CVG286" s="159"/>
      <c r="CVH286" s="159"/>
      <c r="CVI286" s="159"/>
      <c r="CVJ286" s="159"/>
      <c r="CVK286" s="159"/>
      <c r="CVL286" s="159"/>
      <c r="CVM286" s="159"/>
      <c r="CVN286" s="159"/>
      <c r="CVO286" s="159"/>
      <c r="CVP286" s="159"/>
      <c r="CVQ286" s="159"/>
      <c r="CVR286" s="159"/>
      <c r="CVS286" s="159"/>
      <c r="CVT286" s="159"/>
      <c r="CVU286" s="159"/>
      <c r="CVV286" s="159"/>
      <c r="CVW286" s="159"/>
      <c r="CVX286" s="159"/>
      <c r="CVY286" s="159"/>
      <c r="CVZ286" s="159"/>
      <c r="CWA286" s="159"/>
      <c r="CWB286" s="159"/>
      <c r="CWC286" s="159"/>
      <c r="CWD286" s="159"/>
      <c r="CWE286" s="159"/>
      <c r="CWF286" s="159"/>
      <c r="CWG286" s="159"/>
      <c r="CWH286" s="159"/>
      <c r="CWI286" s="160"/>
      <c r="CWJ286" s="158"/>
      <c r="CWK286" s="159"/>
      <c r="CWL286" s="159"/>
      <c r="CWM286" s="159"/>
      <c r="CWN286" s="159"/>
      <c r="CWO286" s="159"/>
      <c r="CWP286" s="159"/>
      <c r="CWQ286" s="159"/>
      <c r="CWR286" s="159"/>
      <c r="CWS286" s="159"/>
      <c r="CWT286" s="159"/>
      <c r="CWU286" s="159"/>
      <c r="CWV286" s="159"/>
      <c r="CWW286" s="159"/>
      <c r="CWX286" s="159"/>
      <c r="CWY286" s="159"/>
      <c r="CWZ286" s="159"/>
      <c r="CXA286" s="159"/>
      <c r="CXB286" s="159"/>
      <c r="CXC286" s="159"/>
      <c r="CXD286" s="159"/>
      <c r="CXE286" s="159"/>
      <c r="CXF286" s="159"/>
      <c r="CXG286" s="159"/>
      <c r="CXH286" s="159"/>
      <c r="CXI286" s="159"/>
      <c r="CXJ286" s="159"/>
      <c r="CXK286" s="159"/>
      <c r="CXL286" s="159"/>
      <c r="CXM286" s="159"/>
      <c r="CXN286" s="160"/>
      <c r="CXO286" s="158"/>
      <c r="CXP286" s="159"/>
      <c r="CXQ286" s="159"/>
      <c r="CXR286" s="159"/>
      <c r="CXS286" s="159"/>
      <c r="CXT286" s="159"/>
      <c r="CXU286" s="159"/>
      <c r="CXV286" s="159"/>
      <c r="CXW286" s="159"/>
      <c r="CXX286" s="159"/>
      <c r="CXY286" s="159"/>
      <c r="CXZ286" s="159"/>
      <c r="CYA286" s="159"/>
      <c r="CYB286" s="159"/>
      <c r="CYC286" s="159"/>
      <c r="CYD286" s="159"/>
      <c r="CYE286" s="159"/>
      <c r="CYF286" s="159"/>
      <c r="CYG286" s="159"/>
      <c r="CYH286" s="159"/>
      <c r="CYI286" s="159"/>
      <c r="CYJ286" s="159"/>
      <c r="CYK286" s="159"/>
      <c r="CYL286" s="159"/>
      <c r="CYM286" s="159"/>
      <c r="CYN286" s="159"/>
      <c r="CYO286" s="159"/>
      <c r="CYP286" s="159"/>
      <c r="CYQ286" s="159"/>
      <c r="CYR286" s="159"/>
      <c r="CYS286" s="160"/>
      <c r="CYT286" s="158"/>
      <c r="CYU286" s="159"/>
      <c r="CYV286" s="159"/>
      <c r="CYW286" s="159"/>
      <c r="CYX286" s="159"/>
      <c r="CYY286" s="159"/>
      <c r="CYZ286" s="159"/>
      <c r="CZA286" s="159"/>
      <c r="CZB286" s="159"/>
      <c r="CZC286" s="159"/>
      <c r="CZD286" s="159"/>
      <c r="CZE286" s="159"/>
      <c r="CZF286" s="159"/>
      <c r="CZG286" s="159"/>
      <c r="CZH286" s="159"/>
      <c r="CZI286" s="159"/>
      <c r="CZJ286" s="159"/>
      <c r="CZK286" s="159"/>
      <c r="CZL286" s="159"/>
      <c r="CZM286" s="159"/>
      <c r="CZN286" s="159"/>
      <c r="CZO286" s="159"/>
      <c r="CZP286" s="159"/>
      <c r="CZQ286" s="159"/>
      <c r="CZR286" s="159"/>
      <c r="CZS286" s="159"/>
      <c r="CZT286" s="159"/>
      <c r="CZU286" s="159"/>
      <c r="CZV286" s="159"/>
      <c r="CZW286" s="159"/>
      <c r="CZX286" s="160"/>
      <c r="CZY286" s="158"/>
      <c r="CZZ286" s="159"/>
      <c r="DAA286" s="159"/>
      <c r="DAB286" s="159"/>
      <c r="DAC286" s="159"/>
      <c r="DAD286" s="159"/>
      <c r="DAE286" s="159"/>
      <c r="DAF286" s="159"/>
      <c r="DAG286" s="159"/>
      <c r="DAH286" s="159"/>
      <c r="DAI286" s="159"/>
      <c r="DAJ286" s="159"/>
      <c r="DAK286" s="159"/>
      <c r="DAL286" s="159"/>
      <c r="DAM286" s="159"/>
      <c r="DAN286" s="159"/>
      <c r="DAO286" s="159"/>
      <c r="DAP286" s="159"/>
      <c r="DAQ286" s="159"/>
      <c r="DAR286" s="159"/>
      <c r="DAS286" s="159"/>
      <c r="DAT286" s="159"/>
      <c r="DAU286" s="159"/>
      <c r="DAV286" s="159"/>
      <c r="DAW286" s="159"/>
      <c r="DAX286" s="159"/>
      <c r="DAY286" s="159"/>
      <c r="DAZ286" s="159"/>
      <c r="DBA286" s="159"/>
      <c r="DBB286" s="159"/>
      <c r="DBC286" s="160"/>
      <c r="DBD286" s="158"/>
      <c r="DBE286" s="159"/>
      <c r="DBF286" s="159"/>
      <c r="DBG286" s="159"/>
      <c r="DBH286" s="159"/>
      <c r="DBI286" s="159"/>
      <c r="DBJ286" s="159"/>
      <c r="DBK286" s="159"/>
      <c r="DBL286" s="159"/>
      <c r="DBM286" s="159"/>
      <c r="DBN286" s="159"/>
      <c r="DBO286" s="159"/>
      <c r="DBP286" s="159"/>
      <c r="DBQ286" s="159"/>
      <c r="DBR286" s="159"/>
      <c r="DBS286" s="159"/>
      <c r="DBT286" s="159"/>
      <c r="DBU286" s="159"/>
      <c r="DBV286" s="159"/>
      <c r="DBW286" s="159"/>
      <c r="DBX286" s="159"/>
      <c r="DBY286" s="159"/>
      <c r="DBZ286" s="159"/>
      <c r="DCA286" s="159"/>
      <c r="DCB286" s="159"/>
      <c r="DCC286" s="159"/>
      <c r="DCD286" s="159"/>
      <c r="DCE286" s="159"/>
      <c r="DCF286" s="159"/>
      <c r="DCG286" s="159"/>
      <c r="DCH286" s="160"/>
      <c r="DCI286" s="158"/>
      <c r="DCJ286" s="159"/>
      <c r="DCK286" s="159"/>
      <c r="DCL286" s="159"/>
      <c r="DCM286" s="159"/>
      <c r="DCN286" s="159"/>
      <c r="DCO286" s="159"/>
      <c r="DCP286" s="159"/>
      <c r="DCQ286" s="159"/>
      <c r="DCR286" s="159"/>
      <c r="DCS286" s="159"/>
      <c r="DCT286" s="159"/>
      <c r="DCU286" s="159"/>
      <c r="DCV286" s="159"/>
      <c r="DCW286" s="159"/>
      <c r="DCX286" s="159"/>
      <c r="DCY286" s="159"/>
      <c r="DCZ286" s="159"/>
      <c r="DDA286" s="159"/>
      <c r="DDB286" s="159"/>
      <c r="DDC286" s="159"/>
      <c r="DDD286" s="159"/>
      <c r="DDE286" s="159"/>
      <c r="DDF286" s="159"/>
      <c r="DDG286" s="159"/>
      <c r="DDH286" s="159"/>
      <c r="DDI286" s="159"/>
      <c r="DDJ286" s="159"/>
      <c r="DDK286" s="159"/>
      <c r="DDL286" s="159"/>
      <c r="DDM286" s="160"/>
      <c r="DDN286" s="158"/>
      <c r="DDO286" s="159"/>
      <c r="DDP286" s="159"/>
      <c r="DDQ286" s="159"/>
      <c r="DDR286" s="159"/>
      <c r="DDS286" s="159"/>
      <c r="DDT286" s="159"/>
      <c r="DDU286" s="159"/>
      <c r="DDV286" s="159"/>
      <c r="DDW286" s="159"/>
      <c r="DDX286" s="159"/>
      <c r="DDY286" s="159"/>
      <c r="DDZ286" s="159"/>
      <c r="DEA286" s="159"/>
      <c r="DEB286" s="159"/>
      <c r="DEC286" s="159"/>
      <c r="DED286" s="159"/>
      <c r="DEE286" s="159"/>
      <c r="DEF286" s="159"/>
      <c r="DEG286" s="159"/>
      <c r="DEH286" s="159"/>
      <c r="DEI286" s="159"/>
      <c r="DEJ286" s="159"/>
      <c r="DEK286" s="159"/>
      <c r="DEL286" s="159"/>
      <c r="DEM286" s="159"/>
      <c r="DEN286" s="159"/>
      <c r="DEO286" s="159"/>
      <c r="DEP286" s="159"/>
      <c r="DEQ286" s="159"/>
      <c r="DER286" s="160"/>
      <c r="DES286" s="158"/>
      <c r="DET286" s="159"/>
      <c r="DEU286" s="159"/>
      <c r="DEV286" s="159"/>
      <c r="DEW286" s="159"/>
      <c r="DEX286" s="159"/>
      <c r="DEY286" s="159"/>
      <c r="DEZ286" s="159"/>
      <c r="DFA286" s="159"/>
      <c r="DFB286" s="159"/>
      <c r="DFC286" s="159"/>
      <c r="DFD286" s="159"/>
      <c r="DFE286" s="159"/>
      <c r="DFF286" s="159"/>
      <c r="DFG286" s="159"/>
      <c r="DFH286" s="159"/>
      <c r="DFI286" s="159"/>
      <c r="DFJ286" s="159"/>
      <c r="DFK286" s="159"/>
      <c r="DFL286" s="159"/>
      <c r="DFM286" s="159"/>
      <c r="DFN286" s="159"/>
      <c r="DFO286" s="159"/>
      <c r="DFP286" s="159"/>
      <c r="DFQ286" s="159"/>
      <c r="DFR286" s="159"/>
      <c r="DFS286" s="159"/>
      <c r="DFT286" s="159"/>
      <c r="DFU286" s="159"/>
      <c r="DFV286" s="159"/>
      <c r="DFW286" s="160"/>
      <c r="DFX286" s="158"/>
      <c r="DFY286" s="159"/>
      <c r="DFZ286" s="159"/>
      <c r="DGA286" s="159"/>
      <c r="DGB286" s="159"/>
      <c r="DGC286" s="159"/>
      <c r="DGD286" s="159"/>
      <c r="DGE286" s="159"/>
      <c r="DGF286" s="159"/>
      <c r="DGG286" s="159"/>
      <c r="DGH286" s="159"/>
      <c r="DGI286" s="159"/>
      <c r="DGJ286" s="159"/>
      <c r="DGK286" s="159"/>
      <c r="DGL286" s="159"/>
      <c r="DGM286" s="159"/>
      <c r="DGN286" s="159"/>
      <c r="DGO286" s="159"/>
      <c r="DGP286" s="159"/>
      <c r="DGQ286" s="159"/>
      <c r="DGR286" s="159"/>
      <c r="DGS286" s="159"/>
      <c r="DGT286" s="159"/>
      <c r="DGU286" s="159"/>
      <c r="DGV286" s="159"/>
      <c r="DGW286" s="159"/>
      <c r="DGX286" s="159"/>
      <c r="DGY286" s="159"/>
      <c r="DGZ286" s="159"/>
      <c r="DHA286" s="159"/>
      <c r="DHB286" s="160"/>
      <c r="DHC286" s="158"/>
      <c r="DHD286" s="159"/>
      <c r="DHE286" s="159"/>
      <c r="DHF286" s="159"/>
      <c r="DHG286" s="159"/>
      <c r="DHH286" s="159"/>
      <c r="DHI286" s="159"/>
      <c r="DHJ286" s="159"/>
      <c r="DHK286" s="159"/>
      <c r="DHL286" s="159"/>
      <c r="DHM286" s="159"/>
      <c r="DHN286" s="159"/>
      <c r="DHO286" s="159"/>
      <c r="DHP286" s="159"/>
      <c r="DHQ286" s="159"/>
      <c r="DHR286" s="159"/>
      <c r="DHS286" s="159"/>
      <c r="DHT286" s="159"/>
      <c r="DHU286" s="159"/>
      <c r="DHV286" s="159"/>
      <c r="DHW286" s="159"/>
      <c r="DHX286" s="159"/>
      <c r="DHY286" s="159"/>
      <c r="DHZ286" s="159"/>
      <c r="DIA286" s="159"/>
      <c r="DIB286" s="159"/>
      <c r="DIC286" s="159"/>
      <c r="DID286" s="159"/>
      <c r="DIE286" s="159"/>
      <c r="DIF286" s="159"/>
      <c r="DIG286" s="160"/>
      <c r="DIH286" s="158"/>
      <c r="DII286" s="159"/>
      <c r="DIJ286" s="159"/>
      <c r="DIK286" s="159"/>
      <c r="DIL286" s="159"/>
      <c r="DIM286" s="159"/>
      <c r="DIN286" s="159"/>
      <c r="DIO286" s="159"/>
      <c r="DIP286" s="159"/>
      <c r="DIQ286" s="159"/>
      <c r="DIR286" s="159"/>
      <c r="DIS286" s="159"/>
      <c r="DIT286" s="159"/>
      <c r="DIU286" s="159"/>
      <c r="DIV286" s="159"/>
      <c r="DIW286" s="159"/>
      <c r="DIX286" s="159"/>
      <c r="DIY286" s="159"/>
      <c r="DIZ286" s="159"/>
      <c r="DJA286" s="159"/>
      <c r="DJB286" s="159"/>
      <c r="DJC286" s="159"/>
      <c r="DJD286" s="159"/>
      <c r="DJE286" s="159"/>
      <c r="DJF286" s="159"/>
      <c r="DJG286" s="159"/>
      <c r="DJH286" s="159"/>
      <c r="DJI286" s="159"/>
      <c r="DJJ286" s="159"/>
      <c r="DJK286" s="159"/>
      <c r="DJL286" s="160"/>
      <c r="DJM286" s="158"/>
      <c r="DJN286" s="159"/>
      <c r="DJO286" s="159"/>
      <c r="DJP286" s="159"/>
      <c r="DJQ286" s="159"/>
      <c r="DJR286" s="159"/>
      <c r="DJS286" s="159"/>
      <c r="DJT286" s="159"/>
      <c r="DJU286" s="159"/>
      <c r="DJV286" s="159"/>
      <c r="DJW286" s="159"/>
      <c r="DJX286" s="159"/>
      <c r="DJY286" s="159"/>
      <c r="DJZ286" s="159"/>
      <c r="DKA286" s="159"/>
      <c r="DKB286" s="159"/>
      <c r="DKC286" s="159"/>
      <c r="DKD286" s="159"/>
      <c r="DKE286" s="159"/>
      <c r="DKF286" s="159"/>
      <c r="DKG286" s="159"/>
      <c r="DKH286" s="159"/>
      <c r="DKI286" s="159"/>
      <c r="DKJ286" s="159"/>
      <c r="DKK286" s="159"/>
      <c r="DKL286" s="159"/>
      <c r="DKM286" s="159"/>
      <c r="DKN286" s="159"/>
      <c r="DKO286" s="159"/>
      <c r="DKP286" s="159"/>
      <c r="DKQ286" s="160"/>
      <c r="DKR286" s="158"/>
      <c r="DKS286" s="159"/>
      <c r="DKT286" s="159"/>
      <c r="DKU286" s="159"/>
      <c r="DKV286" s="159"/>
      <c r="DKW286" s="159"/>
      <c r="DKX286" s="159"/>
      <c r="DKY286" s="159"/>
      <c r="DKZ286" s="159"/>
      <c r="DLA286" s="159"/>
      <c r="DLB286" s="159"/>
      <c r="DLC286" s="159"/>
      <c r="DLD286" s="159"/>
      <c r="DLE286" s="159"/>
      <c r="DLF286" s="159"/>
      <c r="DLG286" s="159"/>
      <c r="DLH286" s="159"/>
      <c r="DLI286" s="159"/>
      <c r="DLJ286" s="159"/>
      <c r="DLK286" s="159"/>
      <c r="DLL286" s="159"/>
      <c r="DLM286" s="159"/>
      <c r="DLN286" s="159"/>
      <c r="DLO286" s="159"/>
      <c r="DLP286" s="159"/>
      <c r="DLQ286" s="159"/>
      <c r="DLR286" s="159"/>
      <c r="DLS286" s="159"/>
      <c r="DLT286" s="159"/>
      <c r="DLU286" s="159"/>
      <c r="DLV286" s="160"/>
      <c r="DLW286" s="158"/>
      <c r="DLX286" s="159"/>
      <c r="DLY286" s="159"/>
      <c r="DLZ286" s="159"/>
      <c r="DMA286" s="159"/>
      <c r="DMB286" s="159"/>
      <c r="DMC286" s="159"/>
      <c r="DMD286" s="159"/>
      <c r="DME286" s="159"/>
      <c r="DMF286" s="159"/>
      <c r="DMG286" s="159"/>
      <c r="DMH286" s="159"/>
      <c r="DMI286" s="159"/>
      <c r="DMJ286" s="159"/>
      <c r="DMK286" s="159"/>
      <c r="DML286" s="159"/>
      <c r="DMM286" s="159"/>
      <c r="DMN286" s="159"/>
      <c r="DMO286" s="159"/>
      <c r="DMP286" s="159"/>
      <c r="DMQ286" s="159"/>
      <c r="DMR286" s="159"/>
      <c r="DMS286" s="159"/>
      <c r="DMT286" s="159"/>
      <c r="DMU286" s="159"/>
      <c r="DMV286" s="159"/>
      <c r="DMW286" s="159"/>
      <c r="DMX286" s="159"/>
      <c r="DMY286" s="159"/>
      <c r="DMZ286" s="159"/>
      <c r="DNA286" s="160"/>
      <c r="DNB286" s="158"/>
      <c r="DNC286" s="159"/>
      <c r="DND286" s="159"/>
      <c r="DNE286" s="159"/>
      <c r="DNF286" s="159"/>
      <c r="DNG286" s="159"/>
      <c r="DNH286" s="159"/>
      <c r="DNI286" s="159"/>
      <c r="DNJ286" s="159"/>
      <c r="DNK286" s="159"/>
      <c r="DNL286" s="159"/>
      <c r="DNM286" s="159"/>
      <c r="DNN286" s="159"/>
      <c r="DNO286" s="159"/>
      <c r="DNP286" s="159"/>
      <c r="DNQ286" s="159"/>
      <c r="DNR286" s="159"/>
      <c r="DNS286" s="159"/>
      <c r="DNT286" s="159"/>
      <c r="DNU286" s="159"/>
      <c r="DNV286" s="159"/>
      <c r="DNW286" s="159"/>
      <c r="DNX286" s="159"/>
      <c r="DNY286" s="159"/>
      <c r="DNZ286" s="159"/>
      <c r="DOA286" s="159"/>
      <c r="DOB286" s="159"/>
      <c r="DOC286" s="159"/>
      <c r="DOD286" s="159"/>
      <c r="DOE286" s="159"/>
      <c r="DOF286" s="160"/>
      <c r="DOG286" s="158"/>
      <c r="DOH286" s="159"/>
      <c r="DOI286" s="159"/>
      <c r="DOJ286" s="159"/>
      <c r="DOK286" s="159"/>
      <c r="DOL286" s="159"/>
      <c r="DOM286" s="159"/>
      <c r="DON286" s="159"/>
      <c r="DOO286" s="159"/>
      <c r="DOP286" s="159"/>
      <c r="DOQ286" s="159"/>
      <c r="DOR286" s="159"/>
      <c r="DOS286" s="159"/>
      <c r="DOT286" s="159"/>
      <c r="DOU286" s="159"/>
      <c r="DOV286" s="159"/>
      <c r="DOW286" s="159"/>
      <c r="DOX286" s="159"/>
      <c r="DOY286" s="159"/>
      <c r="DOZ286" s="159"/>
      <c r="DPA286" s="159"/>
      <c r="DPB286" s="159"/>
      <c r="DPC286" s="159"/>
      <c r="DPD286" s="159"/>
      <c r="DPE286" s="159"/>
      <c r="DPF286" s="159"/>
      <c r="DPG286" s="159"/>
      <c r="DPH286" s="159"/>
      <c r="DPI286" s="159"/>
      <c r="DPJ286" s="159"/>
      <c r="DPK286" s="160"/>
      <c r="DPL286" s="158"/>
      <c r="DPM286" s="159"/>
      <c r="DPN286" s="159"/>
      <c r="DPO286" s="159"/>
      <c r="DPP286" s="159"/>
      <c r="DPQ286" s="159"/>
      <c r="DPR286" s="159"/>
      <c r="DPS286" s="159"/>
      <c r="DPT286" s="159"/>
      <c r="DPU286" s="159"/>
      <c r="DPV286" s="159"/>
      <c r="DPW286" s="159"/>
      <c r="DPX286" s="159"/>
      <c r="DPY286" s="159"/>
      <c r="DPZ286" s="159"/>
      <c r="DQA286" s="159"/>
      <c r="DQB286" s="159"/>
      <c r="DQC286" s="159"/>
      <c r="DQD286" s="159"/>
      <c r="DQE286" s="159"/>
      <c r="DQF286" s="159"/>
      <c r="DQG286" s="159"/>
      <c r="DQH286" s="159"/>
      <c r="DQI286" s="159"/>
      <c r="DQJ286" s="159"/>
      <c r="DQK286" s="159"/>
      <c r="DQL286" s="159"/>
      <c r="DQM286" s="159"/>
      <c r="DQN286" s="159"/>
      <c r="DQO286" s="159"/>
      <c r="DQP286" s="160"/>
      <c r="DQQ286" s="158"/>
      <c r="DQR286" s="159"/>
      <c r="DQS286" s="159"/>
      <c r="DQT286" s="159"/>
      <c r="DQU286" s="159"/>
      <c r="DQV286" s="159"/>
      <c r="DQW286" s="159"/>
      <c r="DQX286" s="159"/>
      <c r="DQY286" s="159"/>
      <c r="DQZ286" s="159"/>
      <c r="DRA286" s="159"/>
      <c r="DRB286" s="159"/>
      <c r="DRC286" s="159"/>
      <c r="DRD286" s="159"/>
      <c r="DRE286" s="159"/>
      <c r="DRF286" s="159"/>
      <c r="DRG286" s="159"/>
      <c r="DRH286" s="159"/>
      <c r="DRI286" s="159"/>
      <c r="DRJ286" s="159"/>
      <c r="DRK286" s="159"/>
      <c r="DRL286" s="159"/>
      <c r="DRM286" s="159"/>
      <c r="DRN286" s="159"/>
      <c r="DRO286" s="159"/>
      <c r="DRP286" s="159"/>
      <c r="DRQ286" s="159"/>
      <c r="DRR286" s="159"/>
      <c r="DRS286" s="159"/>
      <c r="DRT286" s="159"/>
      <c r="DRU286" s="160"/>
      <c r="DRV286" s="158"/>
      <c r="DRW286" s="159"/>
      <c r="DRX286" s="159"/>
      <c r="DRY286" s="159"/>
      <c r="DRZ286" s="159"/>
      <c r="DSA286" s="159"/>
      <c r="DSB286" s="159"/>
      <c r="DSC286" s="159"/>
      <c r="DSD286" s="159"/>
      <c r="DSE286" s="159"/>
      <c r="DSF286" s="159"/>
      <c r="DSG286" s="159"/>
      <c r="DSH286" s="159"/>
      <c r="DSI286" s="159"/>
      <c r="DSJ286" s="159"/>
      <c r="DSK286" s="159"/>
      <c r="DSL286" s="159"/>
      <c r="DSM286" s="159"/>
      <c r="DSN286" s="159"/>
      <c r="DSO286" s="159"/>
      <c r="DSP286" s="159"/>
      <c r="DSQ286" s="159"/>
      <c r="DSR286" s="159"/>
      <c r="DSS286" s="159"/>
      <c r="DST286" s="159"/>
      <c r="DSU286" s="159"/>
      <c r="DSV286" s="159"/>
      <c r="DSW286" s="159"/>
      <c r="DSX286" s="159"/>
      <c r="DSY286" s="159"/>
      <c r="DSZ286" s="160"/>
      <c r="DTA286" s="158"/>
      <c r="DTB286" s="159"/>
      <c r="DTC286" s="159"/>
      <c r="DTD286" s="159"/>
      <c r="DTE286" s="159"/>
      <c r="DTF286" s="159"/>
      <c r="DTG286" s="159"/>
      <c r="DTH286" s="159"/>
      <c r="DTI286" s="159"/>
      <c r="DTJ286" s="159"/>
      <c r="DTK286" s="159"/>
      <c r="DTL286" s="159"/>
      <c r="DTM286" s="159"/>
      <c r="DTN286" s="159"/>
      <c r="DTO286" s="159"/>
      <c r="DTP286" s="159"/>
      <c r="DTQ286" s="159"/>
      <c r="DTR286" s="159"/>
      <c r="DTS286" s="159"/>
      <c r="DTT286" s="159"/>
      <c r="DTU286" s="159"/>
      <c r="DTV286" s="159"/>
      <c r="DTW286" s="159"/>
      <c r="DTX286" s="159"/>
      <c r="DTY286" s="159"/>
      <c r="DTZ286" s="159"/>
      <c r="DUA286" s="159"/>
      <c r="DUB286" s="159"/>
      <c r="DUC286" s="159"/>
      <c r="DUD286" s="159"/>
      <c r="DUE286" s="160"/>
      <c r="DUF286" s="158"/>
      <c r="DUG286" s="159"/>
      <c r="DUH286" s="159"/>
      <c r="DUI286" s="159"/>
      <c r="DUJ286" s="159"/>
      <c r="DUK286" s="159"/>
      <c r="DUL286" s="159"/>
      <c r="DUM286" s="159"/>
      <c r="DUN286" s="159"/>
      <c r="DUO286" s="159"/>
      <c r="DUP286" s="159"/>
      <c r="DUQ286" s="159"/>
      <c r="DUR286" s="159"/>
      <c r="DUS286" s="159"/>
      <c r="DUT286" s="159"/>
      <c r="DUU286" s="159"/>
      <c r="DUV286" s="159"/>
      <c r="DUW286" s="159"/>
      <c r="DUX286" s="159"/>
      <c r="DUY286" s="159"/>
      <c r="DUZ286" s="159"/>
      <c r="DVA286" s="159"/>
      <c r="DVB286" s="159"/>
      <c r="DVC286" s="159"/>
      <c r="DVD286" s="159"/>
      <c r="DVE286" s="159"/>
      <c r="DVF286" s="159"/>
      <c r="DVG286" s="159"/>
      <c r="DVH286" s="159"/>
      <c r="DVI286" s="159"/>
      <c r="DVJ286" s="160"/>
      <c r="DVK286" s="158"/>
      <c r="DVL286" s="159"/>
      <c r="DVM286" s="159"/>
      <c r="DVN286" s="159"/>
      <c r="DVO286" s="159"/>
      <c r="DVP286" s="159"/>
      <c r="DVQ286" s="159"/>
      <c r="DVR286" s="159"/>
      <c r="DVS286" s="159"/>
      <c r="DVT286" s="159"/>
      <c r="DVU286" s="159"/>
      <c r="DVV286" s="159"/>
      <c r="DVW286" s="159"/>
      <c r="DVX286" s="159"/>
      <c r="DVY286" s="159"/>
      <c r="DVZ286" s="159"/>
      <c r="DWA286" s="159"/>
      <c r="DWB286" s="159"/>
      <c r="DWC286" s="159"/>
      <c r="DWD286" s="159"/>
      <c r="DWE286" s="159"/>
      <c r="DWF286" s="159"/>
      <c r="DWG286" s="159"/>
      <c r="DWH286" s="159"/>
      <c r="DWI286" s="159"/>
      <c r="DWJ286" s="159"/>
      <c r="DWK286" s="159"/>
      <c r="DWL286" s="159"/>
      <c r="DWM286" s="159"/>
      <c r="DWN286" s="159"/>
      <c r="DWO286" s="160"/>
      <c r="DWP286" s="158"/>
      <c r="DWQ286" s="159"/>
      <c r="DWR286" s="159"/>
      <c r="DWS286" s="159"/>
      <c r="DWT286" s="159"/>
      <c r="DWU286" s="159"/>
      <c r="DWV286" s="159"/>
      <c r="DWW286" s="159"/>
      <c r="DWX286" s="159"/>
      <c r="DWY286" s="159"/>
      <c r="DWZ286" s="159"/>
      <c r="DXA286" s="159"/>
      <c r="DXB286" s="159"/>
      <c r="DXC286" s="159"/>
      <c r="DXD286" s="159"/>
      <c r="DXE286" s="159"/>
      <c r="DXF286" s="159"/>
      <c r="DXG286" s="159"/>
      <c r="DXH286" s="159"/>
      <c r="DXI286" s="159"/>
      <c r="DXJ286" s="159"/>
      <c r="DXK286" s="159"/>
      <c r="DXL286" s="159"/>
      <c r="DXM286" s="159"/>
      <c r="DXN286" s="159"/>
      <c r="DXO286" s="159"/>
      <c r="DXP286" s="159"/>
      <c r="DXQ286" s="159"/>
      <c r="DXR286" s="159"/>
      <c r="DXS286" s="159"/>
      <c r="DXT286" s="160"/>
      <c r="DXU286" s="158"/>
      <c r="DXV286" s="159"/>
      <c r="DXW286" s="159"/>
      <c r="DXX286" s="159"/>
      <c r="DXY286" s="159"/>
      <c r="DXZ286" s="159"/>
      <c r="DYA286" s="159"/>
      <c r="DYB286" s="159"/>
      <c r="DYC286" s="159"/>
      <c r="DYD286" s="159"/>
      <c r="DYE286" s="159"/>
      <c r="DYF286" s="159"/>
      <c r="DYG286" s="159"/>
      <c r="DYH286" s="159"/>
      <c r="DYI286" s="159"/>
      <c r="DYJ286" s="159"/>
      <c r="DYK286" s="159"/>
      <c r="DYL286" s="159"/>
      <c r="DYM286" s="159"/>
      <c r="DYN286" s="159"/>
      <c r="DYO286" s="159"/>
      <c r="DYP286" s="159"/>
      <c r="DYQ286" s="159"/>
      <c r="DYR286" s="159"/>
      <c r="DYS286" s="159"/>
      <c r="DYT286" s="159"/>
      <c r="DYU286" s="159"/>
      <c r="DYV286" s="159"/>
      <c r="DYW286" s="159"/>
      <c r="DYX286" s="159"/>
      <c r="DYY286" s="160"/>
      <c r="DYZ286" s="158"/>
      <c r="DZA286" s="159"/>
      <c r="DZB286" s="159"/>
      <c r="DZC286" s="159"/>
      <c r="DZD286" s="159"/>
      <c r="DZE286" s="159"/>
      <c r="DZF286" s="159"/>
      <c r="DZG286" s="159"/>
      <c r="DZH286" s="159"/>
      <c r="DZI286" s="159"/>
      <c r="DZJ286" s="159"/>
      <c r="DZK286" s="159"/>
      <c r="DZL286" s="159"/>
      <c r="DZM286" s="159"/>
      <c r="DZN286" s="159"/>
      <c r="DZO286" s="159"/>
      <c r="DZP286" s="159"/>
      <c r="DZQ286" s="159"/>
      <c r="DZR286" s="159"/>
      <c r="DZS286" s="159"/>
      <c r="DZT286" s="159"/>
      <c r="DZU286" s="159"/>
      <c r="DZV286" s="159"/>
      <c r="DZW286" s="159"/>
      <c r="DZX286" s="159"/>
      <c r="DZY286" s="159"/>
      <c r="DZZ286" s="159"/>
      <c r="EAA286" s="159"/>
      <c r="EAB286" s="159"/>
      <c r="EAC286" s="159"/>
      <c r="EAD286" s="160"/>
      <c r="EAE286" s="158"/>
      <c r="EAF286" s="159"/>
      <c r="EAG286" s="159"/>
      <c r="EAH286" s="159"/>
      <c r="EAI286" s="159"/>
      <c r="EAJ286" s="159"/>
      <c r="EAK286" s="159"/>
      <c r="EAL286" s="159"/>
      <c r="EAM286" s="159"/>
      <c r="EAN286" s="159"/>
      <c r="EAO286" s="159"/>
      <c r="EAP286" s="159"/>
      <c r="EAQ286" s="159"/>
      <c r="EAR286" s="159"/>
      <c r="EAS286" s="159"/>
      <c r="EAT286" s="159"/>
      <c r="EAU286" s="159"/>
      <c r="EAV286" s="159"/>
      <c r="EAW286" s="159"/>
      <c r="EAX286" s="159"/>
      <c r="EAY286" s="159"/>
      <c r="EAZ286" s="159"/>
      <c r="EBA286" s="159"/>
      <c r="EBB286" s="159"/>
      <c r="EBC286" s="159"/>
      <c r="EBD286" s="159"/>
      <c r="EBE286" s="159"/>
      <c r="EBF286" s="159"/>
      <c r="EBG286" s="159"/>
      <c r="EBH286" s="159"/>
      <c r="EBI286" s="160"/>
      <c r="EBJ286" s="158"/>
      <c r="EBK286" s="159"/>
      <c r="EBL286" s="159"/>
      <c r="EBM286" s="159"/>
      <c r="EBN286" s="159"/>
      <c r="EBO286" s="159"/>
      <c r="EBP286" s="159"/>
      <c r="EBQ286" s="159"/>
      <c r="EBR286" s="159"/>
      <c r="EBS286" s="159"/>
      <c r="EBT286" s="159"/>
      <c r="EBU286" s="159"/>
      <c r="EBV286" s="159"/>
      <c r="EBW286" s="159"/>
      <c r="EBX286" s="159"/>
      <c r="EBY286" s="159"/>
      <c r="EBZ286" s="159"/>
      <c r="ECA286" s="159"/>
      <c r="ECB286" s="159"/>
      <c r="ECC286" s="159"/>
      <c r="ECD286" s="159"/>
      <c r="ECE286" s="159"/>
      <c r="ECF286" s="159"/>
      <c r="ECG286" s="159"/>
      <c r="ECH286" s="159"/>
      <c r="ECI286" s="159"/>
      <c r="ECJ286" s="159"/>
      <c r="ECK286" s="159"/>
      <c r="ECL286" s="159"/>
      <c r="ECM286" s="159"/>
      <c r="ECN286" s="160"/>
      <c r="ECO286" s="158"/>
      <c r="ECP286" s="159"/>
      <c r="ECQ286" s="159"/>
      <c r="ECR286" s="159"/>
      <c r="ECS286" s="159"/>
      <c r="ECT286" s="159"/>
      <c r="ECU286" s="159"/>
      <c r="ECV286" s="159"/>
      <c r="ECW286" s="159"/>
      <c r="ECX286" s="159"/>
      <c r="ECY286" s="159"/>
      <c r="ECZ286" s="159"/>
      <c r="EDA286" s="159"/>
      <c r="EDB286" s="159"/>
      <c r="EDC286" s="159"/>
      <c r="EDD286" s="159"/>
      <c r="EDE286" s="159"/>
      <c r="EDF286" s="159"/>
      <c r="EDG286" s="159"/>
      <c r="EDH286" s="159"/>
      <c r="EDI286" s="159"/>
      <c r="EDJ286" s="159"/>
      <c r="EDK286" s="159"/>
      <c r="EDL286" s="159"/>
      <c r="EDM286" s="159"/>
      <c r="EDN286" s="159"/>
      <c r="EDO286" s="159"/>
      <c r="EDP286" s="159"/>
      <c r="EDQ286" s="159"/>
      <c r="EDR286" s="159"/>
      <c r="EDS286" s="160"/>
      <c r="EDT286" s="158"/>
      <c r="EDU286" s="159"/>
      <c r="EDV286" s="159"/>
      <c r="EDW286" s="159"/>
      <c r="EDX286" s="159"/>
      <c r="EDY286" s="159"/>
      <c r="EDZ286" s="159"/>
      <c r="EEA286" s="159"/>
      <c r="EEB286" s="159"/>
      <c r="EEC286" s="159"/>
      <c r="EED286" s="159"/>
      <c r="EEE286" s="159"/>
      <c r="EEF286" s="159"/>
      <c r="EEG286" s="159"/>
      <c r="EEH286" s="159"/>
      <c r="EEI286" s="159"/>
      <c r="EEJ286" s="159"/>
      <c r="EEK286" s="159"/>
      <c r="EEL286" s="159"/>
      <c r="EEM286" s="159"/>
      <c r="EEN286" s="159"/>
      <c r="EEO286" s="159"/>
      <c r="EEP286" s="159"/>
      <c r="EEQ286" s="159"/>
      <c r="EER286" s="159"/>
      <c r="EES286" s="159"/>
      <c r="EET286" s="159"/>
      <c r="EEU286" s="159"/>
      <c r="EEV286" s="159"/>
      <c r="EEW286" s="159"/>
      <c r="EEX286" s="160"/>
      <c r="EEY286" s="158"/>
      <c r="EEZ286" s="159"/>
      <c r="EFA286" s="159"/>
      <c r="EFB286" s="159"/>
      <c r="EFC286" s="159"/>
      <c r="EFD286" s="159"/>
      <c r="EFE286" s="159"/>
      <c r="EFF286" s="159"/>
      <c r="EFG286" s="159"/>
      <c r="EFH286" s="159"/>
      <c r="EFI286" s="159"/>
      <c r="EFJ286" s="159"/>
      <c r="EFK286" s="159"/>
      <c r="EFL286" s="159"/>
      <c r="EFM286" s="159"/>
      <c r="EFN286" s="159"/>
      <c r="EFO286" s="159"/>
      <c r="EFP286" s="159"/>
      <c r="EFQ286" s="159"/>
      <c r="EFR286" s="159"/>
      <c r="EFS286" s="159"/>
      <c r="EFT286" s="159"/>
      <c r="EFU286" s="159"/>
      <c r="EFV286" s="159"/>
      <c r="EFW286" s="159"/>
      <c r="EFX286" s="159"/>
      <c r="EFY286" s="159"/>
      <c r="EFZ286" s="159"/>
      <c r="EGA286" s="159"/>
      <c r="EGB286" s="159"/>
      <c r="EGC286" s="160"/>
      <c r="EGD286" s="158"/>
      <c r="EGE286" s="159"/>
      <c r="EGF286" s="159"/>
      <c r="EGG286" s="159"/>
      <c r="EGH286" s="159"/>
      <c r="EGI286" s="159"/>
      <c r="EGJ286" s="159"/>
      <c r="EGK286" s="159"/>
      <c r="EGL286" s="159"/>
      <c r="EGM286" s="159"/>
      <c r="EGN286" s="159"/>
      <c r="EGO286" s="159"/>
      <c r="EGP286" s="159"/>
      <c r="EGQ286" s="159"/>
      <c r="EGR286" s="159"/>
      <c r="EGS286" s="159"/>
      <c r="EGT286" s="159"/>
      <c r="EGU286" s="159"/>
      <c r="EGV286" s="159"/>
      <c r="EGW286" s="159"/>
      <c r="EGX286" s="159"/>
      <c r="EGY286" s="159"/>
      <c r="EGZ286" s="159"/>
      <c r="EHA286" s="159"/>
      <c r="EHB286" s="159"/>
      <c r="EHC286" s="159"/>
      <c r="EHD286" s="159"/>
      <c r="EHE286" s="159"/>
      <c r="EHF286" s="159"/>
      <c r="EHG286" s="159"/>
      <c r="EHH286" s="160"/>
      <c r="EHI286" s="158"/>
      <c r="EHJ286" s="159"/>
      <c r="EHK286" s="159"/>
      <c r="EHL286" s="159"/>
      <c r="EHM286" s="159"/>
      <c r="EHN286" s="159"/>
      <c r="EHO286" s="159"/>
      <c r="EHP286" s="159"/>
      <c r="EHQ286" s="159"/>
      <c r="EHR286" s="159"/>
      <c r="EHS286" s="159"/>
      <c r="EHT286" s="159"/>
      <c r="EHU286" s="159"/>
      <c r="EHV286" s="159"/>
      <c r="EHW286" s="159"/>
      <c r="EHX286" s="159"/>
      <c r="EHY286" s="159"/>
      <c r="EHZ286" s="159"/>
      <c r="EIA286" s="159"/>
      <c r="EIB286" s="159"/>
      <c r="EIC286" s="159"/>
      <c r="EID286" s="159"/>
      <c r="EIE286" s="159"/>
      <c r="EIF286" s="159"/>
      <c r="EIG286" s="159"/>
      <c r="EIH286" s="159"/>
      <c r="EII286" s="159"/>
      <c r="EIJ286" s="159"/>
      <c r="EIK286" s="159"/>
      <c r="EIL286" s="159"/>
      <c r="EIM286" s="160"/>
      <c r="EIN286" s="158"/>
      <c r="EIO286" s="159"/>
      <c r="EIP286" s="159"/>
      <c r="EIQ286" s="159"/>
      <c r="EIR286" s="159"/>
      <c r="EIS286" s="159"/>
      <c r="EIT286" s="159"/>
      <c r="EIU286" s="159"/>
      <c r="EIV286" s="159"/>
      <c r="EIW286" s="159"/>
      <c r="EIX286" s="159"/>
      <c r="EIY286" s="159"/>
      <c r="EIZ286" s="159"/>
      <c r="EJA286" s="159"/>
      <c r="EJB286" s="159"/>
      <c r="EJC286" s="159"/>
      <c r="EJD286" s="159"/>
      <c r="EJE286" s="159"/>
      <c r="EJF286" s="159"/>
      <c r="EJG286" s="159"/>
      <c r="EJH286" s="159"/>
      <c r="EJI286" s="159"/>
      <c r="EJJ286" s="159"/>
      <c r="EJK286" s="159"/>
      <c r="EJL286" s="159"/>
      <c r="EJM286" s="159"/>
      <c r="EJN286" s="159"/>
      <c r="EJO286" s="159"/>
      <c r="EJP286" s="159"/>
      <c r="EJQ286" s="159"/>
      <c r="EJR286" s="160"/>
      <c r="EJS286" s="158"/>
      <c r="EJT286" s="159"/>
      <c r="EJU286" s="159"/>
      <c r="EJV286" s="159"/>
      <c r="EJW286" s="159"/>
      <c r="EJX286" s="159"/>
      <c r="EJY286" s="159"/>
      <c r="EJZ286" s="159"/>
      <c r="EKA286" s="159"/>
      <c r="EKB286" s="159"/>
      <c r="EKC286" s="159"/>
      <c r="EKD286" s="159"/>
      <c r="EKE286" s="159"/>
      <c r="EKF286" s="159"/>
      <c r="EKG286" s="159"/>
      <c r="EKH286" s="159"/>
      <c r="EKI286" s="159"/>
      <c r="EKJ286" s="159"/>
      <c r="EKK286" s="159"/>
      <c r="EKL286" s="159"/>
      <c r="EKM286" s="159"/>
      <c r="EKN286" s="159"/>
      <c r="EKO286" s="159"/>
      <c r="EKP286" s="159"/>
      <c r="EKQ286" s="159"/>
      <c r="EKR286" s="159"/>
      <c r="EKS286" s="159"/>
      <c r="EKT286" s="159"/>
      <c r="EKU286" s="159"/>
      <c r="EKV286" s="159"/>
      <c r="EKW286" s="160"/>
      <c r="EKX286" s="158"/>
      <c r="EKY286" s="159"/>
      <c r="EKZ286" s="159"/>
      <c r="ELA286" s="159"/>
      <c r="ELB286" s="159"/>
      <c r="ELC286" s="159"/>
      <c r="ELD286" s="159"/>
      <c r="ELE286" s="159"/>
      <c r="ELF286" s="159"/>
      <c r="ELG286" s="159"/>
      <c r="ELH286" s="159"/>
      <c r="ELI286" s="159"/>
      <c r="ELJ286" s="159"/>
      <c r="ELK286" s="159"/>
      <c r="ELL286" s="159"/>
      <c r="ELM286" s="159"/>
      <c r="ELN286" s="159"/>
      <c r="ELO286" s="159"/>
      <c r="ELP286" s="159"/>
      <c r="ELQ286" s="159"/>
      <c r="ELR286" s="159"/>
      <c r="ELS286" s="159"/>
      <c r="ELT286" s="159"/>
      <c r="ELU286" s="159"/>
      <c r="ELV286" s="159"/>
      <c r="ELW286" s="159"/>
      <c r="ELX286" s="159"/>
      <c r="ELY286" s="159"/>
      <c r="ELZ286" s="159"/>
      <c r="EMA286" s="159"/>
      <c r="EMB286" s="160"/>
      <c r="EMC286" s="158"/>
      <c r="EMD286" s="159"/>
      <c r="EME286" s="159"/>
      <c r="EMF286" s="159"/>
      <c r="EMG286" s="159"/>
      <c r="EMH286" s="159"/>
      <c r="EMI286" s="159"/>
      <c r="EMJ286" s="159"/>
      <c r="EMK286" s="159"/>
      <c r="EML286" s="159"/>
      <c r="EMM286" s="159"/>
      <c r="EMN286" s="159"/>
      <c r="EMO286" s="159"/>
      <c r="EMP286" s="159"/>
      <c r="EMQ286" s="159"/>
      <c r="EMR286" s="159"/>
      <c r="EMS286" s="159"/>
      <c r="EMT286" s="159"/>
      <c r="EMU286" s="159"/>
      <c r="EMV286" s="159"/>
      <c r="EMW286" s="159"/>
      <c r="EMX286" s="159"/>
      <c r="EMY286" s="159"/>
      <c r="EMZ286" s="159"/>
      <c r="ENA286" s="159"/>
      <c r="ENB286" s="159"/>
      <c r="ENC286" s="159"/>
      <c r="END286" s="159"/>
      <c r="ENE286" s="159"/>
      <c r="ENF286" s="159"/>
      <c r="ENG286" s="160"/>
      <c r="ENH286" s="158"/>
      <c r="ENI286" s="159"/>
      <c r="ENJ286" s="159"/>
      <c r="ENK286" s="159"/>
      <c r="ENL286" s="159"/>
      <c r="ENM286" s="159"/>
      <c r="ENN286" s="159"/>
      <c r="ENO286" s="159"/>
      <c r="ENP286" s="159"/>
      <c r="ENQ286" s="159"/>
      <c r="ENR286" s="159"/>
      <c r="ENS286" s="159"/>
      <c r="ENT286" s="159"/>
      <c r="ENU286" s="159"/>
      <c r="ENV286" s="159"/>
      <c r="ENW286" s="159"/>
      <c r="ENX286" s="159"/>
      <c r="ENY286" s="159"/>
      <c r="ENZ286" s="159"/>
      <c r="EOA286" s="159"/>
      <c r="EOB286" s="159"/>
      <c r="EOC286" s="159"/>
      <c r="EOD286" s="159"/>
      <c r="EOE286" s="159"/>
      <c r="EOF286" s="159"/>
      <c r="EOG286" s="159"/>
      <c r="EOH286" s="159"/>
      <c r="EOI286" s="159"/>
      <c r="EOJ286" s="159"/>
      <c r="EOK286" s="159"/>
      <c r="EOL286" s="160"/>
      <c r="EOM286" s="158"/>
      <c r="EON286" s="159"/>
      <c r="EOO286" s="159"/>
      <c r="EOP286" s="159"/>
      <c r="EOQ286" s="159"/>
      <c r="EOR286" s="159"/>
      <c r="EOS286" s="159"/>
      <c r="EOT286" s="159"/>
      <c r="EOU286" s="159"/>
      <c r="EOV286" s="159"/>
      <c r="EOW286" s="159"/>
      <c r="EOX286" s="159"/>
      <c r="EOY286" s="159"/>
      <c r="EOZ286" s="159"/>
      <c r="EPA286" s="159"/>
      <c r="EPB286" s="159"/>
      <c r="EPC286" s="159"/>
      <c r="EPD286" s="159"/>
      <c r="EPE286" s="159"/>
      <c r="EPF286" s="159"/>
      <c r="EPG286" s="159"/>
      <c r="EPH286" s="159"/>
      <c r="EPI286" s="159"/>
      <c r="EPJ286" s="159"/>
      <c r="EPK286" s="159"/>
      <c r="EPL286" s="159"/>
      <c r="EPM286" s="159"/>
      <c r="EPN286" s="159"/>
      <c r="EPO286" s="159"/>
      <c r="EPP286" s="159"/>
      <c r="EPQ286" s="160"/>
      <c r="EPR286" s="158"/>
      <c r="EPS286" s="159"/>
      <c r="EPT286" s="159"/>
      <c r="EPU286" s="159"/>
      <c r="EPV286" s="159"/>
      <c r="EPW286" s="159"/>
      <c r="EPX286" s="159"/>
      <c r="EPY286" s="159"/>
      <c r="EPZ286" s="159"/>
      <c r="EQA286" s="159"/>
      <c r="EQB286" s="159"/>
      <c r="EQC286" s="159"/>
      <c r="EQD286" s="159"/>
      <c r="EQE286" s="159"/>
      <c r="EQF286" s="159"/>
      <c r="EQG286" s="159"/>
      <c r="EQH286" s="159"/>
      <c r="EQI286" s="159"/>
      <c r="EQJ286" s="159"/>
      <c r="EQK286" s="159"/>
      <c r="EQL286" s="159"/>
      <c r="EQM286" s="159"/>
      <c r="EQN286" s="159"/>
      <c r="EQO286" s="159"/>
      <c r="EQP286" s="159"/>
      <c r="EQQ286" s="159"/>
      <c r="EQR286" s="159"/>
      <c r="EQS286" s="159"/>
      <c r="EQT286" s="159"/>
      <c r="EQU286" s="159"/>
      <c r="EQV286" s="160"/>
      <c r="EQW286" s="158"/>
      <c r="EQX286" s="159"/>
      <c r="EQY286" s="159"/>
      <c r="EQZ286" s="159"/>
      <c r="ERA286" s="159"/>
      <c r="ERB286" s="159"/>
      <c r="ERC286" s="159"/>
      <c r="ERD286" s="159"/>
      <c r="ERE286" s="159"/>
      <c r="ERF286" s="159"/>
      <c r="ERG286" s="159"/>
      <c r="ERH286" s="159"/>
      <c r="ERI286" s="159"/>
      <c r="ERJ286" s="159"/>
      <c r="ERK286" s="159"/>
      <c r="ERL286" s="159"/>
      <c r="ERM286" s="159"/>
      <c r="ERN286" s="159"/>
      <c r="ERO286" s="159"/>
      <c r="ERP286" s="159"/>
      <c r="ERQ286" s="159"/>
      <c r="ERR286" s="159"/>
      <c r="ERS286" s="159"/>
      <c r="ERT286" s="159"/>
      <c r="ERU286" s="159"/>
      <c r="ERV286" s="159"/>
      <c r="ERW286" s="159"/>
      <c r="ERX286" s="159"/>
      <c r="ERY286" s="159"/>
      <c r="ERZ286" s="159"/>
      <c r="ESA286" s="160"/>
      <c r="ESB286" s="158"/>
      <c r="ESC286" s="159"/>
      <c r="ESD286" s="159"/>
      <c r="ESE286" s="159"/>
      <c r="ESF286" s="159"/>
      <c r="ESG286" s="159"/>
      <c r="ESH286" s="159"/>
      <c r="ESI286" s="159"/>
      <c r="ESJ286" s="159"/>
      <c r="ESK286" s="159"/>
      <c r="ESL286" s="159"/>
      <c r="ESM286" s="159"/>
      <c r="ESN286" s="159"/>
      <c r="ESO286" s="159"/>
      <c r="ESP286" s="159"/>
      <c r="ESQ286" s="159"/>
      <c r="ESR286" s="159"/>
      <c r="ESS286" s="159"/>
      <c r="EST286" s="159"/>
      <c r="ESU286" s="159"/>
      <c r="ESV286" s="159"/>
      <c r="ESW286" s="159"/>
      <c r="ESX286" s="159"/>
      <c r="ESY286" s="159"/>
      <c r="ESZ286" s="159"/>
      <c r="ETA286" s="159"/>
      <c r="ETB286" s="159"/>
      <c r="ETC286" s="159"/>
      <c r="ETD286" s="159"/>
      <c r="ETE286" s="159"/>
      <c r="ETF286" s="160"/>
      <c r="ETG286" s="158"/>
      <c r="ETH286" s="159"/>
      <c r="ETI286" s="159"/>
      <c r="ETJ286" s="159"/>
      <c r="ETK286" s="159"/>
      <c r="ETL286" s="159"/>
      <c r="ETM286" s="159"/>
      <c r="ETN286" s="159"/>
      <c r="ETO286" s="159"/>
      <c r="ETP286" s="159"/>
      <c r="ETQ286" s="159"/>
      <c r="ETR286" s="159"/>
      <c r="ETS286" s="159"/>
      <c r="ETT286" s="159"/>
      <c r="ETU286" s="159"/>
      <c r="ETV286" s="159"/>
      <c r="ETW286" s="159"/>
      <c r="ETX286" s="159"/>
      <c r="ETY286" s="159"/>
      <c r="ETZ286" s="159"/>
      <c r="EUA286" s="159"/>
      <c r="EUB286" s="159"/>
      <c r="EUC286" s="159"/>
      <c r="EUD286" s="159"/>
      <c r="EUE286" s="159"/>
      <c r="EUF286" s="159"/>
      <c r="EUG286" s="159"/>
      <c r="EUH286" s="159"/>
      <c r="EUI286" s="159"/>
      <c r="EUJ286" s="159"/>
      <c r="EUK286" s="160"/>
      <c r="EUL286" s="158"/>
      <c r="EUM286" s="159"/>
      <c r="EUN286" s="159"/>
      <c r="EUO286" s="159"/>
      <c r="EUP286" s="159"/>
      <c r="EUQ286" s="159"/>
      <c r="EUR286" s="159"/>
      <c r="EUS286" s="159"/>
      <c r="EUT286" s="159"/>
      <c r="EUU286" s="159"/>
      <c r="EUV286" s="159"/>
      <c r="EUW286" s="159"/>
      <c r="EUX286" s="159"/>
      <c r="EUY286" s="159"/>
      <c r="EUZ286" s="159"/>
      <c r="EVA286" s="159"/>
      <c r="EVB286" s="159"/>
      <c r="EVC286" s="159"/>
      <c r="EVD286" s="159"/>
      <c r="EVE286" s="159"/>
      <c r="EVF286" s="159"/>
      <c r="EVG286" s="159"/>
      <c r="EVH286" s="159"/>
      <c r="EVI286" s="159"/>
      <c r="EVJ286" s="159"/>
      <c r="EVK286" s="159"/>
      <c r="EVL286" s="159"/>
      <c r="EVM286" s="159"/>
      <c r="EVN286" s="159"/>
      <c r="EVO286" s="159"/>
      <c r="EVP286" s="160"/>
      <c r="EVQ286" s="158"/>
      <c r="EVR286" s="159"/>
      <c r="EVS286" s="159"/>
      <c r="EVT286" s="159"/>
      <c r="EVU286" s="159"/>
      <c r="EVV286" s="159"/>
      <c r="EVW286" s="159"/>
      <c r="EVX286" s="159"/>
      <c r="EVY286" s="159"/>
      <c r="EVZ286" s="159"/>
      <c r="EWA286" s="159"/>
      <c r="EWB286" s="159"/>
      <c r="EWC286" s="159"/>
      <c r="EWD286" s="159"/>
      <c r="EWE286" s="159"/>
      <c r="EWF286" s="159"/>
      <c r="EWG286" s="159"/>
      <c r="EWH286" s="159"/>
      <c r="EWI286" s="159"/>
      <c r="EWJ286" s="159"/>
      <c r="EWK286" s="159"/>
      <c r="EWL286" s="159"/>
      <c r="EWM286" s="159"/>
      <c r="EWN286" s="159"/>
      <c r="EWO286" s="159"/>
      <c r="EWP286" s="159"/>
      <c r="EWQ286" s="159"/>
      <c r="EWR286" s="159"/>
      <c r="EWS286" s="159"/>
      <c r="EWT286" s="159"/>
      <c r="EWU286" s="160"/>
      <c r="EWV286" s="158"/>
      <c r="EWW286" s="159"/>
      <c r="EWX286" s="159"/>
      <c r="EWY286" s="159"/>
      <c r="EWZ286" s="159"/>
      <c r="EXA286" s="159"/>
      <c r="EXB286" s="159"/>
      <c r="EXC286" s="159"/>
      <c r="EXD286" s="159"/>
      <c r="EXE286" s="159"/>
      <c r="EXF286" s="159"/>
      <c r="EXG286" s="159"/>
      <c r="EXH286" s="159"/>
      <c r="EXI286" s="159"/>
      <c r="EXJ286" s="159"/>
      <c r="EXK286" s="159"/>
      <c r="EXL286" s="159"/>
      <c r="EXM286" s="159"/>
      <c r="EXN286" s="159"/>
      <c r="EXO286" s="159"/>
      <c r="EXP286" s="159"/>
      <c r="EXQ286" s="159"/>
      <c r="EXR286" s="159"/>
      <c r="EXS286" s="159"/>
      <c r="EXT286" s="159"/>
      <c r="EXU286" s="159"/>
      <c r="EXV286" s="159"/>
      <c r="EXW286" s="159"/>
      <c r="EXX286" s="159"/>
      <c r="EXY286" s="159"/>
      <c r="EXZ286" s="160"/>
      <c r="EYA286" s="158"/>
      <c r="EYB286" s="159"/>
      <c r="EYC286" s="159"/>
      <c r="EYD286" s="159"/>
      <c r="EYE286" s="159"/>
      <c r="EYF286" s="159"/>
      <c r="EYG286" s="159"/>
      <c r="EYH286" s="159"/>
      <c r="EYI286" s="159"/>
      <c r="EYJ286" s="159"/>
      <c r="EYK286" s="159"/>
      <c r="EYL286" s="159"/>
      <c r="EYM286" s="159"/>
      <c r="EYN286" s="159"/>
      <c r="EYO286" s="159"/>
      <c r="EYP286" s="159"/>
      <c r="EYQ286" s="159"/>
      <c r="EYR286" s="159"/>
      <c r="EYS286" s="159"/>
      <c r="EYT286" s="159"/>
      <c r="EYU286" s="159"/>
      <c r="EYV286" s="159"/>
      <c r="EYW286" s="159"/>
      <c r="EYX286" s="159"/>
      <c r="EYY286" s="159"/>
      <c r="EYZ286" s="159"/>
      <c r="EZA286" s="159"/>
      <c r="EZB286" s="159"/>
      <c r="EZC286" s="159"/>
      <c r="EZD286" s="159"/>
      <c r="EZE286" s="160"/>
      <c r="EZF286" s="158"/>
      <c r="EZG286" s="159"/>
      <c r="EZH286" s="159"/>
      <c r="EZI286" s="159"/>
      <c r="EZJ286" s="159"/>
      <c r="EZK286" s="159"/>
      <c r="EZL286" s="159"/>
      <c r="EZM286" s="159"/>
      <c r="EZN286" s="159"/>
      <c r="EZO286" s="159"/>
      <c r="EZP286" s="159"/>
      <c r="EZQ286" s="159"/>
      <c r="EZR286" s="159"/>
      <c r="EZS286" s="159"/>
      <c r="EZT286" s="159"/>
      <c r="EZU286" s="159"/>
      <c r="EZV286" s="159"/>
      <c r="EZW286" s="159"/>
      <c r="EZX286" s="159"/>
      <c r="EZY286" s="159"/>
      <c r="EZZ286" s="159"/>
      <c r="FAA286" s="159"/>
      <c r="FAB286" s="159"/>
      <c r="FAC286" s="159"/>
      <c r="FAD286" s="159"/>
      <c r="FAE286" s="159"/>
      <c r="FAF286" s="159"/>
      <c r="FAG286" s="159"/>
      <c r="FAH286" s="159"/>
      <c r="FAI286" s="159"/>
      <c r="FAJ286" s="160"/>
      <c r="FAK286" s="158"/>
      <c r="FAL286" s="159"/>
      <c r="FAM286" s="159"/>
      <c r="FAN286" s="159"/>
      <c r="FAO286" s="159"/>
      <c r="FAP286" s="159"/>
      <c r="FAQ286" s="159"/>
      <c r="FAR286" s="159"/>
      <c r="FAS286" s="159"/>
      <c r="FAT286" s="159"/>
      <c r="FAU286" s="159"/>
      <c r="FAV286" s="159"/>
      <c r="FAW286" s="159"/>
      <c r="FAX286" s="159"/>
      <c r="FAY286" s="159"/>
      <c r="FAZ286" s="159"/>
      <c r="FBA286" s="159"/>
      <c r="FBB286" s="159"/>
      <c r="FBC286" s="159"/>
      <c r="FBD286" s="159"/>
      <c r="FBE286" s="159"/>
      <c r="FBF286" s="159"/>
      <c r="FBG286" s="159"/>
      <c r="FBH286" s="159"/>
      <c r="FBI286" s="159"/>
      <c r="FBJ286" s="159"/>
      <c r="FBK286" s="159"/>
      <c r="FBL286" s="159"/>
      <c r="FBM286" s="159"/>
      <c r="FBN286" s="159"/>
      <c r="FBO286" s="160"/>
      <c r="FBP286" s="158"/>
      <c r="FBQ286" s="159"/>
      <c r="FBR286" s="159"/>
      <c r="FBS286" s="159"/>
      <c r="FBT286" s="159"/>
      <c r="FBU286" s="159"/>
      <c r="FBV286" s="159"/>
      <c r="FBW286" s="159"/>
      <c r="FBX286" s="159"/>
      <c r="FBY286" s="159"/>
      <c r="FBZ286" s="159"/>
      <c r="FCA286" s="159"/>
      <c r="FCB286" s="159"/>
      <c r="FCC286" s="159"/>
      <c r="FCD286" s="159"/>
      <c r="FCE286" s="159"/>
      <c r="FCF286" s="159"/>
      <c r="FCG286" s="159"/>
      <c r="FCH286" s="159"/>
      <c r="FCI286" s="159"/>
      <c r="FCJ286" s="159"/>
      <c r="FCK286" s="159"/>
      <c r="FCL286" s="159"/>
      <c r="FCM286" s="159"/>
      <c r="FCN286" s="159"/>
      <c r="FCO286" s="159"/>
      <c r="FCP286" s="159"/>
      <c r="FCQ286" s="159"/>
      <c r="FCR286" s="159"/>
      <c r="FCS286" s="159"/>
      <c r="FCT286" s="160"/>
      <c r="FCU286" s="158"/>
      <c r="FCV286" s="159"/>
      <c r="FCW286" s="159"/>
      <c r="FCX286" s="159"/>
      <c r="FCY286" s="159"/>
      <c r="FCZ286" s="159"/>
      <c r="FDA286" s="159"/>
      <c r="FDB286" s="159"/>
      <c r="FDC286" s="159"/>
      <c r="FDD286" s="159"/>
      <c r="FDE286" s="159"/>
      <c r="FDF286" s="159"/>
      <c r="FDG286" s="159"/>
      <c r="FDH286" s="159"/>
      <c r="FDI286" s="159"/>
      <c r="FDJ286" s="159"/>
      <c r="FDK286" s="159"/>
      <c r="FDL286" s="159"/>
      <c r="FDM286" s="159"/>
      <c r="FDN286" s="159"/>
      <c r="FDO286" s="159"/>
      <c r="FDP286" s="159"/>
      <c r="FDQ286" s="159"/>
      <c r="FDR286" s="159"/>
      <c r="FDS286" s="159"/>
      <c r="FDT286" s="159"/>
      <c r="FDU286" s="159"/>
      <c r="FDV286" s="159"/>
      <c r="FDW286" s="159"/>
      <c r="FDX286" s="159"/>
      <c r="FDY286" s="160"/>
      <c r="FDZ286" s="158"/>
      <c r="FEA286" s="159"/>
      <c r="FEB286" s="159"/>
      <c r="FEC286" s="159"/>
      <c r="FED286" s="159"/>
      <c r="FEE286" s="159"/>
      <c r="FEF286" s="159"/>
      <c r="FEG286" s="159"/>
      <c r="FEH286" s="159"/>
      <c r="FEI286" s="159"/>
      <c r="FEJ286" s="159"/>
      <c r="FEK286" s="159"/>
      <c r="FEL286" s="159"/>
      <c r="FEM286" s="159"/>
      <c r="FEN286" s="159"/>
      <c r="FEO286" s="159"/>
      <c r="FEP286" s="159"/>
      <c r="FEQ286" s="159"/>
      <c r="FER286" s="159"/>
      <c r="FES286" s="159"/>
      <c r="FET286" s="159"/>
      <c r="FEU286" s="159"/>
      <c r="FEV286" s="159"/>
      <c r="FEW286" s="159"/>
      <c r="FEX286" s="159"/>
      <c r="FEY286" s="159"/>
      <c r="FEZ286" s="159"/>
      <c r="FFA286" s="159"/>
      <c r="FFB286" s="159"/>
      <c r="FFC286" s="159"/>
      <c r="FFD286" s="160"/>
      <c r="FFE286" s="158"/>
      <c r="FFF286" s="159"/>
      <c r="FFG286" s="159"/>
      <c r="FFH286" s="159"/>
      <c r="FFI286" s="159"/>
      <c r="FFJ286" s="159"/>
      <c r="FFK286" s="159"/>
      <c r="FFL286" s="159"/>
      <c r="FFM286" s="159"/>
      <c r="FFN286" s="159"/>
      <c r="FFO286" s="159"/>
      <c r="FFP286" s="159"/>
      <c r="FFQ286" s="159"/>
      <c r="FFR286" s="159"/>
      <c r="FFS286" s="159"/>
      <c r="FFT286" s="159"/>
      <c r="FFU286" s="159"/>
      <c r="FFV286" s="159"/>
      <c r="FFW286" s="159"/>
      <c r="FFX286" s="159"/>
      <c r="FFY286" s="159"/>
      <c r="FFZ286" s="159"/>
      <c r="FGA286" s="159"/>
      <c r="FGB286" s="159"/>
      <c r="FGC286" s="159"/>
      <c r="FGD286" s="159"/>
      <c r="FGE286" s="159"/>
      <c r="FGF286" s="159"/>
      <c r="FGG286" s="159"/>
      <c r="FGH286" s="159"/>
      <c r="FGI286" s="160"/>
      <c r="FGJ286" s="158"/>
      <c r="FGK286" s="159"/>
      <c r="FGL286" s="159"/>
      <c r="FGM286" s="159"/>
      <c r="FGN286" s="159"/>
      <c r="FGO286" s="159"/>
      <c r="FGP286" s="159"/>
      <c r="FGQ286" s="159"/>
      <c r="FGR286" s="159"/>
      <c r="FGS286" s="159"/>
      <c r="FGT286" s="159"/>
      <c r="FGU286" s="159"/>
      <c r="FGV286" s="159"/>
      <c r="FGW286" s="159"/>
      <c r="FGX286" s="159"/>
      <c r="FGY286" s="159"/>
      <c r="FGZ286" s="159"/>
      <c r="FHA286" s="159"/>
      <c r="FHB286" s="159"/>
      <c r="FHC286" s="159"/>
      <c r="FHD286" s="159"/>
      <c r="FHE286" s="159"/>
      <c r="FHF286" s="159"/>
      <c r="FHG286" s="159"/>
      <c r="FHH286" s="159"/>
      <c r="FHI286" s="159"/>
      <c r="FHJ286" s="159"/>
      <c r="FHK286" s="159"/>
      <c r="FHL286" s="159"/>
      <c r="FHM286" s="159"/>
      <c r="FHN286" s="160"/>
      <c r="FHO286" s="158"/>
      <c r="FHP286" s="159"/>
      <c r="FHQ286" s="159"/>
      <c r="FHR286" s="159"/>
      <c r="FHS286" s="159"/>
      <c r="FHT286" s="159"/>
      <c r="FHU286" s="159"/>
      <c r="FHV286" s="159"/>
      <c r="FHW286" s="159"/>
      <c r="FHX286" s="159"/>
      <c r="FHY286" s="159"/>
      <c r="FHZ286" s="159"/>
      <c r="FIA286" s="159"/>
      <c r="FIB286" s="159"/>
      <c r="FIC286" s="159"/>
      <c r="FID286" s="159"/>
      <c r="FIE286" s="159"/>
      <c r="FIF286" s="159"/>
      <c r="FIG286" s="159"/>
      <c r="FIH286" s="159"/>
      <c r="FII286" s="159"/>
      <c r="FIJ286" s="159"/>
      <c r="FIK286" s="159"/>
      <c r="FIL286" s="159"/>
      <c r="FIM286" s="159"/>
      <c r="FIN286" s="159"/>
      <c r="FIO286" s="159"/>
      <c r="FIP286" s="159"/>
      <c r="FIQ286" s="159"/>
      <c r="FIR286" s="159"/>
      <c r="FIS286" s="160"/>
      <c r="FIT286" s="158"/>
      <c r="FIU286" s="159"/>
      <c r="FIV286" s="159"/>
      <c r="FIW286" s="159"/>
      <c r="FIX286" s="159"/>
      <c r="FIY286" s="159"/>
      <c r="FIZ286" s="159"/>
      <c r="FJA286" s="159"/>
      <c r="FJB286" s="159"/>
      <c r="FJC286" s="159"/>
      <c r="FJD286" s="159"/>
      <c r="FJE286" s="159"/>
      <c r="FJF286" s="159"/>
      <c r="FJG286" s="159"/>
      <c r="FJH286" s="159"/>
      <c r="FJI286" s="159"/>
      <c r="FJJ286" s="159"/>
      <c r="FJK286" s="159"/>
      <c r="FJL286" s="159"/>
      <c r="FJM286" s="159"/>
      <c r="FJN286" s="159"/>
      <c r="FJO286" s="159"/>
      <c r="FJP286" s="159"/>
      <c r="FJQ286" s="159"/>
      <c r="FJR286" s="159"/>
      <c r="FJS286" s="159"/>
      <c r="FJT286" s="159"/>
      <c r="FJU286" s="159"/>
      <c r="FJV286" s="159"/>
      <c r="FJW286" s="159"/>
      <c r="FJX286" s="160"/>
      <c r="FJY286" s="158"/>
      <c r="FJZ286" s="159"/>
      <c r="FKA286" s="159"/>
      <c r="FKB286" s="159"/>
      <c r="FKC286" s="159"/>
      <c r="FKD286" s="159"/>
      <c r="FKE286" s="159"/>
      <c r="FKF286" s="159"/>
      <c r="FKG286" s="159"/>
      <c r="FKH286" s="159"/>
      <c r="FKI286" s="159"/>
      <c r="FKJ286" s="159"/>
      <c r="FKK286" s="159"/>
      <c r="FKL286" s="159"/>
      <c r="FKM286" s="159"/>
      <c r="FKN286" s="159"/>
      <c r="FKO286" s="159"/>
      <c r="FKP286" s="159"/>
      <c r="FKQ286" s="159"/>
      <c r="FKR286" s="159"/>
      <c r="FKS286" s="159"/>
      <c r="FKT286" s="159"/>
      <c r="FKU286" s="159"/>
      <c r="FKV286" s="159"/>
      <c r="FKW286" s="159"/>
      <c r="FKX286" s="159"/>
      <c r="FKY286" s="159"/>
      <c r="FKZ286" s="159"/>
      <c r="FLA286" s="159"/>
      <c r="FLB286" s="159"/>
      <c r="FLC286" s="160"/>
      <c r="FLD286" s="158"/>
      <c r="FLE286" s="159"/>
      <c r="FLF286" s="159"/>
      <c r="FLG286" s="159"/>
      <c r="FLH286" s="159"/>
      <c r="FLI286" s="159"/>
      <c r="FLJ286" s="159"/>
      <c r="FLK286" s="159"/>
      <c r="FLL286" s="159"/>
      <c r="FLM286" s="159"/>
      <c r="FLN286" s="159"/>
      <c r="FLO286" s="159"/>
      <c r="FLP286" s="159"/>
      <c r="FLQ286" s="159"/>
      <c r="FLR286" s="159"/>
      <c r="FLS286" s="159"/>
      <c r="FLT286" s="159"/>
      <c r="FLU286" s="159"/>
      <c r="FLV286" s="159"/>
      <c r="FLW286" s="159"/>
      <c r="FLX286" s="159"/>
      <c r="FLY286" s="159"/>
      <c r="FLZ286" s="159"/>
      <c r="FMA286" s="159"/>
      <c r="FMB286" s="159"/>
      <c r="FMC286" s="159"/>
      <c r="FMD286" s="159"/>
      <c r="FME286" s="159"/>
      <c r="FMF286" s="159"/>
      <c r="FMG286" s="159"/>
      <c r="FMH286" s="160"/>
      <c r="FMI286" s="158"/>
      <c r="FMJ286" s="159"/>
      <c r="FMK286" s="159"/>
      <c r="FML286" s="159"/>
      <c r="FMM286" s="159"/>
      <c r="FMN286" s="159"/>
      <c r="FMO286" s="159"/>
      <c r="FMP286" s="159"/>
      <c r="FMQ286" s="159"/>
      <c r="FMR286" s="159"/>
      <c r="FMS286" s="159"/>
      <c r="FMT286" s="159"/>
      <c r="FMU286" s="159"/>
      <c r="FMV286" s="159"/>
      <c r="FMW286" s="159"/>
      <c r="FMX286" s="159"/>
      <c r="FMY286" s="159"/>
      <c r="FMZ286" s="159"/>
      <c r="FNA286" s="159"/>
      <c r="FNB286" s="159"/>
      <c r="FNC286" s="159"/>
      <c r="FND286" s="159"/>
      <c r="FNE286" s="159"/>
      <c r="FNF286" s="159"/>
      <c r="FNG286" s="159"/>
      <c r="FNH286" s="159"/>
      <c r="FNI286" s="159"/>
      <c r="FNJ286" s="159"/>
      <c r="FNK286" s="159"/>
      <c r="FNL286" s="159"/>
      <c r="FNM286" s="160"/>
      <c r="FNN286" s="158"/>
      <c r="FNO286" s="159"/>
      <c r="FNP286" s="159"/>
      <c r="FNQ286" s="159"/>
      <c r="FNR286" s="159"/>
      <c r="FNS286" s="159"/>
      <c r="FNT286" s="159"/>
      <c r="FNU286" s="159"/>
      <c r="FNV286" s="159"/>
      <c r="FNW286" s="159"/>
      <c r="FNX286" s="159"/>
      <c r="FNY286" s="159"/>
      <c r="FNZ286" s="159"/>
      <c r="FOA286" s="159"/>
      <c r="FOB286" s="159"/>
      <c r="FOC286" s="159"/>
      <c r="FOD286" s="159"/>
      <c r="FOE286" s="159"/>
      <c r="FOF286" s="159"/>
      <c r="FOG286" s="159"/>
      <c r="FOH286" s="159"/>
      <c r="FOI286" s="159"/>
      <c r="FOJ286" s="159"/>
      <c r="FOK286" s="159"/>
      <c r="FOL286" s="159"/>
      <c r="FOM286" s="159"/>
      <c r="FON286" s="159"/>
      <c r="FOO286" s="159"/>
      <c r="FOP286" s="159"/>
      <c r="FOQ286" s="159"/>
      <c r="FOR286" s="160"/>
      <c r="FOS286" s="158"/>
      <c r="FOT286" s="159"/>
      <c r="FOU286" s="159"/>
      <c r="FOV286" s="159"/>
      <c r="FOW286" s="159"/>
      <c r="FOX286" s="159"/>
      <c r="FOY286" s="159"/>
      <c r="FOZ286" s="159"/>
      <c r="FPA286" s="159"/>
      <c r="FPB286" s="159"/>
      <c r="FPC286" s="159"/>
      <c r="FPD286" s="159"/>
      <c r="FPE286" s="159"/>
      <c r="FPF286" s="159"/>
      <c r="FPG286" s="159"/>
      <c r="FPH286" s="159"/>
      <c r="FPI286" s="159"/>
      <c r="FPJ286" s="159"/>
      <c r="FPK286" s="159"/>
      <c r="FPL286" s="159"/>
      <c r="FPM286" s="159"/>
      <c r="FPN286" s="159"/>
      <c r="FPO286" s="159"/>
      <c r="FPP286" s="159"/>
      <c r="FPQ286" s="159"/>
      <c r="FPR286" s="159"/>
      <c r="FPS286" s="159"/>
      <c r="FPT286" s="159"/>
      <c r="FPU286" s="159"/>
      <c r="FPV286" s="159"/>
      <c r="FPW286" s="160"/>
      <c r="FPX286" s="158"/>
      <c r="FPY286" s="159"/>
      <c r="FPZ286" s="159"/>
      <c r="FQA286" s="159"/>
      <c r="FQB286" s="159"/>
      <c r="FQC286" s="159"/>
      <c r="FQD286" s="159"/>
      <c r="FQE286" s="159"/>
      <c r="FQF286" s="159"/>
      <c r="FQG286" s="159"/>
      <c r="FQH286" s="159"/>
      <c r="FQI286" s="159"/>
      <c r="FQJ286" s="159"/>
      <c r="FQK286" s="159"/>
      <c r="FQL286" s="159"/>
      <c r="FQM286" s="159"/>
      <c r="FQN286" s="159"/>
      <c r="FQO286" s="159"/>
      <c r="FQP286" s="159"/>
      <c r="FQQ286" s="159"/>
      <c r="FQR286" s="159"/>
      <c r="FQS286" s="159"/>
      <c r="FQT286" s="159"/>
      <c r="FQU286" s="159"/>
      <c r="FQV286" s="159"/>
      <c r="FQW286" s="159"/>
      <c r="FQX286" s="159"/>
      <c r="FQY286" s="159"/>
      <c r="FQZ286" s="159"/>
      <c r="FRA286" s="159"/>
      <c r="FRB286" s="160"/>
      <c r="FRC286" s="158"/>
      <c r="FRD286" s="159"/>
      <c r="FRE286" s="159"/>
      <c r="FRF286" s="159"/>
      <c r="FRG286" s="159"/>
      <c r="FRH286" s="159"/>
      <c r="FRI286" s="159"/>
      <c r="FRJ286" s="159"/>
      <c r="FRK286" s="159"/>
      <c r="FRL286" s="159"/>
      <c r="FRM286" s="159"/>
      <c r="FRN286" s="159"/>
      <c r="FRO286" s="159"/>
      <c r="FRP286" s="159"/>
      <c r="FRQ286" s="159"/>
      <c r="FRR286" s="159"/>
      <c r="FRS286" s="159"/>
      <c r="FRT286" s="159"/>
      <c r="FRU286" s="159"/>
      <c r="FRV286" s="159"/>
      <c r="FRW286" s="159"/>
      <c r="FRX286" s="159"/>
      <c r="FRY286" s="159"/>
      <c r="FRZ286" s="159"/>
      <c r="FSA286" s="159"/>
      <c r="FSB286" s="159"/>
      <c r="FSC286" s="159"/>
      <c r="FSD286" s="159"/>
      <c r="FSE286" s="159"/>
      <c r="FSF286" s="159"/>
      <c r="FSG286" s="160"/>
      <c r="FSH286" s="158"/>
      <c r="FSI286" s="159"/>
      <c r="FSJ286" s="159"/>
      <c r="FSK286" s="159"/>
      <c r="FSL286" s="159"/>
      <c r="FSM286" s="159"/>
      <c r="FSN286" s="159"/>
      <c r="FSO286" s="159"/>
      <c r="FSP286" s="159"/>
      <c r="FSQ286" s="159"/>
      <c r="FSR286" s="159"/>
      <c r="FSS286" s="159"/>
      <c r="FST286" s="159"/>
      <c r="FSU286" s="159"/>
      <c r="FSV286" s="159"/>
      <c r="FSW286" s="159"/>
      <c r="FSX286" s="159"/>
      <c r="FSY286" s="159"/>
      <c r="FSZ286" s="159"/>
      <c r="FTA286" s="159"/>
      <c r="FTB286" s="159"/>
      <c r="FTC286" s="159"/>
      <c r="FTD286" s="159"/>
      <c r="FTE286" s="159"/>
      <c r="FTF286" s="159"/>
      <c r="FTG286" s="159"/>
      <c r="FTH286" s="159"/>
      <c r="FTI286" s="159"/>
      <c r="FTJ286" s="159"/>
      <c r="FTK286" s="159"/>
      <c r="FTL286" s="160"/>
      <c r="FTM286" s="158"/>
      <c r="FTN286" s="159"/>
      <c r="FTO286" s="159"/>
      <c r="FTP286" s="159"/>
      <c r="FTQ286" s="159"/>
      <c r="FTR286" s="159"/>
      <c r="FTS286" s="159"/>
      <c r="FTT286" s="159"/>
      <c r="FTU286" s="159"/>
      <c r="FTV286" s="159"/>
      <c r="FTW286" s="159"/>
      <c r="FTX286" s="159"/>
      <c r="FTY286" s="159"/>
      <c r="FTZ286" s="159"/>
      <c r="FUA286" s="159"/>
      <c r="FUB286" s="159"/>
      <c r="FUC286" s="159"/>
      <c r="FUD286" s="159"/>
      <c r="FUE286" s="159"/>
      <c r="FUF286" s="159"/>
      <c r="FUG286" s="159"/>
      <c r="FUH286" s="159"/>
      <c r="FUI286" s="159"/>
      <c r="FUJ286" s="159"/>
      <c r="FUK286" s="159"/>
      <c r="FUL286" s="159"/>
      <c r="FUM286" s="159"/>
      <c r="FUN286" s="159"/>
      <c r="FUO286" s="159"/>
      <c r="FUP286" s="159"/>
      <c r="FUQ286" s="160"/>
      <c r="FUR286" s="158"/>
      <c r="FUS286" s="159"/>
      <c r="FUT286" s="159"/>
      <c r="FUU286" s="159"/>
      <c r="FUV286" s="159"/>
      <c r="FUW286" s="159"/>
      <c r="FUX286" s="159"/>
      <c r="FUY286" s="159"/>
      <c r="FUZ286" s="159"/>
      <c r="FVA286" s="159"/>
      <c r="FVB286" s="159"/>
      <c r="FVC286" s="159"/>
      <c r="FVD286" s="159"/>
      <c r="FVE286" s="159"/>
      <c r="FVF286" s="159"/>
      <c r="FVG286" s="159"/>
      <c r="FVH286" s="159"/>
      <c r="FVI286" s="159"/>
      <c r="FVJ286" s="159"/>
      <c r="FVK286" s="159"/>
      <c r="FVL286" s="159"/>
      <c r="FVM286" s="159"/>
      <c r="FVN286" s="159"/>
      <c r="FVO286" s="159"/>
      <c r="FVP286" s="159"/>
      <c r="FVQ286" s="159"/>
      <c r="FVR286" s="159"/>
      <c r="FVS286" s="159"/>
      <c r="FVT286" s="159"/>
      <c r="FVU286" s="159"/>
      <c r="FVV286" s="160"/>
      <c r="FVW286" s="158"/>
      <c r="FVX286" s="159"/>
      <c r="FVY286" s="159"/>
      <c r="FVZ286" s="159"/>
      <c r="FWA286" s="159"/>
      <c r="FWB286" s="159"/>
      <c r="FWC286" s="159"/>
      <c r="FWD286" s="159"/>
      <c r="FWE286" s="159"/>
      <c r="FWF286" s="159"/>
      <c r="FWG286" s="159"/>
      <c r="FWH286" s="159"/>
      <c r="FWI286" s="159"/>
      <c r="FWJ286" s="159"/>
      <c r="FWK286" s="159"/>
      <c r="FWL286" s="159"/>
      <c r="FWM286" s="159"/>
      <c r="FWN286" s="159"/>
      <c r="FWO286" s="159"/>
      <c r="FWP286" s="159"/>
      <c r="FWQ286" s="159"/>
      <c r="FWR286" s="159"/>
      <c r="FWS286" s="159"/>
      <c r="FWT286" s="159"/>
      <c r="FWU286" s="159"/>
      <c r="FWV286" s="159"/>
      <c r="FWW286" s="159"/>
      <c r="FWX286" s="159"/>
      <c r="FWY286" s="159"/>
      <c r="FWZ286" s="159"/>
      <c r="FXA286" s="160"/>
      <c r="FXB286" s="158"/>
      <c r="FXC286" s="159"/>
      <c r="FXD286" s="159"/>
      <c r="FXE286" s="159"/>
      <c r="FXF286" s="159"/>
      <c r="FXG286" s="159"/>
      <c r="FXH286" s="159"/>
      <c r="FXI286" s="159"/>
      <c r="FXJ286" s="159"/>
      <c r="FXK286" s="159"/>
      <c r="FXL286" s="159"/>
      <c r="FXM286" s="159"/>
      <c r="FXN286" s="159"/>
      <c r="FXO286" s="159"/>
      <c r="FXP286" s="159"/>
      <c r="FXQ286" s="159"/>
      <c r="FXR286" s="159"/>
      <c r="FXS286" s="159"/>
      <c r="FXT286" s="159"/>
      <c r="FXU286" s="159"/>
      <c r="FXV286" s="159"/>
      <c r="FXW286" s="159"/>
      <c r="FXX286" s="159"/>
      <c r="FXY286" s="159"/>
      <c r="FXZ286" s="159"/>
      <c r="FYA286" s="159"/>
      <c r="FYB286" s="159"/>
      <c r="FYC286" s="159"/>
      <c r="FYD286" s="159"/>
      <c r="FYE286" s="159"/>
      <c r="FYF286" s="160"/>
      <c r="FYG286" s="158"/>
      <c r="FYH286" s="159"/>
      <c r="FYI286" s="159"/>
      <c r="FYJ286" s="159"/>
      <c r="FYK286" s="159"/>
      <c r="FYL286" s="159"/>
      <c r="FYM286" s="159"/>
      <c r="FYN286" s="159"/>
      <c r="FYO286" s="159"/>
      <c r="FYP286" s="159"/>
      <c r="FYQ286" s="159"/>
      <c r="FYR286" s="159"/>
      <c r="FYS286" s="159"/>
      <c r="FYT286" s="159"/>
      <c r="FYU286" s="159"/>
      <c r="FYV286" s="159"/>
      <c r="FYW286" s="159"/>
      <c r="FYX286" s="159"/>
      <c r="FYY286" s="159"/>
      <c r="FYZ286" s="159"/>
      <c r="FZA286" s="159"/>
      <c r="FZB286" s="159"/>
      <c r="FZC286" s="159"/>
      <c r="FZD286" s="159"/>
      <c r="FZE286" s="159"/>
      <c r="FZF286" s="159"/>
      <c r="FZG286" s="159"/>
      <c r="FZH286" s="159"/>
      <c r="FZI286" s="159"/>
      <c r="FZJ286" s="159"/>
      <c r="FZK286" s="160"/>
      <c r="FZL286" s="158"/>
      <c r="FZM286" s="159"/>
      <c r="FZN286" s="159"/>
      <c r="FZO286" s="159"/>
      <c r="FZP286" s="159"/>
      <c r="FZQ286" s="159"/>
      <c r="FZR286" s="159"/>
      <c r="FZS286" s="159"/>
      <c r="FZT286" s="159"/>
      <c r="FZU286" s="159"/>
      <c r="FZV286" s="159"/>
      <c r="FZW286" s="159"/>
      <c r="FZX286" s="159"/>
      <c r="FZY286" s="159"/>
      <c r="FZZ286" s="159"/>
      <c r="GAA286" s="159"/>
      <c r="GAB286" s="159"/>
      <c r="GAC286" s="159"/>
      <c r="GAD286" s="159"/>
      <c r="GAE286" s="159"/>
      <c r="GAF286" s="159"/>
      <c r="GAG286" s="159"/>
      <c r="GAH286" s="159"/>
      <c r="GAI286" s="159"/>
      <c r="GAJ286" s="159"/>
      <c r="GAK286" s="159"/>
      <c r="GAL286" s="159"/>
      <c r="GAM286" s="159"/>
      <c r="GAN286" s="159"/>
      <c r="GAO286" s="159"/>
      <c r="GAP286" s="160"/>
      <c r="GAQ286" s="158"/>
      <c r="GAR286" s="159"/>
      <c r="GAS286" s="159"/>
      <c r="GAT286" s="159"/>
      <c r="GAU286" s="159"/>
      <c r="GAV286" s="159"/>
      <c r="GAW286" s="159"/>
      <c r="GAX286" s="159"/>
      <c r="GAY286" s="159"/>
      <c r="GAZ286" s="159"/>
      <c r="GBA286" s="159"/>
      <c r="GBB286" s="159"/>
      <c r="GBC286" s="159"/>
      <c r="GBD286" s="159"/>
      <c r="GBE286" s="159"/>
      <c r="GBF286" s="159"/>
      <c r="GBG286" s="159"/>
      <c r="GBH286" s="159"/>
      <c r="GBI286" s="159"/>
      <c r="GBJ286" s="159"/>
      <c r="GBK286" s="159"/>
      <c r="GBL286" s="159"/>
      <c r="GBM286" s="159"/>
      <c r="GBN286" s="159"/>
      <c r="GBO286" s="159"/>
      <c r="GBP286" s="159"/>
      <c r="GBQ286" s="159"/>
      <c r="GBR286" s="159"/>
      <c r="GBS286" s="159"/>
      <c r="GBT286" s="159"/>
      <c r="GBU286" s="160"/>
      <c r="GBV286" s="158"/>
      <c r="GBW286" s="159"/>
      <c r="GBX286" s="159"/>
      <c r="GBY286" s="159"/>
      <c r="GBZ286" s="159"/>
      <c r="GCA286" s="159"/>
      <c r="GCB286" s="159"/>
      <c r="GCC286" s="159"/>
      <c r="GCD286" s="159"/>
      <c r="GCE286" s="159"/>
      <c r="GCF286" s="159"/>
      <c r="GCG286" s="159"/>
      <c r="GCH286" s="159"/>
      <c r="GCI286" s="159"/>
      <c r="GCJ286" s="159"/>
      <c r="GCK286" s="159"/>
      <c r="GCL286" s="159"/>
      <c r="GCM286" s="159"/>
      <c r="GCN286" s="159"/>
      <c r="GCO286" s="159"/>
      <c r="GCP286" s="159"/>
      <c r="GCQ286" s="159"/>
      <c r="GCR286" s="159"/>
      <c r="GCS286" s="159"/>
      <c r="GCT286" s="159"/>
      <c r="GCU286" s="159"/>
      <c r="GCV286" s="159"/>
      <c r="GCW286" s="159"/>
      <c r="GCX286" s="159"/>
      <c r="GCY286" s="159"/>
      <c r="GCZ286" s="160"/>
      <c r="GDA286" s="158"/>
      <c r="GDB286" s="159"/>
      <c r="GDC286" s="159"/>
      <c r="GDD286" s="159"/>
      <c r="GDE286" s="159"/>
      <c r="GDF286" s="159"/>
      <c r="GDG286" s="159"/>
      <c r="GDH286" s="159"/>
      <c r="GDI286" s="159"/>
      <c r="GDJ286" s="159"/>
      <c r="GDK286" s="159"/>
      <c r="GDL286" s="159"/>
      <c r="GDM286" s="159"/>
      <c r="GDN286" s="159"/>
      <c r="GDO286" s="159"/>
      <c r="GDP286" s="159"/>
      <c r="GDQ286" s="159"/>
      <c r="GDR286" s="159"/>
      <c r="GDS286" s="159"/>
      <c r="GDT286" s="159"/>
      <c r="GDU286" s="159"/>
      <c r="GDV286" s="159"/>
      <c r="GDW286" s="159"/>
      <c r="GDX286" s="159"/>
      <c r="GDY286" s="159"/>
      <c r="GDZ286" s="159"/>
      <c r="GEA286" s="159"/>
      <c r="GEB286" s="159"/>
      <c r="GEC286" s="159"/>
      <c r="GED286" s="159"/>
      <c r="GEE286" s="160"/>
      <c r="GEF286" s="158"/>
      <c r="GEG286" s="159"/>
      <c r="GEH286" s="159"/>
      <c r="GEI286" s="159"/>
      <c r="GEJ286" s="159"/>
      <c r="GEK286" s="159"/>
      <c r="GEL286" s="159"/>
      <c r="GEM286" s="159"/>
      <c r="GEN286" s="159"/>
      <c r="GEO286" s="159"/>
      <c r="GEP286" s="159"/>
      <c r="GEQ286" s="159"/>
      <c r="GER286" s="159"/>
      <c r="GES286" s="159"/>
      <c r="GET286" s="159"/>
      <c r="GEU286" s="159"/>
      <c r="GEV286" s="159"/>
      <c r="GEW286" s="159"/>
      <c r="GEX286" s="159"/>
      <c r="GEY286" s="159"/>
      <c r="GEZ286" s="159"/>
      <c r="GFA286" s="159"/>
      <c r="GFB286" s="159"/>
      <c r="GFC286" s="159"/>
      <c r="GFD286" s="159"/>
      <c r="GFE286" s="159"/>
      <c r="GFF286" s="159"/>
      <c r="GFG286" s="159"/>
      <c r="GFH286" s="159"/>
      <c r="GFI286" s="159"/>
      <c r="GFJ286" s="160"/>
      <c r="GFK286" s="158"/>
      <c r="GFL286" s="159"/>
      <c r="GFM286" s="159"/>
      <c r="GFN286" s="159"/>
      <c r="GFO286" s="159"/>
      <c r="GFP286" s="159"/>
      <c r="GFQ286" s="159"/>
      <c r="GFR286" s="159"/>
      <c r="GFS286" s="159"/>
      <c r="GFT286" s="159"/>
      <c r="GFU286" s="159"/>
      <c r="GFV286" s="159"/>
      <c r="GFW286" s="159"/>
      <c r="GFX286" s="159"/>
      <c r="GFY286" s="159"/>
      <c r="GFZ286" s="159"/>
      <c r="GGA286" s="159"/>
      <c r="GGB286" s="159"/>
      <c r="GGC286" s="159"/>
      <c r="GGD286" s="159"/>
      <c r="GGE286" s="159"/>
      <c r="GGF286" s="159"/>
      <c r="GGG286" s="159"/>
      <c r="GGH286" s="159"/>
      <c r="GGI286" s="159"/>
      <c r="GGJ286" s="159"/>
      <c r="GGK286" s="159"/>
      <c r="GGL286" s="159"/>
      <c r="GGM286" s="159"/>
      <c r="GGN286" s="159"/>
      <c r="GGO286" s="160"/>
      <c r="GGP286" s="158"/>
      <c r="GGQ286" s="159"/>
      <c r="GGR286" s="159"/>
      <c r="GGS286" s="159"/>
      <c r="GGT286" s="159"/>
      <c r="GGU286" s="159"/>
      <c r="GGV286" s="159"/>
      <c r="GGW286" s="159"/>
      <c r="GGX286" s="159"/>
      <c r="GGY286" s="159"/>
      <c r="GGZ286" s="159"/>
      <c r="GHA286" s="159"/>
      <c r="GHB286" s="159"/>
      <c r="GHC286" s="159"/>
      <c r="GHD286" s="159"/>
      <c r="GHE286" s="159"/>
      <c r="GHF286" s="159"/>
      <c r="GHG286" s="159"/>
      <c r="GHH286" s="159"/>
      <c r="GHI286" s="159"/>
      <c r="GHJ286" s="159"/>
      <c r="GHK286" s="159"/>
      <c r="GHL286" s="159"/>
      <c r="GHM286" s="159"/>
      <c r="GHN286" s="159"/>
      <c r="GHO286" s="159"/>
      <c r="GHP286" s="159"/>
      <c r="GHQ286" s="159"/>
      <c r="GHR286" s="159"/>
      <c r="GHS286" s="159"/>
      <c r="GHT286" s="160"/>
      <c r="GHU286" s="158"/>
      <c r="GHV286" s="159"/>
      <c r="GHW286" s="159"/>
      <c r="GHX286" s="159"/>
      <c r="GHY286" s="159"/>
      <c r="GHZ286" s="159"/>
      <c r="GIA286" s="159"/>
      <c r="GIB286" s="159"/>
      <c r="GIC286" s="159"/>
      <c r="GID286" s="159"/>
      <c r="GIE286" s="159"/>
      <c r="GIF286" s="159"/>
      <c r="GIG286" s="159"/>
      <c r="GIH286" s="159"/>
      <c r="GII286" s="159"/>
      <c r="GIJ286" s="159"/>
      <c r="GIK286" s="159"/>
      <c r="GIL286" s="159"/>
      <c r="GIM286" s="159"/>
      <c r="GIN286" s="159"/>
      <c r="GIO286" s="159"/>
      <c r="GIP286" s="159"/>
      <c r="GIQ286" s="159"/>
      <c r="GIR286" s="159"/>
      <c r="GIS286" s="159"/>
      <c r="GIT286" s="159"/>
      <c r="GIU286" s="159"/>
      <c r="GIV286" s="159"/>
      <c r="GIW286" s="159"/>
      <c r="GIX286" s="159"/>
      <c r="GIY286" s="160"/>
      <c r="GIZ286" s="158"/>
      <c r="GJA286" s="159"/>
      <c r="GJB286" s="159"/>
      <c r="GJC286" s="159"/>
      <c r="GJD286" s="159"/>
      <c r="GJE286" s="159"/>
      <c r="GJF286" s="159"/>
      <c r="GJG286" s="159"/>
      <c r="GJH286" s="159"/>
      <c r="GJI286" s="159"/>
      <c r="GJJ286" s="159"/>
      <c r="GJK286" s="159"/>
      <c r="GJL286" s="159"/>
      <c r="GJM286" s="159"/>
      <c r="GJN286" s="159"/>
      <c r="GJO286" s="159"/>
      <c r="GJP286" s="159"/>
      <c r="GJQ286" s="159"/>
      <c r="GJR286" s="159"/>
      <c r="GJS286" s="159"/>
      <c r="GJT286" s="159"/>
      <c r="GJU286" s="159"/>
      <c r="GJV286" s="159"/>
      <c r="GJW286" s="159"/>
      <c r="GJX286" s="159"/>
      <c r="GJY286" s="159"/>
      <c r="GJZ286" s="159"/>
      <c r="GKA286" s="159"/>
      <c r="GKB286" s="159"/>
      <c r="GKC286" s="159"/>
      <c r="GKD286" s="160"/>
      <c r="GKE286" s="158"/>
      <c r="GKF286" s="159"/>
      <c r="GKG286" s="159"/>
      <c r="GKH286" s="159"/>
      <c r="GKI286" s="159"/>
      <c r="GKJ286" s="159"/>
      <c r="GKK286" s="159"/>
      <c r="GKL286" s="159"/>
      <c r="GKM286" s="159"/>
      <c r="GKN286" s="159"/>
      <c r="GKO286" s="159"/>
      <c r="GKP286" s="159"/>
      <c r="GKQ286" s="159"/>
      <c r="GKR286" s="159"/>
      <c r="GKS286" s="159"/>
      <c r="GKT286" s="159"/>
      <c r="GKU286" s="159"/>
      <c r="GKV286" s="159"/>
      <c r="GKW286" s="159"/>
      <c r="GKX286" s="159"/>
      <c r="GKY286" s="159"/>
      <c r="GKZ286" s="159"/>
      <c r="GLA286" s="159"/>
      <c r="GLB286" s="159"/>
      <c r="GLC286" s="159"/>
      <c r="GLD286" s="159"/>
      <c r="GLE286" s="159"/>
      <c r="GLF286" s="159"/>
      <c r="GLG286" s="159"/>
      <c r="GLH286" s="159"/>
      <c r="GLI286" s="160"/>
      <c r="GLJ286" s="158"/>
      <c r="GLK286" s="159"/>
      <c r="GLL286" s="159"/>
      <c r="GLM286" s="159"/>
      <c r="GLN286" s="159"/>
      <c r="GLO286" s="159"/>
      <c r="GLP286" s="159"/>
      <c r="GLQ286" s="159"/>
      <c r="GLR286" s="159"/>
      <c r="GLS286" s="159"/>
      <c r="GLT286" s="159"/>
      <c r="GLU286" s="159"/>
      <c r="GLV286" s="159"/>
      <c r="GLW286" s="159"/>
      <c r="GLX286" s="159"/>
      <c r="GLY286" s="159"/>
      <c r="GLZ286" s="159"/>
      <c r="GMA286" s="159"/>
      <c r="GMB286" s="159"/>
      <c r="GMC286" s="159"/>
      <c r="GMD286" s="159"/>
      <c r="GME286" s="159"/>
      <c r="GMF286" s="159"/>
      <c r="GMG286" s="159"/>
      <c r="GMH286" s="159"/>
      <c r="GMI286" s="159"/>
      <c r="GMJ286" s="159"/>
      <c r="GMK286" s="159"/>
      <c r="GML286" s="159"/>
      <c r="GMM286" s="159"/>
      <c r="GMN286" s="160"/>
      <c r="GMO286" s="158"/>
      <c r="GMP286" s="159"/>
      <c r="GMQ286" s="159"/>
      <c r="GMR286" s="159"/>
      <c r="GMS286" s="159"/>
      <c r="GMT286" s="159"/>
      <c r="GMU286" s="159"/>
      <c r="GMV286" s="159"/>
      <c r="GMW286" s="159"/>
      <c r="GMX286" s="159"/>
      <c r="GMY286" s="159"/>
      <c r="GMZ286" s="159"/>
      <c r="GNA286" s="159"/>
      <c r="GNB286" s="159"/>
      <c r="GNC286" s="159"/>
      <c r="GND286" s="159"/>
      <c r="GNE286" s="159"/>
      <c r="GNF286" s="159"/>
      <c r="GNG286" s="159"/>
      <c r="GNH286" s="159"/>
      <c r="GNI286" s="159"/>
      <c r="GNJ286" s="159"/>
      <c r="GNK286" s="159"/>
      <c r="GNL286" s="159"/>
      <c r="GNM286" s="159"/>
      <c r="GNN286" s="159"/>
      <c r="GNO286" s="159"/>
      <c r="GNP286" s="159"/>
      <c r="GNQ286" s="159"/>
      <c r="GNR286" s="159"/>
      <c r="GNS286" s="160"/>
      <c r="GNT286" s="158"/>
      <c r="GNU286" s="159"/>
      <c r="GNV286" s="159"/>
      <c r="GNW286" s="159"/>
      <c r="GNX286" s="159"/>
      <c r="GNY286" s="159"/>
      <c r="GNZ286" s="159"/>
      <c r="GOA286" s="159"/>
      <c r="GOB286" s="159"/>
      <c r="GOC286" s="159"/>
      <c r="GOD286" s="159"/>
      <c r="GOE286" s="159"/>
      <c r="GOF286" s="159"/>
      <c r="GOG286" s="159"/>
      <c r="GOH286" s="159"/>
      <c r="GOI286" s="159"/>
      <c r="GOJ286" s="159"/>
      <c r="GOK286" s="159"/>
      <c r="GOL286" s="159"/>
      <c r="GOM286" s="159"/>
      <c r="GON286" s="159"/>
      <c r="GOO286" s="159"/>
      <c r="GOP286" s="159"/>
      <c r="GOQ286" s="159"/>
      <c r="GOR286" s="159"/>
      <c r="GOS286" s="159"/>
      <c r="GOT286" s="159"/>
      <c r="GOU286" s="159"/>
      <c r="GOV286" s="159"/>
      <c r="GOW286" s="159"/>
      <c r="GOX286" s="160"/>
      <c r="GOY286" s="158"/>
      <c r="GOZ286" s="159"/>
      <c r="GPA286" s="159"/>
      <c r="GPB286" s="159"/>
      <c r="GPC286" s="159"/>
      <c r="GPD286" s="159"/>
      <c r="GPE286" s="159"/>
      <c r="GPF286" s="159"/>
      <c r="GPG286" s="159"/>
      <c r="GPH286" s="159"/>
      <c r="GPI286" s="159"/>
      <c r="GPJ286" s="159"/>
      <c r="GPK286" s="159"/>
      <c r="GPL286" s="159"/>
      <c r="GPM286" s="159"/>
      <c r="GPN286" s="159"/>
      <c r="GPO286" s="159"/>
      <c r="GPP286" s="159"/>
      <c r="GPQ286" s="159"/>
      <c r="GPR286" s="159"/>
      <c r="GPS286" s="159"/>
      <c r="GPT286" s="159"/>
      <c r="GPU286" s="159"/>
      <c r="GPV286" s="159"/>
      <c r="GPW286" s="159"/>
      <c r="GPX286" s="159"/>
      <c r="GPY286" s="159"/>
      <c r="GPZ286" s="159"/>
      <c r="GQA286" s="159"/>
      <c r="GQB286" s="159"/>
      <c r="GQC286" s="160"/>
      <c r="GQD286" s="158"/>
      <c r="GQE286" s="159"/>
      <c r="GQF286" s="159"/>
      <c r="GQG286" s="159"/>
      <c r="GQH286" s="159"/>
      <c r="GQI286" s="159"/>
      <c r="GQJ286" s="159"/>
      <c r="GQK286" s="159"/>
      <c r="GQL286" s="159"/>
      <c r="GQM286" s="159"/>
      <c r="GQN286" s="159"/>
      <c r="GQO286" s="159"/>
      <c r="GQP286" s="159"/>
      <c r="GQQ286" s="159"/>
      <c r="GQR286" s="159"/>
      <c r="GQS286" s="159"/>
      <c r="GQT286" s="159"/>
      <c r="GQU286" s="159"/>
      <c r="GQV286" s="159"/>
      <c r="GQW286" s="159"/>
      <c r="GQX286" s="159"/>
      <c r="GQY286" s="159"/>
      <c r="GQZ286" s="159"/>
      <c r="GRA286" s="159"/>
      <c r="GRB286" s="159"/>
      <c r="GRC286" s="159"/>
      <c r="GRD286" s="159"/>
      <c r="GRE286" s="159"/>
      <c r="GRF286" s="159"/>
      <c r="GRG286" s="159"/>
      <c r="GRH286" s="160"/>
      <c r="GRI286" s="158"/>
      <c r="GRJ286" s="159"/>
      <c r="GRK286" s="159"/>
      <c r="GRL286" s="159"/>
      <c r="GRM286" s="159"/>
      <c r="GRN286" s="159"/>
      <c r="GRO286" s="159"/>
      <c r="GRP286" s="159"/>
      <c r="GRQ286" s="159"/>
      <c r="GRR286" s="159"/>
      <c r="GRS286" s="159"/>
      <c r="GRT286" s="159"/>
      <c r="GRU286" s="159"/>
      <c r="GRV286" s="159"/>
      <c r="GRW286" s="159"/>
      <c r="GRX286" s="159"/>
      <c r="GRY286" s="159"/>
      <c r="GRZ286" s="159"/>
      <c r="GSA286" s="159"/>
      <c r="GSB286" s="159"/>
      <c r="GSC286" s="159"/>
      <c r="GSD286" s="159"/>
      <c r="GSE286" s="159"/>
      <c r="GSF286" s="159"/>
      <c r="GSG286" s="159"/>
      <c r="GSH286" s="159"/>
      <c r="GSI286" s="159"/>
      <c r="GSJ286" s="159"/>
      <c r="GSK286" s="159"/>
      <c r="GSL286" s="159"/>
      <c r="GSM286" s="160"/>
      <c r="GSN286" s="158"/>
      <c r="GSO286" s="159"/>
      <c r="GSP286" s="159"/>
      <c r="GSQ286" s="159"/>
      <c r="GSR286" s="159"/>
      <c r="GSS286" s="159"/>
      <c r="GST286" s="159"/>
      <c r="GSU286" s="159"/>
      <c r="GSV286" s="159"/>
      <c r="GSW286" s="159"/>
      <c r="GSX286" s="159"/>
      <c r="GSY286" s="159"/>
      <c r="GSZ286" s="159"/>
      <c r="GTA286" s="159"/>
      <c r="GTB286" s="159"/>
      <c r="GTC286" s="159"/>
      <c r="GTD286" s="159"/>
      <c r="GTE286" s="159"/>
      <c r="GTF286" s="159"/>
      <c r="GTG286" s="159"/>
      <c r="GTH286" s="159"/>
      <c r="GTI286" s="159"/>
      <c r="GTJ286" s="159"/>
      <c r="GTK286" s="159"/>
      <c r="GTL286" s="159"/>
      <c r="GTM286" s="159"/>
      <c r="GTN286" s="159"/>
      <c r="GTO286" s="159"/>
      <c r="GTP286" s="159"/>
      <c r="GTQ286" s="159"/>
      <c r="GTR286" s="160"/>
      <c r="GTS286" s="158"/>
      <c r="GTT286" s="159"/>
      <c r="GTU286" s="159"/>
      <c r="GTV286" s="159"/>
      <c r="GTW286" s="159"/>
      <c r="GTX286" s="159"/>
      <c r="GTY286" s="159"/>
      <c r="GTZ286" s="159"/>
      <c r="GUA286" s="159"/>
      <c r="GUB286" s="159"/>
      <c r="GUC286" s="159"/>
      <c r="GUD286" s="159"/>
      <c r="GUE286" s="159"/>
      <c r="GUF286" s="159"/>
      <c r="GUG286" s="159"/>
      <c r="GUH286" s="159"/>
      <c r="GUI286" s="159"/>
      <c r="GUJ286" s="159"/>
      <c r="GUK286" s="159"/>
      <c r="GUL286" s="159"/>
      <c r="GUM286" s="159"/>
      <c r="GUN286" s="159"/>
      <c r="GUO286" s="159"/>
      <c r="GUP286" s="159"/>
      <c r="GUQ286" s="159"/>
      <c r="GUR286" s="159"/>
      <c r="GUS286" s="159"/>
      <c r="GUT286" s="159"/>
      <c r="GUU286" s="159"/>
      <c r="GUV286" s="159"/>
      <c r="GUW286" s="160"/>
      <c r="GUX286" s="158"/>
      <c r="GUY286" s="159"/>
      <c r="GUZ286" s="159"/>
      <c r="GVA286" s="159"/>
      <c r="GVB286" s="159"/>
      <c r="GVC286" s="159"/>
      <c r="GVD286" s="159"/>
      <c r="GVE286" s="159"/>
      <c r="GVF286" s="159"/>
      <c r="GVG286" s="159"/>
      <c r="GVH286" s="159"/>
      <c r="GVI286" s="159"/>
      <c r="GVJ286" s="159"/>
      <c r="GVK286" s="159"/>
      <c r="GVL286" s="159"/>
      <c r="GVM286" s="159"/>
      <c r="GVN286" s="159"/>
      <c r="GVO286" s="159"/>
      <c r="GVP286" s="159"/>
      <c r="GVQ286" s="159"/>
      <c r="GVR286" s="159"/>
      <c r="GVS286" s="159"/>
      <c r="GVT286" s="159"/>
      <c r="GVU286" s="159"/>
      <c r="GVV286" s="159"/>
      <c r="GVW286" s="159"/>
      <c r="GVX286" s="159"/>
      <c r="GVY286" s="159"/>
      <c r="GVZ286" s="159"/>
      <c r="GWA286" s="159"/>
      <c r="GWB286" s="160"/>
      <c r="GWC286" s="158"/>
      <c r="GWD286" s="159"/>
      <c r="GWE286" s="159"/>
      <c r="GWF286" s="159"/>
      <c r="GWG286" s="159"/>
      <c r="GWH286" s="159"/>
      <c r="GWI286" s="159"/>
      <c r="GWJ286" s="159"/>
      <c r="GWK286" s="159"/>
      <c r="GWL286" s="159"/>
      <c r="GWM286" s="159"/>
      <c r="GWN286" s="159"/>
      <c r="GWO286" s="159"/>
      <c r="GWP286" s="159"/>
      <c r="GWQ286" s="159"/>
      <c r="GWR286" s="159"/>
      <c r="GWS286" s="159"/>
      <c r="GWT286" s="159"/>
      <c r="GWU286" s="159"/>
      <c r="GWV286" s="159"/>
      <c r="GWW286" s="159"/>
      <c r="GWX286" s="159"/>
      <c r="GWY286" s="159"/>
      <c r="GWZ286" s="159"/>
      <c r="GXA286" s="159"/>
      <c r="GXB286" s="159"/>
      <c r="GXC286" s="159"/>
      <c r="GXD286" s="159"/>
      <c r="GXE286" s="159"/>
      <c r="GXF286" s="159"/>
      <c r="GXG286" s="160"/>
      <c r="GXH286" s="158"/>
      <c r="GXI286" s="159"/>
      <c r="GXJ286" s="159"/>
      <c r="GXK286" s="159"/>
      <c r="GXL286" s="159"/>
      <c r="GXM286" s="159"/>
      <c r="GXN286" s="159"/>
      <c r="GXO286" s="159"/>
      <c r="GXP286" s="159"/>
      <c r="GXQ286" s="159"/>
      <c r="GXR286" s="159"/>
      <c r="GXS286" s="159"/>
      <c r="GXT286" s="159"/>
      <c r="GXU286" s="159"/>
      <c r="GXV286" s="159"/>
      <c r="GXW286" s="159"/>
      <c r="GXX286" s="159"/>
      <c r="GXY286" s="159"/>
      <c r="GXZ286" s="159"/>
      <c r="GYA286" s="159"/>
      <c r="GYB286" s="159"/>
      <c r="GYC286" s="159"/>
      <c r="GYD286" s="159"/>
      <c r="GYE286" s="159"/>
      <c r="GYF286" s="159"/>
      <c r="GYG286" s="159"/>
      <c r="GYH286" s="159"/>
      <c r="GYI286" s="159"/>
      <c r="GYJ286" s="159"/>
      <c r="GYK286" s="159"/>
      <c r="GYL286" s="160"/>
      <c r="GYM286" s="158"/>
      <c r="GYN286" s="159"/>
      <c r="GYO286" s="159"/>
      <c r="GYP286" s="159"/>
      <c r="GYQ286" s="159"/>
      <c r="GYR286" s="159"/>
      <c r="GYS286" s="159"/>
      <c r="GYT286" s="159"/>
      <c r="GYU286" s="159"/>
      <c r="GYV286" s="159"/>
      <c r="GYW286" s="159"/>
      <c r="GYX286" s="159"/>
      <c r="GYY286" s="159"/>
      <c r="GYZ286" s="159"/>
      <c r="GZA286" s="159"/>
      <c r="GZB286" s="159"/>
      <c r="GZC286" s="159"/>
      <c r="GZD286" s="159"/>
      <c r="GZE286" s="159"/>
      <c r="GZF286" s="159"/>
      <c r="GZG286" s="159"/>
      <c r="GZH286" s="159"/>
      <c r="GZI286" s="159"/>
      <c r="GZJ286" s="159"/>
      <c r="GZK286" s="159"/>
      <c r="GZL286" s="159"/>
      <c r="GZM286" s="159"/>
      <c r="GZN286" s="159"/>
      <c r="GZO286" s="159"/>
      <c r="GZP286" s="159"/>
      <c r="GZQ286" s="160"/>
      <c r="GZR286" s="158"/>
      <c r="GZS286" s="159"/>
      <c r="GZT286" s="159"/>
      <c r="GZU286" s="159"/>
      <c r="GZV286" s="159"/>
      <c r="GZW286" s="159"/>
      <c r="GZX286" s="159"/>
      <c r="GZY286" s="159"/>
      <c r="GZZ286" s="159"/>
      <c r="HAA286" s="159"/>
      <c r="HAB286" s="159"/>
      <c r="HAC286" s="159"/>
      <c r="HAD286" s="159"/>
      <c r="HAE286" s="159"/>
      <c r="HAF286" s="159"/>
      <c r="HAG286" s="159"/>
      <c r="HAH286" s="159"/>
      <c r="HAI286" s="159"/>
      <c r="HAJ286" s="159"/>
      <c r="HAK286" s="159"/>
      <c r="HAL286" s="159"/>
      <c r="HAM286" s="159"/>
      <c r="HAN286" s="159"/>
      <c r="HAO286" s="159"/>
      <c r="HAP286" s="159"/>
      <c r="HAQ286" s="159"/>
      <c r="HAR286" s="159"/>
      <c r="HAS286" s="159"/>
      <c r="HAT286" s="159"/>
      <c r="HAU286" s="159"/>
      <c r="HAV286" s="160"/>
      <c r="HAW286" s="158"/>
      <c r="HAX286" s="159"/>
      <c r="HAY286" s="159"/>
      <c r="HAZ286" s="159"/>
      <c r="HBA286" s="159"/>
      <c r="HBB286" s="159"/>
      <c r="HBC286" s="159"/>
      <c r="HBD286" s="159"/>
      <c r="HBE286" s="159"/>
      <c r="HBF286" s="159"/>
      <c r="HBG286" s="159"/>
      <c r="HBH286" s="159"/>
      <c r="HBI286" s="159"/>
      <c r="HBJ286" s="159"/>
      <c r="HBK286" s="159"/>
      <c r="HBL286" s="159"/>
      <c r="HBM286" s="159"/>
      <c r="HBN286" s="159"/>
      <c r="HBO286" s="159"/>
      <c r="HBP286" s="159"/>
      <c r="HBQ286" s="159"/>
      <c r="HBR286" s="159"/>
      <c r="HBS286" s="159"/>
      <c r="HBT286" s="159"/>
      <c r="HBU286" s="159"/>
      <c r="HBV286" s="159"/>
      <c r="HBW286" s="159"/>
      <c r="HBX286" s="159"/>
      <c r="HBY286" s="159"/>
      <c r="HBZ286" s="159"/>
      <c r="HCA286" s="160"/>
      <c r="HCB286" s="158"/>
      <c r="HCC286" s="159"/>
      <c r="HCD286" s="159"/>
      <c r="HCE286" s="159"/>
      <c r="HCF286" s="159"/>
      <c r="HCG286" s="159"/>
      <c r="HCH286" s="159"/>
      <c r="HCI286" s="159"/>
      <c r="HCJ286" s="159"/>
      <c r="HCK286" s="159"/>
      <c r="HCL286" s="159"/>
      <c r="HCM286" s="159"/>
      <c r="HCN286" s="159"/>
      <c r="HCO286" s="159"/>
      <c r="HCP286" s="159"/>
      <c r="HCQ286" s="159"/>
      <c r="HCR286" s="159"/>
      <c r="HCS286" s="159"/>
      <c r="HCT286" s="159"/>
      <c r="HCU286" s="159"/>
      <c r="HCV286" s="159"/>
      <c r="HCW286" s="159"/>
      <c r="HCX286" s="159"/>
      <c r="HCY286" s="159"/>
      <c r="HCZ286" s="159"/>
      <c r="HDA286" s="159"/>
      <c r="HDB286" s="159"/>
      <c r="HDC286" s="159"/>
      <c r="HDD286" s="159"/>
      <c r="HDE286" s="159"/>
      <c r="HDF286" s="160"/>
      <c r="HDG286" s="158"/>
      <c r="HDH286" s="159"/>
      <c r="HDI286" s="159"/>
      <c r="HDJ286" s="159"/>
      <c r="HDK286" s="159"/>
      <c r="HDL286" s="159"/>
      <c r="HDM286" s="159"/>
      <c r="HDN286" s="159"/>
      <c r="HDO286" s="159"/>
      <c r="HDP286" s="159"/>
      <c r="HDQ286" s="159"/>
      <c r="HDR286" s="159"/>
      <c r="HDS286" s="159"/>
      <c r="HDT286" s="159"/>
      <c r="HDU286" s="159"/>
      <c r="HDV286" s="159"/>
      <c r="HDW286" s="159"/>
      <c r="HDX286" s="159"/>
      <c r="HDY286" s="159"/>
      <c r="HDZ286" s="159"/>
      <c r="HEA286" s="159"/>
      <c r="HEB286" s="159"/>
      <c r="HEC286" s="159"/>
      <c r="HED286" s="159"/>
      <c r="HEE286" s="159"/>
      <c r="HEF286" s="159"/>
      <c r="HEG286" s="159"/>
      <c r="HEH286" s="159"/>
      <c r="HEI286" s="159"/>
      <c r="HEJ286" s="159"/>
      <c r="HEK286" s="160"/>
      <c r="HEL286" s="158"/>
      <c r="HEM286" s="159"/>
      <c r="HEN286" s="159"/>
      <c r="HEO286" s="159"/>
      <c r="HEP286" s="159"/>
      <c r="HEQ286" s="159"/>
      <c r="HER286" s="159"/>
      <c r="HES286" s="159"/>
      <c r="HET286" s="159"/>
      <c r="HEU286" s="159"/>
      <c r="HEV286" s="159"/>
      <c r="HEW286" s="159"/>
      <c r="HEX286" s="159"/>
      <c r="HEY286" s="159"/>
      <c r="HEZ286" s="159"/>
      <c r="HFA286" s="159"/>
      <c r="HFB286" s="159"/>
      <c r="HFC286" s="159"/>
      <c r="HFD286" s="159"/>
      <c r="HFE286" s="159"/>
      <c r="HFF286" s="159"/>
      <c r="HFG286" s="159"/>
      <c r="HFH286" s="159"/>
      <c r="HFI286" s="159"/>
      <c r="HFJ286" s="159"/>
      <c r="HFK286" s="159"/>
      <c r="HFL286" s="159"/>
      <c r="HFM286" s="159"/>
      <c r="HFN286" s="159"/>
      <c r="HFO286" s="159"/>
      <c r="HFP286" s="160"/>
      <c r="HFQ286" s="158"/>
      <c r="HFR286" s="159"/>
      <c r="HFS286" s="159"/>
      <c r="HFT286" s="159"/>
      <c r="HFU286" s="159"/>
      <c r="HFV286" s="159"/>
      <c r="HFW286" s="159"/>
      <c r="HFX286" s="159"/>
      <c r="HFY286" s="159"/>
      <c r="HFZ286" s="159"/>
      <c r="HGA286" s="159"/>
      <c r="HGB286" s="159"/>
      <c r="HGC286" s="159"/>
      <c r="HGD286" s="159"/>
      <c r="HGE286" s="159"/>
      <c r="HGF286" s="159"/>
      <c r="HGG286" s="159"/>
      <c r="HGH286" s="159"/>
      <c r="HGI286" s="159"/>
      <c r="HGJ286" s="159"/>
      <c r="HGK286" s="159"/>
      <c r="HGL286" s="159"/>
      <c r="HGM286" s="159"/>
      <c r="HGN286" s="159"/>
      <c r="HGO286" s="159"/>
      <c r="HGP286" s="159"/>
      <c r="HGQ286" s="159"/>
      <c r="HGR286" s="159"/>
      <c r="HGS286" s="159"/>
      <c r="HGT286" s="159"/>
      <c r="HGU286" s="160"/>
      <c r="HGV286" s="158"/>
      <c r="HGW286" s="159"/>
      <c r="HGX286" s="159"/>
      <c r="HGY286" s="159"/>
      <c r="HGZ286" s="159"/>
      <c r="HHA286" s="159"/>
      <c r="HHB286" s="159"/>
      <c r="HHC286" s="159"/>
      <c r="HHD286" s="159"/>
      <c r="HHE286" s="159"/>
      <c r="HHF286" s="159"/>
      <c r="HHG286" s="159"/>
      <c r="HHH286" s="159"/>
      <c r="HHI286" s="159"/>
      <c r="HHJ286" s="159"/>
      <c r="HHK286" s="159"/>
      <c r="HHL286" s="159"/>
      <c r="HHM286" s="159"/>
      <c r="HHN286" s="159"/>
      <c r="HHO286" s="159"/>
      <c r="HHP286" s="159"/>
      <c r="HHQ286" s="159"/>
      <c r="HHR286" s="159"/>
      <c r="HHS286" s="159"/>
      <c r="HHT286" s="159"/>
      <c r="HHU286" s="159"/>
      <c r="HHV286" s="159"/>
      <c r="HHW286" s="159"/>
      <c r="HHX286" s="159"/>
      <c r="HHY286" s="159"/>
      <c r="HHZ286" s="160"/>
      <c r="HIA286" s="158"/>
      <c r="HIB286" s="159"/>
      <c r="HIC286" s="159"/>
      <c r="HID286" s="159"/>
      <c r="HIE286" s="159"/>
      <c r="HIF286" s="159"/>
      <c r="HIG286" s="159"/>
      <c r="HIH286" s="159"/>
      <c r="HII286" s="159"/>
      <c r="HIJ286" s="159"/>
      <c r="HIK286" s="159"/>
      <c r="HIL286" s="159"/>
      <c r="HIM286" s="159"/>
      <c r="HIN286" s="159"/>
      <c r="HIO286" s="159"/>
      <c r="HIP286" s="159"/>
      <c r="HIQ286" s="159"/>
      <c r="HIR286" s="159"/>
      <c r="HIS286" s="159"/>
      <c r="HIT286" s="159"/>
      <c r="HIU286" s="159"/>
      <c r="HIV286" s="159"/>
      <c r="HIW286" s="159"/>
      <c r="HIX286" s="159"/>
      <c r="HIY286" s="159"/>
      <c r="HIZ286" s="159"/>
      <c r="HJA286" s="159"/>
      <c r="HJB286" s="159"/>
      <c r="HJC286" s="159"/>
      <c r="HJD286" s="159"/>
      <c r="HJE286" s="160"/>
      <c r="HJF286" s="158"/>
      <c r="HJG286" s="159"/>
      <c r="HJH286" s="159"/>
      <c r="HJI286" s="159"/>
      <c r="HJJ286" s="159"/>
      <c r="HJK286" s="159"/>
      <c r="HJL286" s="159"/>
      <c r="HJM286" s="159"/>
      <c r="HJN286" s="159"/>
      <c r="HJO286" s="159"/>
      <c r="HJP286" s="159"/>
      <c r="HJQ286" s="159"/>
      <c r="HJR286" s="159"/>
      <c r="HJS286" s="159"/>
      <c r="HJT286" s="159"/>
      <c r="HJU286" s="159"/>
      <c r="HJV286" s="159"/>
      <c r="HJW286" s="159"/>
      <c r="HJX286" s="159"/>
      <c r="HJY286" s="159"/>
      <c r="HJZ286" s="159"/>
      <c r="HKA286" s="159"/>
      <c r="HKB286" s="159"/>
      <c r="HKC286" s="159"/>
      <c r="HKD286" s="159"/>
      <c r="HKE286" s="159"/>
      <c r="HKF286" s="159"/>
      <c r="HKG286" s="159"/>
      <c r="HKH286" s="159"/>
      <c r="HKI286" s="159"/>
      <c r="HKJ286" s="160"/>
      <c r="HKK286" s="158"/>
      <c r="HKL286" s="159"/>
      <c r="HKM286" s="159"/>
      <c r="HKN286" s="159"/>
      <c r="HKO286" s="159"/>
      <c r="HKP286" s="159"/>
      <c r="HKQ286" s="159"/>
      <c r="HKR286" s="159"/>
      <c r="HKS286" s="159"/>
      <c r="HKT286" s="159"/>
      <c r="HKU286" s="159"/>
      <c r="HKV286" s="159"/>
      <c r="HKW286" s="159"/>
      <c r="HKX286" s="159"/>
      <c r="HKY286" s="159"/>
      <c r="HKZ286" s="159"/>
      <c r="HLA286" s="159"/>
      <c r="HLB286" s="159"/>
      <c r="HLC286" s="159"/>
      <c r="HLD286" s="159"/>
      <c r="HLE286" s="159"/>
      <c r="HLF286" s="159"/>
      <c r="HLG286" s="159"/>
      <c r="HLH286" s="159"/>
      <c r="HLI286" s="159"/>
      <c r="HLJ286" s="159"/>
      <c r="HLK286" s="159"/>
      <c r="HLL286" s="159"/>
      <c r="HLM286" s="159"/>
      <c r="HLN286" s="159"/>
      <c r="HLO286" s="160"/>
      <c r="HLP286" s="158"/>
      <c r="HLQ286" s="159"/>
      <c r="HLR286" s="159"/>
      <c r="HLS286" s="159"/>
      <c r="HLT286" s="159"/>
      <c r="HLU286" s="159"/>
      <c r="HLV286" s="159"/>
      <c r="HLW286" s="159"/>
      <c r="HLX286" s="159"/>
      <c r="HLY286" s="159"/>
      <c r="HLZ286" s="159"/>
      <c r="HMA286" s="159"/>
      <c r="HMB286" s="159"/>
      <c r="HMC286" s="159"/>
      <c r="HMD286" s="159"/>
      <c r="HME286" s="159"/>
      <c r="HMF286" s="159"/>
      <c r="HMG286" s="159"/>
      <c r="HMH286" s="159"/>
      <c r="HMI286" s="159"/>
      <c r="HMJ286" s="159"/>
      <c r="HMK286" s="159"/>
      <c r="HML286" s="159"/>
      <c r="HMM286" s="159"/>
      <c r="HMN286" s="159"/>
      <c r="HMO286" s="159"/>
      <c r="HMP286" s="159"/>
      <c r="HMQ286" s="159"/>
      <c r="HMR286" s="159"/>
      <c r="HMS286" s="159"/>
      <c r="HMT286" s="160"/>
      <c r="HMU286" s="158"/>
      <c r="HMV286" s="159"/>
      <c r="HMW286" s="159"/>
      <c r="HMX286" s="159"/>
      <c r="HMY286" s="159"/>
      <c r="HMZ286" s="159"/>
      <c r="HNA286" s="159"/>
      <c r="HNB286" s="159"/>
      <c r="HNC286" s="159"/>
      <c r="HND286" s="159"/>
      <c r="HNE286" s="159"/>
      <c r="HNF286" s="159"/>
      <c r="HNG286" s="159"/>
      <c r="HNH286" s="159"/>
      <c r="HNI286" s="159"/>
      <c r="HNJ286" s="159"/>
      <c r="HNK286" s="159"/>
      <c r="HNL286" s="159"/>
      <c r="HNM286" s="159"/>
      <c r="HNN286" s="159"/>
      <c r="HNO286" s="159"/>
      <c r="HNP286" s="159"/>
      <c r="HNQ286" s="159"/>
      <c r="HNR286" s="159"/>
      <c r="HNS286" s="159"/>
      <c r="HNT286" s="159"/>
      <c r="HNU286" s="159"/>
      <c r="HNV286" s="159"/>
      <c r="HNW286" s="159"/>
      <c r="HNX286" s="159"/>
      <c r="HNY286" s="160"/>
      <c r="HNZ286" s="158"/>
      <c r="HOA286" s="159"/>
      <c r="HOB286" s="159"/>
      <c r="HOC286" s="159"/>
      <c r="HOD286" s="159"/>
      <c r="HOE286" s="159"/>
      <c r="HOF286" s="159"/>
      <c r="HOG286" s="159"/>
      <c r="HOH286" s="159"/>
      <c r="HOI286" s="159"/>
      <c r="HOJ286" s="159"/>
      <c r="HOK286" s="159"/>
      <c r="HOL286" s="159"/>
      <c r="HOM286" s="159"/>
      <c r="HON286" s="159"/>
      <c r="HOO286" s="159"/>
      <c r="HOP286" s="159"/>
      <c r="HOQ286" s="159"/>
      <c r="HOR286" s="159"/>
      <c r="HOS286" s="159"/>
      <c r="HOT286" s="159"/>
      <c r="HOU286" s="159"/>
      <c r="HOV286" s="159"/>
      <c r="HOW286" s="159"/>
      <c r="HOX286" s="159"/>
      <c r="HOY286" s="159"/>
      <c r="HOZ286" s="159"/>
      <c r="HPA286" s="159"/>
      <c r="HPB286" s="159"/>
      <c r="HPC286" s="159"/>
      <c r="HPD286" s="160"/>
      <c r="HPE286" s="158"/>
      <c r="HPF286" s="159"/>
      <c r="HPG286" s="159"/>
      <c r="HPH286" s="159"/>
      <c r="HPI286" s="159"/>
      <c r="HPJ286" s="159"/>
      <c r="HPK286" s="159"/>
      <c r="HPL286" s="159"/>
      <c r="HPM286" s="159"/>
      <c r="HPN286" s="159"/>
      <c r="HPO286" s="159"/>
      <c r="HPP286" s="159"/>
      <c r="HPQ286" s="159"/>
      <c r="HPR286" s="159"/>
      <c r="HPS286" s="159"/>
      <c r="HPT286" s="159"/>
      <c r="HPU286" s="159"/>
      <c r="HPV286" s="159"/>
      <c r="HPW286" s="159"/>
      <c r="HPX286" s="159"/>
      <c r="HPY286" s="159"/>
      <c r="HPZ286" s="159"/>
      <c r="HQA286" s="159"/>
      <c r="HQB286" s="159"/>
      <c r="HQC286" s="159"/>
      <c r="HQD286" s="159"/>
      <c r="HQE286" s="159"/>
      <c r="HQF286" s="159"/>
      <c r="HQG286" s="159"/>
      <c r="HQH286" s="159"/>
      <c r="HQI286" s="160"/>
      <c r="HQJ286" s="158"/>
      <c r="HQK286" s="159"/>
      <c r="HQL286" s="159"/>
      <c r="HQM286" s="159"/>
      <c r="HQN286" s="159"/>
      <c r="HQO286" s="159"/>
      <c r="HQP286" s="159"/>
      <c r="HQQ286" s="159"/>
      <c r="HQR286" s="159"/>
      <c r="HQS286" s="159"/>
      <c r="HQT286" s="159"/>
      <c r="HQU286" s="159"/>
      <c r="HQV286" s="159"/>
      <c r="HQW286" s="159"/>
      <c r="HQX286" s="159"/>
      <c r="HQY286" s="159"/>
      <c r="HQZ286" s="159"/>
      <c r="HRA286" s="159"/>
      <c r="HRB286" s="159"/>
      <c r="HRC286" s="159"/>
      <c r="HRD286" s="159"/>
      <c r="HRE286" s="159"/>
      <c r="HRF286" s="159"/>
      <c r="HRG286" s="159"/>
      <c r="HRH286" s="159"/>
      <c r="HRI286" s="159"/>
      <c r="HRJ286" s="159"/>
      <c r="HRK286" s="159"/>
      <c r="HRL286" s="159"/>
      <c r="HRM286" s="159"/>
      <c r="HRN286" s="160"/>
      <c r="HRO286" s="158"/>
      <c r="HRP286" s="159"/>
      <c r="HRQ286" s="159"/>
      <c r="HRR286" s="159"/>
      <c r="HRS286" s="159"/>
      <c r="HRT286" s="159"/>
      <c r="HRU286" s="159"/>
      <c r="HRV286" s="159"/>
      <c r="HRW286" s="159"/>
      <c r="HRX286" s="159"/>
      <c r="HRY286" s="159"/>
      <c r="HRZ286" s="159"/>
      <c r="HSA286" s="159"/>
      <c r="HSB286" s="159"/>
      <c r="HSC286" s="159"/>
      <c r="HSD286" s="159"/>
      <c r="HSE286" s="159"/>
      <c r="HSF286" s="159"/>
      <c r="HSG286" s="159"/>
      <c r="HSH286" s="159"/>
      <c r="HSI286" s="159"/>
      <c r="HSJ286" s="159"/>
      <c r="HSK286" s="159"/>
      <c r="HSL286" s="159"/>
      <c r="HSM286" s="159"/>
      <c r="HSN286" s="159"/>
      <c r="HSO286" s="159"/>
      <c r="HSP286" s="159"/>
      <c r="HSQ286" s="159"/>
      <c r="HSR286" s="159"/>
      <c r="HSS286" s="160"/>
      <c r="HST286" s="158"/>
      <c r="HSU286" s="159"/>
      <c r="HSV286" s="159"/>
      <c r="HSW286" s="159"/>
      <c r="HSX286" s="159"/>
      <c r="HSY286" s="159"/>
      <c r="HSZ286" s="159"/>
      <c r="HTA286" s="159"/>
      <c r="HTB286" s="159"/>
      <c r="HTC286" s="159"/>
      <c r="HTD286" s="159"/>
      <c r="HTE286" s="159"/>
      <c r="HTF286" s="159"/>
      <c r="HTG286" s="159"/>
      <c r="HTH286" s="159"/>
      <c r="HTI286" s="159"/>
      <c r="HTJ286" s="159"/>
      <c r="HTK286" s="159"/>
      <c r="HTL286" s="159"/>
      <c r="HTM286" s="159"/>
      <c r="HTN286" s="159"/>
      <c r="HTO286" s="159"/>
      <c r="HTP286" s="159"/>
      <c r="HTQ286" s="159"/>
      <c r="HTR286" s="159"/>
      <c r="HTS286" s="159"/>
      <c r="HTT286" s="159"/>
      <c r="HTU286" s="159"/>
      <c r="HTV286" s="159"/>
      <c r="HTW286" s="159"/>
      <c r="HTX286" s="160"/>
      <c r="HTY286" s="158"/>
      <c r="HTZ286" s="159"/>
      <c r="HUA286" s="159"/>
      <c r="HUB286" s="159"/>
      <c r="HUC286" s="159"/>
      <c r="HUD286" s="159"/>
      <c r="HUE286" s="159"/>
      <c r="HUF286" s="159"/>
      <c r="HUG286" s="159"/>
      <c r="HUH286" s="159"/>
      <c r="HUI286" s="159"/>
      <c r="HUJ286" s="159"/>
      <c r="HUK286" s="159"/>
      <c r="HUL286" s="159"/>
      <c r="HUM286" s="159"/>
      <c r="HUN286" s="159"/>
      <c r="HUO286" s="159"/>
      <c r="HUP286" s="159"/>
      <c r="HUQ286" s="159"/>
      <c r="HUR286" s="159"/>
      <c r="HUS286" s="159"/>
      <c r="HUT286" s="159"/>
      <c r="HUU286" s="159"/>
      <c r="HUV286" s="159"/>
      <c r="HUW286" s="159"/>
      <c r="HUX286" s="159"/>
      <c r="HUY286" s="159"/>
      <c r="HUZ286" s="159"/>
      <c r="HVA286" s="159"/>
      <c r="HVB286" s="159"/>
      <c r="HVC286" s="160"/>
      <c r="HVD286" s="158"/>
      <c r="HVE286" s="159"/>
      <c r="HVF286" s="159"/>
      <c r="HVG286" s="159"/>
      <c r="HVH286" s="159"/>
      <c r="HVI286" s="159"/>
      <c r="HVJ286" s="159"/>
      <c r="HVK286" s="159"/>
      <c r="HVL286" s="159"/>
      <c r="HVM286" s="159"/>
      <c r="HVN286" s="159"/>
      <c r="HVO286" s="159"/>
      <c r="HVP286" s="159"/>
      <c r="HVQ286" s="159"/>
      <c r="HVR286" s="159"/>
      <c r="HVS286" s="159"/>
      <c r="HVT286" s="159"/>
      <c r="HVU286" s="159"/>
      <c r="HVV286" s="159"/>
      <c r="HVW286" s="159"/>
      <c r="HVX286" s="159"/>
      <c r="HVY286" s="159"/>
      <c r="HVZ286" s="159"/>
      <c r="HWA286" s="159"/>
      <c r="HWB286" s="159"/>
      <c r="HWC286" s="159"/>
      <c r="HWD286" s="159"/>
      <c r="HWE286" s="159"/>
      <c r="HWF286" s="159"/>
      <c r="HWG286" s="159"/>
      <c r="HWH286" s="160"/>
      <c r="HWI286" s="158"/>
      <c r="HWJ286" s="159"/>
      <c r="HWK286" s="159"/>
      <c r="HWL286" s="159"/>
      <c r="HWM286" s="159"/>
      <c r="HWN286" s="159"/>
      <c r="HWO286" s="159"/>
      <c r="HWP286" s="159"/>
      <c r="HWQ286" s="159"/>
      <c r="HWR286" s="159"/>
      <c r="HWS286" s="159"/>
      <c r="HWT286" s="159"/>
      <c r="HWU286" s="159"/>
      <c r="HWV286" s="159"/>
      <c r="HWW286" s="159"/>
      <c r="HWX286" s="159"/>
      <c r="HWY286" s="159"/>
      <c r="HWZ286" s="159"/>
      <c r="HXA286" s="159"/>
      <c r="HXB286" s="159"/>
      <c r="HXC286" s="159"/>
      <c r="HXD286" s="159"/>
      <c r="HXE286" s="159"/>
      <c r="HXF286" s="159"/>
      <c r="HXG286" s="159"/>
      <c r="HXH286" s="159"/>
      <c r="HXI286" s="159"/>
      <c r="HXJ286" s="159"/>
      <c r="HXK286" s="159"/>
      <c r="HXL286" s="159"/>
      <c r="HXM286" s="160"/>
      <c r="HXN286" s="158"/>
      <c r="HXO286" s="159"/>
      <c r="HXP286" s="159"/>
      <c r="HXQ286" s="159"/>
      <c r="HXR286" s="159"/>
      <c r="HXS286" s="159"/>
      <c r="HXT286" s="159"/>
      <c r="HXU286" s="159"/>
      <c r="HXV286" s="159"/>
      <c r="HXW286" s="159"/>
      <c r="HXX286" s="159"/>
      <c r="HXY286" s="159"/>
      <c r="HXZ286" s="159"/>
      <c r="HYA286" s="159"/>
      <c r="HYB286" s="159"/>
      <c r="HYC286" s="159"/>
      <c r="HYD286" s="159"/>
      <c r="HYE286" s="159"/>
      <c r="HYF286" s="159"/>
      <c r="HYG286" s="159"/>
      <c r="HYH286" s="159"/>
      <c r="HYI286" s="159"/>
      <c r="HYJ286" s="159"/>
      <c r="HYK286" s="159"/>
      <c r="HYL286" s="159"/>
      <c r="HYM286" s="159"/>
      <c r="HYN286" s="159"/>
      <c r="HYO286" s="159"/>
      <c r="HYP286" s="159"/>
      <c r="HYQ286" s="159"/>
      <c r="HYR286" s="160"/>
      <c r="HYS286" s="158"/>
      <c r="HYT286" s="159"/>
      <c r="HYU286" s="159"/>
      <c r="HYV286" s="159"/>
      <c r="HYW286" s="159"/>
      <c r="HYX286" s="159"/>
      <c r="HYY286" s="159"/>
      <c r="HYZ286" s="159"/>
      <c r="HZA286" s="159"/>
      <c r="HZB286" s="159"/>
      <c r="HZC286" s="159"/>
      <c r="HZD286" s="159"/>
      <c r="HZE286" s="159"/>
      <c r="HZF286" s="159"/>
      <c r="HZG286" s="159"/>
      <c r="HZH286" s="159"/>
      <c r="HZI286" s="159"/>
      <c r="HZJ286" s="159"/>
      <c r="HZK286" s="159"/>
      <c r="HZL286" s="159"/>
      <c r="HZM286" s="159"/>
      <c r="HZN286" s="159"/>
      <c r="HZO286" s="159"/>
      <c r="HZP286" s="159"/>
      <c r="HZQ286" s="159"/>
      <c r="HZR286" s="159"/>
      <c r="HZS286" s="159"/>
      <c r="HZT286" s="159"/>
      <c r="HZU286" s="159"/>
      <c r="HZV286" s="159"/>
      <c r="HZW286" s="160"/>
      <c r="HZX286" s="158"/>
      <c r="HZY286" s="159"/>
      <c r="HZZ286" s="159"/>
      <c r="IAA286" s="159"/>
      <c r="IAB286" s="159"/>
      <c r="IAC286" s="159"/>
      <c r="IAD286" s="159"/>
      <c r="IAE286" s="159"/>
      <c r="IAF286" s="159"/>
      <c r="IAG286" s="159"/>
      <c r="IAH286" s="159"/>
      <c r="IAI286" s="159"/>
      <c r="IAJ286" s="159"/>
      <c r="IAK286" s="159"/>
      <c r="IAL286" s="159"/>
      <c r="IAM286" s="159"/>
      <c r="IAN286" s="159"/>
      <c r="IAO286" s="159"/>
      <c r="IAP286" s="159"/>
      <c r="IAQ286" s="159"/>
      <c r="IAR286" s="159"/>
      <c r="IAS286" s="159"/>
      <c r="IAT286" s="159"/>
      <c r="IAU286" s="159"/>
      <c r="IAV286" s="159"/>
      <c r="IAW286" s="159"/>
      <c r="IAX286" s="159"/>
      <c r="IAY286" s="159"/>
      <c r="IAZ286" s="159"/>
      <c r="IBA286" s="159"/>
      <c r="IBB286" s="160"/>
      <c r="IBC286" s="158"/>
      <c r="IBD286" s="159"/>
      <c r="IBE286" s="159"/>
      <c r="IBF286" s="159"/>
      <c r="IBG286" s="159"/>
      <c r="IBH286" s="159"/>
      <c r="IBI286" s="159"/>
      <c r="IBJ286" s="159"/>
      <c r="IBK286" s="159"/>
      <c r="IBL286" s="159"/>
      <c r="IBM286" s="159"/>
      <c r="IBN286" s="159"/>
      <c r="IBO286" s="159"/>
      <c r="IBP286" s="159"/>
      <c r="IBQ286" s="159"/>
      <c r="IBR286" s="159"/>
      <c r="IBS286" s="159"/>
      <c r="IBT286" s="159"/>
      <c r="IBU286" s="159"/>
      <c r="IBV286" s="159"/>
      <c r="IBW286" s="159"/>
      <c r="IBX286" s="159"/>
      <c r="IBY286" s="159"/>
      <c r="IBZ286" s="159"/>
      <c r="ICA286" s="159"/>
      <c r="ICB286" s="159"/>
      <c r="ICC286" s="159"/>
      <c r="ICD286" s="159"/>
      <c r="ICE286" s="159"/>
      <c r="ICF286" s="159"/>
      <c r="ICG286" s="160"/>
      <c r="ICH286" s="158"/>
      <c r="ICI286" s="159"/>
      <c r="ICJ286" s="159"/>
      <c r="ICK286" s="159"/>
      <c r="ICL286" s="159"/>
      <c r="ICM286" s="159"/>
      <c r="ICN286" s="159"/>
      <c r="ICO286" s="159"/>
      <c r="ICP286" s="159"/>
      <c r="ICQ286" s="159"/>
      <c r="ICR286" s="159"/>
      <c r="ICS286" s="159"/>
      <c r="ICT286" s="159"/>
      <c r="ICU286" s="159"/>
      <c r="ICV286" s="159"/>
      <c r="ICW286" s="159"/>
      <c r="ICX286" s="159"/>
      <c r="ICY286" s="159"/>
      <c r="ICZ286" s="159"/>
      <c r="IDA286" s="159"/>
      <c r="IDB286" s="159"/>
      <c r="IDC286" s="159"/>
      <c r="IDD286" s="159"/>
      <c r="IDE286" s="159"/>
      <c r="IDF286" s="159"/>
      <c r="IDG286" s="159"/>
      <c r="IDH286" s="159"/>
      <c r="IDI286" s="159"/>
      <c r="IDJ286" s="159"/>
      <c r="IDK286" s="159"/>
      <c r="IDL286" s="160"/>
      <c r="IDM286" s="158"/>
      <c r="IDN286" s="159"/>
      <c r="IDO286" s="159"/>
      <c r="IDP286" s="159"/>
      <c r="IDQ286" s="159"/>
      <c r="IDR286" s="159"/>
      <c r="IDS286" s="159"/>
      <c r="IDT286" s="159"/>
      <c r="IDU286" s="159"/>
      <c r="IDV286" s="159"/>
      <c r="IDW286" s="159"/>
      <c r="IDX286" s="159"/>
      <c r="IDY286" s="159"/>
      <c r="IDZ286" s="159"/>
      <c r="IEA286" s="159"/>
      <c r="IEB286" s="159"/>
      <c r="IEC286" s="159"/>
      <c r="IED286" s="159"/>
      <c r="IEE286" s="159"/>
      <c r="IEF286" s="159"/>
      <c r="IEG286" s="159"/>
      <c r="IEH286" s="159"/>
      <c r="IEI286" s="159"/>
      <c r="IEJ286" s="159"/>
      <c r="IEK286" s="159"/>
      <c r="IEL286" s="159"/>
      <c r="IEM286" s="159"/>
      <c r="IEN286" s="159"/>
      <c r="IEO286" s="159"/>
      <c r="IEP286" s="159"/>
      <c r="IEQ286" s="160"/>
      <c r="IER286" s="158"/>
      <c r="IES286" s="159"/>
      <c r="IET286" s="159"/>
      <c r="IEU286" s="159"/>
      <c r="IEV286" s="159"/>
      <c r="IEW286" s="159"/>
      <c r="IEX286" s="159"/>
      <c r="IEY286" s="159"/>
      <c r="IEZ286" s="159"/>
      <c r="IFA286" s="159"/>
      <c r="IFB286" s="159"/>
      <c r="IFC286" s="159"/>
      <c r="IFD286" s="159"/>
      <c r="IFE286" s="159"/>
      <c r="IFF286" s="159"/>
      <c r="IFG286" s="159"/>
      <c r="IFH286" s="159"/>
      <c r="IFI286" s="159"/>
      <c r="IFJ286" s="159"/>
      <c r="IFK286" s="159"/>
      <c r="IFL286" s="159"/>
      <c r="IFM286" s="159"/>
      <c r="IFN286" s="159"/>
      <c r="IFO286" s="159"/>
      <c r="IFP286" s="159"/>
      <c r="IFQ286" s="159"/>
      <c r="IFR286" s="159"/>
      <c r="IFS286" s="159"/>
      <c r="IFT286" s="159"/>
      <c r="IFU286" s="159"/>
      <c r="IFV286" s="160"/>
      <c r="IFW286" s="158"/>
      <c r="IFX286" s="159"/>
      <c r="IFY286" s="159"/>
      <c r="IFZ286" s="159"/>
      <c r="IGA286" s="159"/>
      <c r="IGB286" s="159"/>
      <c r="IGC286" s="159"/>
      <c r="IGD286" s="159"/>
      <c r="IGE286" s="159"/>
      <c r="IGF286" s="159"/>
      <c r="IGG286" s="159"/>
      <c r="IGH286" s="159"/>
      <c r="IGI286" s="159"/>
      <c r="IGJ286" s="159"/>
      <c r="IGK286" s="159"/>
      <c r="IGL286" s="159"/>
      <c r="IGM286" s="159"/>
      <c r="IGN286" s="159"/>
      <c r="IGO286" s="159"/>
      <c r="IGP286" s="159"/>
      <c r="IGQ286" s="159"/>
      <c r="IGR286" s="159"/>
      <c r="IGS286" s="159"/>
      <c r="IGT286" s="159"/>
      <c r="IGU286" s="159"/>
      <c r="IGV286" s="159"/>
      <c r="IGW286" s="159"/>
      <c r="IGX286" s="159"/>
      <c r="IGY286" s="159"/>
      <c r="IGZ286" s="159"/>
      <c r="IHA286" s="160"/>
      <c r="IHB286" s="158"/>
      <c r="IHC286" s="159"/>
      <c r="IHD286" s="159"/>
      <c r="IHE286" s="159"/>
      <c r="IHF286" s="159"/>
      <c r="IHG286" s="159"/>
      <c r="IHH286" s="159"/>
      <c r="IHI286" s="159"/>
      <c r="IHJ286" s="159"/>
      <c r="IHK286" s="159"/>
      <c r="IHL286" s="159"/>
      <c r="IHM286" s="159"/>
      <c r="IHN286" s="159"/>
      <c r="IHO286" s="159"/>
      <c r="IHP286" s="159"/>
      <c r="IHQ286" s="159"/>
      <c r="IHR286" s="159"/>
      <c r="IHS286" s="159"/>
      <c r="IHT286" s="159"/>
      <c r="IHU286" s="159"/>
      <c r="IHV286" s="159"/>
      <c r="IHW286" s="159"/>
      <c r="IHX286" s="159"/>
      <c r="IHY286" s="159"/>
      <c r="IHZ286" s="159"/>
      <c r="IIA286" s="159"/>
      <c r="IIB286" s="159"/>
      <c r="IIC286" s="159"/>
      <c r="IID286" s="159"/>
      <c r="IIE286" s="159"/>
      <c r="IIF286" s="160"/>
      <c r="IIG286" s="158"/>
      <c r="IIH286" s="159"/>
      <c r="III286" s="159"/>
      <c r="IIJ286" s="159"/>
      <c r="IIK286" s="159"/>
      <c r="IIL286" s="159"/>
      <c r="IIM286" s="159"/>
      <c r="IIN286" s="159"/>
      <c r="IIO286" s="159"/>
      <c r="IIP286" s="159"/>
      <c r="IIQ286" s="159"/>
      <c r="IIR286" s="159"/>
      <c r="IIS286" s="159"/>
      <c r="IIT286" s="159"/>
      <c r="IIU286" s="159"/>
      <c r="IIV286" s="159"/>
      <c r="IIW286" s="159"/>
      <c r="IIX286" s="159"/>
      <c r="IIY286" s="159"/>
      <c r="IIZ286" s="159"/>
      <c r="IJA286" s="159"/>
      <c r="IJB286" s="159"/>
      <c r="IJC286" s="159"/>
      <c r="IJD286" s="159"/>
      <c r="IJE286" s="159"/>
      <c r="IJF286" s="159"/>
      <c r="IJG286" s="159"/>
      <c r="IJH286" s="159"/>
      <c r="IJI286" s="159"/>
      <c r="IJJ286" s="159"/>
      <c r="IJK286" s="160"/>
      <c r="IJL286" s="158"/>
      <c r="IJM286" s="159"/>
      <c r="IJN286" s="159"/>
      <c r="IJO286" s="159"/>
      <c r="IJP286" s="159"/>
      <c r="IJQ286" s="159"/>
      <c r="IJR286" s="159"/>
      <c r="IJS286" s="159"/>
      <c r="IJT286" s="159"/>
      <c r="IJU286" s="159"/>
      <c r="IJV286" s="159"/>
      <c r="IJW286" s="159"/>
      <c r="IJX286" s="159"/>
      <c r="IJY286" s="159"/>
      <c r="IJZ286" s="159"/>
      <c r="IKA286" s="159"/>
      <c r="IKB286" s="159"/>
      <c r="IKC286" s="159"/>
      <c r="IKD286" s="159"/>
      <c r="IKE286" s="159"/>
      <c r="IKF286" s="159"/>
      <c r="IKG286" s="159"/>
      <c r="IKH286" s="159"/>
      <c r="IKI286" s="159"/>
      <c r="IKJ286" s="159"/>
      <c r="IKK286" s="159"/>
      <c r="IKL286" s="159"/>
      <c r="IKM286" s="159"/>
      <c r="IKN286" s="159"/>
      <c r="IKO286" s="159"/>
      <c r="IKP286" s="160"/>
      <c r="IKQ286" s="158"/>
      <c r="IKR286" s="159"/>
      <c r="IKS286" s="159"/>
      <c r="IKT286" s="159"/>
      <c r="IKU286" s="159"/>
      <c r="IKV286" s="159"/>
      <c r="IKW286" s="159"/>
      <c r="IKX286" s="159"/>
      <c r="IKY286" s="159"/>
      <c r="IKZ286" s="159"/>
      <c r="ILA286" s="159"/>
      <c r="ILB286" s="159"/>
      <c r="ILC286" s="159"/>
      <c r="ILD286" s="159"/>
      <c r="ILE286" s="159"/>
      <c r="ILF286" s="159"/>
      <c r="ILG286" s="159"/>
      <c r="ILH286" s="159"/>
      <c r="ILI286" s="159"/>
      <c r="ILJ286" s="159"/>
      <c r="ILK286" s="159"/>
      <c r="ILL286" s="159"/>
      <c r="ILM286" s="159"/>
      <c r="ILN286" s="159"/>
      <c r="ILO286" s="159"/>
      <c r="ILP286" s="159"/>
      <c r="ILQ286" s="159"/>
      <c r="ILR286" s="159"/>
      <c r="ILS286" s="159"/>
      <c r="ILT286" s="159"/>
      <c r="ILU286" s="160"/>
      <c r="ILV286" s="158"/>
      <c r="ILW286" s="159"/>
      <c r="ILX286" s="159"/>
      <c r="ILY286" s="159"/>
      <c r="ILZ286" s="159"/>
      <c r="IMA286" s="159"/>
      <c r="IMB286" s="159"/>
      <c r="IMC286" s="159"/>
      <c r="IMD286" s="159"/>
      <c r="IME286" s="159"/>
      <c r="IMF286" s="159"/>
      <c r="IMG286" s="159"/>
      <c r="IMH286" s="159"/>
      <c r="IMI286" s="159"/>
      <c r="IMJ286" s="159"/>
      <c r="IMK286" s="159"/>
      <c r="IML286" s="159"/>
      <c r="IMM286" s="159"/>
      <c r="IMN286" s="159"/>
      <c r="IMO286" s="159"/>
      <c r="IMP286" s="159"/>
      <c r="IMQ286" s="159"/>
      <c r="IMR286" s="159"/>
      <c r="IMS286" s="159"/>
      <c r="IMT286" s="159"/>
      <c r="IMU286" s="159"/>
      <c r="IMV286" s="159"/>
      <c r="IMW286" s="159"/>
      <c r="IMX286" s="159"/>
      <c r="IMY286" s="159"/>
      <c r="IMZ286" s="160"/>
      <c r="INA286" s="158"/>
      <c r="INB286" s="159"/>
      <c r="INC286" s="159"/>
      <c r="IND286" s="159"/>
      <c r="INE286" s="159"/>
      <c r="INF286" s="159"/>
      <c r="ING286" s="159"/>
      <c r="INH286" s="159"/>
      <c r="INI286" s="159"/>
      <c r="INJ286" s="159"/>
      <c r="INK286" s="159"/>
      <c r="INL286" s="159"/>
      <c r="INM286" s="159"/>
      <c r="INN286" s="159"/>
      <c r="INO286" s="159"/>
      <c r="INP286" s="159"/>
      <c r="INQ286" s="159"/>
      <c r="INR286" s="159"/>
      <c r="INS286" s="159"/>
      <c r="INT286" s="159"/>
      <c r="INU286" s="159"/>
      <c r="INV286" s="159"/>
      <c r="INW286" s="159"/>
      <c r="INX286" s="159"/>
      <c r="INY286" s="159"/>
      <c r="INZ286" s="159"/>
      <c r="IOA286" s="159"/>
      <c r="IOB286" s="159"/>
      <c r="IOC286" s="159"/>
      <c r="IOD286" s="159"/>
      <c r="IOE286" s="160"/>
      <c r="IOF286" s="158"/>
      <c r="IOG286" s="159"/>
      <c r="IOH286" s="159"/>
      <c r="IOI286" s="159"/>
      <c r="IOJ286" s="159"/>
      <c r="IOK286" s="159"/>
      <c r="IOL286" s="159"/>
      <c r="IOM286" s="159"/>
      <c r="ION286" s="159"/>
      <c r="IOO286" s="159"/>
      <c r="IOP286" s="159"/>
      <c r="IOQ286" s="159"/>
      <c r="IOR286" s="159"/>
      <c r="IOS286" s="159"/>
      <c r="IOT286" s="159"/>
      <c r="IOU286" s="159"/>
      <c r="IOV286" s="159"/>
      <c r="IOW286" s="159"/>
      <c r="IOX286" s="159"/>
      <c r="IOY286" s="159"/>
      <c r="IOZ286" s="159"/>
      <c r="IPA286" s="159"/>
      <c r="IPB286" s="159"/>
      <c r="IPC286" s="159"/>
      <c r="IPD286" s="159"/>
      <c r="IPE286" s="159"/>
      <c r="IPF286" s="159"/>
      <c r="IPG286" s="159"/>
      <c r="IPH286" s="159"/>
      <c r="IPI286" s="159"/>
      <c r="IPJ286" s="160"/>
      <c r="IPK286" s="158"/>
      <c r="IPL286" s="159"/>
      <c r="IPM286" s="159"/>
      <c r="IPN286" s="159"/>
      <c r="IPO286" s="159"/>
      <c r="IPP286" s="159"/>
      <c r="IPQ286" s="159"/>
      <c r="IPR286" s="159"/>
      <c r="IPS286" s="159"/>
      <c r="IPT286" s="159"/>
      <c r="IPU286" s="159"/>
      <c r="IPV286" s="159"/>
      <c r="IPW286" s="159"/>
      <c r="IPX286" s="159"/>
      <c r="IPY286" s="159"/>
      <c r="IPZ286" s="159"/>
      <c r="IQA286" s="159"/>
      <c r="IQB286" s="159"/>
      <c r="IQC286" s="159"/>
      <c r="IQD286" s="159"/>
      <c r="IQE286" s="159"/>
      <c r="IQF286" s="159"/>
      <c r="IQG286" s="159"/>
      <c r="IQH286" s="159"/>
      <c r="IQI286" s="159"/>
      <c r="IQJ286" s="159"/>
      <c r="IQK286" s="159"/>
      <c r="IQL286" s="159"/>
      <c r="IQM286" s="159"/>
      <c r="IQN286" s="159"/>
      <c r="IQO286" s="160"/>
      <c r="IQP286" s="158"/>
      <c r="IQQ286" s="159"/>
      <c r="IQR286" s="159"/>
      <c r="IQS286" s="159"/>
      <c r="IQT286" s="159"/>
      <c r="IQU286" s="159"/>
      <c r="IQV286" s="159"/>
      <c r="IQW286" s="159"/>
      <c r="IQX286" s="159"/>
      <c r="IQY286" s="159"/>
      <c r="IQZ286" s="159"/>
      <c r="IRA286" s="159"/>
      <c r="IRB286" s="159"/>
      <c r="IRC286" s="159"/>
      <c r="IRD286" s="159"/>
      <c r="IRE286" s="159"/>
      <c r="IRF286" s="159"/>
      <c r="IRG286" s="159"/>
      <c r="IRH286" s="159"/>
      <c r="IRI286" s="159"/>
      <c r="IRJ286" s="159"/>
      <c r="IRK286" s="159"/>
      <c r="IRL286" s="159"/>
      <c r="IRM286" s="159"/>
      <c r="IRN286" s="159"/>
      <c r="IRO286" s="159"/>
      <c r="IRP286" s="159"/>
      <c r="IRQ286" s="159"/>
      <c r="IRR286" s="159"/>
      <c r="IRS286" s="159"/>
      <c r="IRT286" s="160"/>
      <c r="IRU286" s="158"/>
      <c r="IRV286" s="159"/>
      <c r="IRW286" s="159"/>
      <c r="IRX286" s="159"/>
      <c r="IRY286" s="159"/>
      <c r="IRZ286" s="159"/>
      <c r="ISA286" s="159"/>
      <c r="ISB286" s="159"/>
      <c r="ISC286" s="159"/>
      <c r="ISD286" s="159"/>
      <c r="ISE286" s="159"/>
      <c r="ISF286" s="159"/>
      <c r="ISG286" s="159"/>
      <c r="ISH286" s="159"/>
      <c r="ISI286" s="159"/>
      <c r="ISJ286" s="159"/>
      <c r="ISK286" s="159"/>
      <c r="ISL286" s="159"/>
      <c r="ISM286" s="159"/>
      <c r="ISN286" s="159"/>
      <c r="ISO286" s="159"/>
      <c r="ISP286" s="159"/>
      <c r="ISQ286" s="159"/>
      <c r="ISR286" s="159"/>
      <c r="ISS286" s="159"/>
      <c r="IST286" s="159"/>
      <c r="ISU286" s="159"/>
      <c r="ISV286" s="159"/>
      <c r="ISW286" s="159"/>
      <c r="ISX286" s="159"/>
      <c r="ISY286" s="160"/>
      <c r="ISZ286" s="158"/>
      <c r="ITA286" s="159"/>
      <c r="ITB286" s="159"/>
      <c r="ITC286" s="159"/>
      <c r="ITD286" s="159"/>
      <c r="ITE286" s="159"/>
      <c r="ITF286" s="159"/>
      <c r="ITG286" s="159"/>
      <c r="ITH286" s="159"/>
      <c r="ITI286" s="159"/>
      <c r="ITJ286" s="159"/>
      <c r="ITK286" s="159"/>
      <c r="ITL286" s="159"/>
      <c r="ITM286" s="159"/>
      <c r="ITN286" s="159"/>
      <c r="ITO286" s="159"/>
      <c r="ITP286" s="159"/>
      <c r="ITQ286" s="159"/>
      <c r="ITR286" s="159"/>
      <c r="ITS286" s="159"/>
      <c r="ITT286" s="159"/>
      <c r="ITU286" s="159"/>
      <c r="ITV286" s="159"/>
      <c r="ITW286" s="159"/>
      <c r="ITX286" s="159"/>
      <c r="ITY286" s="159"/>
      <c r="ITZ286" s="159"/>
      <c r="IUA286" s="159"/>
      <c r="IUB286" s="159"/>
      <c r="IUC286" s="159"/>
      <c r="IUD286" s="160"/>
      <c r="IUE286" s="158"/>
      <c r="IUF286" s="159"/>
      <c r="IUG286" s="159"/>
      <c r="IUH286" s="159"/>
      <c r="IUI286" s="159"/>
      <c r="IUJ286" s="159"/>
      <c r="IUK286" s="159"/>
      <c r="IUL286" s="159"/>
      <c r="IUM286" s="159"/>
      <c r="IUN286" s="159"/>
      <c r="IUO286" s="159"/>
      <c r="IUP286" s="159"/>
      <c r="IUQ286" s="159"/>
      <c r="IUR286" s="159"/>
      <c r="IUS286" s="159"/>
      <c r="IUT286" s="159"/>
      <c r="IUU286" s="159"/>
      <c r="IUV286" s="159"/>
      <c r="IUW286" s="159"/>
      <c r="IUX286" s="159"/>
      <c r="IUY286" s="159"/>
      <c r="IUZ286" s="159"/>
      <c r="IVA286" s="159"/>
      <c r="IVB286" s="159"/>
      <c r="IVC286" s="159"/>
      <c r="IVD286" s="159"/>
      <c r="IVE286" s="159"/>
      <c r="IVF286" s="159"/>
      <c r="IVG286" s="159"/>
      <c r="IVH286" s="159"/>
      <c r="IVI286" s="160"/>
      <c r="IVJ286" s="158"/>
      <c r="IVK286" s="159"/>
      <c r="IVL286" s="159"/>
      <c r="IVM286" s="159"/>
      <c r="IVN286" s="159"/>
      <c r="IVO286" s="159"/>
      <c r="IVP286" s="159"/>
      <c r="IVQ286" s="159"/>
      <c r="IVR286" s="159"/>
      <c r="IVS286" s="159"/>
      <c r="IVT286" s="159"/>
      <c r="IVU286" s="159"/>
      <c r="IVV286" s="159"/>
      <c r="IVW286" s="159"/>
      <c r="IVX286" s="159"/>
      <c r="IVY286" s="159"/>
      <c r="IVZ286" s="159"/>
      <c r="IWA286" s="159"/>
      <c r="IWB286" s="159"/>
      <c r="IWC286" s="159"/>
      <c r="IWD286" s="159"/>
      <c r="IWE286" s="159"/>
      <c r="IWF286" s="159"/>
      <c r="IWG286" s="159"/>
      <c r="IWH286" s="159"/>
      <c r="IWI286" s="159"/>
      <c r="IWJ286" s="159"/>
      <c r="IWK286" s="159"/>
      <c r="IWL286" s="159"/>
      <c r="IWM286" s="159"/>
      <c r="IWN286" s="160"/>
      <c r="IWO286" s="158"/>
      <c r="IWP286" s="159"/>
      <c r="IWQ286" s="159"/>
      <c r="IWR286" s="159"/>
      <c r="IWS286" s="159"/>
      <c r="IWT286" s="159"/>
      <c r="IWU286" s="159"/>
      <c r="IWV286" s="159"/>
      <c r="IWW286" s="159"/>
      <c r="IWX286" s="159"/>
      <c r="IWY286" s="159"/>
      <c r="IWZ286" s="159"/>
      <c r="IXA286" s="159"/>
      <c r="IXB286" s="159"/>
      <c r="IXC286" s="159"/>
      <c r="IXD286" s="159"/>
      <c r="IXE286" s="159"/>
      <c r="IXF286" s="159"/>
      <c r="IXG286" s="159"/>
      <c r="IXH286" s="159"/>
      <c r="IXI286" s="159"/>
      <c r="IXJ286" s="159"/>
      <c r="IXK286" s="159"/>
      <c r="IXL286" s="159"/>
      <c r="IXM286" s="159"/>
      <c r="IXN286" s="159"/>
      <c r="IXO286" s="159"/>
      <c r="IXP286" s="159"/>
      <c r="IXQ286" s="159"/>
      <c r="IXR286" s="159"/>
      <c r="IXS286" s="160"/>
      <c r="IXT286" s="158"/>
      <c r="IXU286" s="159"/>
      <c r="IXV286" s="159"/>
      <c r="IXW286" s="159"/>
      <c r="IXX286" s="159"/>
      <c r="IXY286" s="159"/>
      <c r="IXZ286" s="159"/>
      <c r="IYA286" s="159"/>
      <c r="IYB286" s="159"/>
      <c r="IYC286" s="159"/>
      <c r="IYD286" s="159"/>
      <c r="IYE286" s="159"/>
      <c r="IYF286" s="159"/>
      <c r="IYG286" s="159"/>
      <c r="IYH286" s="159"/>
      <c r="IYI286" s="159"/>
      <c r="IYJ286" s="159"/>
      <c r="IYK286" s="159"/>
      <c r="IYL286" s="159"/>
      <c r="IYM286" s="159"/>
      <c r="IYN286" s="159"/>
      <c r="IYO286" s="159"/>
      <c r="IYP286" s="159"/>
      <c r="IYQ286" s="159"/>
      <c r="IYR286" s="159"/>
      <c r="IYS286" s="159"/>
      <c r="IYT286" s="159"/>
      <c r="IYU286" s="159"/>
      <c r="IYV286" s="159"/>
      <c r="IYW286" s="159"/>
      <c r="IYX286" s="160"/>
      <c r="IYY286" s="158"/>
      <c r="IYZ286" s="159"/>
      <c r="IZA286" s="159"/>
      <c r="IZB286" s="159"/>
      <c r="IZC286" s="159"/>
      <c r="IZD286" s="159"/>
      <c r="IZE286" s="159"/>
      <c r="IZF286" s="159"/>
      <c r="IZG286" s="159"/>
      <c r="IZH286" s="159"/>
      <c r="IZI286" s="159"/>
      <c r="IZJ286" s="159"/>
      <c r="IZK286" s="159"/>
      <c r="IZL286" s="159"/>
      <c r="IZM286" s="159"/>
      <c r="IZN286" s="159"/>
      <c r="IZO286" s="159"/>
      <c r="IZP286" s="159"/>
      <c r="IZQ286" s="159"/>
      <c r="IZR286" s="159"/>
      <c r="IZS286" s="159"/>
      <c r="IZT286" s="159"/>
      <c r="IZU286" s="159"/>
      <c r="IZV286" s="159"/>
      <c r="IZW286" s="159"/>
      <c r="IZX286" s="159"/>
      <c r="IZY286" s="159"/>
      <c r="IZZ286" s="159"/>
      <c r="JAA286" s="159"/>
      <c r="JAB286" s="159"/>
      <c r="JAC286" s="160"/>
      <c r="JAD286" s="158"/>
      <c r="JAE286" s="159"/>
      <c r="JAF286" s="159"/>
      <c r="JAG286" s="159"/>
      <c r="JAH286" s="159"/>
      <c r="JAI286" s="159"/>
      <c r="JAJ286" s="159"/>
      <c r="JAK286" s="159"/>
      <c r="JAL286" s="159"/>
      <c r="JAM286" s="159"/>
      <c r="JAN286" s="159"/>
      <c r="JAO286" s="159"/>
      <c r="JAP286" s="159"/>
      <c r="JAQ286" s="159"/>
      <c r="JAR286" s="159"/>
      <c r="JAS286" s="159"/>
      <c r="JAT286" s="159"/>
      <c r="JAU286" s="159"/>
      <c r="JAV286" s="159"/>
      <c r="JAW286" s="159"/>
      <c r="JAX286" s="159"/>
      <c r="JAY286" s="159"/>
      <c r="JAZ286" s="159"/>
      <c r="JBA286" s="159"/>
      <c r="JBB286" s="159"/>
      <c r="JBC286" s="159"/>
      <c r="JBD286" s="159"/>
      <c r="JBE286" s="159"/>
      <c r="JBF286" s="159"/>
      <c r="JBG286" s="159"/>
      <c r="JBH286" s="160"/>
      <c r="JBI286" s="158"/>
      <c r="JBJ286" s="159"/>
      <c r="JBK286" s="159"/>
      <c r="JBL286" s="159"/>
      <c r="JBM286" s="159"/>
      <c r="JBN286" s="159"/>
      <c r="JBO286" s="159"/>
      <c r="JBP286" s="159"/>
      <c r="JBQ286" s="159"/>
      <c r="JBR286" s="159"/>
      <c r="JBS286" s="159"/>
      <c r="JBT286" s="159"/>
      <c r="JBU286" s="159"/>
      <c r="JBV286" s="159"/>
      <c r="JBW286" s="159"/>
      <c r="JBX286" s="159"/>
      <c r="JBY286" s="159"/>
      <c r="JBZ286" s="159"/>
      <c r="JCA286" s="159"/>
      <c r="JCB286" s="159"/>
      <c r="JCC286" s="159"/>
      <c r="JCD286" s="159"/>
      <c r="JCE286" s="159"/>
      <c r="JCF286" s="159"/>
      <c r="JCG286" s="159"/>
      <c r="JCH286" s="159"/>
      <c r="JCI286" s="159"/>
      <c r="JCJ286" s="159"/>
      <c r="JCK286" s="159"/>
      <c r="JCL286" s="159"/>
      <c r="JCM286" s="160"/>
      <c r="JCN286" s="158"/>
      <c r="JCO286" s="159"/>
      <c r="JCP286" s="159"/>
      <c r="JCQ286" s="159"/>
      <c r="JCR286" s="159"/>
      <c r="JCS286" s="159"/>
      <c r="JCT286" s="159"/>
      <c r="JCU286" s="159"/>
      <c r="JCV286" s="159"/>
      <c r="JCW286" s="159"/>
      <c r="JCX286" s="159"/>
      <c r="JCY286" s="159"/>
      <c r="JCZ286" s="159"/>
      <c r="JDA286" s="159"/>
      <c r="JDB286" s="159"/>
      <c r="JDC286" s="159"/>
      <c r="JDD286" s="159"/>
      <c r="JDE286" s="159"/>
      <c r="JDF286" s="159"/>
      <c r="JDG286" s="159"/>
      <c r="JDH286" s="159"/>
      <c r="JDI286" s="159"/>
      <c r="JDJ286" s="159"/>
      <c r="JDK286" s="159"/>
      <c r="JDL286" s="159"/>
      <c r="JDM286" s="159"/>
      <c r="JDN286" s="159"/>
      <c r="JDO286" s="159"/>
      <c r="JDP286" s="159"/>
      <c r="JDQ286" s="159"/>
      <c r="JDR286" s="160"/>
      <c r="JDS286" s="158"/>
      <c r="JDT286" s="159"/>
      <c r="JDU286" s="159"/>
      <c r="JDV286" s="159"/>
      <c r="JDW286" s="159"/>
      <c r="JDX286" s="159"/>
      <c r="JDY286" s="159"/>
      <c r="JDZ286" s="159"/>
      <c r="JEA286" s="159"/>
      <c r="JEB286" s="159"/>
      <c r="JEC286" s="159"/>
      <c r="JED286" s="159"/>
      <c r="JEE286" s="159"/>
      <c r="JEF286" s="159"/>
      <c r="JEG286" s="159"/>
      <c r="JEH286" s="159"/>
      <c r="JEI286" s="159"/>
      <c r="JEJ286" s="159"/>
      <c r="JEK286" s="159"/>
      <c r="JEL286" s="159"/>
      <c r="JEM286" s="159"/>
      <c r="JEN286" s="159"/>
      <c r="JEO286" s="159"/>
      <c r="JEP286" s="159"/>
      <c r="JEQ286" s="159"/>
      <c r="JER286" s="159"/>
      <c r="JES286" s="159"/>
      <c r="JET286" s="159"/>
      <c r="JEU286" s="159"/>
      <c r="JEV286" s="159"/>
      <c r="JEW286" s="160"/>
      <c r="JEX286" s="158"/>
      <c r="JEY286" s="159"/>
      <c r="JEZ286" s="159"/>
      <c r="JFA286" s="159"/>
      <c r="JFB286" s="159"/>
      <c r="JFC286" s="159"/>
      <c r="JFD286" s="159"/>
      <c r="JFE286" s="159"/>
      <c r="JFF286" s="159"/>
      <c r="JFG286" s="159"/>
      <c r="JFH286" s="159"/>
      <c r="JFI286" s="159"/>
      <c r="JFJ286" s="159"/>
      <c r="JFK286" s="159"/>
      <c r="JFL286" s="159"/>
      <c r="JFM286" s="159"/>
      <c r="JFN286" s="159"/>
      <c r="JFO286" s="159"/>
      <c r="JFP286" s="159"/>
      <c r="JFQ286" s="159"/>
      <c r="JFR286" s="159"/>
      <c r="JFS286" s="159"/>
      <c r="JFT286" s="159"/>
      <c r="JFU286" s="159"/>
      <c r="JFV286" s="159"/>
      <c r="JFW286" s="159"/>
      <c r="JFX286" s="159"/>
      <c r="JFY286" s="159"/>
      <c r="JFZ286" s="159"/>
      <c r="JGA286" s="159"/>
      <c r="JGB286" s="160"/>
      <c r="JGC286" s="158"/>
      <c r="JGD286" s="159"/>
      <c r="JGE286" s="159"/>
      <c r="JGF286" s="159"/>
      <c r="JGG286" s="159"/>
      <c r="JGH286" s="159"/>
      <c r="JGI286" s="159"/>
      <c r="JGJ286" s="159"/>
      <c r="JGK286" s="159"/>
      <c r="JGL286" s="159"/>
      <c r="JGM286" s="159"/>
      <c r="JGN286" s="159"/>
      <c r="JGO286" s="159"/>
      <c r="JGP286" s="159"/>
      <c r="JGQ286" s="159"/>
      <c r="JGR286" s="159"/>
      <c r="JGS286" s="159"/>
      <c r="JGT286" s="159"/>
      <c r="JGU286" s="159"/>
      <c r="JGV286" s="159"/>
      <c r="JGW286" s="159"/>
      <c r="JGX286" s="159"/>
      <c r="JGY286" s="159"/>
      <c r="JGZ286" s="159"/>
      <c r="JHA286" s="159"/>
      <c r="JHB286" s="159"/>
      <c r="JHC286" s="159"/>
      <c r="JHD286" s="159"/>
      <c r="JHE286" s="159"/>
      <c r="JHF286" s="159"/>
      <c r="JHG286" s="160"/>
      <c r="JHH286" s="158"/>
      <c r="JHI286" s="159"/>
      <c r="JHJ286" s="159"/>
      <c r="JHK286" s="159"/>
      <c r="JHL286" s="159"/>
      <c r="JHM286" s="159"/>
      <c r="JHN286" s="159"/>
      <c r="JHO286" s="159"/>
      <c r="JHP286" s="159"/>
      <c r="JHQ286" s="159"/>
      <c r="JHR286" s="159"/>
      <c r="JHS286" s="159"/>
      <c r="JHT286" s="159"/>
      <c r="JHU286" s="159"/>
      <c r="JHV286" s="159"/>
      <c r="JHW286" s="159"/>
      <c r="JHX286" s="159"/>
      <c r="JHY286" s="159"/>
      <c r="JHZ286" s="159"/>
      <c r="JIA286" s="159"/>
      <c r="JIB286" s="159"/>
      <c r="JIC286" s="159"/>
      <c r="JID286" s="159"/>
      <c r="JIE286" s="159"/>
      <c r="JIF286" s="159"/>
      <c r="JIG286" s="159"/>
      <c r="JIH286" s="159"/>
      <c r="JII286" s="159"/>
      <c r="JIJ286" s="159"/>
      <c r="JIK286" s="159"/>
      <c r="JIL286" s="160"/>
      <c r="JIM286" s="158"/>
      <c r="JIN286" s="159"/>
      <c r="JIO286" s="159"/>
      <c r="JIP286" s="159"/>
      <c r="JIQ286" s="159"/>
      <c r="JIR286" s="159"/>
      <c r="JIS286" s="159"/>
      <c r="JIT286" s="159"/>
      <c r="JIU286" s="159"/>
      <c r="JIV286" s="159"/>
      <c r="JIW286" s="159"/>
      <c r="JIX286" s="159"/>
      <c r="JIY286" s="159"/>
      <c r="JIZ286" s="159"/>
      <c r="JJA286" s="159"/>
      <c r="JJB286" s="159"/>
      <c r="JJC286" s="159"/>
      <c r="JJD286" s="159"/>
      <c r="JJE286" s="159"/>
      <c r="JJF286" s="159"/>
      <c r="JJG286" s="159"/>
      <c r="JJH286" s="159"/>
      <c r="JJI286" s="159"/>
      <c r="JJJ286" s="159"/>
      <c r="JJK286" s="159"/>
      <c r="JJL286" s="159"/>
      <c r="JJM286" s="159"/>
      <c r="JJN286" s="159"/>
      <c r="JJO286" s="159"/>
      <c r="JJP286" s="159"/>
      <c r="JJQ286" s="160"/>
      <c r="JJR286" s="158"/>
      <c r="JJS286" s="159"/>
      <c r="JJT286" s="159"/>
      <c r="JJU286" s="159"/>
      <c r="JJV286" s="159"/>
      <c r="JJW286" s="159"/>
      <c r="JJX286" s="159"/>
      <c r="JJY286" s="159"/>
      <c r="JJZ286" s="159"/>
      <c r="JKA286" s="159"/>
      <c r="JKB286" s="159"/>
      <c r="JKC286" s="159"/>
      <c r="JKD286" s="159"/>
      <c r="JKE286" s="159"/>
      <c r="JKF286" s="159"/>
      <c r="JKG286" s="159"/>
      <c r="JKH286" s="159"/>
      <c r="JKI286" s="159"/>
      <c r="JKJ286" s="159"/>
      <c r="JKK286" s="159"/>
      <c r="JKL286" s="159"/>
      <c r="JKM286" s="159"/>
      <c r="JKN286" s="159"/>
      <c r="JKO286" s="159"/>
      <c r="JKP286" s="159"/>
      <c r="JKQ286" s="159"/>
      <c r="JKR286" s="159"/>
      <c r="JKS286" s="159"/>
      <c r="JKT286" s="159"/>
      <c r="JKU286" s="159"/>
      <c r="JKV286" s="160"/>
      <c r="JKW286" s="158"/>
      <c r="JKX286" s="159"/>
      <c r="JKY286" s="159"/>
      <c r="JKZ286" s="159"/>
      <c r="JLA286" s="159"/>
      <c r="JLB286" s="159"/>
      <c r="JLC286" s="159"/>
      <c r="JLD286" s="159"/>
      <c r="JLE286" s="159"/>
      <c r="JLF286" s="159"/>
      <c r="JLG286" s="159"/>
      <c r="JLH286" s="159"/>
      <c r="JLI286" s="159"/>
      <c r="JLJ286" s="159"/>
      <c r="JLK286" s="159"/>
      <c r="JLL286" s="159"/>
      <c r="JLM286" s="159"/>
      <c r="JLN286" s="159"/>
      <c r="JLO286" s="159"/>
      <c r="JLP286" s="159"/>
      <c r="JLQ286" s="159"/>
      <c r="JLR286" s="159"/>
      <c r="JLS286" s="159"/>
      <c r="JLT286" s="159"/>
      <c r="JLU286" s="159"/>
      <c r="JLV286" s="159"/>
      <c r="JLW286" s="159"/>
      <c r="JLX286" s="159"/>
      <c r="JLY286" s="159"/>
      <c r="JLZ286" s="159"/>
      <c r="JMA286" s="160"/>
      <c r="JMB286" s="158"/>
      <c r="JMC286" s="159"/>
      <c r="JMD286" s="159"/>
      <c r="JME286" s="159"/>
      <c r="JMF286" s="159"/>
      <c r="JMG286" s="159"/>
      <c r="JMH286" s="159"/>
      <c r="JMI286" s="159"/>
      <c r="JMJ286" s="159"/>
      <c r="JMK286" s="159"/>
      <c r="JML286" s="159"/>
      <c r="JMM286" s="159"/>
      <c r="JMN286" s="159"/>
      <c r="JMO286" s="159"/>
      <c r="JMP286" s="159"/>
      <c r="JMQ286" s="159"/>
      <c r="JMR286" s="159"/>
      <c r="JMS286" s="159"/>
      <c r="JMT286" s="159"/>
      <c r="JMU286" s="159"/>
      <c r="JMV286" s="159"/>
      <c r="JMW286" s="159"/>
      <c r="JMX286" s="159"/>
      <c r="JMY286" s="159"/>
      <c r="JMZ286" s="159"/>
      <c r="JNA286" s="159"/>
      <c r="JNB286" s="159"/>
      <c r="JNC286" s="159"/>
      <c r="JND286" s="159"/>
      <c r="JNE286" s="159"/>
      <c r="JNF286" s="160"/>
      <c r="JNG286" s="158"/>
      <c r="JNH286" s="159"/>
      <c r="JNI286" s="159"/>
      <c r="JNJ286" s="159"/>
      <c r="JNK286" s="159"/>
      <c r="JNL286" s="159"/>
      <c r="JNM286" s="159"/>
      <c r="JNN286" s="159"/>
      <c r="JNO286" s="159"/>
      <c r="JNP286" s="159"/>
      <c r="JNQ286" s="159"/>
      <c r="JNR286" s="159"/>
      <c r="JNS286" s="159"/>
      <c r="JNT286" s="159"/>
      <c r="JNU286" s="159"/>
      <c r="JNV286" s="159"/>
      <c r="JNW286" s="159"/>
      <c r="JNX286" s="159"/>
      <c r="JNY286" s="159"/>
      <c r="JNZ286" s="159"/>
      <c r="JOA286" s="159"/>
      <c r="JOB286" s="159"/>
      <c r="JOC286" s="159"/>
      <c r="JOD286" s="159"/>
      <c r="JOE286" s="159"/>
      <c r="JOF286" s="159"/>
      <c r="JOG286" s="159"/>
      <c r="JOH286" s="159"/>
      <c r="JOI286" s="159"/>
      <c r="JOJ286" s="159"/>
      <c r="JOK286" s="160"/>
      <c r="JOL286" s="158"/>
      <c r="JOM286" s="159"/>
      <c r="JON286" s="159"/>
      <c r="JOO286" s="159"/>
      <c r="JOP286" s="159"/>
      <c r="JOQ286" s="159"/>
      <c r="JOR286" s="159"/>
      <c r="JOS286" s="159"/>
      <c r="JOT286" s="159"/>
      <c r="JOU286" s="159"/>
      <c r="JOV286" s="159"/>
      <c r="JOW286" s="159"/>
      <c r="JOX286" s="159"/>
      <c r="JOY286" s="159"/>
      <c r="JOZ286" s="159"/>
      <c r="JPA286" s="159"/>
      <c r="JPB286" s="159"/>
      <c r="JPC286" s="159"/>
      <c r="JPD286" s="159"/>
      <c r="JPE286" s="159"/>
      <c r="JPF286" s="159"/>
      <c r="JPG286" s="159"/>
      <c r="JPH286" s="159"/>
      <c r="JPI286" s="159"/>
      <c r="JPJ286" s="159"/>
      <c r="JPK286" s="159"/>
      <c r="JPL286" s="159"/>
      <c r="JPM286" s="159"/>
      <c r="JPN286" s="159"/>
      <c r="JPO286" s="159"/>
      <c r="JPP286" s="160"/>
      <c r="JPQ286" s="158"/>
      <c r="JPR286" s="159"/>
      <c r="JPS286" s="159"/>
      <c r="JPT286" s="159"/>
      <c r="JPU286" s="159"/>
      <c r="JPV286" s="159"/>
      <c r="JPW286" s="159"/>
      <c r="JPX286" s="159"/>
      <c r="JPY286" s="159"/>
      <c r="JPZ286" s="159"/>
      <c r="JQA286" s="159"/>
      <c r="JQB286" s="159"/>
      <c r="JQC286" s="159"/>
      <c r="JQD286" s="159"/>
      <c r="JQE286" s="159"/>
      <c r="JQF286" s="159"/>
      <c r="JQG286" s="159"/>
      <c r="JQH286" s="159"/>
      <c r="JQI286" s="159"/>
      <c r="JQJ286" s="159"/>
      <c r="JQK286" s="159"/>
      <c r="JQL286" s="159"/>
      <c r="JQM286" s="159"/>
      <c r="JQN286" s="159"/>
      <c r="JQO286" s="159"/>
      <c r="JQP286" s="159"/>
      <c r="JQQ286" s="159"/>
      <c r="JQR286" s="159"/>
      <c r="JQS286" s="159"/>
      <c r="JQT286" s="159"/>
      <c r="JQU286" s="160"/>
      <c r="JQV286" s="158"/>
      <c r="JQW286" s="159"/>
      <c r="JQX286" s="159"/>
      <c r="JQY286" s="159"/>
      <c r="JQZ286" s="159"/>
      <c r="JRA286" s="159"/>
      <c r="JRB286" s="159"/>
      <c r="JRC286" s="159"/>
      <c r="JRD286" s="159"/>
      <c r="JRE286" s="159"/>
      <c r="JRF286" s="159"/>
      <c r="JRG286" s="159"/>
      <c r="JRH286" s="159"/>
      <c r="JRI286" s="159"/>
      <c r="JRJ286" s="159"/>
      <c r="JRK286" s="159"/>
      <c r="JRL286" s="159"/>
      <c r="JRM286" s="159"/>
      <c r="JRN286" s="159"/>
      <c r="JRO286" s="159"/>
      <c r="JRP286" s="159"/>
      <c r="JRQ286" s="159"/>
      <c r="JRR286" s="159"/>
      <c r="JRS286" s="159"/>
      <c r="JRT286" s="159"/>
      <c r="JRU286" s="159"/>
      <c r="JRV286" s="159"/>
      <c r="JRW286" s="159"/>
      <c r="JRX286" s="159"/>
      <c r="JRY286" s="159"/>
      <c r="JRZ286" s="160"/>
      <c r="JSA286" s="158"/>
      <c r="JSB286" s="159"/>
      <c r="JSC286" s="159"/>
      <c r="JSD286" s="159"/>
      <c r="JSE286" s="159"/>
      <c r="JSF286" s="159"/>
      <c r="JSG286" s="159"/>
      <c r="JSH286" s="159"/>
      <c r="JSI286" s="159"/>
      <c r="JSJ286" s="159"/>
      <c r="JSK286" s="159"/>
      <c r="JSL286" s="159"/>
      <c r="JSM286" s="159"/>
      <c r="JSN286" s="159"/>
      <c r="JSO286" s="159"/>
      <c r="JSP286" s="159"/>
      <c r="JSQ286" s="159"/>
      <c r="JSR286" s="159"/>
      <c r="JSS286" s="159"/>
      <c r="JST286" s="159"/>
      <c r="JSU286" s="159"/>
      <c r="JSV286" s="159"/>
      <c r="JSW286" s="159"/>
      <c r="JSX286" s="159"/>
      <c r="JSY286" s="159"/>
      <c r="JSZ286" s="159"/>
      <c r="JTA286" s="159"/>
      <c r="JTB286" s="159"/>
      <c r="JTC286" s="159"/>
      <c r="JTD286" s="159"/>
      <c r="JTE286" s="160"/>
      <c r="JTF286" s="158"/>
      <c r="JTG286" s="159"/>
      <c r="JTH286" s="159"/>
      <c r="JTI286" s="159"/>
      <c r="JTJ286" s="159"/>
      <c r="JTK286" s="159"/>
      <c r="JTL286" s="159"/>
      <c r="JTM286" s="159"/>
      <c r="JTN286" s="159"/>
      <c r="JTO286" s="159"/>
      <c r="JTP286" s="159"/>
      <c r="JTQ286" s="159"/>
      <c r="JTR286" s="159"/>
      <c r="JTS286" s="159"/>
      <c r="JTT286" s="159"/>
      <c r="JTU286" s="159"/>
      <c r="JTV286" s="159"/>
      <c r="JTW286" s="159"/>
      <c r="JTX286" s="159"/>
      <c r="JTY286" s="159"/>
      <c r="JTZ286" s="159"/>
      <c r="JUA286" s="159"/>
      <c r="JUB286" s="159"/>
      <c r="JUC286" s="159"/>
      <c r="JUD286" s="159"/>
      <c r="JUE286" s="159"/>
      <c r="JUF286" s="159"/>
      <c r="JUG286" s="159"/>
      <c r="JUH286" s="159"/>
      <c r="JUI286" s="159"/>
      <c r="JUJ286" s="160"/>
      <c r="JUK286" s="158"/>
      <c r="JUL286" s="159"/>
      <c r="JUM286" s="159"/>
      <c r="JUN286" s="159"/>
      <c r="JUO286" s="159"/>
      <c r="JUP286" s="159"/>
      <c r="JUQ286" s="159"/>
      <c r="JUR286" s="159"/>
      <c r="JUS286" s="159"/>
      <c r="JUT286" s="159"/>
      <c r="JUU286" s="159"/>
      <c r="JUV286" s="159"/>
      <c r="JUW286" s="159"/>
      <c r="JUX286" s="159"/>
      <c r="JUY286" s="159"/>
      <c r="JUZ286" s="159"/>
      <c r="JVA286" s="159"/>
      <c r="JVB286" s="159"/>
      <c r="JVC286" s="159"/>
      <c r="JVD286" s="159"/>
      <c r="JVE286" s="159"/>
      <c r="JVF286" s="159"/>
      <c r="JVG286" s="159"/>
      <c r="JVH286" s="159"/>
      <c r="JVI286" s="159"/>
      <c r="JVJ286" s="159"/>
      <c r="JVK286" s="159"/>
      <c r="JVL286" s="159"/>
      <c r="JVM286" s="159"/>
      <c r="JVN286" s="159"/>
      <c r="JVO286" s="160"/>
      <c r="JVP286" s="158"/>
      <c r="JVQ286" s="159"/>
      <c r="JVR286" s="159"/>
      <c r="JVS286" s="159"/>
      <c r="JVT286" s="159"/>
      <c r="JVU286" s="159"/>
      <c r="JVV286" s="159"/>
      <c r="JVW286" s="159"/>
      <c r="JVX286" s="159"/>
      <c r="JVY286" s="159"/>
      <c r="JVZ286" s="159"/>
      <c r="JWA286" s="159"/>
      <c r="JWB286" s="159"/>
      <c r="JWC286" s="159"/>
      <c r="JWD286" s="159"/>
      <c r="JWE286" s="159"/>
      <c r="JWF286" s="159"/>
      <c r="JWG286" s="159"/>
      <c r="JWH286" s="159"/>
      <c r="JWI286" s="159"/>
      <c r="JWJ286" s="159"/>
      <c r="JWK286" s="159"/>
      <c r="JWL286" s="159"/>
      <c r="JWM286" s="159"/>
      <c r="JWN286" s="159"/>
      <c r="JWO286" s="159"/>
      <c r="JWP286" s="159"/>
      <c r="JWQ286" s="159"/>
      <c r="JWR286" s="159"/>
      <c r="JWS286" s="159"/>
      <c r="JWT286" s="160"/>
      <c r="JWU286" s="158"/>
      <c r="JWV286" s="159"/>
      <c r="JWW286" s="159"/>
      <c r="JWX286" s="159"/>
      <c r="JWY286" s="159"/>
      <c r="JWZ286" s="159"/>
      <c r="JXA286" s="159"/>
      <c r="JXB286" s="159"/>
      <c r="JXC286" s="159"/>
      <c r="JXD286" s="159"/>
      <c r="JXE286" s="159"/>
      <c r="JXF286" s="159"/>
      <c r="JXG286" s="159"/>
      <c r="JXH286" s="159"/>
      <c r="JXI286" s="159"/>
      <c r="JXJ286" s="159"/>
      <c r="JXK286" s="159"/>
      <c r="JXL286" s="159"/>
      <c r="JXM286" s="159"/>
      <c r="JXN286" s="159"/>
      <c r="JXO286" s="159"/>
      <c r="JXP286" s="159"/>
      <c r="JXQ286" s="159"/>
      <c r="JXR286" s="159"/>
      <c r="JXS286" s="159"/>
      <c r="JXT286" s="159"/>
      <c r="JXU286" s="159"/>
      <c r="JXV286" s="159"/>
      <c r="JXW286" s="159"/>
      <c r="JXX286" s="159"/>
      <c r="JXY286" s="160"/>
      <c r="JXZ286" s="158"/>
      <c r="JYA286" s="159"/>
      <c r="JYB286" s="159"/>
      <c r="JYC286" s="159"/>
      <c r="JYD286" s="159"/>
      <c r="JYE286" s="159"/>
      <c r="JYF286" s="159"/>
      <c r="JYG286" s="159"/>
      <c r="JYH286" s="159"/>
      <c r="JYI286" s="159"/>
      <c r="JYJ286" s="159"/>
      <c r="JYK286" s="159"/>
      <c r="JYL286" s="159"/>
      <c r="JYM286" s="159"/>
      <c r="JYN286" s="159"/>
      <c r="JYO286" s="159"/>
      <c r="JYP286" s="159"/>
      <c r="JYQ286" s="159"/>
      <c r="JYR286" s="159"/>
      <c r="JYS286" s="159"/>
      <c r="JYT286" s="159"/>
      <c r="JYU286" s="159"/>
      <c r="JYV286" s="159"/>
      <c r="JYW286" s="159"/>
      <c r="JYX286" s="159"/>
      <c r="JYY286" s="159"/>
      <c r="JYZ286" s="159"/>
      <c r="JZA286" s="159"/>
      <c r="JZB286" s="159"/>
      <c r="JZC286" s="159"/>
      <c r="JZD286" s="160"/>
      <c r="JZE286" s="158"/>
      <c r="JZF286" s="159"/>
      <c r="JZG286" s="159"/>
      <c r="JZH286" s="159"/>
      <c r="JZI286" s="159"/>
      <c r="JZJ286" s="159"/>
      <c r="JZK286" s="159"/>
      <c r="JZL286" s="159"/>
      <c r="JZM286" s="159"/>
      <c r="JZN286" s="159"/>
      <c r="JZO286" s="159"/>
      <c r="JZP286" s="159"/>
      <c r="JZQ286" s="159"/>
      <c r="JZR286" s="159"/>
      <c r="JZS286" s="159"/>
      <c r="JZT286" s="159"/>
      <c r="JZU286" s="159"/>
      <c r="JZV286" s="159"/>
      <c r="JZW286" s="159"/>
      <c r="JZX286" s="159"/>
      <c r="JZY286" s="159"/>
      <c r="JZZ286" s="159"/>
      <c r="KAA286" s="159"/>
      <c r="KAB286" s="159"/>
      <c r="KAC286" s="159"/>
      <c r="KAD286" s="159"/>
      <c r="KAE286" s="159"/>
      <c r="KAF286" s="159"/>
      <c r="KAG286" s="159"/>
      <c r="KAH286" s="159"/>
      <c r="KAI286" s="160"/>
      <c r="KAJ286" s="158"/>
      <c r="KAK286" s="159"/>
      <c r="KAL286" s="159"/>
      <c r="KAM286" s="159"/>
      <c r="KAN286" s="159"/>
      <c r="KAO286" s="159"/>
      <c r="KAP286" s="159"/>
      <c r="KAQ286" s="159"/>
      <c r="KAR286" s="159"/>
      <c r="KAS286" s="159"/>
      <c r="KAT286" s="159"/>
      <c r="KAU286" s="159"/>
      <c r="KAV286" s="159"/>
      <c r="KAW286" s="159"/>
      <c r="KAX286" s="159"/>
      <c r="KAY286" s="159"/>
      <c r="KAZ286" s="159"/>
      <c r="KBA286" s="159"/>
      <c r="KBB286" s="159"/>
      <c r="KBC286" s="159"/>
      <c r="KBD286" s="159"/>
      <c r="KBE286" s="159"/>
      <c r="KBF286" s="159"/>
      <c r="KBG286" s="159"/>
      <c r="KBH286" s="159"/>
      <c r="KBI286" s="159"/>
      <c r="KBJ286" s="159"/>
      <c r="KBK286" s="159"/>
      <c r="KBL286" s="159"/>
      <c r="KBM286" s="159"/>
      <c r="KBN286" s="160"/>
      <c r="KBO286" s="158"/>
      <c r="KBP286" s="159"/>
      <c r="KBQ286" s="159"/>
      <c r="KBR286" s="159"/>
      <c r="KBS286" s="159"/>
      <c r="KBT286" s="159"/>
      <c r="KBU286" s="159"/>
      <c r="KBV286" s="159"/>
      <c r="KBW286" s="159"/>
      <c r="KBX286" s="159"/>
      <c r="KBY286" s="159"/>
      <c r="KBZ286" s="159"/>
      <c r="KCA286" s="159"/>
      <c r="KCB286" s="159"/>
      <c r="KCC286" s="159"/>
      <c r="KCD286" s="159"/>
      <c r="KCE286" s="159"/>
      <c r="KCF286" s="159"/>
      <c r="KCG286" s="159"/>
      <c r="KCH286" s="159"/>
      <c r="KCI286" s="159"/>
      <c r="KCJ286" s="159"/>
      <c r="KCK286" s="159"/>
      <c r="KCL286" s="159"/>
      <c r="KCM286" s="159"/>
      <c r="KCN286" s="159"/>
      <c r="KCO286" s="159"/>
      <c r="KCP286" s="159"/>
      <c r="KCQ286" s="159"/>
      <c r="KCR286" s="159"/>
      <c r="KCS286" s="160"/>
      <c r="KCT286" s="158"/>
      <c r="KCU286" s="159"/>
      <c r="KCV286" s="159"/>
      <c r="KCW286" s="159"/>
      <c r="KCX286" s="159"/>
      <c r="KCY286" s="159"/>
      <c r="KCZ286" s="159"/>
      <c r="KDA286" s="159"/>
      <c r="KDB286" s="159"/>
      <c r="KDC286" s="159"/>
      <c r="KDD286" s="159"/>
      <c r="KDE286" s="159"/>
      <c r="KDF286" s="159"/>
      <c r="KDG286" s="159"/>
      <c r="KDH286" s="159"/>
      <c r="KDI286" s="159"/>
      <c r="KDJ286" s="159"/>
      <c r="KDK286" s="159"/>
      <c r="KDL286" s="159"/>
      <c r="KDM286" s="159"/>
      <c r="KDN286" s="159"/>
      <c r="KDO286" s="159"/>
      <c r="KDP286" s="159"/>
      <c r="KDQ286" s="159"/>
      <c r="KDR286" s="159"/>
      <c r="KDS286" s="159"/>
      <c r="KDT286" s="159"/>
      <c r="KDU286" s="159"/>
      <c r="KDV286" s="159"/>
      <c r="KDW286" s="159"/>
      <c r="KDX286" s="160"/>
      <c r="KDY286" s="158"/>
      <c r="KDZ286" s="159"/>
      <c r="KEA286" s="159"/>
      <c r="KEB286" s="159"/>
      <c r="KEC286" s="159"/>
      <c r="KED286" s="159"/>
      <c r="KEE286" s="159"/>
      <c r="KEF286" s="159"/>
      <c r="KEG286" s="159"/>
      <c r="KEH286" s="159"/>
      <c r="KEI286" s="159"/>
      <c r="KEJ286" s="159"/>
      <c r="KEK286" s="159"/>
      <c r="KEL286" s="159"/>
      <c r="KEM286" s="159"/>
      <c r="KEN286" s="159"/>
      <c r="KEO286" s="159"/>
      <c r="KEP286" s="159"/>
      <c r="KEQ286" s="159"/>
      <c r="KER286" s="159"/>
      <c r="KES286" s="159"/>
      <c r="KET286" s="159"/>
      <c r="KEU286" s="159"/>
      <c r="KEV286" s="159"/>
      <c r="KEW286" s="159"/>
      <c r="KEX286" s="159"/>
      <c r="KEY286" s="159"/>
      <c r="KEZ286" s="159"/>
      <c r="KFA286" s="159"/>
      <c r="KFB286" s="159"/>
      <c r="KFC286" s="160"/>
      <c r="KFD286" s="158"/>
      <c r="KFE286" s="159"/>
      <c r="KFF286" s="159"/>
      <c r="KFG286" s="159"/>
      <c r="KFH286" s="159"/>
      <c r="KFI286" s="159"/>
      <c r="KFJ286" s="159"/>
      <c r="KFK286" s="159"/>
      <c r="KFL286" s="159"/>
      <c r="KFM286" s="159"/>
      <c r="KFN286" s="159"/>
      <c r="KFO286" s="159"/>
      <c r="KFP286" s="159"/>
      <c r="KFQ286" s="159"/>
      <c r="KFR286" s="159"/>
      <c r="KFS286" s="159"/>
      <c r="KFT286" s="159"/>
      <c r="KFU286" s="159"/>
      <c r="KFV286" s="159"/>
      <c r="KFW286" s="159"/>
      <c r="KFX286" s="159"/>
      <c r="KFY286" s="159"/>
      <c r="KFZ286" s="159"/>
      <c r="KGA286" s="159"/>
      <c r="KGB286" s="159"/>
      <c r="KGC286" s="159"/>
      <c r="KGD286" s="159"/>
      <c r="KGE286" s="159"/>
      <c r="KGF286" s="159"/>
      <c r="KGG286" s="159"/>
      <c r="KGH286" s="160"/>
      <c r="KGI286" s="158"/>
      <c r="KGJ286" s="159"/>
      <c r="KGK286" s="159"/>
      <c r="KGL286" s="159"/>
      <c r="KGM286" s="159"/>
      <c r="KGN286" s="159"/>
      <c r="KGO286" s="159"/>
      <c r="KGP286" s="159"/>
      <c r="KGQ286" s="159"/>
      <c r="KGR286" s="159"/>
      <c r="KGS286" s="159"/>
      <c r="KGT286" s="159"/>
      <c r="KGU286" s="159"/>
      <c r="KGV286" s="159"/>
      <c r="KGW286" s="159"/>
      <c r="KGX286" s="159"/>
      <c r="KGY286" s="159"/>
      <c r="KGZ286" s="159"/>
      <c r="KHA286" s="159"/>
      <c r="KHB286" s="159"/>
      <c r="KHC286" s="159"/>
      <c r="KHD286" s="159"/>
      <c r="KHE286" s="159"/>
      <c r="KHF286" s="159"/>
      <c r="KHG286" s="159"/>
      <c r="KHH286" s="159"/>
      <c r="KHI286" s="159"/>
      <c r="KHJ286" s="159"/>
      <c r="KHK286" s="159"/>
      <c r="KHL286" s="159"/>
      <c r="KHM286" s="160"/>
      <c r="KHN286" s="158"/>
      <c r="KHO286" s="159"/>
      <c r="KHP286" s="159"/>
      <c r="KHQ286" s="159"/>
      <c r="KHR286" s="159"/>
      <c r="KHS286" s="159"/>
      <c r="KHT286" s="159"/>
      <c r="KHU286" s="159"/>
      <c r="KHV286" s="159"/>
      <c r="KHW286" s="159"/>
      <c r="KHX286" s="159"/>
      <c r="KHY286" s="159"/>
      <c r="KHZ286" s="159"/>
      <c r="KIA286" s="159"/>
      <c r="KIB286" s="159"/>
      <c r="KIC286" s="159"/>
      <c r="KID286" s="159"/>
      <c r="KIE286" s="159"/>
      <c r="KIF286" s="159"/>
      <c r="KIG286" s="159"/>
      <c r="KIH286" s="159"/>
      <c r="KII286" s="159"/>
      <c r="KIJ286" s="159"/>
      <c r="KIK286" s="159"/>
      <c r="KIL286" s="159"/>
      <c r="KIM286" s="159"/>
      <c r="KIN286" s="159"/>
      <c r="KIO286" s="159"/>
      <c r="KIP286" s="159"/>
      <c r="KIQ286" s="159"/>
      <c r="KIR286" s="160"/>
      <c r="KIS286" s="158"/>
      <c r="KIT286" s="159"/>
      <c r="KIU286" s="159"/>
      <c r="KIV286" s="159"/>
      <c r="KIW286" s="159"/>
      <c r="KIX286" s="159"/>
      <c r="KIY286" s="159"/>
      <c r="KIZ286" s="159"/>
      <c r="KJA286" s="159"/>
      <c r="KJB286" s="159"/>
      <c r="KJC286" s="159"/>
      <c r="KJD286" s="159"/>
      <c r="KJE286" s="159"/>
      <c r="KJF286" s="159"/>
      <c r="KJG286" s="159"/>
      <c r="KJH286" s="159"/>
      <c r="KJI286" s="159"/>
      <c r="KJJ286" s="159"/>
      <c r="KJK286" s="159"/>
      <c r="KJL286" s="159"/>
      <c r="KJM286" s="159"/>
      <c r="KJN286" s="159"/>
      <c r="KJO286" s="159"/>
      <c r="KJP286" s="159"/>
      <c r="KJQ286" s="159"/>
      <c r="KJR286" s="159"/>
      <c r="KJS286" s="159"/>
      <c r="KJT286" s="159"/>
      <c r="KJU286" s="159"/>
      <c r="KJV286" s="159"/>
      <c r="KJW286" s="160"/>
      <c r="KJX286" s="158"/>
      <c r="KJY286" s="159"/>
      <c r="KJZ286" s="159"/>
      <c r="KKA286" s="159"/>
      <c r="KKB286" s="159"/>
      <c r="KKC286" s="159"/>
      <c r="KKD286" s="159"/>
      <c r="KKE286" s="159"/>
      <c r="KKF286" s="159"/>
      <c r="KKG286" s="159"/>
      <c r="KKH286" s="159"/>
      <c r="KKI286" s="159"/>
      <c r="KKJ286" s="159"/>
      <c r="KKK286" s="159"/>
      <c r="KKL286" s="159"/>
      <c r="KKM286" s="159"/>
      <c r="KKN286" s="159"/>
      <c r="KKO286" s="159"/>
      <c r="KKP286" s="159"/>
      <c r="KKQ286" s="159"/>
      <c r="KKR286" s="159"/>
      <c r="KKS286" s="159"/>
      <c r="KKT286" s="159"/>
      <c r="KKU286" s="159"/>
      <c r="KKV286" s="159"/>
      <c r="KKW286" s="159"/>
      <c r="KKX286" s="159"/>
      <c r="KKY286" s="159"/>
      <c r="KKZ286" s="159"/>
      <c r="KLA286" s="159"/>
      <c r="KLB286" s="160"/>
      <c r="KLC286" s="158"/>
      <c r="KLD286" s="159"/>
      <c r="KLE286" s="159"/>
      <c r="KLF286" s="159"/>
      <c r="KLG286" s="159"/>
      <c r="KLH286" s="159"/>
      <c r="KLI286" s="159"/>
      <c r="KLJ286" s="159"/>
      <c r="KLK286" s="159"/>
      <c r="KLL286" s="159"/>
      <c r="KLM286" s="159"/>
      <c r="KLN286" s="159"/>
      <c r="KLO286" s="159"/>
      <c r="KLP286" s="159"/>
      <c r="KLQ286" s="159"/>
      <c r="KLR286" s="159"/>
      <c r="KLS286" s="159"/>
      <c r="KLT286" s="159"/>
      <c r="KLU286" s="159"/>
      <c r="KLV286" s="159"/>
      <c r="KLW286" s="159"/>
      <c r="KLX286" s="159"/>
      <c r="KLY286" s="159"/>
      <c r="KLZ286" s="159"/>
      <c r="KMA286" s="159"/>
      <c r="KMB286" s="159"/>
      <c r="KMC286" s="159"/>
      <c r="KMD286" s="159"/>
      <c r="KME286" s="159"/>
      <c r="KMF286" s="159"/>
      <c r="KMG286" s="160"/>
      <c r="KMH286" s="158"/>
      <c r="KMI286" s="159"/>
      <c r="KMJ286" s="159"/>
      <c r="KMK286" s="159"/>
      <c r="KML286" s="159"/>
      <c r="KMM286" s="159"/>
      <c r="KMN286" s="159"/>
      <c r="KMO286" s="159"/>
      <c r="KMP286" s="159"/>
      <c r="KMQ286" s="159"/>
      <c r="KMR286" s="159"/>
      <c r="KMS286" s="159"/>
      <c r="KMT286" s="159"/>
      <c r="KMU286" s="159"/>
      <c r="KMV286" s="159"/>
      <c r="KMW286" s="159"/>
      <c r="KMX286" s="159"/>
      <c r="KMY286" s="159"/>
      <c r="KMZ286" s="159"/>
      <c r="KNA286" s="159"/>
      <c r="KNB286" s="159"/>
      <c r="KNC286" s="159"/>
      <c r="KND286" s="159"/>
      <c r="KNE286" s="159"/>
      <c r="KNF286" s="159"/>
      <c r="KNG286" s="159"/>
      <c r="KNH286" s="159"/>
      <c r="KNI286" s="159"/>
      <c r="KNJ286" s="159"/>
      <c r="KNK286" s="159"/>
      <c r="KNL286" s="160"/>
      <c r="KNM286" s="158"/>
      <c r="KNN286" s="159"/>
      <c r="KNO286" s="159"/>
      <c r="KNP286" s="159"/>
      <c r="KNQ286" s="159"/>
      <c r="KNR286" s="159"/>
      <c r="KNS286" s="159"/>
      <c r="KNT286" s="159"/>
      <c r="KNU286" s="159"/>
      <c r="KNV286" s="159"/>
      <c r="KNW286" s="159"/>
      <c r="KNX286" s="159"/>
      <c r="KNY286" s="159"/>
      <c r="KNZ286" s="159"/>
      <c r="KOA286" s="159"/>
      <c r="KOB286" s="159"/>
      <c r="KOC286" s="159"/>
      <c r="KOD286" s="159"/>
      <c r="KOE286" s="159"/>
      <c r="KOF286" s="159"/>
      <c r="KOG286" s="159"/>
      <c r="KOH286" s="159"/>
      <c r="KOI286" s="159"/>
      <c r="KOJ286" s="159"/>
      <c r="KOK286" s="159"/>
      <c r="KOL286" s="159"/>
      <c r="KOM286" s="159"/>
      <c r="KON286" s="159"/>
      <c r="KOO286" s="159"/>
      <c r="KOP286" s="159"/>
      <c r="KOQ286" s="160"/>
      <c r="KOR286" s="158"/>
      <c r="KOS286" s="159"/>
      <c r="KOT286" s="159"/>
      <c r="KOU286" s="159"/>
      <c r="KOV286" s="159"/>
      <c r="KOW286" s="159"/>
      <c r="KOX286" s="159"/>
      <c r="KOY286" s="159"/>
      <c r="KOZ286" s="159"/>
      <c r="KPA286" s="159"/>
      <c r="KPB286" s="159"/>
      <c r="KPC286" s="159"/>
      <c r="KPD286" s="159"/>
      <c r="KPE286" s="159"/>
      <c r="KPF286" s="159"/>
      <c r="KPG286" s="159"/>
      <c r="KPH286" s="159"/>
      <c r="KPI286" s="159"/>
      <c r="KPJ286" s="159"/>
      <c r="KPK286" s="159"/>
      <c r="KPL286" s="159"/>
      <c r="KPM286" s="159"/>
      <c r="KPN286" s="159"/>
      <c r="KPO286" s="159"/>
      <c r="KPP286" s="159"/>
      <c r="KPQ286" s="159"/>
      <c r="KPR286" s="159"/>
      <c r="KPS286" s="159"/>
      <c r="KPT286" s="159"/>
      <c r="KPU286" s="159"/>
      <c r="KPV286" s="160"/>
      <c r="KPW286" s="158"/>
      <c r="KPX286" s="159"/>
      <c r="KPY286" s="159"/>
      <c r="KPZ286" s="159"/>
      <c r="KQA286" s="159"/>
      <c r="KQB286" s="159"/>
      <c r="KQC286" s="159"/>
      <c r="KQD286" s="159"/>
      <c r="KQE286" s="159"/>
      <c r="KQF286" s="159"/>
      <c r="KQG286" s="159"/>
      <c r="KQH286" s="159"/>
      <c r="KQI286" s="159"/>
      <c r="KQJ286" s="159"/>
      <c r="KQK286" s="159"/>
      <c r="KQL286" s="159"/>
      <c r="KQM286" s="159"/>
      <c r="KQN286" s="159"/>
      <c r="KQO286" s="159"/>
      <c r="KQP286" s="159"/>
      <c r="KQQ286" s="159"/>
      <c r="KQR286" s="159"/>
      <c r="KQS286" s="159"/>
      <c r="KQT286" s="159"/>
      <c r="KQU286" s="159"/>
      <c r="KQV286" s="159"/>
      <c r="KQW286" s="159"/>
      <c r="KQX286" s="159"/>
      <c r="KQY286" s="159"/>
      <c r="KQZ286" s="159"/>
      <c r="KRA286" s="160"/>
      <c r="KRB286" s="158"/>
      <c r="KRC286" s="159"/>
      <c r="KRD286" s="159"/>
      <c r="KRE286" s="159"/>
      <c r="KRF286" s="159"/>
      <c r="KRG286" s="159"/>
      <c r="KRH286" s="159"/>
      <c r="KRI286" s="159"/>
      <c r="KRJ286" s="159"/>
      <c r="KRK286" s="159"/>
      <c r="KRL286" s="159"/>
      <c r="KRM286" s="159"/>
      <c r="KRN286" s="159"/>
      <c r="KRO286" s="159"/>
      <c r="KRP286" s="159"/>
      <c r="KRQ286" s="159"/>
      <c r="KRR286" s="159"/>
      <c r="KRS286" s="159"/>
      <c r="KRT286" s="159"/>
      <c r="KRU286" s="159"/>
      <c r="KRV286" s="159"/>
      <c r="KRW286" s="159"/>
      <c r="KRX286" s="159"/>
      <c r="KRY286" s="159"/>
      <c r="KRZ286" s="159"/>
      <c r="KSA286" s="159"/>
      <c r="KSB286" s="159"/>
      <c r="KSC286" s="159"/>
      <c r="KSD286" s="159"/>
      <c r="KSE286" s="159"/>
      <c r="KSF286" s="160"/>
      <c r="KSG286" s="158"/>
      <c r="KSH286" s="159"/>
      <c r="KSI286" s="159"/>
      <c r="KSJ286" s="159"/>
      <c r="KSK286" s="159"/>
      <c r="KSL286" s="159"/>
      <c r="KSM286" s="159"/>
      <c r="KSN286" s="159"/>
      <c r="KSO286" s="159"/>
      <c r="KSP286" s="159"/>
      <c r="KSQ286" s="159"/>
      <c r="KSR286" s="159"/>
      <c r="KSS286" s="159"/>
      <c r="KST286" s="159"/>
      <c r="KSU286" s="159"/>
      <c r="KSV286" s="159"/>
      <c r="KSW286" s="159"/>
      <c r="KSX286" s="159"/>
      <c r="KSY286" s="159"/>
      <c r="KSZ286" s="159"/>
      <c r="KTA286" s="159"/>
      <c r="KTB286" s="159"/>
      <c r="KTC286" s="159"/>
      <c r="KTD286" s="159"/>
      <c r="KTE286" s="159"/>
      <c r="KTF286" s="159"/>
      <c r="KTG286" s="159"/>
      <c r="KTH286" s="159"/>
      <c r="KTI286" s="159"/>
      <c r="KTJ286" s="159"/>
      <c r="KTK286" s="160"/>
      <c r="KTL286" s="158"/>
      <c r="KTM286" s="159"/>
      <c r="KTN286" s="159"/>
      <c r="KTO286" s="159"/>
      <c r="KTP286" s="159"/>
      <c r="KTQ286" s="159"/>
      <c r="KTR286" s="159"/>
      <c r="KTS286" s="159"/>
      <c r="KTT286" s="159"/>
      <c r="KTU286" s="159"/>
      <c r="KTV286" s="159"/>
      <c r="KTW286" s="159"/>
      <c r="KTX286" s="159"/>
      <c r="KTY286" s="159"/>
      <c r="KTZ286" s="159"/>
      <c r="KUA286" s="159"/>
      <c r="KUB286" s="159"/>
      <c r="KUC286" s="159"/>
      <c r="KUD286" s="159"/>
      <c r="KUE286" s="159"/>
      <c r="KUF286" s="159"/>
      <c r="KUG286" s="159"/>
      <c r="KUH286" s="159"/>
      <c r="KUI286" s="159"/>
      <c r="KUJ286" s="159"/>
      <c r="KUK286" s="159"/>
      <c r="KUL286" s="159"/>
      <c r="KUM286" s="159"/>
      <c r="KUN286" s="159"/>
      <c r="KUO286" s="159"/>
      <c r="KUP286" s="160"/>
      <c r="KUQ286" s="158"/>
      <c r="KUR286" s="159"/>
      <c r="KUS286" s="159"/>
      <c r="KUT286" s="159"/>
      <c r="KUU286" s="159"/>
      <c r="KUV286" s="159"/>
      <c r="KUW286" s="159"/>
      <c r="KUX286" s="159"/>
      <c r="KUY286" s="159"/>
      <c r="KUZ286" s="159"/>
      <c r="KVA286" s="159"/>
      <c r="KVB286" s="159"/>
      <c r="KVC286" s="159"/>
      <c r="KVD286" s="159"/>
      <c r="KVE286" s="159"/>
      <c r="KVF286" s="159"/>
      <c r="KVG286" s="159"/>
      <c r="KVH286" s="159"/>
      <c r="KVI286" s="159"/>
      <c r="KVJ286" s="159"/>
      <c r="KVK286" s="159"/>
      <c r="KVL286" s="159"/>
      <c r="KVM286" s="159"/>
      <c r="KVN286" s="159"/>
      <c r="KVO286" s="159"/>
      <c r="KVP286" s="159"/>
      <c r="KVQ286" s="159"/>
      <c r="KVR286" s="159"/>
      <c r="KVS286" s="159"/>
      <c r="KVT286" s="159"/>
      <c r="KVU286" s="160"/>
      <c r="KVV286" s="158"/>
      <c r="KVW286" s="159"/>
      <c r="KVX286" s="159"/>
      <c r="KVY286" s="159"/>
      <c r="KVZ286" s="159"/>
      <c r="KWA286" s="159"/>
      <c r="KWB286" s="159"/>
      <c r="KWC286" s="159"/>
      <c r="KWD286" s="159"/>
      <c r="KWE286" s="159"/>
      <c r="KWF286" s="159"/>
      <c r="KWG286" s="159"/>
      <c r="KWH286" s="159"/>
      <c r="KWI286" s="159"/>
      <c r="KWJ286" s="159"/>
      <c r="KWK286" s="159"/>
      <c r="KWL286" s="159"/>
      <c r="KWM286" s="159"/>
      <c r="KWN286" s="159"/>
      <c r="KWO286" s="159"/>
      <c r="KWP286" s="159"/>
      <c r="KWQ286" s="159"/>
      <c r="KWR286" s="159"/>
      <c r="KWS286" s="159"/>
      <c r="KWT286" s="159"/>
      <c r="KWU286" s="159"/>
      <c r="KWV286" s="159"/>
      <c r="KWW286" s="159"/>
      <c r="KWX286" s="159"/>
      <c r="KWY286" s="159"/>
      <c r="KWZ286" s="160"/>
      <c r="KXA286" s="158"/>
      <c r="KXB286" s="159"/>
      <c r="KXC286" s="159"/>
      <c r="KXD286" s="159"/>
      <c r="KXE286" s="159"/>
      <c r="KXF286" s="159"/>
      <c r="KXG286" s="159"/>
      <c r="KXH286" s="159"/>
      <c r="KXI286" s="159"/>
      <c r="KXJ286" s="159"/>
      <c r="KXK286" s="159"/>
      <c r="KXL286" s="159"/>
      <c r="KXM286" s="159"/>
      <c r="KXN286" s="159"/>
      <c r="KXO286" s="159"/>
      <c r="KXP286" s="159"/>
      <c r="KXQ286" s="159"/>
      <c r="KXR286" s="159"/>
      <c r="KXS286" s="159"/>
      <c r="KXT286" s="159"/>
      <c r="KXU286" s="159"/>
      <c r="KXV286" s="159"/>
      <c r="KXW286" s="159"/>
      <c r="KXX286" s="159"/>
      <c r="KXY286" s="159"/>
      <c r="KXZ286" s="159"/>
      <c r="KYA286" s="159"/>
      <c r="KYB286" s="159"/>
      <c r="KYC286" s="159"/>
      <c r="KYD286" s="159"/>
      <c r="KYE286" s="160"/>
      <c r="KYF286" s="158"/>
      <c r="KYG286" s="159"/>
      <c r="KYH286" s="159"/>
      <c r="KYI286" s="159"/>
      <c r="KYJ286" s="159"/>
      <c r="KYK286" s="159"/>
      <c r="KYL286" s="159"/>
      <c r="KYM286" s="159"/>
      <c r="KYN286" s="159"/>
      <c r="KYO286" s="159"/>
      <c r="KYP286" s="159"/>
      <c r="KYQ286" s="159"/>
      <c r="KYR286" s="159"/>
      <c r="KYS286" s="159"/>
      <c r="KYT286" s="159"/>
      <c r="KYU286" s="159"/>
      <c r="KYV286" s="159"/>
      <c r="KYW286" s="159"/>
      <c r="KYX286" s="159"/>
      <c r="KYY286" s="159"/>
      <c r="KYZ286" s="159"/>
      <c r="KZA286" s="159"/>
      <c r="KZB286" s="159"/>
      <c r="KZC286" s="159"/>
      <c r="KZD286" s="159"/>
      <c r="KZE286" s="159"/>
      <c r="KZF286" s="159"/>
      <c r="KZG286" s="159"/>
      <c r="KZH286" s="159"/>
      <c r="KZI286" s="159"/>
      <c r="KZJ286" s="160"/>
      <c r="KZK286" s="158"/>
      <c r="KZL286" s="159"/>
      <c r="KZM286" s="159"/>
      <c r="KZN286" s="159"/>
      <c r="KZO286" s="159"/>
      <c r="KZP286" s="159"/>
      <c r="KZQ286" s="159"/>
      <c r="KZR286" s="159"/>
      <c r="KZS286" s="159"/>
      <c r="KZT286" s="159"/>
      <c r="KZU286" s="159"/>
      <c r="KZV286" s="159"/>
      <c r="KZW286" s="159"/>
      <c r="KZX286" s="159"/>
      <c r="KZY286" s="159"/>
      <c r="KZZ286" s="159"/>
      <c r="LAA286" s="159"/>
      <c r="LAB286" s="159"/>
      <c r="LAC286" s="159"/>
      <c r="LAD286" s="159"/>
      <c r="LAE286" s="159"/>
      <c r="LAF286" s="159"/>
      <c r="LAG286" s="159"/>
      <c r="LAH286" s="159"/>
      <c r="LAI286" s="159"/>
      <c r="LAJ286" s="159"/>
      <c r="LAK286" s="159"/>
      <c r="LAL286" s="159"/>
      <c r="LAM286" s="159"/>
      <c r="LAN286" s="159"/>
      <c r="LAO286" s="160"/>
      <c r="LAP286" s="158"/>
      <c r="LAQ286" s="159"/>
      <c r="LAR286" s="159"/>
      <c r="LAS286" s="159"/>
      <c r="LAT286" s="159"/>
      <c r="LAU286" s="159"/>
      <c r="LAV286" s="159"/>
      <c r="LAW286" s="159"/>
      <c r="LAX286" s="159"/>
      <c r="LAY286" s="159"/>
      <c r="LAZ286" s="159"/>
      <c r="LBA286" s="159"/>
      <c r="LBB286" s="159"/>
      <c r="LBC286" s="159"/>
      <c r="LBD286" s="159"/>
      <c r="LBE286" s="159"/>
      <c r="LBF286" s="159"/>
      <c r="LBG286" s="159"/>
      <c r="LBH286" s="159"/>
      <c r="LBI286" s="159"/>
      <c r="LBJ286" s="159"/>
      <c r="LBK286" s="159"/>
      <c r="LBL286" s="159"/>
      <c r="LBM286" s="159"/>
      <c r="LBN286" s="159"/>
      <c r="LBO286" s="159"/>
      <c r="LBP286" s="159"/>
      <c r="LBQ286" s="159"/>
      <c r="LBR286" s="159"/>
      <c r="LBS286" s="159"/>
      <c r="LBT286" s="160"/>
      <c r="LBU286" s="158"/>
      <c r="LBV286" s="159"/>
      <c r="LBW286" s="159"/>
      <c r="LBX286" s="159"/>
      <c r="LBY286" s="159"/>
      <c r="LBZ286" s="159"/>
      <c r="LCA286" s="159"/>
      <c r="LCB286" s="159"/>
      <c r="LCC286" s="159"/>
      <c r="LCD286" s="159"/>
      <c r="LCE286" s="159"/>
      <c r="LCF286" s="159"/>
      <c r="LCG286" s="159"/>
      <c r="LCH286" s="159"/>
      <c r="LCI286" s="159"/>
      <c r="LCJ286" s="159"/>
      <c r="LCK286" s="159"/>
      <c r="LCL286" s="159"/>
      <c r="LCM286" s="159"/>
      <c r="LCN286" s="159"/>
      <c r="LCO286" s="159"/>
      <c r="LCP286" s="159"/>
      <c r="LCQ286" s="159"/>
      <c r="LCR286" s="159"/>
      <c r="LCS286" s="159"/>
      <c r="LCT286" s="159"/>
      <c r="LCU286" s="159"/>
      <c r="LCV286" s="159"/>
      <c r="LCW286" s="159"/>
      <c r="LCX286" s="159"/>
      <c r="LCY286" s="160"/>
      <c r="LCZ286" s="158"/>
      <c r="LDA286" s="159"/>
      <c r="LDB286" s="159"/>
      <c r="LDC286" s="159"/>
      <c r="LDD286" s="159"/>
      <c r="LDE286" s="159"/>
      <c r="LDF286" s="159"/>
      <c r="LDG286" s="159"/>
      <c r="LDH286" s="159"/>
      <c r="LDI286" s="159"/>
      <c r="LDJ286" s="159"/>
      <c r="LDK286" s="159"/>
      <c r="LDL286" s="159"/>
      <c r="LDM286" s="159"/>
      <c r="LDN286" s="159"/>
      <c r="LDO286" s="159"/>
      <c r="LDP286" s="159"/>
      <c r="LDQ286" s="159"/>
      <c r="LDR286" s="159"/>
      <c r="LDS286" s="159"/>
      <c r="LDT286" s="159"/>
      <c r="LDU286" s="159"/>
      <c r="LDV286" s="159"/>
      <c r="LDW286" s="159"/>
      <c r="LDX286" s="159"/>
      <c r="LDY286" s="159"/>
      <c r="LDZ286" s="159"/>
      <c r="LEA286" s="159"/>
      <c r="LEB286" s="159"/>
      <c r="LEC286" s="159"/>
      <c r="LED286" s="160"/>
      <c r="LEE286" s="158"/>
      <c r="LEF286" s="159"/>
      <c r="LEG286" s="159"/>
      <c r="LEH286" s="159"/>
      <c r="LEI286" s="159"/>
      <c r="LEJ286" s="159"/>
      <c r="LEK286" s="159"/>
      <c r="LEL286" s="159"/>
      <c r="LEM286" s="159"/>
      <c r="LEN286" s="159"/>
      <c r="LEO286" s="159"/>
      <c r="LEP286" s="159"/>
      <c r="LEQ286" s="159"/>
      <c r="LER286" s="159"/>
      <c r="LES286" s="159"/>
      <c r="LET286" s="159"/>
      <c r="LEU286" s="159"/>
      <c r="LEV286" s="159"/>
      <c r="LEW286" s="159"/>
      <c r="LEX286" s="159"/>
      <c r="LEY286" s="159"/>
      <c r="LEZ286" s="159"/>
      <c r="LFA286" s="159"/>
      <c r="LFB286" s="159"/>
      <c r="LFC286" s="159"/>
      <c r="LFD286" s="159"/>
      <c r="LFE286" s="159"/>
      <c r="LFF286" s="159"/>
      <c r="LFG286" s="159"/>
      <c r="LFH286" s="159"/>
      <c r="LFI286" s="160"/>
      <c r="LFJ286" s="158"/>
      <c r="LFK286" s="159"/>
      <c r="LFL286" s="159"/>
      <c r="LFM286" s="159"/>
      <c r="LFN286" s="159"/>
      <c r="LFO286" s="159"/>
      <c r="LFP286" s="159"/>
      <c r="LFQ286" s="159"/>
      <c r="LFR286" s="159"/>
      <c r="LFS286" s="159"/>
      <c r="LFT286" s="159"/>
      <c r="LFU286" s="159"/>
      <c r="LFV286" s="159"/>
      <c r="LFW286" s="159"/>
      <c r="LFX286" s="159"/>
      <c r="LFY286" s="159"/>
      <c r="LFZ286" s="159"/>
      <c r="LGA286" s="159"/>
      <c r="LGB286" s="159"/>
      <c r="LGC286" s="159"/>
      <c r="LGD286" s="159"/>
      <c r="LGE286" s="159"/>
      <c r="LGF286" s="159"/>
      <c r="LGG286" s="159"/>
      <c r="LGH286" s="159"/>
      <c r="LGI286" s="159"/>
      <c r="LGJ286" s="159"/>
      <c r="LGK286" s="159"/>
      <c r="LGL286" s="159"/>
      <c r="LGM286" s="159"/>
      <c r="LGN286" s="160"/>
      <c r="LGO286" s="158"/>
      <c r="LGP286" s="159"/>
      <c r="LGQ286" s="159"/>
      <c r="LGR286" s="159"/>
      <c r="LGS286" s="159"/>
      <c r="LGT286" s="159"/>
      <c r="LGU286" s="159"/>
      <c r="LGV286" s="159"/>
      <c r="LGW286" s="159"/>
      <c r="LGX286" s="159"/>
      <c r="LGY286" s="159"/>
      <c r="LGZ286" s="159"/>
      <c r="LHA286" s="159"/>
      <c r="LHB286" s="159"/>
      <c r="LHC286" s="159"/>
      <c r="LHD286" s="159"/>
      <c r="LHE286" s="159"/>
      <c r="LHF286" s="159"/>
      <c r="LHG286" s="159"/>
      <c r="LHH286" s="159"/>
      <c r="LHI286" s="159"/>
      <c r="LHJ286" s="159"/>
      <c r="LHK286" s="159"/>
      <c r="LHL286" s="159"/>
      <c r="LHM286" s="159"/>
      <c r="LHN286" s="159"/>
      <c r="LHO286" s="159"/>
      <c r="LHP286" s="159"/>
      <c r="LHQ286" s="159"/>
      <c r="LHR286" s="159"/>
      <c r="LHS286" s="160"/>
      <c r="LHT286" s="158"/>
      <c r="LHU286" s="159"/>
      <c r="LHV286" s="159"/>
      <c r="LHW286" s="159"/>
      <c r="LHX286" s="159"/>
      <c r="LHY286" s="159"/>
      <c r="LHZ286" s="159"/>
      <c r="LIA286" s="159"/>
      <c r="LIB286" s="159"/>
      <c r="LIC286" s="159"/>
      <c r="LID286" s="159"/>
      <c r="LIE286" s="159"/>
      <c r="LIF286" s="159"/>
      <c r="LIG286" s="159"/>
      <c r="LIH286" s="159"/>
      <c r="LII286" s="159"/>
      <c r="LIJ286" s="159"/>
      <c r="LIK286" s="159"/>
      <c r="LIL286" s="159"/>
      <c r="LIM286" s="159"/>
      <c r="LIN286" s="159"/>
      <c r="LIO286" s="159"/>
      <c r="LIP286" s="159"/>
      <c r="LIQ286" s="159"/>
      <c r="LIR286" s="159"/>
      <c r="LIS286" s="159"/>
      <c r="LIT286" s="159"/>
      <c r="LIU286" s="159"/>
      <c r="LIV286" s="159"/>
      <c r="LIW286" s="159"/>
      <c r="LIX286" s="160"/>
      <c r="LIY286" s="158"/>
      <c r="LIZ286" s="159"/>
      <c r="LJA286" s="159"/>
      <c r="LJB286" s="159"/>
      <c r="LJC286" s="159"/>
      <c r="LJD286" s="159"/>
      <c r="LJE286" s="159"/>
      <c r="LJF286" s="159"/>
      <c r="LJG286" s="159"/>
      <c r="LJH286" s="159"/>
      <c r="LJI286" s="159"/>
      <c r="LJJ286" s="159"/>
      <c r="LJK286" s="159"/>
      <c r="LJL286" s="159"/>
      <c r="LJM286" s="159"/>
      <c r="LJN286" s="159"/>
      <c r="LJO286" s="159"/>
      <c r="LJP286" s="159"/>
      <c r="LJQ286" s="159"/>
      <c r="LJR286" s="159"/>
      <c r="LJS286" s="159"/>
      <c r="LJT286" s="159"/>
      <c r="LJU286" s="159"/>
      <c r="LJV286" s="159"/>
      <c r="LJW286" s="159"/>
      <c r="LJX286" s="159"/>
      <c r="LJY286" s="159"/>
      <c r="LJZ286" s="159"/>
      <c r="LKA286" s="159"/>
      <c r="LKB286" s="159"/>
      <c r="LKC286" s="160"/>
      <c r="LKD286" s="158"/>
      <c r="LKE286" s="159"/>
      <c r="LKF286" s="159"/>
      <c r="LKG286" s="159"/>
      <c r="LKH286" s="159"/>
      <c r="LKI286" s="159"/>
      <c r="LKJ286" s="159"/>
      <c r="LKK286" s="159"/>
      <c r="LKL286" s="159"/>
      <c r="LKM286" s="159"/>
      <c r="LKN286" s="159"/>
      <c r="LKO286" s="159"/>
      <c r="LKP286" s="159"/>
      <c r="LKQ286" s="159"/>
      <c r="LKR286" s="159"/>
      <c r="LKS286" s="159"/>
      <c r="LKT286" s="159"/>
      <c r="LKU286" s="159"/>
      <c r="LKV286" s="159"/>
      <c r="LKW286" s="159"/>
      <c r="LKX286" s="159"/>
      <c r="LKY286" s="159"/>
      <c r="LKZ286" s="159"/>
      <c r="LLA286" s="159"/>
      <c r="LLB286" s="159"/>
      <c r="LLC286" s="159"/>
      <c r="LLD286" s="159"/>
      <c r="LLE286" s="159"/>
      <c r="LLF286" s="159"/>
      <c r="LLG286" s="159"/>
      <c r="LLH286" s="160"/>
      <c r="LLI286" s="158"/>
      <c r="LLJ286" s="159"/>
      <c r="LLK286" s="159"/>
      <c r="LLL286" s="159"/>
      <c r="LLM286" s="159"/>
      <c r="LLN286" s="159"/>
      <c r="LLO286" s="159"/>
      <c r="LLP286" s="159"/>
      <c r="LLQ286" s="159"/>
      <c r="LLR286" s="159"/>
      <c r="LLS286" s="159"/>
      <c r="LLT286" s="159"/>
      <c r="LLU286" s="159"/>
      <c r="LLV286" s="159"/>
      <c r="LLW286" s="159"/>
      <c r="LLX286" s="159"/>
      <c r="LLY286" s="159"/>
      <c r="LLZ286" s="159"/>
      <c r="LMA286" s="159"/>
      <c r="LMB286" s="159"/>
      <c r="LMC286" s="159"/>
      <c r="LMD286" s="159"/>
      <c r="LME286" s="159"/>
      <c r="LMF286" s="159"/>
      <c r="LMG286" s="159"/>
      <c r="LMH286" s="159"/>
      <c r="LMI286" s="159"/>
      <c r="LMJ286" s="159"/>
      <c r="LMK286" s="159"/>
      <c r="LML286" s="159"/>
      <c r="LMM286" s="160"/>
      <c r="LMN286" s="158"/>
      <c r="LMO286" s="159"/>
      <c r="LMP286" s="159"/>
      <c r="LMQ286" s="159"/>
      <c r="LMR286" s="159"/>
      <c r="LMS286" s="159"/>
      <c r="LMT286" s="159"/>
      <c r="LMU286" s="159"/>
      <c r="LMV286" s="159"/>
      <c r="LMW286" s="159"/>
      <c r="LMX286" s="159"/>
      <c r="LMY286" s="159"/>
      <c r="LMZ286" s="159"/>
      <c r="LNA286" s="159"/>
      <c r="LNB286" s="159"/>
      <c r="LNC286" s="159"/>
      <c r="LND286" s="159"/>
      <c r="LNE286" s="159"/>
      <c r="LNF286" s="159"/>
      <c r="LNG286" s="159"/>
      <c r="LNH286" s="159"/>
      <c r="LNI286" s="159"/>
      <c r="LNJ286" s="159"/>
      <c r="LNK286" s="159"/>
      <c r="LNL286" s="159"/>
      <c r="LNM286" s="159"/>
      <c r="LNN286" s="159"/>
      <c r="LNO286" s="159"/>
      <c r="LNP286" s="159"/>
      <c r="LNQ286" s="159"/>
      <c r="LNR286" s="160"/>
      <c r="LNS286" s="158"/>
      <c r="LNT286" s="159"/>
      <c r="LNU286" s="159"/>
      <c r="LNV286" s="159"/>
      <c r="LNW286" s="159"/>
      <c r="LNX286" s="159"/>
      <c r="LNY286" s="159"/>
      <c r="LNZ286" s="159"/>
      <c r="LOA286" s="159"/>
      <c r="LOB286" s="159"/>
      <c r="LOC286" s="159"/>
      <c r="LOD286" s="159"/>
      <c r="LOE286" s="159"/>
      <c r="LOF286" s="159"/>
      <c r="LOG286" s="159"/>
      <c r="LOH286" s="159"/>
      <c r="LOI286" s="159"/>
      <c r="LOJ286" s="159"/>
      <c r="LOK286" s="159"/>
      <c r="LOL286" s="159"/>
      <c r="LOM286" s="159"/>
      <c r="LON286" s="159"/>
      <c r="LOO286" s="159"/>
      <c r="LOP286" s="159"/>
      <c r="LOQ286" s="159"/>
      <c r="LOR286" s="159"/>
      <c r="LOS286" s="159"/>
      <c r="LOT286" s="159"/>
      <c r="LOU286" s="159"/>
      <c r="LOV286" s="159"/>
      <c r="LOW286" s="160"/>
      <c r="LOX286" s="158"/>
      <c r="LOY286" s="159"/>
      <c r="LOZ286" s="159"/>
      <c r="LPA286" s="159"/>
      <c r="LPB286" s="159"/>
      <c r="LPC286" s="159"/>
      <c r="LPD286" s="159"/>
      <c r="LPE286" s="159"/>
      <c r="LPF286" s="159"/>
      <c r="LPG286" s="159"/>
      <c r="LPH286" s="159"/>
      <c r="LPI286" s="159"/>
      <c r="LPJ286" s="159"/>
      <c r="LPK286" s="159"/>
      <c r="LPL286" s="159"/>
      <c r="LPM286" s="159"/>
      <c r="LPN286" s="159"/>
      <c r="LPO286" s="159"/>
      <c r="LPP286" s="159"/>
      <c r="LPQ286" s="159"/>
      <c r="LPR286" s="159"/>
      <c r="LPS286" s="159"/>
      <c r="LPT286" s="159"/>
      <c r="LPU286" s="159"/>
      <c r="LPV286" s="159"/>
      <c r="LPW286" s="159"/>
      <c r="LPX286" s="159"/>
      <c r="LPY286" s="159"/>
      <c r="LPZ286" s="159"/>
      <c r="LQA286" s="159"/>
      <c r="LQB286" s="160"/>
      <c r="LQC286" s="158"/>
      <c r="LQD286" s="159"/>
      <c r="LQE286" s="159"/>
      <c r="LQF286" s="159"/>
      <c r="LQG286" s="159"/>
      <c r="LQH286" s="159"/>
      <c r="LQI286" s="159"/>
      <c r="LQJ286" s="159"/>
      <c r="LQK286" s="159"/>
      <c r="LQL286" s="159"/>
      <c r="LQM286" s="159"/>
      <c r="LQN286" s="159"/>
      <c r="LQO286" s="159"/>
      <c r="LQP286" s="159"/>
      <c r="LQQ286" s="159"/>
      <c r="LQR286" s="159"/>
      <c r="LQS286" s="159"/>
      <c r="LQT286" s="159"/>
      <c r="LQU286" s="159"/>
      <c r="LQV286" s="159"/>
      <c r="LQW286" s="159"/>
      <c r="LQX286" s="159"/>
      <c r="LQY286" s="159"/>
      <c r="LQZ286" s="159"/>
      <c r="LRA286" s="159"/>
      <c r="LRB286" s="159"/>
      <c r="LRC286" s="159"/>
      <c r="LRD286" s="159"/>
      <c r="LRE286" s="159"/>
      <c r="LRF286" s="159"/>
      <c r="LRG286" s="160"/>
      <c r="LRH286" s="158"/>
      <c r="LRI286" s="159"/>
      <c r="LRJ286" s="159"/>
      <c r="LRK286" s="159"/>
      <c r="LRL286" s="159"/>
      <c r="LRM286" s="159"/>
      <c r="LRN286" s="159"/>
      <c r="LRO286" s="159"/>
      <c r="LRP286" s="159"/>
      <c r="LRQ286" s="159"/>
      <c r="LRR286" s="159"/>
      <c r="LRS286" s="159"/>
      <c r="LRT286" s="159"/>
      <c r="LRU286" s="159"/>
      <c r="LRV286" s="159"/>
      <c r="LRW286" s="159"/>
      <c r="LRX286" s="159"/>
      <c r="LRY286" s="159"/>
      <c r="LRZ286" s="159"/>
      <c r="LSA286" s="159"/>
      <c r="LSB286" s="159"/>
      <c r="LSC286" s="159"/>
      <c r="LSD286" s="159"/>
      <c r="LSE286" s="159"/>
      <c r="LSF286" s="159"/>
      <c r="LSG286" s="159"/>
      <c r="LSH286" s="159"/>
      <c r="LSI286" s="159"/>
      <c r="LSJ286" s="159"/>
      <c r="LSK286" s="159"/>
      <c r="LSL286" s="160"/>
      <c r="LSM286" s="158"/>
      <c r="LSN286" s="159"/>
      <c r="LSO286" s="159"/>
      <c r="LSP286" s="159"/>
      <c r="LSQ286" s="159"/>
      <c r="LSR286" s="159"/>
      <c r="LSS286" s="159"/>
      <c r="LST286" s="159"/>
      <c r="LSU286" s="159"/>
      <c r="LSV286" s="159"/>
      <c r="LSW286" s="159"/>
      <c r="LSX286" s="159"/>
      <c r="LSY286" s="159"/>
      <c r="LSZ286" s="159"/>
      <c r="LTA286" s="159"/>
      <c r="LTB286" s="159"/>
      <c r="LTC286" s="159"/>
      <c r="LTD286" s="159"/>
      <c r="LTE286" s="159"/>
      <c r="LTF286" s="159"/>
      <c r="LTG286" s="159"/>
      <c r="LTH286" s="159"/>
      <c r="LTI286" s="159"/>
      <c r="LTJ286" s="159"/>
      <c r="LTK286" s="159"/>
      <c r="LTL286" s="159"/>
      <c r="LTM286" s="159"/>
      <c r="LTN286" s="159"/>
      <c r="LTO286" s="159"/>
      <c r="LTP286" s="159"/>
      <c r="LTQ286" s="160"/>
      <c r="LTR286" s="158"/>
      <c r="LTS286" s="159"/>
      <c r="LTT286" s="159"/>
      <c r="LTU286" s="159"/>
      <c r="LTV286" s="159"/>
      <c r="LTW286" s="159"/>
      <c r="LTX286" s="159"/>
      <c r="LTY286" s="159"/>
      <c r="LTZ286" s="159"/>
      <c r="LUA286" s="159"/>
      <c r="LUB286" s="159"/>
      <c r="LUC286" s="159"/>
      <c r="LUD286" s="159"/>
      <c r="LUE286" s="159"/>
      <c r="LUF286" s="159"/>
      <c r="LUG286" s="159"/>
      <c r="LUH286" s="159"/>
      <c r="LUI286" s="159"/>
      <c r="LUJ286" s="159"/>
      <c r="LUK286" s="159"/>
      <c r="LUL286" s="159"/>
      <c r="LUM286" s="159"/>
      <c r="LUN286" s="159"/>
      <c r="LUO286" s="159"/>
      <c r="LUP286" s="159"/>
      <c r="LUQ286" s="159"/>
      <c r="LUR286" s="159"/>
      <c r="LUS286" s="159"/>
      <c r="LUT286" s="159"/>
      <c r="LUU286" s="159"/>
      <c r="LUV286" s="160"/>
      <c r="LUW286" s="158"/>
      <c r="LUX286" s="159"/>
      <c r="LUY286" s="159"/>
      <c r="LUZ286" s="159"/>
      <c r="LVA286" s="159"/>
      <c r="LVB286" s="159"/>
      <c r="LVC286" s="159"/>
      <c r="LVD286" s="159"/>
      <c r="LVE286" s="159"/>
      <c r="LVF286" s="159"/>
      <c r="LVG286" s="159"/>
      <c r="LVH286" s="159"/>
      <c r="LVI286" s="159"/>
      <c r="LVJ286" s="159"/>
      <c r="LVK286" s="159"/>
      <c r="LVL286" s="159"/>
      <c r="LVM286" s="159"/>
      <c r="LVN286" s="159"/>
      <c r="LVO286" s="159"/>
      <c r="LVP286" s="159"/>
      <c r="LVQ286" s="159"/>
      <c r="LVR286" s="159"/>
      <c r="LVS286" s="159"/>
      <c r="LVT286" s="159"/>
      <c r="LVU286" s="159"/>
      <c r="LVV286" s="159"/>
      <c r="LVW286" s="159"/>
      <c r="LVX286" s="159"/>
      <c r="LVY286" s="159"/>
      <c r="LVZ286" s="159"/>
      <c r="LWA286" s="160"/>
      <c r="LWB286" s="158"/>
      <c r="LWC286" s="159"/>
      <c r="LWD286" s="159"/>
      <c r="LWE286" s="159"/>
      <c r="LWF286" s="159"/>
      <c r="LWG286" s="159"/>
      <c r="LWH286" s="159"/>
      <c r="LWI286" s="159"/>
      <c r="LWJ286" s="159"/>
      <c r="LWK286" s="159"/>
      <c r="LWL286" s="159"/>
      <c r="LWM286" s="159"/>
      <c r="LWN286" s="159"/>
      <c r="LWO286" s="159"/>
      <c r="LWP286" s="159"/>
      <c r="LWQ286" s="159"/>
      <c r="LWR286" s="159"/>
      <c r="LWS286" s="159"/>
      <c r="LWT286" s="159"/>
      <c r="LWU286" s="159"/>
      <c r="LWV286" s="159"/>
      <c r="LWW286" s="159"/>
      <c r="LWX286" s="159"/>
      <c r="LWY286" s="159"/>
      <c r="LWZ286" s="159"/>
      <c r="LXA286" s="159"/>
      <c r="LXB286" s="159"/>
      <c r="LXC286" s="159"/>
      <c r="LXD286" s="159"/>
      <c r="LXE286" s="159"/>
      <c r="LXF286" s="160"/>
      <c r="LXG286" s="158"/>
      <c r="LXH286" s="159"/>
      <c r="LXI286" s="159"/>
      <c r="LXJ286" s="159"/>
      <c r="LXK286" s="159"/>
      <c r="LXL286" s="159"/>
      <c r="LXM286" s="159"/>
      <c r="LXN286" s="159"/>
      <c r="LXO286" s="159"/>
      <c r="LXP286" s="159"/>
      <c r="LXQ286" s="159"/>
      <c r="LXR286" s="159"/>
      <c r="LXS286" s="159"/>
      <c r="LXT286" s="159"/>
      <c r="LXU286" s="159"/>
      <c r="LXV286" s="159"/>
      <c r="LXW286" s="159"/>
      <c r="LXX286" s="159"/>
      <c r="LXY286" s="159"/>
      <c r="LXZ286" s="159"/>
      <c r="LYA286" s="159"/>
      <c r="LYB286" s="159"/>
      <c r="LYC286" s="159"/>
      <c r="LYD286" s="159"/>
      <c r="LYE286" s="159"/>
      <c r="LYF286" s="159"/>
      <c r="LYG286" s="159"/>
      <c r="LYH286" s="159"/>
      <c r="LYI286" s="159"/>
      <c r="LYJ286" s="159"/>
      <c r="LYK286" s="160"/>
      <c r="LYL286" s="158"/>
      <c r="LYM286" s="159"/>
      <c r="LYN286" s="159"/>
      <c r="LYO286" s="159"/>
      <c r="LYP286" s="159"/>
      <c r="LYQ286" s="159"/>
      <c r="LYR286" s="159"/>
      <c r="LYS286" s="159"/>
      <c r="LYT286" s="159"/>
      <c r="LYU286" s="159"/>
      <c r="LYV286" s="159"/>
      <c r="LYW286" s="159"/>
      <c r="LYX286" s="159"/>
      <c r="LYY286" s="159"/>
      <c r="LYZ286" s="159"/>
      <c r="LZA286" s="159"/>
      <c r="LZB286" s="159"/>
      <c r="LZC286" s="159"/>
      <c r="LZD286" s="159"/>
      <c r="LZE286" s="159"/>
      <c r="LZF286" s="159"/>
      <c r="LZG286" s="159"/>
      <c r="LZH286" s="159"/>
      <c r="LZI286" s="159"/>
      <c r="LZJ286" s="159"/>
      <c r="LZK286" s="159"/>
      <c r="LZL286" s="159"/>
      <c r="LZM286" s="159"/>
      <c r="LZN286" s="159"/>
      <c r="LZO286" s="159"/>
      <c r="LZP286" s="160"/>
      <c r="LZQ286" s="158"/>
      <c r="LZR286" s="159"/>
      <c r="LZS286" s="159"/>
      <c r="LZT286" s="159"/>
      <c r="LZU286" s="159"/>
      <c r="LZV286" s="159"/>
      <c r="LZW286" s="159"/>
      <c r="LZX286" s="159"/>
      <c r="LZY286" s="159"/>
      <c r="LZZ286" s="159"/>
      <c r="MAA286" s="159"/>
      <c r="MAB286" s="159"/>
      <c r="MAC286" s="159"/>
      <c r="MAD286" s="159"/>
      <c r="MAE286" s="159"/>
      <c r="MAF286" s="159"/>
      <c r="MAG286" s="159"/>
      <c r="MAH286" s="159"/>
      <c r="MAI286" s="159"/>
      <c r="MAJ286" s="159"/>
      <c r="MAK286" s="159"/>
      <c r="MAL286" s="159"/>
      <c r="MAM286" s="159"/>
      <c r="MAN286" s="159"/>
      <c r="MAO286" s="159"/>
      <c r="MAP286" s="159"/>
      <c r="MAQ286" s="159"/>
      <c r="MAR286" s="159"/>
      <c r="MAS286" s="159"/>
      <c r="MAT286" s="159"/>
      <c r="MAU286" s="160"/>
      <c r="MAV286" s="158"/>
      <c r="MAW286" s="159"/>
      <c r="MAX286" s="159"/>
      <c r="MAY286" s="159"/>
      <c r="MAZ286" s="159"/>
      <c r="MBA286" s="159"/>
      <c r="MBB286" s="159"/>
      <c r="MBC286" s="159"/>
      <c r="MBD286" s="159"/>
      <c r="MBE286" s="159"/>
      <c r="MBF286" s="159"/>
      <c r="MBG286" s="159"/>
      <c r="MBH286" s="159"/>
      <c r="MBI286" s="159"/>
      <c r="MBJ286" s="159"/>
      <c r="MBK286" s="159"/>
      <c r="MBL286" s="159"/>
      <c r="MBM286" s="159"/>
      <c r="MBN286" s="159"/>
      <c r="MBO286" s="159"/>
      <c r="MBP286" s="159"/>
      <c r="MBQ286" s="159"/>
      <c r="MBR286" s="159"/>
      <c r="MBS286" s="159"/>
      <c r="MBT286" s="159"/>
      <c r="MBU286" s="159"/>
      <c r="MBV286" s="159"/>
      <c r="MBW286" s="159"/>
      <c r="MBX286" s="159"/>
      <c r="MBY286" s="159"/>
      <c r="MBZ286" s="160"/>
      <c r="MCA286" s="158"/>
      <c r="MCB286" s="159"/>
      <c r="MCC286" s="159"/>
      <c r="MCD286" s="159"/>
      <c r="MCE286" s="159"/>
      <c r="MCF286" s="159"/>
      <c r="MCG286" s="159"/>
      <c r="MCH286" s="159"/>
      <c r="MCI286" s="159"/>
      <c r="MCJ286" s="159"/>
      <c r="MCK286" s="159"/>
      <c r="MCL286" s="159"/>
      <c r="MCM286" s="159"/>
      <c r="MCN286" s="159"/>
      <c r="MCO286" s="159"/>
      <c r="MCP286" s="159"/>
      <c r="MCQ286" s="159"/>
      <c r="MCR286" s="159"/>
      <c r="MCS286" s="159"/>
      <c r="MCT286" s="159"/>
      <c r="MCU286" s="159"/>
      <c r="MCV286" s="159"/>
      <c r="MCW286" s="159"/>
      <c r="MCX286" s="159"/>
      <c r="MCY286" s="159"/>
      <c r="MCZ286" s="159"/>
      <c r="MDA286" s="159"/>
      <c r="MDB286" s="159"/>
      <c r="MDC286" s="159"/>
      <c r="MDD286" s="159"/>
      <c r="MDE286" s="160"/>
      <c r="MDF286" s="158"/>
      <c r="MDG286" s="159"/>
      <c r="MDH286" s="159"/>
      <c r="MDI286" s="159"/>
      <c r="MDJ286" s="159"/>
      <c r="MDK286" s="159"/>
      <c r="MDL286" s="159"/>
      <c r="MDM286" s="159"/>
      <c r="MDN286" s="159"/>
      <c r="MDO286" s="159"/>
      <c r="MDP286" s="159"/>
      <c r="MDQ286" s="159"/>
      <c r="MDR286" s="159"/>
      <c r="MDS286" s="159"/>
      <c r="MDT286" s="159"/>
      <c r="MDU286" s="159"/>
      <c r="MDV286" s="159"/>
      <c r="MDW286" s="159"/>
      <c r="MDX286" s="159"/>
      <c r="MDY286" s="159"/>
      <c r="MDZ286" s="159"/>
      <c r="MEA286" s="159"/>
      <c r="MEB286" s="159"/>
      <c r="MEC286" s="159"/>
      <c r="MED286" s="159"/>
      <c r="MEE286" s="159"/>
      <c r="MEF286" s="159"/>
      <c r="MEG286" s="159"/>
      <c r="MEH286" s="159"/>
      <c r="MEI286" s="159"/>
      <c r="MEJ286" s="160"/>
      <c r="MEK286" s="158"/>
      <c r="MEL286" s="159"/>
      <c r="MEM286" s="159"/>
      <c r="MEN286" s="159"/>
      <c r="MEO286" s="159"/>
      <c r="MEP286" s="159"/>
      <c r="MEQ286" s="159"/>
      <c r="MER286" s="159"/>
      <c r="MES286" s="159"/>
      <c r="MET286" s="159"/>
      <c r="MEU286" s="159"/>
      <c r="MEV286" s="159"/>
      <c r="MEW286" s="159"/>
      <c r="MEX286" s="159"/>
      <c r="MEY286" s="159"/>
      <c r="MEZ286" s="159"/>
      <c r="MFA286" s="159"/>
      <c r="MFB286" s="159"/>
      <c r="MFC286" s="159"/>
      <c r="MFD286" s="159"/>
      <c r="MFE286" s="159"/>
      <c r="MFF286" s="159"/>
      <c r="MFG286" s="159"/>
      <c r="MFH286" s="159"/>
      <c r="MFI286" s="159"/>
      <c r="MFJ286" s="159"/>
      <c r="MFK286" s="159"/>
      <c r="MFL286" s="159"/>
      <c r="MFM286" s="159"/>
      <c r="MFN286" s="159"/>
      <c r="MFO286" s="160"/>
      <c r="MFP286" s="158"/>
      <c r="MFQ286" s="159"/>
      <c r="MFR286" s="159"/>
      <c r="MFS286" s="159"/>
      <c r="MFT286" s="159"/>
      <c r="MFU286" s="159"/>
      <c r="MFV286" s="159"/>
      <c r="MFW286" s="159"/>
      <c r="MFX286" s="159"/>
      <c r="MFY286" s="159"/>
      <c r="MFZ286" s="159"/>
      <c r="MGA286" s="159"/>
      <c r="MGB286" s="159"/>
      <c r="MGC286" s="159"/>
      <c r="MGD286" s="159"/>
      <c r="MGE286" s="159"/>
      <c r="MGF286" s="159"/>
      <c r="MGG286" s="159"/>
      <c r="MGH286" s="159"/>
      <c r="MGI286" s="159"/>
      <c r="MGJ286" s="159"/>
      <c r="MGK286" s="159"/>
      <c r="MGL286" s="159"/>
      <c r="MGM286" s="159"/>
      <c r="MGN286" s="159"/>
      <c r="MGO286" s="159"/>
      <c r="MGP286" s="159"/>
      <c r="MGQ286" s="159"/>
      <c r="MGR286" s="159"/>
      <c r="MGS286" s="159"/>
      <c r="MGT286" s="160"/>
      <c r="MGU286" s="158"/>
      <c r="MGV286" s="159"/>
      <c r="MGW286" s="159"/>
      <c r="MGX286" s="159"/>
      <c r="MGY286" s="159"/>
      <c r="MGZ286" s="159"/>
      <c r="MHA286" s="159"/>
      <c r="MHB286" s="159"/>
      <c r="MHC286" s="159"/>
      <c r="MHD286" s="159"/>
      <c r="MHE286" s="159"/>
      <c r="MHF286" s="159"/>
      <c r="MHG286" s="159"/>
      <c r="MHH286" s="159"/>
      <c r="MHI286" s="159"/>
      <c r="MHJ286" s="159"/>
      <c r="MHK286" s="159"/>
      <c r="MHL286" s="159"/>
      <c r="MHM286" s="159"/>
      <c r="MHN286" s="159"/>
      <c r="MHO286" s="159"/>
      <c r="MHP286" s="159"/>
      <c r="MHQ286" s="159"/>
      <c r="MHR286" s="159"/>
      <c r="MHS286" s="159"/>
      <c r="MHT286" s="159"/>
      <c r="MHU286" s="159"/>
      <c r="MHV286" s="159"/>
      <c r="MHW286" s="159"/>
      <c r="MHX286" s="159"/>
      <c r="MHY286" s="160"/>
      <c r="MHZ286" s="158"/>
      <c r="MIA286" s="159"/>
      <c r="MIB286" s="159"/>
      <c r="MIC286" s="159"/>
      <c r="MID286" s="159"/>
      <c r="MIE286" s="159"/>
      <c r="MIF286" s="159"/>
      <c r="MIG286" s="159"/>
      <c r="MIH286" s="159"/>
      <c r="MII286" s="159"/>
      <c r="MIJ286" s="159"/>
      <c r="MIK286" s="159"/>
      <c r="MIL286" s="159"/>
      <c r="MIM286" s="159"/>
      <c r="MIN286" s="159"/>
      <c r="MIO286" s="159"/>
      <c r="MIP286" s="159"/>
      <c r="MIQ286" s="159"/>
      <c r="MIR286" s="159"/>
      <c r="MIS286" s="159"/>
      <c r="MIT286" s="159"/>
      <c r="MIU286" s="159"/>
      <c r="MIV286" s="159"/>
      <c r="MIW286" s="159"/>
      <c r="MIX286" s="159"/>
      <c r="MIY286" s="159"/>
      <c r="MIZ286" s="159"/>
      <c r="MJA286" s="159"/>
      <c r="MJB286" s="159"/>
      <c r="MJC286" s="159"/>
      <c r="MJD286" s="160"/>
      <c r="MJE286" s="158"/>
      <c r="MJF286" s="159"/>
      <c r="MJG286" s="159"/>
      <c r="MJH286" s="159"/>
      <c r="MJI286" s="159"/>
      <c r="MJJ286" s="159"/>
      <c r="MJK286" s="159"/>
      <c r="MJL286" s="159"/>
      <c r="MJM286" s="159"/>
      <c r="MJN286" s="159"/>
      <c r="MJO286" s="159"/>
      <c r="MJP286" s="159"/>
      <c r="MJQ286" s="159"/>
      <c r="MJR286" s="159"/>
      <c r="MJS286" s="159"/>
      <c r="MJT286" s="159"/>
      <c r="MJU286" s="159"/>
      <c r="MJV286" s="159"/>
      <c r="MJW286" s="159"/>
      <c r="MJX286" s="159"/>
      <c r="MJY286" s="159"/>
      <c r="MJZ286" s="159"/>
      <c r="MKA286" s="159"/>
      <c r="MKB286" s="159"/>
      <c r="MKC286" s="159"/>
      <c r="MKD286" s="159"/>
      <c r="MKE286" s="159"/>
      <c r="MKF286" s="159"/>
      <c r="MKG286" s="159"/>
      <c r="MKH286" s="159"/>
      <c r="MKI286" s="160"/>
      <c r="MKJ286" s="158"/>
      <c r="MKK286" s="159"/>
      <c r="MKL286" s="159"/>
      <c r="MKM286" s="159"/>
      <c r="MKN286" s="159"/>
      <c r="MKO286" s="159"/>
      <c r="MKP286" s="159"/>
      <c r="MKQ286" s="159"/>
      <c r="MKR286" s="159"/>
      <c r="MKS286" s="159"/>
      <c r="MKT286" s="159"/>
      <c r="MKU286" s="159"/>
      <c r="MKV286" s="159"/>
      <c r="MKW286" s="159"/>
      <c r="MKX286" s="159"/>
      <c r="MKY286" s="159"/>
      <c r="MKZ286" s="159"/>
      <c r="MLA286" s="159"/>
      <c r="MLB286" s="159"/>
      <c r="MLC286" s="159"/>
      <c r="MLD286" s="159"/>
      <c r="MLE286" s="159"/>
      <c r="MLF286" s="159"/>
      <c r="MLG286" s="159"/>
      <c r="MLH286" s="159"/>
      <c r="MLI286" s="159"/>
      <c r="MLJ286" s="159"/>
      <c r="MLK286" s="159"/>
      <c r="MLL286" s="159"/>
      <c r="MLM286" s="159"/>
      <c r="MLN286" s="160"/>
      <c r="MLO286" s="158"/>
      <c r="MLP286" s="159"/>
      <c r="MLQ286" s="159"/>
      <c r="MLR286" s="159"/>
      <c r="MLS286" s="159"/>
      <c r="MLT286" s="159"/>
      <c r="MLU286" s="159"/>
      <c r="MLV286" s="159"/>
      <c r="MLW286" s="159"/>
      <c r="MLX286" s="159"/>
      <c r="MLY286" s="159"/>
      <c r="MLZ286" s="159"/>
      <c r="MMA286" s="159"/>
      <c r="MMB286" s="159"/>
      <c r="MMC286" s="159"/>
      <c r="MMD286" s="159"/>
      <c r="MME286" s="159"/>
      <c r="MMF286" s="159"/>
      <c r="MMG286" s="159"/>
      <c r="MMH286" s="159"/>
      <c r="MMI286" s="159"/>
      <c r="MMJ286" s="159"/>
      <c r="MMK286" s="159"/>
      <c r="MML286" s="159"/>
      <c r="MMM286" s="159"/>
      <c r="MMN286" s="159"/>
      <c r="MMO286" s="159"/>
      <c r="MMP286" s="159"/>
      <c r="MMQ286" s="159"/>
      <c r="MMR286" s="159"/>
      <c r="MMS286" s="160"/>
      <c r="MMT286" s="158"/>
      <c r="MMU286" s="159"/>
      <c r="MMV286" s="159"/>
      <c r="MMW286" s="159"/>
      <c r="MMX286" s="159"/>
      <c r="MMY286" s="159"/>
      <c r="MMZ286" s="159"/>
      <c r="MNA286" s="159"/>
      <c r="MNB286" s="159"/>
      <c r="MNC286" s="159"/>
      <c r="MND286" s="159"/>
      <c r="MNE286" s="159"/>
      <c r="MNF286" s="159"/>
      <c r="MNG286" s="159"/>
      <c r="MNH286" s="159"/>
      <c r="MNI286" s="159"/>
      <c r="MNJ286" s="159"/>
      <c r="MNK286" s="159"/>
      <c r="MNL286" s="159"/>
      <c r="MNM286" s="159"/>
      <c r="MNN286" s="159"/>
      <c r="MNO286" s="159"/>
      <c r="MNP286" s="159"/>
      <c r="MNQ286" s="159"/>
      <c r="MNR286" s="159"/>
      <c r="MNS286" s="159"/>
      <c r="MNT286" s="159"/>
      <c r="MNU286" s="159"/>
      <c r="MNV286" s="159"/>
      <c r="MNW286" s="159"/>
      <c r="MNX286" s="160"/>
      <c r="MNY286" s="158"/>
      <c r="MNZ286" s="159"/>
      <c r="MOA286" s="159"/>
      <c r="MOB286" s="159"/>
      <c r="MOC286" s="159"/>
      <c r="MOD286" s="159"/>
      <c r="MOE286" s="159"/>
      <c r="MOF286" s="159"/>
      <c r="MOG286" s="159"/>
      <c r="MOH286" s="159"/>
      <c r="MOI286" s="159"/>
      <c r="MOJ286" s="159"/>
      <c r="MOK286" s="159"/>
      <c r="MOL286" s="159"/>
      <c r="MOM286" s="159"/>
      <c r="MON286" s="159"/>
      <c r="MOO286" s="159"/>
      <c r="MOP286" s="159"/>
      <c r="MOQ286" s="159"/>
      <c r="MOR286" s="159"/>
      <c r="MOS286" s="159"/>
      <c r="MOT286" s="159"/>
      <c r="MOU286" s="159"/>
      <c r="MOV286" s="159"/>
      <c r="MOW286" s="159"/>
      <c r="MOX286" s="159"/>
      <c r="MOY286" s="159"/>
      <c r="MOZ286" s="159"/>
      <c r="MPA286" s="159"/>
      <c r="MPB286" s="159"/>
      <c r="MPC286" s="160"/>
      <c r="MPD286" s="158"/>
      <c r="MPE286" s="159"/>
      <c r="MPF286" s="159"/>
      <c r="MPG286" s="159"/>
      <c r="MPH286" s="159"/>
      <c r="MPI286" s="159"/>
      <c r="MPJ286" s="159"/>
      <c r="MPK286" s="159"/>
      <c r="MPL286" s="159"/>
      <c r="MPM286" s="159"/>
      <c r="MPN286" s="159"/>
      <c r="MPO286" s="159"/>
      <c r="MPP286" s="159"/>
      <c r="MPQ286" s="159"/>
      <c r="MPR286" s="159"/>
      <c r="MPS286" s="159"/>
      <c r="MPT286" s="159"/>
      <c r="MPU286" s="159"/>
      <c r="MPV286" s="159"/>
      <c r="MPW286" s="159"/>
      <c r="MPX286" s="159"/>
      <c r="MPY286" s="159"/>
      <c r="MPZ286" s="159"/>
      <c r="MQA286" s="159"/>
      <c r="MQB286" s="159"/>
      <c r="MQC286" s="159"/>
      <c r="MQD286" s="159"/>
      <c r="MQE286" s="159"/>
      <c r="MQF286" s="159"/>
      <c r="MQG286" s="159"/>
      <c r="MQH286" s="160"/>
      <c r="MQI286" s="158"/>
      <c r="MQJ286" s="159"/>
      <c r="MQK286" s="159"/>
      <c r="MQL286" s="159"/>
      <c r="MQM286" s="159"/>
      <c r="MQN286" s="159"/>
      <c r="MQO286" s="159"/>
      <c r="MQP286" s="159"/>
      <c r="MQQ286" s="159"/>
      <c r="MQR286" s="159"/>
      <c r="MQS286" s="159"/>
      <c r="MQT286" s="159"/>
      <c r="MQU286" s="159"/>
      <c r="MQV286" s="159"/>
      <c r="MQW286" s="159"/>
      <c r="MQX286" s="159"/>
      <c r="MQY286" s="159"/>
      <c r="MQZ286" s="159"/>
      <c r="MRA286" s="159"/>
      <c r="MRB286" s="159"/>
      <c r="MRC286" s="159"/>
      <c r="MRD286" s="159"/>
      <c r="MRE286" s="159"/>
      <c r="MRF286" s="159"/>
      <c r="MRG286" s="159"/>
      <c r="MRH286" s="159"/>
      <c r="MRI286" s="159"/>
      <c r="MRJ286" s="159"/>
      <c r="MRK286" s="159"/>
      <c r="MRL286" s="159"/>
      <c r="MRM286" s="160"/>
      <c r="MRN286" s="158"/>
      <c r="MRO286" s="159"/>
      <c r="MRP286" s="159"/>
      <c r="MRQ286" s="159"/>
      <c r="MRR286" s="159"/>
      <c r="MRS286" s="159"/>
      <c r="MRT286" s="159"/>
      <c r="MRU286" s="159"/>
      <c r="MRV286" s="159"/>
      <c r="MRW286" s="159"/>
      <c r="MRX286" s="159"/>
      <c r="MRY286" s="159"/>
      <c r="MRZ286" s="159"/>
      <c r="MSA286" s="159"/>
      <c r="MSB286" s="159"/>
      <c r="MSC286" s="159"/>
      <c r="MSD286" s="159"/>
      <c r="MSE286" s="159"/>
      <c r="MSF286" s="159"/>
      <c r="MSG286" s="159"/>
      <c r="MSH286" s="159"/>
      <c r="MSI286" s="159"/>
      <c r="MSJ286" s="159"/>
      <c r="MSK286" s="159"/>
      <c r="MSL286" s="159"/>
      <c r="MSM286" s="159"/>
      <c r="MSN286" s="159"/>
      <c r="MSO286" s="159"/>
      <c r="MSP286" s="159"/>
      <c r="MSQ286" s="159"/>
      <c r="MSR286" s="160"/>
      <c r="MSS286" s="158"/>
      <c r="MST286" s="159"/>
      <c r="MSU286" s="159"/>
      <c r="MSV286" s="159"/>
      <c r="MSW286" s="159"/>
      <c r="MSX286" s="159"/>
      <c r="MSY286" s="159"/>
      <c r="MSZ286" s="159"/>
      <c r="MTA286" s="159"/>
      <c r="MTB286" s="159"/>
      <c r="MTC286" s="159"/>
      <c r="MTD286" s="159"/>
      <c r="MTE286" s="159"/>
      <c r="MTF286" s="159"/>
      <c r="MTG286" s="159"/>
      <c r="MTH286" s="159"/>
      <c r="MTI286" s="159"/>
      <c r="MTJ286" s="159"/>
      <c r="MTK286" s="159"/>
      <c r="MTL286" s="159"/>
      <c r="MTM286" s="159"/>
      <c r="MTN286" s="159"/>
      <c r="MTO286" s="159"/>
      <c r="MTP286" s="159"/>
      <c r="MTQ286" s="159"/>
      <c r="MTR286" s="159"/>
      <c r="MTS286" s="159"/>
      <c r="MTT286" s="159"/>
      <c r="MTU286" s="159"/>
      <c r="MTV286" s="159"/>
      <c r="MTW286" s="160"/>
      <c r="MTX286" s="158"/>
      <c r="MTY286" s="159"/>
      <c r="MTZ286" s="159"/>
      <c r="MUA286" s="159"/>
      <c r="MUB286" s="159"/>
      <c r="MUC286" s="159"/>
      <c r="MUD286" s="159"/>
      <c r="MUE286" s="159"/>
      <c r="MUF286" s="159"/>
      <c r="MUG286" s="159"/>
      <c r="MUH286" s="159"/>
      <c r="MUI286" s="159"/>
      <c r="MUJ286" s="159"/>
      <c r="MUK286" s="159"/>
      <c r="MUL286" s="159"/>
      <c r="MUM286" s="159"/>
      <c r="MUN286" s="159"/>
      <c r="MUO286" s="159"/>
      <c r="MUP286" s="159"/>
      <c r="MUQ286" s="159"/>
      <c r="MUR286" s="159"/>
      <c r="MUS286" s="159"/>
      <c r="MUT286" s="159"/>
      <c r="MUU286" s="159"/>
      <c r="MUV286" s="159"/>
      <c r="MUW286" s="159"/>
      <c r="MUX286" s="159"/>
      <c r="MUY286" s="159"/>
      <c r="MUZ286" s="159"/>
      <c r="MVA286" s="159"/>
      <c r="MVB286" s="160"/>
      <c r="MVC286" s="158"/>
      <c r="MVD286" s="159"/>
      <c r="MVE286" s="159"/>
      <c r="MVF286" s="159"/>
      <c r="MVG286" s="159"/>
      <c r="MVH286" s="159"/>
      <c r="MVI286" s="159"/>
      <c r="MVJ286" s="159"/>
      <c r="MVK286" s="159"/>
      <c r="MVL286" s="159"/>
      <c r="MVM286" s="159"/>
      <c r="MVN286" s="159"/>
      <c r="MVO286" s="159"/>
      <c r="MVP286" s="159"/>
      <c r="MVQ286" s="159"/>
      <c r="MVR286" s="159"/>
      <c r="MVS286" s="159"/>
      <c r="MVT286" s="159"/>
      <c r="MVU286" s="159"/>
      <c r="MVV286" s="159"/>
      <c r="MVW286" s="159"/>
      <c r="MVX286" s="159"/>
      <c r="MVY286" s="159"/>
      <c r="MVZ286" s="159"/>
      <c r="MWA286" s="159"/>
      <c r="MWB286" s="159"/>
      <c r="MWC286" s="159"/>
      <c r="MWD286" s="159"/>
      <c r="MWE286" s="159"/>
      <c r="MWF286" s="159"/>
      <c r="MWG286" s="160"/>
      <c r="MWH286" s="158"/>
      <c r="MWI286" s="159"/>
      <c r="MWJ286" s="159"/>
      <c r="MWK286" s="159"/>
      <c r="MWL286" s="159"/>
      <c r="MWM286" s="159"/>
      <c r="MWN286" s="159"/>
      <c r="MWO286" s="159"/>
      <c r="MWP286" s="159"/>
      <c r="MWQ286" s="159"/>
      <c r="MWR286" s="159"/>
      <c r="MWS286" s="159"/>
      <c r="MWT286" s="159"/>
      <c r="MWU286" s="159"/>
      <c r="MWV286" s="159"/>
      <c r="MWW286" s="159"/>
      <c r="MWX286" s="159"/>
      <c r="MWY286" s="159"/>
      <c r="MWZ286" s="159"/>
      <c r="MXA286" s="159"/>
      <c r="MXB286" s="159"/>
      <c r="MXC286" s="159"/>
      <c r="MXD286" s="159"/>
      <c r="MXE286" s="159"/>
      <c r="MXF286" s="159"/>
      <c r="MXG286" s="159"/>
      <c r="MXH286" s="159"/>
      <c r="MXI286" s="159"/>
      <c r="MXJ286" s="159"/>
      <c r="MXK286" s="159"/>
      <c r="MXL286" s="160"/>
      <c r="MXM286" s="158"/>
      <c r="MXN286" s="159"/>
      <c r="MXO286" s="159"/>
      <c r="MXP286" s="159"/>
      <c r="MXQ286" s="159"/>
      <c r="MXR286" s="159"/>
      <c r="MXS286" s="159"/>
      <c r="MXT286" s="159"/>
      <c r="MXU286" s="159"/>
      <c r="MXV286" s="159"/>
      <c r="MXW286" s="159"/>
      <c r="MXX286" s="159"/>
      <c r="MXY286" s="159"/>
      <c r="MXZ286" s="159"/>
      <c r="MYA286" s="159"/>
      <c r="MYB286" s="159"/>
      <c r="MYC286" s="159"/>
      <c r="MYD286" s="159"/>
      <c r="MYE286" s="159"/>
      <c r="MYF286" s="159"/>
      <c r="MYG286" s="159"/>
      <c r="MYH286" s="159"/>
      <c r="MYI286" s="159"/>
      <c r="MYJ286" s="159"/>
      <c r="MYK286" s="159"/>
      <c r="MYL286" s="159"/>
      <c r="MYM286" s="159"/>
      <c r="MYN286" s="159"/>
      <c r="MYO286" s="159"/>
      <c r="MYP286" s="159"/>
      <c r="MYQ286" s="160"/>
      <c r="MYR286" s="158"/>
      <c r="MYS286" s="159"/>
      <c r="MYT286" s="159"/>
      <c r="MYU286" s="159"/>
      <c r="MYV286" s="159"/>
      <c r="MYW286" s="159"/>
      <c r="MYX286" s="159"/>
      <c r="MYY286" s="159"/>
      <c r="MYZ286" s="159"/>
      <c r="MZA286" s="159"/>
      <c r="MZB286" s="159"/>
      <c r="MZC286" s="159"/>
      <c r="MZD286" s="159"/>
      <c r="MZE286" s="159"/>
      <c r="MZF286" s="159"/>
      <c r="MZG286" s="159"/>
      <c r="MZH286" s="159"/>
      <c r="MZI286" s="159"/>
      <c r="MZJ286" s="159"/>
      <c r="MZK286" s="159"/>
      <c r="MZL286" s="159"/>
      <c r="MZM286" s="159"/>
      <c r="MZN286" s="159"/>
      <c r="MZO286" s="159"/>
      <c r="MZP286" s="159"/>
      <c r="MZQ286" s="159"/>
      <c r="MZR286" s="159"/>
      <c r="MZS286" s="159"/>
      <c r="MZT286" s="159"/>
      <c r="MZU286" s="159"/>
      <c r="MZV286" s="160"/>
      <c r="MZW286" s="158"/>
      <c r="MZX286" s="159"/>
      <c r="MZY286" s="159"/>
      <c r="MZZ286" s="159"/>
      <c r="NAA286" s="159"/>
      <c r="NAB286" s="159"/>
      <c r="NAC286" s="159"/>
      <c r="NAD286" s="159"/>
      <c r="NAE286" s="159"/>
      <c r="NAF286" s="159"/>
      <c r="NAG286" s="159"/>
      <c r="NAH286" s="159"/>
      <c r="NAI286" s="159"/>
      <c r="NAJ286" s="159"/>
      <c r="NAK286" s="159"/>
      <c r="NAL286" s="159"/>
      <c r="NAM286" s="159"/>
      <c r="NAN286" s="159"/>
      <c r="NAO286" s="159"/>
      <c r="NAP286" s="159"/>
      <c r="NAQ286" s="159"/>
      <c r="NAR286" s="159"/>
      <c r="NAS286" s="159"/>
      <c r="NAT286" s="159"/>
      <c r="NAU286" s="159"/>
      <c r="NAV286" s="159"/>
      <c r="NAW286" s="159"/>
      <c r="NAX286" s="159"/>
      <c r="NAY286" s="159"/>
      <c r="NAZ286" s="159"/>
      <c r="NBA286" s="160"/>
      <c r="NBB286" s="158"/>
      <c r="NBC286" s="159"/>
      <c r="NBD286" s="159"/>
      <c r="NBE286" s="159"/>
      <c r="NBF286" s="159"/>
      <c r="NBG286" s="159"/>
      <c r="NBH286" s="159"/>
      <c r="NBI286" s="159"/>
      <c r="NBJ286" s="159"/>
      <c r="NBK286" s="159"/>
      <c r="NBL286" s="159"/>
      <c r="NBM286" s="159"/>
      <c r="NBN286" s="159"/>
      <c r="NBO286" s="159"/>
      <c r="NBP286" s="159"/>
      <c r="NBQ286" s="159"/>
      <c r="NBR286" s="159"/>
      <c r="NBS286" s="159"/>
      <c r="NBT286" s="159"/>
      <c r="NBU286" s="159"/>
      <c r="NBV286" s="159"/>
      <c r="NBW286" s="159"/>
      <c r="NBX286" s="159"/>
      <c r="NBY286" s="159"/>
      <c r="NBZ286" s="159"/>
      <c r="NCA286" s="159"/>
      <c r="NCB286" s="159"/>
      <c r="NCC286" s="159"/>
      <c r="NCD286" s="159"/>
      <c r="NCE286" s="159"/>
      <c r="NCF286" s="160"/>
      <c r="NCG286" s="158"/>
      <c r="NCH286" s="159"/>
      <c r="NCI286" s="159"/>
      <c r="NCJ286" s="159"/>
      <c r="NCK286" s="159"/>
      <c r="NCL286" s="159"/>
      <c r="NCM286" s="159"/>
      <c r="NCN286" s="159"/>
      <c r="NCO286" s="159"/>
      <c r="NCP286" s="159"/>
      <c r="NCQ286" s="159"/>
      <c r="NCR286" s="159"/>
      <c r="NCS286" s="159"/>
      <c r="NCT286" s="159"/>
      <c r="NCU286" s="159"/>
      <c r="NCV286" s="159"/>
      <c r="NCW286" s="159"/>
      <c r="NCX286" s="159"/>
      <c r="NCY286" s="159"/>
      <c r="NCZ286" s="159"/>
      <c r="NDA286" s="159"/>
      <c r="NDB286" s="159"/>
      <c r="NDC286" s="159"/>
      <c r="NDD286" s="159"/>
      <c r="NDE286" s="159"/>
      <c r="NDF286" s="159"/>
      <c r="NDG286" s="159"/>
      <c r="NDH286" s="159"/>
      <c r="NDI286" s="159"/>
      <c r="NDJ286" s="159"/>
      <c r="NDK286" s="160"/>
      <c r="NDL286" s="158"/>
      <c r="NDM286" s="159"/>
      <c r="NDN286" s="159"/>
      <c r="NDO286" s="159"/>
      <c r="NDP286" s="159"/>
      <c r="NDQ286" s="159"/>
      <c r="NDR286" s="159"/>
      <c r="NDS286" s="159"/>
      <c r="NDT286" s="159"/>
      <c r="NDU286" s="159"/>
      <c r="NDV286" s="159"/>
      <c r="NDW286" s="159"/>
      <c r="NDX286" s="159"/>
      <c r="NDY286" s="159"/>
      <c r="NDZ286" s="159"/>
      <c r="NEA286" s="159"/>
      <c r="NEB286" s="159"/>
      <c r="NEC286" s="159"/>
      <c r="NED286" s="159"/>
      <c r="NEE286" s="159"/>
      <c r="NEF286" s="159"/>
      <c r="NEG286" s="159"/>
      <c r="NEH286" s="159"/>
      <c r="NEI286" s="159"/>
      <c r="NEJ286" s="159"/>
      <c r="NEK286" s="159"/>
      <c r="NEL286" s="159"/>
      <c r="NEM286" s="159"/>
      <c r="NEN286" s="159"/>
      <c r="NEO286" s="159"/>
      <c r="NEP286" s="160"/>
      <c r="NEQ286" s="158"/>
      <c r="NER286" s="159"/>
      <c r="NES286" s="159"/>
      <c r="NET286" s="159"/>
      <c r="NEU286" s="159"/>
      <c r="NEV286" s="159"/>
      <c r="NEW286" s="159"/>
      <c r="NEX286" s="159"/>
      <c r="NEY286" s="159"/>
      <c r="NEZ286" s="159"/>
      <c r="NFA286" s="159"/>
      <c r="NFB286" s="159"/>
      <c r="NFC286" s="159"/>
      <c r="NFD286" s="159"/>
      <c r="NFE286" s="159"/>
      <c r="NFF286" s="159"/>
      <c r="NFG286" s="159"/>
      <c r="NFH286" s="159"/>
      <c r="NFI286" s="159"/>
      <c r="NFJ286" s="159"/>
      <c r="NFK286" s="159"/>
      <c r="NFL286" s="159"/>
      <c r="NFM286" s="159"/>
      <c r="NFN286" s="159"/>
      <c r="NFO286" s="159"/>
      <c r="NFP286" s="159"/>
      <c r="NFQ286" s="159"/>
      <c r="NFR286" s="159"/>
      <c r="NFS286" s="159"/>
      <c r="NFT286" s="159"/>
      <c r="NFU286" s="160"/>
      <c r="NFV286" s="158"/>
      <c r="NFW286" s="159"/>
      <c r="NFX286" s="159"/>
      <c r="NFY286" s="159"/>
      <c r="NFZ286" s="159"/>
      <c r="NGA286" s="159"/>
      <c r="NGB286" s="159"/>
      <c r="NGC286" s="159"/>
      <c r="NGD286" s="159"/>
      <c r="NGE286" s="159"/>
      <c r="NGF286" s="159"/>
      <c r="NGG286" s="159"/>
      <c r="NGH286" s="159"/>
      <c r="NGI286" s="159"/>
      <c r="NGJ286" s="159"/>
      <c r="NGK286" s="159"/>
      <c r="NGL286" s="159"/>
      <c r="NGM286" s="159"/>
      <c r="NGN286" s="159"/>
      <c r="NGO286" s="159"/>
      <c r="NGP286" s="159"/>
      <c r="NGQ286" s="159"/>
      <c r="NGR286" s="159"/>
      <c r="NGS286" s="159"/>
      <c r="NGT286" s="159"/>
      <c r="NGU286" s="159"/>
      <c r="NGV286" s="159"/>
      <c r="NGW286" s="159"/>
      <c r="NGX286" s="159"/>
      <c r="NGY286" s="159"/>
      <c r="NGZ286" s="160"/>
      <c r="NHA286" s="158"/>
      <c r="NHB286" s="159"/>
      <c r="NHC286" s="159"/>
      <c r="NHD286" s="159"/>
      <c r="NHE286" s="159"/>
      <c r="NHF286" s="159"/>
      <c r="NHG286" s="159"/>
      <c r="NHH286" s="159"/>
      <c r="NHI286" s="159"/>
      <c r="NHJ286" s="159"/>
      <c r="NHK286" s="159"/>
      <c r="NHL286" s="159"/>
      <c r="NHM286" s="159"/>
      <c r="NHN286" s="159"/>
      <c r="NHO286" s="159"/>
      <c r="NHP286" s="159"/>
      <c r="NHQ286" s="159"/>
      <c r="NHR286" s="159"/>
      <c r="NHS286" s="159"/>
      <c r="NHT286" s="159"/>
      <c r="NHU286" s="159"/>
      <c r="NHV286" s="159"/>
      <c r="NHW286" s="159"/>
      <c r="NHX286" s="159"/>
      <c r="NHY286" s="159"/>
      <c r="NHZ286" s="159"/>
      <c r="NIA286" s="159"/>
      <c r="NIB286" s="159"/>
      <c r="NIC286" s="159"/>
      <c r="NID286" s="159"/>
      <c r="NIE286" s="160"/>
      <c r="NIF286" s="158"/>
      <c r="NIG286" s="159"/>
      <c r="NIH286" s="159"/>
      <c r="NII286" s="159"/>
      <c r="NIJ286" s="159"/>
      <c r="NIK286" s="159"/>
      <c r="NIL286" s="159"/>
      <c r="NIM286" s="159"/>
      <c r="NIN286" s="159"/>
      <c r="NIO286" s="159"/>
      <c r="NIP286" s="159"/>
      <c r="NIQ286" s="159"/>
      <c r="NIR286" s="159"/>
      <c r="NIS286" s="159"/>
      <c r="NIT286" s="159"/>
      <c r="NIU286" s="159"/>
      <c r="NIV286" s="159"/>
      <c r="NIW286" s="159"/>
      <c r="NIX286" s="159"/>
      <c r="NIY286" s="159"/>
      <c r="NIZ286" s="159"/>
      <c r="NJA286" s="159"/>
      <c r="NJB286" s="159"/>
      <c r="NJC286" s="159"/>
      <c r="NJD286" s="159"/>
      <c r="NJE286" s="159"/>
      <c r="NJF286" s="159"/>
      <c r="NJG286" s="159"/>
      <c r="NJH286" s="159"/>
      <c r="NJI286" s="159"/>
      <c r="NJJ286" s="160"/>
      <c r="NJK286" s="158"/>
      <c r="NJL286" s="159"/>
      <c r="NJM286" s="159"/>
      <c r="NJN286" s="159"/>
      <c r="NJO286" s="159"/>
      <c r="NJP286" s="159"/>
      <c r="NJQ286" s="159"/>
      <c r="NJR286" s="159"/>
      <c r="NJS286" s="159"/>
      <c r="NJT286" s="159"/>
      <c r="NJU286" s="159"/>
      <c r="NJV286" s="159"/>
      <c r="NJW286" s="159"/>
      <c r="NJX286" s="159"/>
      <c r="NJY286" s="159"/>
      <c r="NJZ286" s="159"/>
      <c r="NKA286" s="159"/>
      <c r="NKB286" s="159"/>
      <c r="NKC286" s="159"/>
      <c r="NKD286" s="159"/>
      <c r="NKE286" s="159"/>
      <c r="NKF286" s="159"/>
      <c r="NKG286" s="159"/>
      <c r="NKH286" s="159"/>
      <c r="NKI286" s="159"/>
      <c r="NKJ286" s="159"/>
      <c r="NKK286" s="159"/>
      <c r="NKL286" s="159"/>
      <c r="NKM286" s="159"/>
      <c r="NKN286" s="159"/>
      <c r="NKO286" s="160"/>
      <c r="NKP286" s="158"/>
      <c r="NKQ286" s="159"/>
      <c r="NKR286" s="159"/>
      <c r="NKS286" s="159"/>
      <c r="NKT286" s="159"/>
      <c r="NKU286" s="159"/>
      <c r="NKV286" s="159"/>
      <c r="NKW286" s="159"/>
      <c r="NKX286" s="159"/>
      <c r="NKY286" s="159"/>
      <c r="NKZ286" s="159"/>
      <c r="NLA286" s="159"/>
      <c r="NLB286" s="159"/>
      <c r="NLC286" s="159"/>
      <c r="NLD286" s="159"/>
      <c r="NLE286" s="159"/>
      <c r="NLF286" s="159"/>
      <c r="NLG286" s="159"/>
      <c r="NLH286" s="159"/>
      <c r="NLI286" s="159"/>
      <c r="NLJ286" s="159"/>
      <c r="NLK286" s="159"/>
      <c r="NLL286" s="159"/>
      <c r="NLM286" s="159"/>
      <c r="NLN286" s="159"/>
      <c r="NLO286" s="159"/>
      <c r="NLP286" s="159"/>
      <c r="NLQ286" s="159"/>
      <c r="NLR286" s="159"/>
      <c r="NLS286" s="159"/>
      <c r="NLT286" s="160"/>
      <c r="NLU286" s="158"/>
      <c r="NLV286" s="159"/>
      <c r="NLW286" s="159"/>
      <c r="NLX286" s="159"/>
      <c r="NLY286" s="159"/>
      <c r="NLZ286" s="159"/>
      <c r="NMA286" s="159"/>
      <c r="NMB286" s="159"/>
      <c r="NMC286" s="159"/>
      <c r="NMD286" s="159"/>
      <c r="NME286" s="159"/>
      <c r="NMF286" s="159"/>
      <c r="NMG286" s="159"/>
      <c r="NMH286" s="159"/>
      <c r="NMI286" s="159"/>
      <c r="NMJ286" s="159"/>
      <c r="NMK286" s="159"/>
      <c r="NML286" s="159"/>
      <c r="NMM286" s="159"/>
      <c r="NMN286" s="159"/>
      <c r="NMO286" s="159"/>
      <c r="NMP286" s="159"/>
      <c r="NMQ286" s="159"/>
      <c r="NMR286" s="159"/>
      <c r="NMS286" s="159"/>
      <c r="NMT286" s="159"/>
      <c r="NMU286" s="159"/>
      <c r="NMV286" s="159"/>
      <c r="NMW286" s="159"/>
      <c r="NMX286" s="159"/>
      <c r="NMY286" s="160"/>
      <c r="NMZ286" s="158"/>
      <c r="NNA286" s="159"/>
      <c r="NNB286" s="159"/>
      <c r="NNC286" s="159"/>
      <c r="NND286" s="159"/>
      <c r="NNE286" s="159"/>
      <c r="NNF286" s="159"/>
      <c r="NNG286" s="159"/>
      <c r="NNH286" s="159"/>
      <c r="NNI286" s="159"/>
      <c r="NNJ286" s="159"/>
      <c r="NNK286" s="159"/>
      <c r="NNL286" s="159"/>
      <c r="NNM286" s="159"/>
      <c r="NNN286" s="159"/>
      <c r="NNO286" s="159"/>
      <c r="NNP286" s="159"/>
      <c r="NNQ286" s="159"/>
      <c r="NNR286" s="159"/>
      <c r="NNS286" s="159"/>
      <c r="NNT286" s="159"/>
      <c r="NNU286" s="159"/>
      <c r="NNV286" s="159"/>
      <c r="NNW286" s="159"/>
      <c r="NNX286" s="159"/>
      <c r="NNY286" s="159"/>
      <c r="NNZ286" s="159"/>
      <c r="NOA286" s="159"/>
      <c r="NOB286" s="159"/>
      <c r="NOC286" s="159"/>
      <c r="NOD286" s="160"/>
      <c r="NOE286" s="158"/>
      <c r="NOF286" s="159"/>
      <c r="NOG286" s="159"/>
      <c r="NOH286" s="159"/>
      <c r="NOI286" s="159"/>
      <c r="NOJ286" s="159"/>
      <c r="NOK286" s="159"/>
      <c r="NOL286" s="159"/>
      <c r="NOM286" s="159"/>
      <c r="NON286" s="159"/>
      <c r="NOO286" s="159"/>
      <c r="NOP286" s="159"/>
      <c r="NOQ286" s="159"/>
      <c r="NOR286" s="159"/>
      <c r="NOS286" s="159"/>
      <c r="NOT286" s="159"/>
      <c r="NOU286" s="159"/>
      <c r="NOV286" s="159"/>
      <c r="NOW286" s="159"/>
      <c r="NOX286" s="159"/>
      <c r="NOY286" s="159"/>
      <c r="NOZ286" s="159"/>
      <c r="NPA286" s="159"/>
      <c r="NPB286" s="159"/>
      <c r="NPC286" s="159"/>
      <c r="NPD286" s="159"/>
      <c r="NPE286" s="159"/>
      <c r="NPF286" s="159"/>
      <c r="NPG286" s="159"/>
      <c r="NPH286" s="159"/>
      <c r="NPI286" s="160"/>
      <c r="NPJ286" s="158"/>
      <c r="NPK286" s="159"/>
      <c r="NPL286" s="159"/>
      <c r="NPM286" s="159"/>
      <c r="NPN286" s="159"/>
      <c r="NPO286" s="159"/>
      <c r="NPP286" s="159"/>
      <c r="NPQ286" s="159"/>
      <c r="NPR286" s="159"/>
      <c r="NPS286" s="159"/>
      <c r="NPT286" s="159"/>
      <c r="NPU286" s="159"/>
      <c r="NPV286" s="159"/>
      <c r="NPW286" s="159"/>
      <c r="NPX286" s="159"/>
      <c r="NPY286" s="159"/>
      <c r="NPZ286" s="159"/>
      <c r="NQA286" s="159"/>
      <c r="NQB286" s="159"/>
      <c r="NQC286" s="159"/>
      <c r="NQD286" s="159"/>
      <c r="NQE286" s="159"/>
      <c r="NQF286" s="159"/>
      <c r="NQG286" s="159"/>
      <c r="NQH286" s="159"/>
      <c r="NQI286" s="159"/>
      <c r="NQJ286" s="159"/>
      <c r="NQK286" s="159"/>
      <c r="NQL286" s="159"/>
      <c r="NQM286" s="159"/>
      <c r="NQN286" s="160"/>
      <c r="NQO286" s="158"/>
      <c r="NQP286" s="159"/>
      <c r="NQQ286" s="159"/>
      <c r="NQR286" s="159"/>
      <c r="NQS286" s="159"/>
      <c r="NQT286" s="159"/>
      <c r="NQU286" s="159"/>
      <c r="NQV286" s="159"/>
      <c r="NQW286" s="159"/>
      <c r="NQX286" s="159"/>
      <c r="NQY286" s="159"/>
      <c r="NQZ286" s="159"/>
      <c r="NRA286" s="159"/>
      <c r="NRB286" s="159"/>
      <c r="NRC286" s="159"/>
      <c r="NRD286" s="159"/>
      <c r="NRE286" s="159"/>
      <c r="NRF286" s="159"/>
      <c r="NRG286" s="159"/>
      <c r="NRH286" s="159"/>
      <c r="NRI286" s="159"/>
      <c r="NRJ286" s="159"/>
      <c r="NRK286" s="159"/>
      <c r="NRL286" s="159"/>
      <c r="NRM286" s="159"/>
      <c r="NRN286" s="159"/>
      <c r="NRO286" s="159"/>
      <c r="NRP286" s="159"/>
      <c r="NRQ286" s="159"/>
      <c r="NRR286" s="159"/>
      <c r="NRS286" s="160"/>
      <c r="NRT286" s="158"/>
      <c r="NRU286" s="159"/>
      <c r="NRV286" s="159"/>
      <c r="NRW286" s="159"/>
      <c r="NRX286" s="159"/>
      <c r="NRY286" s="159"/>
      <c r="NRZ286" s="159"/>
      <c r="NSA286" s="159"/>
      <c r="NSB286" s="159"/>
      <c r="NSC286" s="159"/>
      <c r="NSD286" s="159"/>
      <c r="NSE286" s="159"/>
      <c r="NSF286" s="159"/>
      <c r="NSG286" s="159"/>
      <c r="NSH286" s="159"/>
      <c r="NSI286" s="159"/>
      <c r="NSJ286" s="159"/>
      <c r="NSK286" s="159"/>
      <c r="NSL286" s="159"/>
      <c r="NSM286" s="159"/>
      <c r="NSN286" s="159"/>
      <c r="NSO286" s="159"/>
      <c r="NSP286" s="159"/>
      <c r="NSQ286" s="159"/>
      <c r="NSR286" s="159"/>
      <c r="NSS286" s="159"/>
      <c r="NST286" s="159"/>
      <c r="NSU286" s="159"/>
      <c r="NSV286" s="159"/>
      <c r="NSW286" s="159"/>
      <c r="NSX286" s="160"/>
      <c r="NSY286" s="158"/>
      <c r="NSZ286" s="159"/>
      <c r="NTA286" s="159"/>
      <c r="NTB286" s="159"/>
      <c r="NTC286" s="159"/>
      <c r="NTD286" s="159"/>
      <c r="NTE286" s="159"/>
      <c r="NTF286" s="159"/>
      <c r="NTG286" s="159"/>
      <c r="NTH286" s="159"/>
      <c r="NTI286" s="159"/>
      <c r="NTJ286" s="159"/>
      <c r="NTK286" s="159"/>
      <c r="NTL286" s="159"/>
      <c r="NTM286" s="159"/>
      <c r="NTN286" s="159"/>
      <c r="NTO286" s="159"/>
      <c r="NTP286" s="159"/>
      <c r="NTQ286" s="159"/>
      <c r="NTR286" s="159"/>
      <c r="NTS286" s="159"/>
      <c r="NTT286" s="159"/>
      <c r="NTU286" s="159"/>
      <c r="NTV286" s="159"/>
      <c r="NTW286" s="159"/>
      <c r="NTX286" s="159"/>
      <c r="NTY286" s="159"/>
      <c r="NTZ286" s="159"/>
      <c r="NUA286" s="159"/>
      <c r="NUB286" s="159"/>
      <c r="NUC286" s="160"/>
      <c r="NUD286" s="158"/>
      <c r="NUE286" s="159"/>
      <c r="NUF286" s="159"/>
      <c r="NUG286" s="159"/>
      <c r="NUH286" s="159"/>
      <c r="NUI286" s="159"/>
      <c r="NUJ286" s="159"/>
      <c r="NUK286" s="159"/>
      <c r="NUL286" s="159"/>
      <c r="NUM286" s="159"/>
      <c r="NUN286" s="159"/>
      <c r="NUO286" s="159"/>
      <c r="NUP286" s="159"/>
      <c r="NUQ286" s="159"/>
      <c r="NUR286" s="159"/>
      <c r="NUS286" s="159"/>
      <c r="NUT286" s="159"/>
      <c r="NUU286" s="159"/>
      <c r="NUV286" s="159"/>
      <c r="NUW286" s="159"/>
      <c r="NUX286" s="159"/>
      <c r="NUY286" s="159"/>
      <c r="NUZ286" s="159"/>
      <c r="NVA286" s="159"/>
      <c r="NVB286" s="159"/>
      <c r="NVC286" s="159"/>
      <c r="NVD286" s="159"/>
      <c r="NVE286" s="159"/>
      <c r="NVF286" s="159"/>
      <c r="NVG286" s="159"/>
      <c r="NVH286" s="160"/>
      <c r="NVI286" s="158"/>
      <c r="NVJ286" s="159"/>
      <c r="NVK286" s="159"/>
      <c r="NVL286" s="159"/>
      <c r="NVM286" s="159"/>
      <c r="NVN286" s="159"/>
      <c r="NVO286" s="159"/>
      <c r="NVP286" s="159"/>
      <c r="NVQ286" s="159"/>
      <c r="NVR286" s="159"/>
      <c r="NVS286" s="159"/>
      <c r="NVT286" s="159"/>
      <c r="NVU286" s="159"/>
      <c r="NVV286" s="159"/>
      <c r="NVW286" s="159"/>
      <c r="NVX286" s="159"/>
      <c r="NVY286" s="159"/>
      <c r="NVZ286" s="159"/>
      <c r="NWA286" s="159"/>
      <c r="NWB286" s="159"/>
      <c r="NWC286" s="159"/>
      <c r="NWD286" s="159"/>
      <c r="NWE286" s="159"/>
      <c r="NWF286" s="159"/>
      <c r="NWG286" s="159"/>
      <c r="NWH286" s="159"/>
      <c r="NWI286" s="159"/>
      <c r="NWJ286" s="159"/>
      <c r="NWK286" s="159"/>
      <c r="NWL286" s="159"/>
      <c r="NWM286" s="160"/>
      <c r="NWN286" s="158"/>
      <c r="NWO286" s="159"/>
      <c r="NWP286" s="159"/>
      <c r="NWQ286" s="159"/>
      <c r="NWR286" s="159"/>
      <c r="NWS286" s="159"/>
      <c r="NWT286" s="159"/>
      <c r="NWU286" s="159"/>
      <c r="NWV286" s="159"/>
      <c r="NWW286" s="159"/>
      <c r="NWX286" s="159"/>
      <c r="NWY286" s="159"/>
      <c r="NWZ286" s="159"/>
      <c r="NXA286" s="159"/>
      <c r="NXB286" s="159"/>
      <c r="NXC286" s="159"/>
      <c r="NXD286" s="159"/>
      <c r="NXE286" s="159"/>
      <c r="NXF286" s="159"/>
      <c r="NXG286" s="159"/>
      <c r="NXH286" s="159"/>
      <c r="NXI286" s="159"/>
      <c r="NXJ286" s="159"/>
      <c r="NXK286" s="159"/>
      <c r="NXL286" s="159"/>
      <c r="NXM286" s="159"/>
      <c r="NXN286" s="159"/>
      <c r="NXO286" s="159"/>
      <c r="NXP286" s="159"/>
      <c r="NXQ286" s="159"/>
      <c r="NXR286" s="160"/>
      <c r="NXS286" s="158"/>
      <c r="NXT286" s="159"/>
      <c r="NXU286" s="159"/>
      <c r="NXV286" s="159"/>
      <c r="NXW286" s="159"/>
      <c r="NXX286" s="159"/>
      <c r="NXY286" s="159"/>
      <c r="NXZ286" s="159"/>
      <c r="NYA286" s="159"/>
      <c r="NYB286" s="159"/>
      <c r="NYC286" s="159"/>
      <c r="NYD286" s="159"/>
      <c r="NYE286" s="159"/>
      <c r="NYF286" s="159"/>
      <c r="NYG286" s="159"/>
      <c r="NYH286" s="159"/>
      <c r="NYI286" s="159"/>
      <c r="NYJ286" s="159"/>
      <c r="NYK286" s="159"/>
      <c r="NYL286" s="159"/>
      <c r="NYM286" s="159"/>
      <c r="NYN286" s="159"/>
      <c r="NYO286" s="159"/>
      <c r="NYP286" s="159"/>
      <c r="NYQ286" s="159"/>
      <c r="NYR286" s="159"/>
      <c r="NYS286" s="159"/>
      <c r="NYT286" s="159"/>
      <c r="NYU286" s="159"/>
      <c r="NYV286" s="159"/>
      <c r="NYW286" s="160"/>
      <c r="NYX286" s="158"/>
      <c r="NYY286" s="159"/>
      <c r="NYZ286" s="159"/>
      <c r="NZA286" s="159"/>
      <c r="NZB286" s="159"/>
      <c r="NZC286" s="159"/>
      <c r="NZD286" s="159"/>
      <c r="NZE286" s="159"/>
      <c r="NZF286" s="159"/>
      <c r="NZG286" s="159"/>
      <c r="NZH286" s="159"/>
      <c r="NZI286" s="159"/>
      <c r="NZJ286" s="159"/>
      <c r="NZK286" s="159"/>
      <c r="NZL286" s="159"/>
      <c r="NZM286" s="159"/>
      <c r="NZN286" s="159"/>
      <c r="NZO286" s="159"/>
      <c r="NZP286" s="159"/>
      <c r="NZQ286" s="159"/>
      <c r="NZR286" s="159"/>
      <c r="NZS286" s="159"/>
      <c r="NZT286" s="159"/>
      <c r="NZU286" s="159"/>
      <c r="NZV286" s="159"/>
      <c r="NZW286" s="159"/>
      <c r="NZX286" s="159"/>
      <c r="NZY286" s="159"/>
      <c r="NZZ286" s="159"/>
      <c r="OAA286" s="159"/>
      <c r="OAB286" s="160"/>
      <c r="OAC286" s="158"/>
      <c r="OAD286" s="159"/>
      <c r="OAE286" s="159"/>
      <c r="OAF286" s="159"/>
      <c r="OAG286" s="159"/>
      <c r="OAH286" s="159"/>
      <c r="OAI286" s="159"/>
      <c r="OAJ286" s="159"/>
      <c r="OAK286" s="159"/>
      <c r="OAL286" s="159"/>
      <c r="OAM286" s="159"/>
      <c r="OAN286" s="159"/>
      <c r="OAO286" s="159"/>
      <c r="OAP286" s="159"/>
      <c r="OAQ286" s="159"/>
      <c r="OAR286" s="159"/>
      <c r="OAS286" s="159"/>
      <c r="OAT286" s="159"/>
      <c r="OAU286" s="159"/>
      <c r="OAV286" s="159"/>
      <c r="OAW286" s="159"/>
      <c r="OAX286" s="159"/>
      <c r="OAY286" s="159"/>
      <c r="OAZ286" s="159"/>
      <c r="OBA286" s="159"/>
      <c r="OBB286" s="159"/>
      <c r="OBC286" s="159"/>
      <c r="OBD286" s="159"/>
      <c r="OBE286" s="159"/>
      <c r="OBF286" s="159"/>
      <c r="OBG286" s="160"/>
      <c r="OBH286" s="158"/>
      <c r="OBI286" s="159"/>
      <c r="OBJ286" s="159"/>
      <c r="OBK286" s="159"/>
      <c r="OBL286" s="159"/>
      <c r="OBM286" s="159"/>
      <c r="OBN286" s="159"/>
      <c r="OBO286" s="159"/>
      <c r="OBP286" s="159"/>
      <c r="OBQ286" s="159"/>
      <c r="OBR286" s="159"/>
      <c r="OBS286" s="159"/>
      <c r="OBT286" s="159"/>
      <c r="OBU286" s="159"/>
      <c r="OBV286" s="159"/>
      <c r="OBW286" s="159"/>
      <c r="OBX286" s="159"/>
      <c r="OBY286" s="159"/>
      <c r="OBZ286" s="159"/>
      <c r="OCA286" s="159"/>
      <c r="OCB286" s="159"/>
      <c r="OCC286" s="159"/>
      <c r="OCD286" s="159"/>
      <c r="OCE286" s="159"/>
      <c r="OCF286" s="159"/>
      <c r="OCG286" s="159"/>
      <c r="OCH286" s="159"/>
      <c r="OCI286" s="159"/>
      <c r="OCJ286" s="159"/>
      <c r="OCK286" s="159"/>
      <c r="OCL286" s="160"/>
      <c r="OCM286" s="158"/>
      <c r="OCN286" s="159"/>
      <c r="OCO286" s="159"/>
      <c r="OCP286" s="159"/>
      <c r="OCQ286" s="159"/>
      <c r="OCR286" s="159"/>
      <c r="OCS286" s="159"/>
      <c r="OCT286" s="159"/>
      <c r="OCU286" s="159"/>
      <c r="OCV286" s="159"/>
      <c r="OCW286" s="159"/>
      <c r="OCX286" s="159"/>
      <c r="OCY286" s="159"/>
      <c r="OCZ286" s="159"/>
      <c r="ODA286" s="159"/>
      <c r="ODB286" s="159"/>
      <c r="ODC286" s="159"/>
      <c r="ODD286" s="159"/>
      <c r="ODE286" s="159"/>
      <c r="ODF286" s="159"/>
      <c r="ODG286" s="159"/>
      <c r="ODH286" s="159"/>
      <c r="ODI286" s="159"/>
      <c r="ODJ286" s="159"/>
      <c r="ODK286" s="159"/>
      <c r="ODL286" s="159"/>
      <c r="ODM286" s="159"/>
      <c r="ODN286" s="159"/>
      <c r="ODO286" s="159"/>
      <c r="ODP286" s="159"/>
      <c r="ODQ286" s="160"/>
      <c r="ODR286" s="158"/>
      <c r="ODS286" s="159"/>
      <c r="ODT286" s="159"/>
      <c r="ODU286" s="159"/>
      <c r="ODV286" s="159"/>
      <c r="ODW286" s="159"/>
      <c r="ODX286" s="159"/>
      <c r="ODY286" s="159"/>
      <c r="ODZ286" s="159"/>
      <c r="OEA286" s="159"/>
      <c r="OEB286" s="159"/>
      <c r="OEC286" s="159"/>
      <c r="OED286" s="159"/>
      <c r="OEE286" s="159"/>
      <c r="OEF286" s="159"/>
      <c r="OEG286" s="159"/>
      <c r="OEH286" s="159"/>
      <c r="OEI286" s="159"/>
      <c r="OEJ286" s="159"/>
      <c r="OEK286" s="159"/>
      <c r="OEL286" s="159"/>
      <c r="OEM286" s="159"/>
      <c r="OEN286" s="159"/>
      <c r="OEO286" s="159"/>
      <c r="OEP286" s="159"/>
      <c r="OEQ286" s="159"/>
      <c r="OER286" s="159"/>
      <c r="OES286" s="159"/>
      <c r="OET286" s="159"/>
      <c r="OEU286" s="159"/>
      <c r="OEV286" s="160"/>
      <c r="OEW286" s="158"/>
      <c r="OEX286" s="159"/>
      <c r="OEY286" s="159"/>
      <c r="OEZ286" s="159"/>
      <c r="OFA286" s="159"/>
      <c r="OFB286" s="159"/>
      <c r="OFC286" s="159"/>
      <c r="OFD286" s="159"/>
      <c r="OFE286" s="159"/>
      <c r="OFF286" s="159"/>
      <c r="OFG286" s="159"/>
      <c r="OFH286" s="159"/>
      <c r="OFI286" s="159"/>
      <c r="OFJ286" s="159"/>
      <c r="OFK286" s="159"/>
      <c r="OFL286" s="159"/>
      <c r="OFM286" s="159"/>
      <c r="OFN286" s="159"/>
      <c r="OFO286" s="159"/>
      <c r="OFP286" s="159"/>
      <c r="OFQ286" s="159"/>
      <c r="OFR286" s="159"/>
      <c r="OFS286" s="159"/>
      <c r="OFT286" s="159"/>
      <c r="OFU286" s="159"/>
      <c r="OFV286" s="159"/>
      <c r="OFW286" s="159"/>
      <c r="OFX286" s="159"/>
      <c r="OFY286" s="159"/>
      <c r="OFZ286" s="159"/>
      <c r="OGA286" s="160"/>
      <c r="OGB286" s="158"/>
      <c r="OGC286" s="159"/>
      <c r="OGD286" s="159"/>
      <c r="OGE286" s="159"/>
      <c r="OGF286" s="159"/>
      <c r="OGG286" s="159"/>
      <c r="OGH286" s="159"/>
      <c r="OGI286" s="159"/>
      <c r="OGJ286" s="159"/>
      <c r="OGK286" s="159"/>
      <c r="OGL286" s="159"/>
      <c r="OGM286" s="159"/>
      <c r="OGN286" s="159"/>
      <c r="OGO286" s="159"/>
      <c r="OGP286" s="159"/>
      <c r="OGQ286" s="159"/>
      <c r="OGR286" s="159"/>
      <c r="OGS286" s="159"/>
      <c r="OGT286" s="159"/>
      <c r="OGU286" s="159"/>
      <c r="OGV286" s="159"/>
      <c r="OGW286" s="159"/>
      <c r="OGX286" s="159"/>
      <c r="OGY286" s="159"/>
      <c r="OGZ286" s="159"/>
      <c r="OHA286" s="159"/>
      <c r="OHB286" s="159"/>
      <c r="OHC286" s="159"/>
      <c r="OHD286" s="159"/>
      <c r="OHE286" s="159"/>
      <c r="OHF286" s="160"/>
      <c r="OHG286" s="158"/>
      <c r="OHH286" s="159"/>
      <c r="OHI286" s="159"/>
      <c r="OHJ286" s="159"/>
      <c r="OHK286" s="159"/>
      <c r="OHL286" s="159"/>
      <c r="OHM286" s="159"/>
      <c r="OHN286" s="159"/>
      <c r="OHO286" s="159"/>
      <c r="OHP286" s="159"/>
      <c r="OHQ286" s="159"/>
      <c r="OHR286" s="159"/>
      <c r="OHS286" s="159"/>
      <c r="OHT286" s="159"/>
      <c r="OHU286" s="159"/>
      <c r="OHV286" s="159"/>
      <c r="OHW286" s="159"/>
      <c r="OHX286" s="159"/>
      <c r="OHY286" s="159"/>
      <c r="OHZ286" s="159"/>
      <c r="OIA286" s="159"/>
      <c r="OIB286" s="159"/>
      <c r="OIC286" s="159"/>
      <c r="OID286" s="159"/>
      <c r="OIE286" s="159"/>
      <c r="OIF286" s="159"/>
      <c r="OIG286" s="159"/>
      <c r="OIH286" s="159"/>
      <c r="OII286" s="159"/>
      <c r="OIJ286" s="159"/>
      <c r="OIK286" s="160"/>
      <c r="OIL286" s="158"/>
      <c r="OIM286" s="159"/>
      <c r="OIN286" s="159"/>
      <c r="OIO286" s="159"/>
      <c r="OIP286" s="159"/>
      <c r="OIQ286" s="159"/>
      <c r="OIR286" s="159"/>
      <c r="OIS286" s="159"/>
      <c r="OIT286" s="159"/>
      <c r="OIU286" s="159"/>
      <c r="OIV286" s="159"/>
      <c r="OIW286" s="159"/>
      <c r="OIX286" s="159"/>
      <c r="OIY286" s="159"/>
      <c r="OIZ286" s="159"/>
      <c r="OJA286" s="159"/>
      <c r="OJB286" s="159"/>
      <c r="OJC286" s="159"/>
      <c r="OJD286" s="159"/>
      <c r="OJE286" s="159"/>
      <c r="OJF286" s="159"/>
      <c r="OJG286" s="159"/>
      <c r="OJH286" s="159"/>
      <c r="OJI286" s="159"/>
      <c r="OJJ286" s="159"/>
      <c r="OJK286" s="159"/>
      <c r="OJL286" s="159"/>
      <c r="OJM286" s="159"/>
      <c r="OJN286" s="159"/>
      <c r="OJO286" s="159"/>
      <c r="OJP286" s="160"/>
      <c r="OJQ286" s="158"/>
      <c r="OJR286" s="159"/>
      <c r="OJS286" s="159"/>
      <c r="OJT286" s="159"/>
      <c r="OJU286" s="159"/>
      <c r="OJV286" s="159"/>
      <c r="OJW286" s="159"/>
      <c r="OJX286" s="159"/>
      <c r="OJY286" s="159"/>
      <c r="OJZ286" s="159"/>
      <c r="OKA286" s="159"/>
      <c r="OKB286" s="159"/>
      <c r="OKC286" s="159"/>
      <c r="OKD286" s="159"/>
      <c r="OKE286" s="159"/>
      <c r="OKF286" s="159"/>
      <c r="OKG286" s="159"/>
      <c r="OKH286" s="159"/>
      <c r="OKI286" s="159"/>
      <c r="OKJ286" s="159"/>
      <c r="OKK286" s="159"/>
      <c r="OKL286" s="159"/>
      <c r="OKM286" s="159"/>
      <c r="OKN286" s="159"/>
      <c r="OKO286" s="159"/>
      <c r="OKP286" s="159"/>
      <c r="OKQ286" s="159"/>
      <c r="OKR286" s="159"/>
      <c r="OKS286" s="159"/>
      <c r="OKT286" s="159"/>
      <c r="OKU286" s="160"/>
      <c r="OKV286" s="158"/>
      <c r="OKW286" s="159"/>
      <c r="OKX286" s="159"/>
      <c r="OKY286" s="159"/>
      <c r="OKZ286" s="159"/>
      <c r="OLA286" s="159"/>
      <c r="OLB286" s="159"/>
      <c r="OLC286" s="159"/>
      <c r="OLD286" s="159"/>
      <c r="OLE286" s="159"/>
      <c r="OLF286" s="159"/>
      <c r="OLG286" s="159"/>
      <c r="OLH286" s="159"/>
      <c r="OLI286" s="159"/>
      <c r="OLJ286" s="159"/>
      <c r="OLK286" s="159"/>
      <c r="OLL286" s="159"/>
      <c r="OLM286" s="159"/>
      <c r="OLN286" s="159"/>
      <c r="OLO286" s="159"/>
      <c r="OLP286" s="159"/>
      <c r="OLQ286" s="159"/>
      <c r="OLR286" s="159"/>
      <c r="OLS286" s="159"/>
      <c r="OLT286" s="159"/>
      <c r="OLU286" s="159"/>
      <c r="OLV286" s="159"/>
      <c r="OLW286" s="159"/>
      <c r="OLX286" s="159"/>
      <c r="OLY286" s="159"/>
      <c r="OLZ286" s="160"/>
      <c r="OMA286" s="158"/>
      <c r="OMB286" s="159"/>
      <c r="OMC286" s="159"/>
      <c r="OMD286" s="159"/>
      <c r="OME286" s="159"/>
      <c r="OMF286" s="159"/>
      <c r="OMG286" s="159"/>
      <c r="OMH286" s="159"/>
      <c r="OMI286" s="159"/>
      <c r="OMJ286" s="159"/>
      <c r="OMK286" s="159"/>
      <c r="OML286" s="159"/>
      <c r="OMM286" s="159"/>
      <c r="OMN286" s="159"/>
      <c r="OMO286" s="159"/>
      <c r="OMP286" s="159"/>
      <c r="OMQ286" s="159"/>
      <c r="OMR286" s="159"/>
      <c r="OMS286" s="159"/>
      <c r="OMT286" s="159"/>
      <c r="OMU286" s="159"/>
      <c r="OMV286" s="159"/>
      <c r="OMW286" s="159"/>
      <c r="OMX286" s="159"/>
      <c r="OMY286" s="159"/>
      <c r="OMZ286" s="159"/>
      <c r="ONA286" s="159"/>
      <c r="ONB286" s="159"/>
      <c r="ONC286" s="159"/>
      <c r="OND286" s="159"/>
      <c r="ONE286" s="160"/>
      <c r="ONF286" s="158"/>
      <c r="ONG286" s="159"/>
      <c r="ONH286" s="159"/>
      <c r="ONI286" s="159"/>
      <c r="ONJ286" s="159"/>
      <c r="ONK286" s="159"/>
      <c r="ONL286" s="159"/>
      <c r="ONM286" s="159"/>
      <c r="ONN286" s="159"/>
      <c r="ONO286" s="159"/>
      <c r="ONP286" s="159"/>
      <c r="ONQ286" s="159"/>
      <c r="ONR286" s="159"/>
      <c r="ONS286" s="159"/>
      <c r="ONT286" s="159"/>
      <c r="ONU286" s="159"/>
      <c r="ONV286" s="159"/>
      <c r="ONW286" s="159"/>
      <c r="ONX286" s="159"/>
      <c r="ONY286" s="159"/>
      <c r="ONZ286" s="159"/>
      <c r="OOA286" s="159"/>
      <c r="OOB286" s="159"/>
      <c r="OOC286" s="159"/>
      <c r="OOD286" s="159"/>
      <c r="OOE286" s="159"/>
      <c r="OOF286" s="159"/>
      <c r="OOG286" s="159"/>
      <c r="OOH286" s="159"/>
      <c r="OOI286" s="159"/>
      <c r="OOJ286" s="160"/>
      <c r="OOK286" s="158"/>
      <c r="OOL286" s="159"/>
      <c r="OOM286" s="159"/>
      <c r="OON286" s="159"/>
      <c r="OOO286" s="159"/>
      <c r="OOP286" s="159"/>
      <c r="OOQ286" s="159"/>
      <c r="OOR286" s="159"/>
      <c r="OOS286" s="159"/>
      <c r="OOT286" s="159"/>
      <c r="OOU286" s="159"/>
      <c r="OOV286" s="159"/>
      <c r="OOW286" s="159"/>
      <c r="OOX286" s="159"/>
      <c r="OOY286" s="159"/>
      <c r="OOZ286" s="159"/>
      <c r="OPA286" s="159"/>
      <c r="OPB286" s="159"/>
      <c r="OPC286" s="159"/>
      <c r="OPD286" s="159"/>
      <c r="OPE286" s="159"/>
      <c r="OPF286" s="159"/>
      <c r="OPG286" s="159"/>
      <c r="OPH286" s="159"/>
      <c r="OPI286" s="159"/>
      <c r="OPJ286" s="159"/>
      <c r="OPK286" s="159"/>
      <c r="OPL286" s="159"/>
      <c r="OPM286" s="159"/>
      <c r="OPN286" s="159"/>
      <c r="OPO286" s="160"/>
      <c r="OPP286" s="158"/>
      <c r="OPQ286" s="159"/>
      <c r="OPR286" s="159"/>
      <c r="OPS286" s="159"/>
      <c r="OPT286" s="159"/>
      <c r="OPU286" s="159"/>
      <c r="OPV286" s="159"/>
      <c r="OPW286" s="159"/>
      <c r="OPX286" s="159"/>
      <c r="OPY286" s="159"/>
      <c r="OPZ286" s="159"/>
      <c r="OQA286" s="159"/>
      <c r="OQB286" s="159"/>
      <c r="OQC286" s="159"/>
      <c r="OQD286" s="159"/>
      <c r="OQE286" s="159"/>
      <c r="OQF286" s="159"/>
      <c r="OQG286" s="159"/>
      <c r="OQH286" s="159"/>
      <c r="OQI286" s="159"/>
      <c r="OQJ286" s="159"/>
      <c r="OQK286" s="159"/>
      <c r="OQL286" s="159"/>
      <c r="OQM286" s="159"/>
      <c r="OQN286" s="159"/>
      <c r="OQO286" s="159"/>
      <c r="OQP286" s="159"/>
      <c r="OQQ286" s="159"/>
      <c r="OQR286" s="159"/>
      <c r="OQS286" s="159"/>
      <c r="OQT286" s="160"/>
      <c r="OQU286" s="158"/>
      <c r="OQV286" s="159"/>
      <c r="OQW286" s="159"/>
      <c r="OQX286" s="159"/>
      <c r="OQY286" s="159"/>
      <c r="OQZ286" s="159"/>
      <c r="ORA286" s="159"/>
      <c r="ORB286" s="159"/>
      <c r="ORC286" s="159"/>
      <c r="ORD286" s="159"/>
      <c r="ORE286" s="159"/>
      <c r="ORF286" s="159"/>
      <c r="ORG286" s="159"/>
      <c r="ORH286" s="159"/>
      <c r="ORI286" s="159"/>
      <c r="ORJ286" s="159"/>
      <c r="ORK286" s="159"/>
      <c r="ORL286" s="159"/>
      <c r="ORM286" s="159"/>
      <c r="ORN286" s="159"/>
      <c r="ORO286" s="159"/>
      <c r="ORP286" s="159"/>
      <c r="ORQ286" s="159"/>
      <c r="ORR286" s="159"/>
      <c r="ORS286" s="159"/>
      <c r="ORT286" s="159"/>
      <c r="ORU286" s="159"/>
      <c r="ORV286" s="159"/>
      <c r="ORW286" s="159"/>
      <c r="ORX286" s="159"/>
      <c r="ORY286" s="160"/>
      <c r="ORZ286" s="158"/>
      <c r="OSA286" s="159"/>
      <c r="OSB286" s="159"/>
      <c r="OSC286" s="159"/>
      <c r="OSD286" s="159"/>
      <c r="OSE286" s="159"/>
      <c r="OSF286" s="159"/>
      <c r="OSG286" s="159"/>
      <c r="OSH286" s="159"/>
      <c r="OSI286" s="159"/>
      <c r="OSJ286" s="159"/>
      <c r="OSK286" s="159"/>
      <c r="OSL286" s="159"/>
      <c r="OSM286" s="159"/>
      <c r="OSN286" s="159"/>
      <c r="OSO286" s="159"/>
      <c r="OSP286" s="159"/>
      <c r="OSQ286" s="159"/>
      <c r="OSR286" s="159"/>
      <c r="OSS286" s="159"/>
      <c r="OST286" s="159"/>
      <c r="OSU286" s="159"/>
      <c r="OSV286" s="159"/>
      <c r="OSW286" s="159"/>
      <c r="OSX286" s="159"/>
      <c r="OSY286" s="159"/>
      <c r="OSZ286" s="159"/>
      <c r="OTA286" s="159"/>
      <c r="OTB286" s="159"/>
      <c r="OTC286" s="159"/>
      <c r="OTD286" s="160"/>
      <c r="OTE286" s="158"/>
      <c r="OTF286" s="159"/>
      <c r="OTG286" s="159"/>
      <c r="OTH286" s="159"/>
      <c r="OTI286" s="159"/>
      <c r="OTJ286" s="159"/>
      <c r="OTK286" s="159"/>
      <c r="OTL286" s="159"/>
      <c r="OTM286" s="159"/>
      <c r="OTN286" s="159"/>
      <c r="OTO286" s="159"/>
      <c r="OTP286" s="159"/>
      <c r="OTQ286" s="159"/>
      <c r="OTR286" s="159"/>
      <c r="OTS286" s="159"/>
      <c r="OTT286" s="159"/>
      <c r="OTU286" s="159"/>
      <c r="OTV286" s="159"/>
      <c r="OTW286" s="159"/>
      <c r="OTX286" s="159"/>
      <c r="OTY286" s="159"/>
      <c r="OTZ286" s="159"/>
      <c r="OUA286" s="159"/>
      <c r="OUB286" s="159"/>
      <c r="OUC286" s="159"/>
      <c r="OUD286" s="159"/>
      <c r="OUE286" s="159"/>
      <c r="OUF286" s="159"/>
      <c r="OUG286" s="159"/>
      <c r="OUH286" s="159"/>
      <c r="OUI286" s="160"/>
      <c r="OUJ286" s="158"/>
      <c r="OUK286" s="159"/>
      <c r="OUL286" s="159"/>
      <c r="OUM286" s="159"/>
      <c r="OUN286" s="159"/>
      <c r="OUO286" s="159"/>
      <c r="OUP286" s="159"/>
      <c r="OUQ286" s="159"/>
      <c r="OUR286" s="159"/>
      <c r="OUS286" s="159"/>
      <c r="OUT286" s="159"/>
      <c r="OUU286" s="159"/>
      <c r="OUV286" s="159"/>
      <c r="OUW286" s="159"/>
      <c r="OUX286" s="159"/>
      <c r="OUY286" s="159"/>
      <c r="OUZ286" s="159"/>
      <c r="OVA286" s="159"/>
      <c r="OVB286" s="159"/>
      <c r="OVC286" s="159"/>
      <c r="OVD286" s="159"/>
      <c r="OVE286" s="159"/>
      <c r="OVF286" s="159"/>
      <c r="OVG286" s="159"/>
      <c r="OVH286" s="159"/>
      <c r="OVI286" s="159"/>
      <c r="OVJ286" s="159"/>
      <c r="OVK286" s="159"/>
      <c r="OVL286" s="159"/>
      <c r="OVM286" s="159"/>
      <c r="OVN286" s="160"/>
      <c r="OVO286" s="158"/>
      <c r="OVP286" s="159"/>
      <c r="OVQ286" s="159"/>
      <c r="OVR286" s="159"/>
      <c r="OVS286" s="159"/>
      <c r="OVT286" s="159"/>
      <c r="OVU286" s="159"/>
      <c r="OVV286" s="159"/>
      <c r="OVW286" s="159"/>
      <c r="OVX286" s="159"/>
      <c r="OVY286" s="159"/>
      <c r="OVZ286" s="159"/>
      <c r="OWA286" s="159"/>
      <c r="OWB286" s="159"/>
      <c r="OWC286" s="159"/>
      <c r="OWD286" s="159"/>
      <c r="OWE286" s="159"/>
      <c r="OWF286" s="159"/>
      <c r="OWG286" s="159"/>
      <c r="OWH286" s="159"/>
      <c r="OWI286" s="159"/>
      <c r="OWJ286" s="159"/>
      <c r="OWK286" s="159"/>
      <c r="OWL286" s="159"/>
      <c r="OWM286" s="159"/>
      <c r="OWN286" s="159"/>
      <c r="OWO286" s="159"/>
      <c r="OWP286" s="159"/>
      <c r="OWQ286" s="159"/>
      <c r="OWR286" s="159"/>
      <c r="OWS286" s="160"/>
      <c r="OWT286" s="158"/>
      <c r="OWU286" s="159"/>
      <c r="OWV286" s="159"/>
      <c r="OWW286" s="159"/>
      <c r="OWX286" s="159"/>
      <c r="OWY286" s="159"/>
      <c r="OWZ286" s="159"/>
      <c r="OXA286" s="159"/>
      <c r="OXB286" s="159"/>
      <c r="OXC286" s="159"/>
      <c r="OXD286" s="159"/>
      <c r="OXE286" s="159"/>
      <c r="OXF286" s="159"/>
      <c r="OXG286" s="159"/>
      <c r="OXH286" s="159"/>
      <c r="OXI286" s="159"/>
      <c r="OXJ286" s="159"/>
      <c r="OXK286" s="159"/>
      <c r="OXL286" s="159"/>
      <c r="OXM286" s="159"/>
      <c r="OXN286" s="159"/>
      <c r="OXO286" s="159"/>
      <c r="OXP286" s="159"/>
      <c r="OXQ286" s="159"/>
      <c r="OXR286" s="159"/>
      <c r="OXS286" s="159"/>
      <c r="OXT286" s="159"/>
      <c r="OXU286" s="159"/>
      <c r="OXV286" s="159"/>
      <c r="OXW286" s="159"/>
      <c r="OXX286" s="160"/>
      <c r="OXY286" s="158"/>
      <c r="OXZ286" s="159"/>
      <c r="OYA286" s="159"/>
      <c r="OYB286" s="159"/>
      <c r="OYC286" s="159"/>
      <c r="OYD286" s="159"/>
      <c r="OYE286" s="159"/>
      <c r="OYF286" s="159"/>
      <c r="OYG286" s="159"/>
      <c r="OYH286" s="159"/>
      <c r="OYI286" s="159"/>
      <c r="OYJ286" s="159"/>
      <c r="OYK286" s="159"/>
      <c r="OYL286" s="159"/>
      <c r="OYM286" s="159"/>
      <c r="OYN286" s="159"/>
      <c r="OYO286" s="159"/>
      <c r="OYP286" s="159"/>
      <c r="OYQ286" s="159"/>
      <c r="OYR286" s="159"/>
      <c r="OYS286" s="159"/>
      <c r="OYT286" s="159"/>
      <c r="OYU286" s="159"/>
      <c r="OYV286" s="159"/>
      <c r="OYW286" s="159"/>
      <c r="OYX286" s="159"/>
      <c r="OYY286" s="159"/>
      <c r="OYZ286" s="159"/>
      <c r="OZA286" s="159"/>
      <c r="OZB286" s="159"/>
      <c r="OZC286" s="160"/>
      <c r="OZD286" s="158"/>
      <c r="OZE286" s="159"/>
      <c r="OZF286" s="159"/>
      <c r="OZG286" s="159"/>
      <c r="OZH286" s="159"/>
      <c r="OZI286" s="159"/>
      <c r="OZJ286" s="159"/>
      <c r="OZK286" s="159"/>
      <c r="OZL286" s="159"/>
      <c r="OZM286" s="159"/>
      <c r="OZN286" s="159"/>
      <c r="OZO286" s="159"/>
      <c r="OZP286" s="159"/>
      <c r="OZQ286" s="159"/>
      <c r="OZR286" s="159"/>
      <c r="OZS286" s="159"/>
      <c r="OZT286" s="159"/>
      <c r="OZU286" s="159"/>
      <c r="OZV286" s="159"/>
      <c r="OZW286" s="159"/>
      <c r="OZX286" s="159"/>
      <c r="OZY286" s="159"/>
      <c r="OZZ286" s="159"/>
      <c r="PAA286" s="159"/>
      <c r="PAB286" s="159"/>
      <c r="PAC286" s="159"/>
      <c r="PAD286" s="159"/>
      <c r="PAE286" s="159"/>
      <c r="PAF286" s="159"/>
      <c r="PAG286" s="159"/>
      <c r="PAH286" s="160"/>
      <c r="PAI286" s="158"/>
      <c r="PAJ286" s="159"/>
      <c r="PAK286" s="159"/>
      <c r="PAL286" s="159"/>
      <c r="PAM286" s="159"/>
      <c r="PAN286" s="159"/>
      <c r="PAO286" s="159"/>
      <c r="PAP286" s="159"/>
      <c r="PAQ286" s="159"/>
      <c r="PAR286" s="159"/>
      <c r="PAS286" s="159"/>
      <c r="PAT286" s="159"/>
      <c r="PAU286" s="159"/>
      <c r="PAV286" s="159"/>
      <c r="PAW286" s="159"/>
      <c r="PAX286" s="159"/>
      <c r="PAY286" s="159"/>
      <c r="PAZ286" s="159"/>
      <c r="PBA286" s="159"/>
      <c r="PBB286" s="159"/>
      <c r="PBC286" s="159"/>
      <c r="PBD286" s="159"/>
      <c r="PBE286" s="159"/>
      <c r="PBF286" s="159"/>
      <c r="PBG286" s="159"/>
      <c r="PBH286" s="159"/>
      <c r="PBI286" s="159"/>
      <c r="PBJ286" s="159"/>
      <c r="PBK286" s="159"/>
      <c r="PBL286" s="159"/>
      <c r="PBM286" s="160"/>
      <c r="PBN286" s="158"/>
      <c r="PBO286" s="159"/>
      <c r="PBP286" s="159"/>
      <c r="PBQ286" s="159"/>
      <c r="PBR286" s="159"/>
      <c r="PBS286" s="159"/>
      <c r="PBT286" s="159"/>
      <c r="PBU286" s="159"/>
      <c r="PBV286" s="159"/>
      <c r="PBW286" s="159"/>
      <c r="PBX286" s="159"/>
      <c r="PBY286" s="159"/>
      <c r="PBZ286" s="159"/>
      <c r="PCA286" s="159"/>
      <c r="PCB286" s="159"/>
      <c r="PCC286" s="159"/>
      <c r="PCD286" s="159"/>
      <c r="PCE286" s="159"/>
      <c r="PCF286" s="159"/>
      <c r="PCG286" s="159"/>
      <c r="PCH286" s="159"/>
      <c r="PCI286" s="159"/>
      <c r="PCJ286" s="159"/>
      <c r="PCK286" s="159"/>
      <c r="PCL286" s="159"/>
      <c r="PCM286" s="159"/>
      <c r="PCN286" s="159"/>
      <c r="PCO286" s="159"/>
      <c r="PCP286" s="159"/>
      <c r="PCQ286" s="159"/>
      <c r="PCR286" s="160"/>
      <c r="PCS286" s="158"/>
      <c r="PCT286" s="159"/>
      <c r="PCU286" s="159"/>
      <c r="PCV286" s="159"/>
      <c r="PCW286" s="159"/>
      <c r="PCX286" s="159"/>
      <c r="PCY286" s="159"/>
      <c r="PCZ286" s="159"/>
      <c r="PDA286" s="159"/>
      <c r="PDB286" s="159"/>
      <c r="PDC286" s="159"/>
      <c r="PDD286" s="159"/>
      <c r="PDE286" s="159"/>
      <c r="PDF286" s="159"/>
      <c r="PDG286" s="159"/>
      <c r="PDH286" s="159"/>
      <c r="PDI286" s="159"/>
      <c r="PDJ286" s="159"/>
      <c r="PDK286" s="159"/>
      <c r="PDL286" s="159"/>
      <c r="PDM286" s="159"/>
      <c r="PDN286" s="159"/>
      <c r="PDO286" s="159"/>
      <c r="PDP286" s="159"/>
      <c r="PDQ286" s="159"/>
      <c r="PDR286" s="159"/>
      <c r="PDS286" s="159"/>
      <c r="PDT286" s="159"/>
      <c r="PDU286" s="159"/>
      <c r="PDV286" s="159"/>
      <c r="PDW286" s="160"/>
      <c r="PDX286" s="158"/>
      <c r="PDY286" s="159"/>
      <c r="PDZ286" s="159"/>
      <c r="PEA286" s="159"/>
      <c r="PEB286" s="159"/>
      <c r="PEC286" s="159"/>
      <c r="PED286" s="159"/>
      <c r="PEE286" s="159"/>
      <c r="PEF286" s="159"/>
      <c r="PEG286" s="159"/>
      <c r="PEH286" s="159"/>
      <c r="PEI286" s="159"/>
      <c r="PEJ286" s="159"/>
      <c r="PEK286" s="159"/>
      <c r="PEL286" s="159"/>
      <c r="PEM286" s="159"/>
      <c r="PEN286" s="159"/>
      <c r="PEO286" s="159"/>
      <c r="PEP286" s="159"/>
      <c r="PEQ286" s="159"/>
      <c r="PER286" s="159"/>
      <c r="PES286" s="159"/>
      <c r="PET286" s="159"/>
      <c r="PEU286" s="159"/>
      <c r="PEV286" s="159"/>
      <c r="PEW286" s="159"/>
      <c r="PEX286" s="159"/>
      <c r="PEY286" s="159"/>
      <c r="PEZ286" s="159"/>
      <c r="PFA286" s="159"/>
      <c r="PFB286" s="160"/>
      <c r="PFC286" s="158"/>
      <c r="PFD286" s="159"/>
      <c r="PFE286" s="159"/>
      <c r="PFF286" s="159"/>
      <c r="PFG286" s="159"/>
      <c r="PFH286" s="159"/>
      <c r="PFI286" s="159"/>
      <c r="PFJ286" s="159"/>
      <c r="PFK286" s="159"/>
      <c r="PFL286" s="159"/>
      <c r="PFM286" s="159"/>
      <c r="PFN286" s="159"/>
      <c r="PFO286" s="159"/>
      <c r="PFP286" s="159"/>
      <c r="PFQ286" s="159"/>
      <c r="PFR286" s="159"/>
      <c r="PFS286" s="159"/>
      <c r="PFT286" s="159"/>
      <c r="PFU286" s="159"/>
      <c r="PFV286" s="159"/>
      <c r="PFW286" s="159"/>
      <c r="PFX286" s="159"/>
      <c r="PFY286" s="159"/>
      <c r="PFZ286" s="159"/>
      <c r="PGA286" s="159"/>
      <c r="PGB286" s="159"/>
      <c r="PGC286" s="159"/>
      <c r="PGD286" s="159"/>
      <c r="PGE286" s="159"/>
      <c r="PGF286" s="159"/>
      <c r="PGG286" s="160"/>
      <c r="PGH286" s="158"/>
      <c r="PGI286" s="159"/>
      <c r="PGJ286" s="159"/>
      <c r="PGK286" s="159"/>
      <c r="PGL286" s="159"/>
      <c r="PGM286" s="159"/>
      <c r="PGN286" s="159"/>
      <c r="PGO286" s="159"/>
      <c r="PGP286" s="159"/>
      <c r="PGQ286" s="159"/>
      <c r="PGR286" s="159"/>
      <c r="PGS286" s="159"/>
      <c r="PGT286" s="159"/>
      <c r="PGU286" s="159"/>
      <c r="PGV286" s="159"/>
      <c r="PGW286" s="159"/>
      <c r="PGX286" s="159"/>
      <c r="PGY286" s="159"/>
      <c r="PGZ286" s="159"/>
      <c r="PHA286" s="159"/>
      <c r="PHB286" s="159"/>
      <c r="PHC286" s="159"/>
      <c r="PHD286" s="159"/>
      <c r="PHE286" s="159"/>
      <c r="PHF286" s="159"/>
      <c r="PHG286" s="159"/>
      <c r="PHH286" s="159"/>
      <c r="PHI286" s="159"/>
      <c r="PHJ286" s="159"/>
      <c r="PHK286" s="159"/>
      <c r="PHL286" s="160"/>
      <c r="PHM286" s="158"/>
      <c r="PHN286" s="159"/>
      <c r="PHO286" s="159"/>
      <c r="PHP286" s="159"/>
      <c r="PHQ286" s="159"/>
      <c r="PHR286" s="159"/>
      <c r="PHS286" s="159"/>
      <c r="PHT286" s="159"/>
      <c r="PHU286" s="159"/>
      <c r="PHV286" s="159"/>
      <c r="PHW286" s="159"/>
      <c r="PHX286" s="159"/>
      <c r="PHY286" s="159"/>
      <c r="PHZ286" s="159"/>
      <c r="PIA286" s="159"/>
      <c r="PIB286" s="159"/>
      <c r="PIC286" s="159"/>
      <c r="PID286" s="159"/>
      <c r="PIE286" s="159"/>
      <c r="PIF286" s="159"/>
      <c r="PIG286" s="159"/>
      <c r="PIH286" s="159"/>
      <c r="PII286" s="159"/>
      <c r="PIJ286" s="159"/>
      <c r="PIK286" s="159"/>
      <c r="PIL286" s="159"/>
      <c r="PIM286" s="159"/>
      <c r="PIN286" s="159"/>
      <c r="PIO286" s="159"/>
      <c r="PIP286" s="159"/>
      <c r="PIQ286" s="160"/>
      <c r="PIR286" s="158"/>
      <c r="PIS286" s="159"/>
      <c r="PIT286" s="159"/>
      <c r="PIU286" s="159"/>
      <c r="PIV286" s="159"/>
      <c r="PIW286" s="159"/>
      <c r="PIX286" s="159"/>
      <c r="PIY286" s="159"/>
      <c r="PIZ286" s="159"/>
      <c r="PJA286" s="159"/>
      <c r="PJB286" s="159"/>
      <c r="PJC286" s="159"/>
      <c r="PJD286" s="159"/>
      <c r="PJE286" s="159"/>
      <c r="PJF286" s="159"/>
      <c r="PJG286" s="159"/>
      <c r="PJH286" s="159"/>
      <c r="PJI286" s="159"/>
      <c r="PJJ286" s="159"/>
      <c r="PJK286" s="159"/>
      <c r="PJL286" s="159"/>
      <c r="PJM286" s="159"/>
      <c r="PJN286" s="159"/>
      <c r="PJO286" s="159"/>
      <c r="PJP286" s="159"/>
      <c r="PJQ286" s="159"/>
      <c r="PJR286" s="159"/>
      <c r="PJS286" s="159"/>
      <c r="PJT286" s="159"/>
      <c r="PJU286" s="159"/>
      <c r="PJV286" s="160"/>
      <c r="PJW286" s="158"/>
      <c r="PJX286" s="159"/>
      <c r="PJY286" s="159"/>
      <c r="PJZ286" s="159"/>
      <c r="PKA286" s="159"/>
      <c r="PKB286" s="159"/>
      <c r="PKC286" s="159"/>
      <c r="PKD286" s="159"/>
      <c r="PKE286" s="159"/>
      <c r="PKF286" s="159"/>
      <c r="PKG286" s="159"/>
      <c r="PKH286" s="159"/>
      <c r="PKI286" s="159"/>
      <c r="PKJ286" s="159"/>
      <c r="PKK286" s="159"/>
      <c r="PKL286" s="159"/>
      <c r="PKM286" s="159"/>
      <c r="PKN286" s="159"/>
      <c r="PKO286" s="159"/>
      <c r="PKP286" s="159"/>
      <c r="PKQ286" s="159"/>
      <c r="PKR286" s="159"/>
      <c r="PKS286" s="159"/>
      <c r="PKT286" s="159"/>
      <c r="PKU286" s="159"/>
      <c r="PKV286" s="159"/>
      <c r="PKW286" s="159"/>
      <c r="PKX286" s="159"/>
      <c r="PKY286" s="159"/>
      <c r="PKZ286" s="159"/>
      <c r="PLA286" s="160"/>
      <c r="PLB286" s="158"/>
      <c r="PLC286" s="159"/>
      <c r="PLD286" s="159"/>
      <c r="PLE286" s="159"/>
      <c r="PLF286" s="159"/>
      <c r="PLG286" s="159"/>
      <c r="PLH286" s="159"/>
      <c r="PLI286" s="159"/>
      <c r="PLJ286" s="159"/>
      <c r="PLK286" s="159"/>
      <c r="PLL286" s="159"/>
      <c r="PLM286" s="159"/>
      <c r="PLN286" s="159"/>
      <c r="PLO286" s="159"/>
      <c r="PLP286" s="159"/>
      <c r="PLQ286" s="159"/>
      <c r="PLR286" s="159"/>
      <c r="PLS286" s="159"/>
      <c r="PLT286" s="159"/>
      <c r="PLU286" s="159"/>
      <c r="PLV286" s="159"/>
      <c r="PLW286" s="159"/>
      <c r="PLX286" s="159"/>
      <c r="PLY286" s="159"/>
      <c r="PLZ286" s="159"/>
      <c r="PMA286" s="159"/>
      <c r="PMB286" s="159"/>
      <c r="PMC286" s="159"/>
      <c r="PMD286" s="159"/>
      <c r="PME286" s="159"/>
      <c r="PMF286" s="160"/>
      <c r="PMG286" s="158"/>
      <c r="PMH286" s="159"/>
      <c r="PMI286" s="159"/>
      <c r="PMJ286" s="159"/>
      <c r="PMK286" s="159"/>
      <c r="PML286" s="159"/>
      <c r="PMM286" s="159"/>
      <c r="PMN286" s="159"/>
      <c r="PMO286" s="159"/>
      <c r="PMP286" s="159"/>
      <c r="PMQ286" s="159"/>
      <c r="PMR286" s="159"/>
      <c r="PMS286" s="159"/>
      <c r="PMT286" s="159"/>
      <c r="PMU286" s="159"/>
      <c r="PMV286" s="159"/>
      <c r="PMW286" s="159"/>
      <c r="PMX286" s="159"/>
      <c r="PMY286" s="159"/>
      <c r="PMZ286" s="159"/>
      <c r="PNA286" s="159"/>
      <c r="PNB286" s="159"/>
      <c r="PNC286" s="159"/>
      <c r="PND286" s="159"/>
      <c r="PNE286" s="159"/>
      <c r="PNF286" s="159"/>
      <c r="PNG286" s="159"/>
      <c r="PNH286" s="159"/>
      <c r="PNI286" s="159"/>
      <c r="PNJ286" s="159"/>
      <c r="PNK286" s="160"/>
      <c r="PNL286" s="158"/>
      <c r="PNM286" s="159"/>
      <c r="PNN286" s="159"/>
      <c r="PNO286" s="159"/>
      <c r="PNP286" s="159"/>
      <c r="PNQ286" s="159"/>
      <c r="PNR286" s="159"/>
      <c r="PNS286" s="159"/>
      <c r="PNT286" s="159"/>
      <c r="PNU286" s="159"/>
      <c r="PNV286" s="159"/>
      <c r="PNW286" s="159"/>
      <c r="PNX286" s="159"/>
      <c r="PNY286" s="159"/>
      <c r="PNZ286" s="159"/>
      <c r="POA286" s="159"/>
      <c r="POB286" s="159"/>
      <c r="POC286" s="159"/>
      <c r="POD286" s="159"/>
      <c r="POE286" s="159"/>
      <c r="POF286" s="159"/>
      <c r="POG286" s="159"/>
      <c r="POH286" s="159"/>
      <c r="POI286" s="159"/>
      <c r="POJ286" s="159"/>
      <c r="POK286" s="159"/>
      <c r="POL286" s="159"/>
      <c r="POM286" s="159"/>
      <c r="PON286" s="159"/>
      <c r="POO286" s="159"/>
      <c r="POP286" s="160"/>
      <c r="POQ286" s="158"/>
      <c r="POR286" s="159"/>
      <c r="POS286" s="159"/>
      <c r="POT286" s="159"/>
      <c r="POU286" s="159"/>
      <c r="POV286" s="159"/>
      <c r="POW286" s="159"/>
      <c r="POX286" s="159"/>
      <c r="POY286" s="159"/>
      <c r="POZ286" s="159"/>
      <c r="PPA286" s="159"/>
      <c r="PPB286" s="159"/>
      <c r="PPC286" s="159"/>
      <c r="PPD286" s="159"/>
      <c r="PPE286" s="159"/>
      <c r="PPF286" s="159"/>
      <c r="PPG286" s="159"/>
      <c r="PPH286" s="159"/>
      <c r="PPI286" s="159"/>
      <c r="PPJ286" s="159"/>
      <c r="PPK286" s="159"/>
      <c r="PPL286" s="159"/>
      <c r="PPM286" s="159"/>
      <c r="PPN286" s="159"/>
      <c r="PPO286" s="159"/>
      <c r="PPP286" s="159"/>
      <c r="PPQ286" s="159"/>
      <c r="PPR286" s="159"/>
      <c r="PPS286" s="159"/>
      <c r="PPT286" s="159"/>
      <c r="PPU286" s="160"/>
      <c r="PPV286" s="158"/>
      <c r="PPW286" s="159"/>
      <c r="PPX286" s="159"/>
      <c r="PPY286" s="159"/>
      <c r="PPZ286" s="159"/>
      <c r="PQA286" s="159"/>
      <c r="PQB286" s="159"/>
      <c r="PQC286" s="159"/>
      <c r="PQD286" s="159"/>
      <c r="PQE286" s="159"/>
      <c r="PQF286" s="159"/>
      <c r="PQG286" s="159"/>
      <c r="PQH286" s="159"/>
      <c r="PQI286" s="159"/>
      <c r="PQJ286" s="159"/>
      <c r="PQK286" s="159"/>
      <c r="PQL286" s="159"/>
      <c r="PQM286" s="159"/>
      <c r="PQN286" s="159"/>
      <c r="PQO286" s="159"/>
      <c r="PQP286" s="159"/>
      <c r="PQQ286" s="159"/>
      <c r="PQR286" s="159"/>
      <c r="PQS286" s="159"/>
      <c r="PQT286" s="159"/>
      <c r="PQU286" s="159"/>
      <c r="PQV286" s="159"/>
      <c r="PQW286" s="159"/>
      <c r="PQX286" s="159"/>
      <c r="PQY286" s="159"/>
      <c r="PQZ286" s="160"/>
      <c r="PRA286" s="158"/>
      <c r="PRB286" s="159"/>
      <c r="PRC286" s="159"/>
      <c r="PRD286" s="159"/>
      <c r="PRE286" s="159"/>
      <c r="PRF286" s="159"/>
      <c r="PRG286" s="159"/>
      <c r="PRH286" s="159"/>
      <c r="PRI286" s="159"/>
      <c r="PRJ286" s="159"/>
      <c r="PRK286" s="159"/>
      <c r="PRL286" s="159"/>
      <c r="PRM286" s="159"/>
      <c r="PRN286" s="159"/>
      <c r="PRO286" s="159"/>
      <c r="PRP286" s="159"/>
      <c r="PRQ286" s="159"/>
      <c r="PRR286" s="159"/>
      <c r="PRS286" s="159"/>
      <c r="PRT286" s="159"/>
      <c r="PRU286" s="159"/>
      <c r="PRV286" s="159"/>
      <c r="PRW286" s="159"/>
      <c r="PRX286" s="159"/>
      <c r="PRY286" s="159"/>
      <c r="PRZ286" s="159"/>
      <c r="PSA286" s="159"/>
      <c r="PSB286" s="159"/>
      <c r="PSC286" s="159"/>
      <c r="PSD286" s="159"/>
      <c r="PSE286" s="160"/>
      <c r="PSF286" s="158"/>
      <c r="PSG286" s="159"/>
      <c r="PSH286" s="159"/>
      <c r="PSI286" s="159"/>
      <c r="PSJ286" s="159"/>
      <c r="PSK286" s="159"/>
      <c r="PSL286" s="159"/>
      <c r="PSM286" s="159"/>
      <c r="PSN286" s="159"/>
      <c r="PSO286" s="159"/>
      <c r="PSP286" s="159"/>
      <c r="PSQ286" s="159"/>
      <c r="PSR286" s="159"/>
      <c r="PSS286" s="159"/>
      <c r="PST286" s="159"/>
      <c r="PSU286" s="159"/>
      <c r="PSV286" s="159"/>
      <c r="PSW286" s="159"/>
      <c r="PSX286" s="159"/>
      <c r="PSY286" s="159"/>
      <c r="PSZ286" s="159"/>
      <c r="PTA286" s="159"/>
      <c r="PTB286" s="159"/>
      <c r="PTC286" s="159"/>
      <c r="PTD286" s="159"/>
      <c r="PTE286" s="159"/>
      <c r="PTF286" s="159"/>
      <c r="PTG286" s="159"/>
      <c r="PTH286" s="159"/>
      <c r="PTI286" s="159"/>
      <c r="PTJ286" s="160"/>
      <c r="PTK286" s="158"/>
      <c r="PTL286" s="159"/>
      <c r="PTM286" s="159"/>
      <c r="PTN286" s="159"/>
      <c r="PTO286" s="159"/>
      <c r="PTP286" s="159"/>
      <c r="PTQ286" s="159"/>
      <c r="PTR286" s="159"/>
      <c r="PTS286" s="159"/>
      <c r="PTT286" s="159"/>
      <c r="PTU286" s="159"/>
      <c r="PTV286" s="159"/>
      <c r="PTW286" s="159"/>
      <c r="PTX286" s="159"/>
      <c r="PTY286" s="159"/>
      <c r="PTZ286" s="159"/>
      <c r="PUA286" s="159"/>
      <c r="PUB286" s="159"/>
      <c r="PUC286" s="159"/>
      <c r="PUD286" s="159"/>
      <c r="PUE286" s="159"/>
      <c r="PUF286" s="159"/>
      <c r="PUG286" s="159"/>
      <c r="PUH286" s="159"/>
      <c r="PUI286" s="159"/>
      <c r="PUJ286" s="159"/>
      <c r="PUK286" s="159"/>
      <c r="PUL286" s="159"/>
      <c r="PUM286" s="159"/>
      <c r="PUN286" s="159"/>
      <c r="PUO286" s="160"/>
      <c r="PUP286" s="158"/>
      <c r="PUQ286" s="159"/>
      <c r="PUR286" s="159"/>
      <c r="PUS286" s="159"/>
      <c r="PUT286" s="159"/>
      <c r="PUU286" s="159"/>
      <c r="PUV286" s="159"/>
      <c r="PUW286" s="159"/>
      <c r="PUX286" s="159"/>
      <c r="PUY286" s="159"/>
      <c r="PUZ286" s="159"/>
      <c r="PVA286" s="159"/>
      <c r="PVB286" s="159"/>
      <c r="PVC286" s="159"/>
      <c r="PVD286" s="159"/>
      <c r="PVE286" s="159"/>
      <c r="PVF286" s="159"/>
      <c r="PVG286" s="159"/>
      <c r="PVH286" s="159"/>
      <c r="PVI286" s="159"/>
      <c r="PVJ286" s="159"/>
      <c r="PVK286" s="159"/>
      <c r="PVL286" s="159"/>
      <c r="PVM286" s="159"/>
      <c r="PVN286" s="159"/>
      <c r="PVO286" s="159"/>
      <c r="PVP286" s="159"/>
      <c r="PVQ286" s="159"/>
      <c r="PVR286" s="159"/>
      <c r="PVS286" s="159"/>
      <c r="PVT286" s="160"/>
      <c r="PVU286" s="158"/>
      <c r="PVV286" s="159"/>
      <c r="PVW286" s="159"/>
      <c r="PVX286" s="159"/>
      <c r="PVY286" s="159"/>
      <c r="PVZ286" s="159"/>
      <c r="PWA286" s="159"/>
      <c r="PWB286" s="159"/>
      <c r="PWC286" s="159"/>
      <c r="PWD286" s="159"/>
      <c r="PWE286" s="159"/>
      <c r="PWF286" s="159"/>
      <c r="PWG286" s="159"/>
      <c r="PWH286" s="159"/>
      <c r="PWI286" s="159"/>
      <c r="PWJ286" s="159"/>
      <c r="PWK286" s="159"/>
      <c r="PWL286" s="159"/>
      <c r="PWM286" s="159"/>
      <c r="PWN286" s="159"/>
      <c r="PWO286" s="159"/>
      <c r="PWP286" s="159"/>
      <c r="PWQ286" s="159"/>
      <c r="PWR286" s="159"/>
      <c r="PWS286" s="159"/>
      <c r="PWT286" s="159"/>
      <c r="PWU286" s="159"/>
      <c r="PWV286" s="159"/>
      <c r="PWW286" s="159"/>
      <c r="PWX286" s="159"/>
      <c r="PWY286" s="160"/>
      <c r="PWZ286" s="158"/>
      <c r="PXA286" s="159"/>
      <c r="PXB286" s="159"/>
      <c r="PXC286" s="159"/>
      <c r="PXD286" s="159"/>
      <c r="PXE286" s="159"/>
      <c r="PXF286" s="159"/>
      <c r="PXG286" s="159"/>
      <c r="PXH286" s="159"/>
      <c r="PXI286" s="159"/>
      <c r="PXJ286" s="159"/>
      <c r="PXK286" s="159"/>
      <c r="PXL286" s="159"/>
      <c r="PXM286" s="159"/>
      <c r="PXN286" s="159"/>
      <c r="PXO286" s="159"/>
      <c r="PXP286" s="159"/>
      <c r="PXQ286" s="159"/>
      <c r="PXR286" s="159"/>
      <c r="PXS286" s="159"/>
      <c r="PXT286" s="159"/>
      <c r="PXU286" s="159"/>
      <c r="PXV286" s="159"/>
      <c r="PXW286" s="159"/>
      <c r="PXX286" s="159"/>
      <c r="PXY286" s="159"/>
      <c r="PXZ286" s="159"/>
      <c r="PYA286" s="159"/>
      <c r="PYB286" s="159"/>
      <c r="PYC286" s="159"/>
      <c r="PYD286" s="160"/>
      <c r="PYE286" s="158"/>
      <c r="PYF286" s="159"/>
      <c r="PYG286" s="159"/>
      <c r="PYH286" s="159"/>
      <c r="PYI286" s="159"/>
      <c r="PYJ286" s="159"/>
      <c r="PYK286" s="159"/>
      <c r="PYL286" s="159"/>
      <c r="PYM286" s="159"/>
      <c r="PYN286" s="159"/>
      <c r="PYO286" s="159"/>
      <c r="PYP286" s="159"/>
      <c r="PYQ286" s="159"/>
      <c r="PYR286" s="159"/>
      <c r="PYS286" s="159"/>
      <c r="PYT286" s="159"/>
      <c r="PYU286" s="159"/>
      <c r="PYV286" s="159"/>
      <c r="PYW286" s="159"/>
      <c r="PYX286" s="159"/>
      <c r="PYY286" s="159"/>
      <c r="PYZ286" s="159"/>
      <c r="PZA286" s="159"/>
      <c r="PZB286" s="159"/>
      <c r="PZC286" s="159"/>
      <c r="PZD286" s="159"/>
      <c r="PZE286" s="159"/>
      <c r="PZF286" s="159"/>
      <c r="PZG286" s="159"/>
      <c r="PZH286" s="159"/>
      <c r="PZI286" s="160"/>
      <c r="PZJ286" s="158"/>
      <c r="PZK286" s="159"/>
      <c r="PZL286" s="159"/>
      <c r="PZM286" s="159"/>
      <c r="PZN286" s="159"/>
      <c r="PZO286" s="159"/>
      <c r="PZP286" s="159"/>
      <c r="PZQ286" s="159"/>
      <c r="PZR286" s="159"/>
      <c r="PZS286" s="159"/>
      <c r="PZT286" s="159"/>
      <c r="PZU286" s="159"/>
      <c r="PZV286" s="159"/>
      <c r="PZW286" s="159"/>
      <c r="PZX286" s="159"/>
      <c r="PZY286" s="159"/>
      <c r="PZZ286" s="159"/>
      <c r="QAA286" s="159"/>
      <c r="QAB286" s="159"/>
      <c r="QAC286" s="159"/>
      <c r="QAD286" s="159"/>
      <c r="QAE286" s="159"/>
      <c r="QAF286" s="159"/>
      <c r="QAG286" s="159"/>
      <c r="QAH286" s="159"/>
      <c r="QAI286" s="159"/>
      <c r="QAJ286" s="159"/>
      <c r="QAK286" s="159"/>
      <c r="QAL286" s="159"/>
      <c r="QAM286" s="159"/>
      <c r="QAN286" s="160"/>
      <c r="QAO286" s="158"/>
      <c r="QAP286" s="159"/>
      <c r="QAQ286" s="159"/>
      <c r="QAR286" s="159"/>
      <c r="QAS286" s="159"/>
      <c r="QAT286" s="159"/>
      <c r="QAU286" s="159"/>
      <c r="QAV286" s="159"/>
      <c r="QAW286" s="159"/>
      <c r="QAX286" s="159"/>
      <c r="QAY286" s="159"/>
      <c r="QAZ286" s="159"/>
      <c r="QBA286" s="159"/>
      <c r="QBB286" s="159"/>
      <c r="QBC286" s="159"/>
      <c r="QBD286" s="159"/>
      <c r="QBE286" s="159"/>
      <c r="QBF286" s="159"/>
      <c r="QBG286" s="159"/>
      <c r="QBH286" s="159"/>
      <c r="QBI286" s="159"/>
      <c r="QBJ286" s="159"/>
      <c r="QBK286" s="159"/>
      <c r="QBL286" s="159"/>
      <c r="QBM286" s="159"/>
      <c r="QBN286" s="159"/>
      <c r="QBO286" s="159"/>
      <c r="QBP286" s="159"/>
      <c r="QBQ286" s="159"/>
      <c r="QBR286" s="159"/>
      <c r="QBS286" s="160"/>
      <c r="QBT286" s="158"/>
      <c r="QBU286" s="159"/>
      <c r="QBV286" s="159"/>
      <c r="QBW286" s="159"/>
      <c r="QBX286" s="159"/>
      <c r="QBY286" s="159"/>
      <c r="QBZ286" s="159"/>
      <c r="QCA286" s="159"/>
      <c r="QCB286" s="159"/>
      <c r="QCC286" s="159"/>
      <c r="QCD286" s="159"/>
      <c r="QCE286" s="159"/>
      <c r="QCF286" s="159"/>
      <c r="QCG286" s="159"/>
      <c r="QCH286" s="159"/>
      <c r="QCI286" s="159"/>
      <c r="QCJ286" s="159"/>
      <c r="QCK286" s="159"/>
      <c r="QCL286" s="159"/>
      <c r="QCM286" s="159"/>
      <c r="QCN286" s="159"/>
      <c r="QCO286" s="159"/>
      <c r="QCP286" s="159"/>
      <c r="QCQ286" s="159"/>
      <c r="QCR286" s="159"/>
      <c r="QCS286" s="159"/>
      <c r="QCT286" s="159"/>
      <c r="QCU286" s="159"/>
      <c r="QCV286" s="159"/>
      <c r="QCW286" s="159"/>
      <c r="QCX286" s="160"/>
      <c r="QCY286" s="158"/>
      <c r="QCZ286" s="159"/>
      <c r="QDA286" s="159"/>
      <c r="QDB286" s="159"/>
      <c r="QDC286" s="159"/>
      <c r="QDD286" s="159"/>
      <c r="QDE286" s="159"/>
      <c r="QDF286" s="159"/>
      <c r="QDG286" s="159"/>
      <c r="QDH286" s="159"/>
      <c r="QDI286" s="159"/>
      <c r="QDJ286" s="159"/>
      <c r="QDK286" s="159"/>
      <c r="QDL286" s="159"/>
      <c r="QDM286" s="159"/>
      <c r="QDN286" s="159"/>
      <c r="QDO286" s="159"/>
      <c r="QDP286" s="159"/>
      <c r="QDQ286" s="159"/>
      <c r="QDR286" s="159"/>
      <c r="QDS286" s="159"/>
      <c r="QDT286" s="159"/>
      <c r="QDU286" s="159"/>
      <c r="QDV286" s="159"/>
      <c r="QDW286" s="159"/>
      <c r="QDX286" s="159"/>
      <c r="QDY286" s="159"/>
      <c r="QDZ286" s="159"/>
      <c r="QEA286" s="159"/>
      <c r="QEB286" s="159"/>
      <c r="QEC286" s="160"/>
      <c r="QED286" s="158"/>
      <c r="QEE286" s="159"/>
      <c r="QEF286" s="159"/>
      <c r="QEG286" s="159"/>
      <c r="QEH286" s="159"/>
      <c r="QEI286" s="159"/>
      <c r="QEJ286" s="159"/>
      <c r="QEK286" s="159"/>
      <c r="QEL286" s="159"/>
      <c r="QEM286" s="159"/>
      <c r="QEN286" s="159"/>
      <c r="QEO286" s="159"/>
      <c r="QEP286" s="159"/>
      <c r="QEQ286" s="159"/>
      <c r="QER286" s="159"/>
      <c r="QES286" s="159"/>
      <c r="QET286" s="159"/>
      <c r="QEU286" s="159"/>
      <c r="QEV286" s="159"/>
      <c r="QEW286" s="159"/>
      <c r="QEX286" s="159"/>
      <c r="QEY286" s="159"/>
      <c r="QEZ286" s="159"/>
      <c r="QFA286" s="159"/>
      <c r="QFB286" s="159"/>
      <c r="QFC286" s="159"/>
      <c r="QFD286" s="159"/>
      <c r="QFE286" s="159"/>
      <c r="QFF286" s="159"/>
      <c r="QFG286" s="159"/>
      <c r="QFH286" s="160"/>
      <c r="QFI286" s="158"/>
      <c r="QFJ286" s="159"/>
      <c r="QFK286" s="159"/>
      <c r="QFL286" s="159"/>
      <c r="QFM286" s="159"/>
      <c r="QFN286" s="159"/>
      <c r="QFO286" s="159"/>
      <c r="QFP286" s="159"/>
      <c r="QFQ286" s="159"/>
      <c r="QFR286" s="159"/>
      <c r="QFS286" s="159"/>
      <c r="QFT286" s="159"/>
      <c r="QFU286" s="159"/>
      <c r="QFV286" s="159"/>
      <c r="QFW286" s="159"/>
      <c r="QFX286" s="159"/>
      <c r="QFY286" s="159"/>
      <c r="QFZ286" s="159"/>
      <c r="QGA286" s="159"/>
      <c r="QGB286" s="159"/>
      <c r="QGC286" s="159"/>
      <c r="QGD286" s="159"/>
      <c r="QGE286" s="159"/>
      <c r="QGF286" s="159"/>
      <c r="QGG286" s="159"/>
      <c r="QGH286" s="159"/>
      <c r="QGI286" s="159"/>
      <c r="QGJ286" s="159"/>
      <c r="QGK286" s="159"/>
      <c r="QGL286" s="159"/>
      <c r="QGM286" s="160"/>
      <c r="QGN286" s="158"/>
      <c r="QGO286" s="159"/>
      <c r="QGP286" s="159"/>
      <c r="QGQ286" s="159"/>
      <c r="QGR286" s="159"/>
      <c r="QGS286" s="159"/>
      <c r="QGT286" s="159"/>
      <c r="QGU286" s="159"/>
      <c r="QGV286" s="159"/>
      <c r="QGW286" s="159"/>
      <c r="QGX286" s="159"/>
      <c r="QGY286" s="159"/>
      <c r="QGZ286" s="159"/>
      <c r="QHA286" s="159"/>
      <c r="QHB286" s="159"/>
      <c r="QHC286" s="159"/>
      <c r="QHD286" s="159"/>
      <c r="QHE286" s="159"/>
      <c r="QHF286" s="159"/>
      <c r="QHG286" s="159"/>
      <c r="QHH286" s="159"/>
      <c r="QHI286" s="159"/>
      <c r="QHJ286" s="159"/>
      <c r="QHK286" s="159"/>
      <c r="QHL286" s="159"/>
      <c r="QHM286" s="159"/>
      <c r="QHN286" s="159"/>
      <c r="QHO286" s="159"/>
      <c r="QHP286" s="159"/>
      <c r="QHQ286" s="159"/>
      <c r="QHR286" s="160"/>
      <c r="QHS286" s="158"/>
      <c r="QHT286" s="159"/>
      <c r="QHU286" s="159"/>
      <c r="QHV286" s="159"/>
      <c r="QHW286" s="159"/>
      <c r="QHX286" s="159"/>
      <c r="QHY286" s="159"/>
      <c r="QHZ286" s="159"/>
      <c r="QIA286" s="159"/>
      <c r="QIB286" s="159"/>
      <c r="QIC286" s="159"/>
      <c r="QID286" s="159"/>
      <c r="QIE286" s="159"/>
      <c r="QIF286" s="159"/>
      <c r="QIG286" s="159"/>
      <c r="QIH286" s="159"/>
      <c r="QII286" s="159"/>
      <c r="QIJ286" s="159"/>
      <c r="QIK286" s="159"/>
      <c r="QIL286" s="159"/>
      <c r="QIM286" s="159"/>
      <c r="QIN286" s="159"/>
      <c r="QIO286" s="159"/>
      <c r="QIP286" s="159"/>
      <c r="QIQ286" s="159"/>
      <c r="QIR286" s="159"/>
      <c r="QIS286" s="159"/>
      <c r="QIT286" s="159"/>
      <c r="QIU286" s="159"/>
      <c r="QIV286" s="159"/>
      <c r="QIW286" s="160"/>
      <c r="QIX286" s="158"/>
      <c r="QIY286" s="159"/>
      <c r="QIZ286" s="159"/>
      <c r="QJA286" s="159"/>
      <c r="QJB286" s="159"/>
      <c r="QJC286" s="159"/>
      <c r="QJD286" s="159"/>
      <c r="QJE286" s="159"/>
      <c r="QJF286" s="159"/>
      <c r="QJG286" s="159"/>
      <c r="QJH286" s="159"/>
      <c r="QJI286" s="159"/>
      <c r="QJJ286" s="159"/>
      <c r="QJK286" s="159"/>
      <c r="QJL286" s="159"/>
      <c r="QJM286" s="159"/>
      <c r="QJN286" s="159"/>
      <c r="QJO286" s="159"/>
      <c r="QJP286" s="159"/>
      <c r="QJQ286" s="159"/>
      <c r="QJR286" s="159"/>
      <c r="QJS286" s="159"/>
      <c r="QJT286" s="159"/>
      <c r="QJU286" s="159"/>
      <c r="QJV286" s="159"/>
      <c r="QJW286" s="159"/>
      <c r="QJX286" s="159"/>
      <c r="QJY286" s="159"/>
      <c r="QJZ286" s="159"/>
      <c r="QKA286" s="159"/>
      <c r="QKB286" s="160"/>
      <c r="QKC286" s="158"/>
      <c r="QKD286" s="159"/>
      <c r="QKE286" s="159"/>
      <c r="QKF286" s="159"/>
      <c r="QKG286" s="159"/>
      <c r="QKH286" s="159"/>
      <c r="QKI286" s="159"/>
      <c r="QKJ286" s="159"/>
      <c r="QKK286" s="159"/>
      <c r="QKL286" s="159"/>
      <c r="QKM286" s="159"/>
      <c r="QKN286" s="159"/>
      <c r="QKO286" s="159"/>
      <c r="QKP286" s="159"/>
      <c r="QKQ286" s="159"/>
      <c r="QKR286" s="159"/>
      <c r="QKS286" s="159"/>
      <c r="QKT286" s="159"/>
      <c r="QKU286" s="159"/>
      <c r="QKV286" s="159"/>
      <c r="QKW286" s="159"/>
      <c r="QKX286" s="159"/>
      <c r="QKY286" s="159"/>
      <c r="QKZ286" s="159"/>
      <c r="QLA286" s="159"/>
      <c r="QLB286" s="159"/>
      <c r="QLC286" s="159"/>
      <c r="QLD286" s="159"/>
      <c r="QLE286" s="159"/>
      <c r="QLF286" s="159"/>
      <c r="QLG286" s="160"/>
      <c r="QLH286" s="158"/>
      <c r="QLI286" s="159"/>
      <c r="QLJ286" s="159"/>
      <c r="QLK286" s="159"/>
      <c r="QLL286" s="159"/>
      <c r="QLM286" s="159"/>
      <c r="QLN286" s="159"/>
      <c r="QLO286" s="159"/>
      <c r="QLP286" s="159"/>
      <c r="QLQ286" s="159"/>
      <c r="QLR286" s="159"/>
      <c r="QLS286" s="159"/>
      <c r="QLT286" s="159"/>
      <c r="QLU286" s="159"/>
      <c r="QLV286" s="159"/>
      <c r="QLW286" s="159"/>
      <c r="QLX286" s="159"/>
      <c r="QLY286" s="159"/>
      <c r="QLZ286" s="159"/>
      <c r="QMA286" s="159"/>
      <c r="QMB286" s="159"/>
      <c r="QMC286" s="159"/>
      <c r="QMD286" s="159"/>
      <c r="QME286" s="159"/>
      <c r="QMF286" s="159"/>
      <c r="QMG286" s="159"/>
      <c r="QMH286" s="159"/>
      <c r="QMI286" s="159"/>
      <c r="QMJ286" s="159"/>
      <c r="QMK286" s="159"/>
      <c r="QML286" s="160"/>
      <c r="QMM286" s="158"/>
      <c r="QMN286" s="159"/>
      <c r="QMO286" s="159"/>
      <c r="QMP286" s="159"/>
      <c r="QMQ286" s="159"/>
      <c r="QMR286" s="159"/>
      <c r="QMS286" s="159"/>
      <c r="QMT286" s="159"/>
      <c r="QMU286" s="159"/>
      <c r="QMV286" s="159"/>
      <c r="QMW286" s="159"/>
      <c r="QMX286" s="159"/>
      <c r="QMY286" s="159"/>
      <c r="QMZ286" s="159"/>
      <c r="QNA286" s="159"/>
      <c r="QNB286" s="159"/>
      <c r="QNC286" s="159"/>
      <c r="QND286" s="159"/>
      <c r="QNE286" s="159"/>
      <c r="QNF286" s="159"/>
      <c r="QNG286" s="159"/>
      <c r="QNH286" s="159"/>
      <c r="QNI286" s="159"/>
      <c r="QNJ286" s="159"/>
      <c r="QNK286" s="159"/>
      <c r="QNL286" s="159"/>
      <c r="QNM286" s="159"/>
      <c r="QNN286" s="159"/>
      <c r="QNO286" s="159"/>
      <c r="QNP286" s="159"/>
      <c r="QNQ286" s="160"/>
      <c r="QNR286" s="158"/>
      <c r="QNS286" s="159"/>
      <c r="QNT286" s="159"/>
      <c r="QNU286" s="159"/>
      <c r="QNV286" s="159"/>
      <c r="QNW286" s="159"/>
      <c r="QNX286" s="159"/>
      <c r="QNY286" s="159"/>
      <c r="QNZ286" s="159"/>
      <c r="QOA286" s="159"/>
      <c r="QOB286" s="159"/>
      <c r="QOC286" s="159"/>
      <c r="QOD286" s="159"/>
      <c r="QOE286" s="159"/>
      <c r="QOF286" s="159"/>
      <c r="QOG286" s="159"/>
      <c r="QOH286" s="159"/>
      <c r="QOI286" s="159"/>
      <c r="QOJ286" s="159"/>
      <c r="QOK286" s="159"/>
      <c r="QOL286" s="159"/>
      <c r="QOM286" s="159"/>
      <c r="QON286" s="159"/>
      <c r="QOO286" s="159"/>
      <c r="QOP286" s="159"/>
      <c r="QOQ286" s="159"/>
      <c r="QOR286" s="159"/>
      <c r="QOS286" s="159"/>
      <c r="QOT286" s="159"/>
      <c r="QOU286" s="159"/>
      <c r="QOV286" s="160"/>
      <c r="QOW286" s="158"/>
      <c r="QOX286" s="159"/>
      <c r="QOY286" s="159"/>
      <c r="QOZ286" s="159"/>
      <c r="QPA286" s="159"/>
      <c r="QPB286" s="159"/>
      <c r="QPC286" s="159"/>
      <c r="QPD286" s="159"/>
      <c r="QPE286" s="159"/>
      <c r="QPF286" s="159"/>
      <c r="QPG286" s="159"/>
      <c r="QPH286" s="159"/>
      <c r="QPI286" s="159"/>
      <c r="QPJ286" s="159"/>
      <c r="QPK286" s="159"/>
      <c r="QPL286" s="159"/>
      <c r="QPM286" s="159"/>
      <c r="QPN286" s="159"/>
      <c r="QPO286" s="159"/>
      <c r="QPP286" s="159"/>
      <c r="QPQ286" s="159"/>
      <c r="QPR286" s="159"/>
      <c r="QPS286" s="159"/>
      <c r="QPT286" s="159"/>
      <c r="QPU286" s="159"/>
      <c r="QPV286" s="159"/>
      <c r="QPW286" s="159"/>
      <c r="QPX286" s="159"/>
      <c r="QPY286" s="159"/>
      <c r="QPZ286" s="159"/>
      <c r="QQA286" s="160"/>
      <c r="QQB286" s="158"/>
      <c r="QQC286" s="159"/>
      <c r="QQD286" s="159"/>
      <c r="QQE286" s="159"/>
      <c r="QQF286" s="159"/>
      <c r="QQG286" s="159"/>
      <c r="QQH286" s="159"/>
      <c r="QQI286" s="159"/>
      <c r="QQJ286" s="159"/>
      <c r="QQK286" s="159"/>
      <c r="QQL286" s="159"/>
      <c r="QQM286" s="159"/>
      <c r="QQN286" s="159"/>
      <c r="QQO286" s="159"/>
      <c r="QQP286" s="159"/>
      <c r="QQQ286" s="159"/>
      <c r="QQR286" s="159"/>
      <c r="QQS286" s="159"/>
      <c r="QQT286" s="159"/>
      <c r="QQU286" s="159"/>
      <c r="QQV286" s="159"/>
      <c r="QQW286" s="159"/>
      <c r="QQX286" s="159"/>
      <c r="QQY286" s="159"/>
      <c r="QQZ286" s="159"/>
      <c r="QRA286" s="159"/>
      <c r="QRB286" s="159"/>
      <c r="QRC286" s="159"/>
      <c r="QRD286" s="159"/>
      <c r="QRE286" s="159"/>
      <c r="QRF286" s="160"/>
      <c r="QRG286" s="158"/>
      <c r="QRH286" s="159"/>
      <c r="QRI286" s="159"/>
      <c r="QRJ286" s="159"/>
      <c r="QRK286" s="159"/>
      <c r="QRL286" s="159"/>
      <c r="QRM286" s="159"/>
      <c r="QRN286" s="159"/>
      <c r="QRO286" s="159"/>
      <c r="QRP286" s="159"/>
      <c r="QRQ286" s="159"/>
      <c r="QRR286" s="159"/>
      <c r="QRS286" s="159"/>
      <c r="QRT286" s="159"/>
      <c r="QRU286" s="159"/>
      <c r="QRV286" s="159"/>
      <c r="QRW286" s="159"/>
      <c r="QRX286" s="159"/>
      <c r="QRY286" s="159"/>
      <c r="QRZ286" s="159"/>
      <c r="QSA286" s="159"/>
      <c r="QSB286" s="159"/>
      <c r="QSC286" s="159"/>
      <c r="QSD286" s="159"/>
      <c r="QSE286" s="159"/>
      <c r="QSF286" s="159"/>
      <c r="QSG286" s="159"/>
      <c r="QSH286" s="159"/>
      <c r="QSI286" s="159"/>
      <c r="QSJ286" s="159"/>
      <c r="QSK286" s="160"/>
      <c r="QSL286" s="158"/>
      <c r="QSM286" s="159"/>
      <c r="QSN286" s="159"/>
      <c r="QSO286" s="159"/>
      <c r="QSP286" s="159"/>
      <c r="QSQ286" s="159"/>
      <c r="QSR286" s="159"/>
      <c r="QSS286" s="159"/>
      <c r="QST286" s="159"/>
      <c r="QSU286" s="159"/>
      <c r="QSV286" s="159"/>
      <c r="QSW286" s="159"/>
      <c r="QSX286" s="159"/>
      <c r="QSY286" s="159"/>
      <c r="QSZ286" s="159"/>
      <c r="QTA286" s="159"/>
      <c r="QTB286" s="159"/>
      <c r="QTC286" s="159"/>
      <c r="QTD286" s="159"/>
      <c r="QTE286" s="159"/>
      <c r="QTF286" s="159"/>
      <c r="QTG286" s="159"/>
      <c r="QTH286" s="159"/>
      <c r="QTI286" s="159"/>
      <c r="QTJ286" s="159"/>
      <c r="QTK286" s="159"/>
      <c r="QTL286" s="159"/>
      <c r="QTM286" s="159"/>
      <c r="QTN286" s="159"/>
      <c r="QTO286" s="159"/>
      <c r="QTP286" s="160"/>
      <c r="QTQ286" s="158"/>
      <c r="QTR286" s="159"/>
      <c r="QTS286" s="159"/>
      <c r="QTT286" s="159"/>
      <c r="QTU286" s="159"/>
      <c r="QTV286" s="159"/>
      <c r="QTW286" s="159"/>
      <c r="QTX286" s="159"/>
      <c r="QTY286" s="159"/>
      <c r="QTZ286" s="159"/>
      <c r="QUA286" s="159"/>
      <c r="QUB286" s="159"/>
      <c r="QUC286" s="159"/>
      <c r="QUD286" s="159"/>
      <c r="QUE286" s="159"/>
      <c r="QUF286" s="159"/>
      <c r="QUG286" s="159"/>
      <c r="QUH286" s="159"/>
      <c r="QUI286" s="159"/>
      <c r="QUJ286" s="159"/>
      <c r="QUK286" s="159"/>
      <c r="QUL286" s="159"/>
      <c r="QUM286" s="159"/>
      <c r="QUN286" s="159"/>
      <c r="QUO286" s="159"/>
      <c r="QUP286" s="159"/>
      <c r="QUQ286" s="159"/>
      <c r="QUR286" s="159"/>
      <c r="QUS286" s="159"/>
      <c r="QUT286" s="159"/>
      <c r="QUU286" s="160"/>
      <c r="QUV286" s="158"/>
      <c r="QUW286" s="159"/>
      <c r="QUX286" s="159"/>
      <c r="QUY286" s="159"/>
      <c r="QUZ286" s="159"/>
      <c r="QVA286" s="159"/>
      <c r="QVB286" s="159"/>
      <c r="QVC286" s="159"/>
      <c r="QVD286" s="159"/>
      <c r="QVE286" s="159"/>
      <c r="QVF286" s="159"/>
      <c r="QVG286" s="159"/>
      <c r="QVH286" s="159"/>
      <c r="QVI286" s="159"/>
      <c r="QVJ286" s="159"/>
      <c r="QVK286" s="159"/>
      <c r="QVL286" s="159"/>
      <c r="QVM286" s="159"/>
      <c r="QVN286" s="159"/>
      <c r="QVO286" s="159"/>
      <c r="QVP286" s="159"/>
      <c r="QVQ286" s="159"/>
      <c r="QVR286" s="159"/>
      <c r="QVS286" s="159"/>
      <c r="QVT286" s="159"/>
      <c r="QVU286" s="159"/>
      <c r="QVV286" s="159"/>
      <c r="QVW286" s="159"/>
      <c r="QVX286" s="159"/>
      <c r="QVY286" s="159"/>
      <c r="QVZ286" s="160"/>
      <c r="QWA286" s="158"/>
      <c r="QWB286" s="159"/>
      <c r="QWC286" s="159"/>
      <c r="QWD286" s="159"/>
      <c r="QWE286" s="159"/>
      <c r="QWF286" s="159"/>
      <c r="QWG286" s="159"/>
      <c r="QWH286" s="159"/>
      <c r="QWI286" s="159"/>
      <c r="QWJ286" s="159"/>
      <c r="QWK286" s="159"/>
      <c r="QWL286" s="159"/>
      <c r="QWM286" s="159"/>
      <c r="QWN286" s="159"/>
      <c r="QWO286" s="159"/>
      <c r="QWP286" s="159"/>
      <c r="QWQ286" s="159"/>
      <c r="QWR286" s="159"/>
      <c r="QWS286" s="159"/>
      <c r="QWT286" s="159"/>
      <c r="QWU286" s="159"/>
      <c r="QWV286" s="159"/>
      <c r="QWW286" s="159"/>
      <c r="QWX286" s="159"/>
      <c r="QWY286" s="159"/>
      <c r="QWZ286" s="159"/>
      <c r="QXA286" s="159"/>
      <c r="QXB286" s="159"/>
      <c r="QXC286" s="159"/>
      <c r="QXD286" s="159"/>
      <c r="QXE286" s="160"/>
      <c r="QXF286" s="158"/>
      <c r="QXG286" s="159"/>
      <c r="QXH286" s="159"/>
      <c r="QXI286" s="159"/>
      <c r="QXJ286" s="159"/>
      <c r="QXK286" s="159"/>
      <c r="QXL286" s="159"/>
      <c r="QXM286" s="159"/>
      <c r="QXN286" s="159"/>
      <c r="QXO286" s="159"/>
      <c r="QXP286" s="159"/>
      <c r="QXQ286" s="159"/>
      <c r="QXR286" s="159"/>
      <c r="QXS286" s="159"/>
      <c r="QXT286" s="159"/>
      <c r="QXU286" s="159"/>
      <c r="QXV286" s="159"/>
      <c r="QXW286" s="159"/>
      <c r="QXX286" s="159"/>
      <c r="QXY286" s="159"/>
      <c r="QXZ286" s="159"/>
      <c r="QYA286" s="159"/>
      <c r="QYB286" s="159"/>
      <c r="QYC286" s="159"/>
      <c r="QYD286" s="159"/>
      <c r="QYE286" s="159"/>
      <c r="QYF286" s="159"/>
      <c r="QYG286" s="159"/>
      <c r="QYH286" s="159"/>
      <c r="QYI286" s="159"/>
      <c r="QYJ286" s="160"/>
      <c r="QYK286" s="158"/>
      <c r="QYL286" s="159"/>
      <c r="QYM286" s="159"/>
      <c r="QYN286" s="159"/>
      <c r="QYO286" s="159"/>
      <c r="QYP286" s="159"/>
      <c r="QYQ286" s="159"/>
      <c r="QYR286" s="159"/>
      <c r="QYS286" s="159"/>
      <c r="QYT286" s="159"/>
      <c r="QYU286" s="159"/>
      <c r="QYV286" s="159"/>
      <c r="QYW286" s="159"/>
      <c r="QYX286" s="159"/>
      <c r="QYY286" s="159"/>
      <c r="QYZ286" s="159"/>
      <c r="QZA286" s="159"/>
      <c r="QZB286" s="159"/>
      <c r="QZC286" s="159"/>
      <c r="QZD286" s="159"/>
      <c r="QZE286" s="159"/>
      <c r="QZF286" s="159"/>
      <c r="QZG286" s="159"/>
      <c r="QZH286" s="159"/>
      <c r="QZI286" s="159"/>
      <c r="QZJ286" s="159"/>
      <c r="QZK286" s="159"/>
      <c r="QZL286" s="159"/>
      <c r="QZM286" s="159"/>
      <c r="QZN286" s="159"/>
      <c r="QZO286" s="160"/>
      <c r="QZP286" s="158"/>
      <c r="QZQ286" s="159"/>
      <c r="QZR286" s="159"/>
      <c r="QZS286" s="159"/>
      <c r="QZT286" s="159"/>
      <c r="QZU286" s="159"/>
      <c r="QZV286" s="159"/>
      <c r="QZW286" s="159"/>
      <c r="QZX286" s="159"/>
      <c r="QZY286" s="159"/>
      <c r="QZZ286" s="159"/>
      <c r="RAA286" s="159"/>
      <c r="RAB286" s="159"/>
      <c r="RAC286" s="159"/>
      <c r="RAD286" s="159"/>
      <c r="RAE286" s="159"/>
      <c r="RAF286" s="159"/>
      <c r="RAG286" s="159"/>
      <c r="RAH286" s="159"/>
      <c r="RAI286" s="159"/>
      <c r="RAJ286" s="159"/>
      <c r="RAK286" s="159"/>
      <c r="RAL286" s="159"/>
      <c r="RAM286" s="159"/>
      <c r="RAN286" s="159"/>
      <c r="RAO286" s="159"/>
      <c r="RAP286" s="159"/>
      <c r="RAQ286" s="159"/>
      <c r="RAR286" s="159"/>
      <c r="RAS286" s="159"/>
      <c r="RAT286" s="160"/>
      <c r="RAU286" s="158"/>
      <c r="RAV286" s="159"/>
      <c r="RAW286" s="159"/>
      <c r="RAX286" s="159"/>
      <c r="RAY286" s="159"/>
      <c r="RAZ286" s="159"/>
      <c r="RBA286" s="159"/>
      <c r="RBB286" s="159"/>
      <c r="RBC286" s="159"/>
      <c r="RBD286" s="159"/>
      <c r="RBE286" s="159"/>
      <c r="RBF286" s="159"/>
      <c r="RBG286" s="159"/>
      <c r="RBH286" s="159"/>
      <c r="RBI286" s="159"/>
      <c r="RBJ286" s="159"/>
      <c r="RBK286" s="159"/>
      <c r="RBL286" s="159"/>
      <c r="RBM286" s="159"/>
      <c r="RBN286" s="159"/>
      <c r="RBO286" s="159"/>
      <c r="RBP286" s="159"/>
      <c r="RBQ286" s="159"/>
      <c r="RBR286" s="159"/>
      <c r="RBS286" s="159"/>
      <c r="RBT286" s="159"/>
      <c r="RBU286" s="159"/>
      <c r="RBV286" s="159"/>
      <c r="RBW286" s="159"/>
      <c r="RBX286" s="159"/>
      <c r="RBY286" s="160"/>
      <c r="RBZ286" s="158"/>
      <c r="RCA286" s="159"/>
      <c r="RCB286" s="159"/>
      <c r="RCC286" s="159"/>
      <c r="RCD286" s="159"/>
      <c r="RCE286" s="159"/>
      <c r="RCF286" s="159"/>
      <c r="RCG286" s="159"/>
      <c r="RCH286" s="159"/>
      <c r="RCI286" s="159"/>
      <c r="RCJ286" s="159"/>
      <c r="RCK286" s="159"/>
      <c r="RCL286" s="159"/>
      <c r="RCM286" s="159"/>
      <c r="RCN286" s="159"/>
      <c r="RCO286" s="159"/>
      <c r="RCP286" s="159"/>
      <c r="RCQ286" s="159"/>
      <c r="RCR286" s="159"/>
      <c r="RCS286" s="159"/>
      <c r="RCT286" s="159"/>
      <c r="RCU286" s="159"/>
      <c r="RCV286" s="159"/>
      <c r="RCW286" s="159"/>
      <c r="RCX286" s="159"/>
      <c r="RCY286" s="159"/>
      <c r="RCZ286" s="159"/>
      <c r="RDA286" s="159"/>
      <c r="RDB286" s="159"/>
      <c r="RDC286" s="159"/>
      <c r="RDD286" s="160"/>
      <c r="RDE286" s="158"/>
      <c r="RDF286" s="159"/>
      <c r="RDG286" s="159"/>
      <c r="RDH286" s="159"/>
      <c r="RDI286" s="159"/>
      <c r="RDJ286" s="159"/>
      <c r="RDK286" s="159"/>
      <c r="RDL286" s="159"/>
      <c r="RDM286" s="159"/>
      <c r="RDN286" s="159"/>
      <c r="RDO286" s="159"/>
      <c r="RDP286" s="159"/>
      <c r="RDQ286" s="159"/>
      <c r="RDR286" s="159"/>
      <c r="RDS286" s="159"/>
      <c r="RDT286" s="159"/>
      <c r="RDU286" s="159"/>
      <c r="RDV286" s="159"/>
      <c r="RDW286" s="159"/>
      <c r="RDX286" s="159"/>
      <c r="RDY286" s="159"/>
      <c r="RDZ286" s="159"/>
      <c r="REA286" s="159"/>
      <c r="REB286" s="159"/>
      <c r="REC286" s="159"/>
      <c r="RED286" s="159"/>
      <c r="REE286" s="159"/>
      <c r="REF286" s="159"/>
      <c r="REG286" s="159"/>
      <c r="REH286" s="159"/>
      <c r="REI286" s="160"/>
      <c r="REJ286" s="158"/>
      <c r="REK286" s="159"/>
      <c r="REL286" s="159"/>
      <c r="REM286" s="159"/>
      <c r="REN286" s="159"/>
      <c r="REO286" s="159"/>
      <c r="REP286" s="159"/>
      <c r="REQ286" s="159"/>
      <c r="RER286" s="159"/>
      <c r="RES286" s="159"/>
      <c r="RET286" s="159"/>
      <c r="REU286" s="159"/>
      <c r="REV286" s="159"/>
      <c r="REW286" s="159"/>
      <c r="REX286" s="159"/>
      <c r="REY286" s="159"/>
      <c r="REZ286" s="159"/>
      <c r="RFA286" s="159"/>
      <c r="RFB286" s="159"/>
      <c r="RFC286" s="159"/>
      <c r="RFD286" s="159"/>
      <c r="RFE286" s="159"/>
      <c r="RFF286" s="159"/>
      <c r="RFG286" s="159"/>
      <c r="RFH286" s="159"/>
      <c r="RFI286" s="159"/>
      <c r="RFJ286" s="159"/>
      <c r="RFK286" s="159"/>
      <c r="RFL286" s="159"/>
      <c r="RFM286" s="159"/>
      <c r="RFN286" s="160"/>
      <c r="RFO286" s="158"/>
      <c r="RFP286" s="159"/>
      <c r="RFQ286" s="159"/>
      <c r="RFR286" s="159"/>
      <c r="RFS286" s="159"/>
      <c r="RFT286" s="159"/>
      <c r="RFU286" s="159"/>
      <c r="RFV286" s="159"/>
      <c r="RFW286" s="159"/>
      <c r="RFX286" s="159"/>
      <c r="RFY286" s="159"/>
      <c r="RFZ286" s="159"/>
      <c r="RGA286" s="159"/>
      <c r="RGB286" s="159"/>
      <c r="RGC286" s="159"/>
      <c r="RGD286" s="159"/>
      <c r="RGE286" s="159"/>
      <c r="RGF286" s="159"/>
      <c r="RGG286" s="159"/>
      <c r="RGH286" s="159"/>
      <c r="RGI286" s="159"/>
      <c r="RGJ286" s="159"/>
      <c r="RGK286" s="159"/>
      <c r="RGL286" s="159"/>
      <c r="RGM286" s="159"/>
      <c r="RGN286" s="159"/>
      <c r="RGO286" s="159"/>
      <c r="RGP286" s="159"/>
      <c r="RGQ286" s="159"/>
      <c r="RGR286" s="159"/>
      <c r="RGS286" s="160"/>
      <c r="RGT286" s="158"/>
      <c r="RGU286" s="159"/>
      <c r="RGV286" s="159"/>
      <c r="RGW286" s="159"/>
      <c r="RGX286" s="159"/>
      <c r="RGY286" s="159"/>
      <c r="RGZ286" s="159"/>
      <c r="RHA286" s="159"/>
      <c r="RHB286" s="159"/>
      <c r="RHC286" s="159"/>
      <c r="RHD286" s="159"/>
      <c r="RHE286" s="159"/>
      <c r="RHF286" s="159"/>
      <c r="RHG286" s="159"/>
      <c r="RHH286" s="159"/>
      <c r="RHI286" s="159"/>
      <c r="RHJ286" s="159"/>
      <c r="RHK286" s="159"/>
      <c r="RHL286" s="159"/>
      <c r="RHM286" s="159"/>
      <c r="RHN286" s="159"/>
      <c r="RHO286" s="159"/>
      <c r="RHP286" s="159"/>
      <c r="RHQ286" s="159"/>
      <c r="RHR286" s="159"/>
      <c r="RHS286" s="159"/>
      <c r="RHT286" s="159"/>
      <c r="RHU286" s="159"/>
      <c r="RHV286" s="159"/>
      <c r="RHW286" s="159"/>
      <c r="RHX286" s="160"/>
      <c r="RHY286" s="158"/>
      <c r="RHZ286" s="159"/>
      <c r="RIA286" s="159"/>
      <c r="RIB286" s="159"/>
      <c r="RIC286" s="159"/>
      <c r="RID286" s="159"/>
      <c r="RIE286" s="159"/>
      <c r="RIF286" s="159"/>
      <c r="RIG286" s="159"/>
      <c r="RIH286" s="159"/>
      <c r="RII286" s="159"/>
      <c r="RIJ286" s="159"/>
      <c r="RIK286" s="159"/>
      <c r="RIL286" s="159"/>
      <c r="RIM286" s="159"/>
      <c r="RIN286" s="159"/>
      <c r="RIO286" s="159"/>
      <c r="RIP286" s="159"/>
      <c r="RIQ286" s="159"/>
      <c r="RIR286" s="159"/>
      <c r="RIS286" s="159"/>
      <c r="RIT286" s="159"/>
      <c r="RIU286" s="159"/>
      <c r="RIV286" s="159"/>
      <c r="RIW286" s="159"/>
      <c r="RIX286" s="159"/>
      <c r="RIY286" s="159"/>
      <c r="RIZ286" s="159"/>
      <c r="RJA286" s="159"/>
      <c r="RJB286" s="159"/>
      <c r="RJC286" s="160"/>
      <c r="RJD286" s="158"/>
      <c r="RJE286" s="159"/>
      <c r="RJF286" s="159"/>
      <c r="RJG286" s="159"/>
      <c r="RJH286" s="159"/>
      <c r="RJI286" s="159"/>
      <c r="RJJ286" s="159"/>
      <c r="RJK286" s="159"/>
      <c r="RJL286" s="159"/>
      <c r="RJM286" s="159"/>
      <c r="RJN286" s="159"/>
      <c r="RJO286" s="159"/>
      <c r="RJP286" s="159"/>
      <c r="RJQ286" s="159"/>
      <c r="RJR286" s="159"/>
      <c r="RJS286" s="159"/>
      <c r="RJT286" s="159"/>
      <c r="RJU286" s="159"/>
      <c r="RJV286" s="159"/>
      <c r="RJW286" s="159"/>
      <c r="RJX286" s="159"/>
      <c r="RJY286" s="159"/>
      <c r="RJZ286" s="159"/>
      <c r="RKA286" s="159"/>
      <c r="RKB286" s="159"/>
      <c r="RKC286" s="159"/>
      <c r="RKD286" s="159"/>
      <c r="RKE286" s="159"/>
      <c r="RKF286" s="159"/>
      <c r="RKG286" s="159"/>
      <c r="RKH286" s="160"/>
      <c r="RKI286" s="158"/>
      <c r="RKJ286" s="159"/>
      <c r="RKK286" s="159"/>
      <c r="RKL286" s="159"/>
      <c r="RKM286" s="159"/>
      <c r="RKN286" s="159"/>
      <c r="RKO286" s="159"/>
      <c r="RKP286" s="159"/>
      <c r="RKQ286" s="159"/>
      <c r="RKR286" s="159"/>
      <c r="RKS286" s="159"/>
      <c r="RKT286" s="159"/>
      <c r="RKU286" s="159"/>
      <c r="RKV286" s="159"/>
      <c r="RKW286" s="159"/>
      <c r="RKX286" s="159"/>
      <c r="RKY286" s="159"/>
      <c r="RKZ286" s="159"/>
      <c r="RLA286" s="159"/>
      <c r="RLB286" s="159"/>
      <c r="RLC286" s="159"/>
      <c r="RLD286" s="159"/>
      <c r="RLE286" s="159"/>
      <c r="RLF286" s="159"/>
      <c r="RLG286" s="159"/>
      <c r="RLH286" s="159"/>
      <c r="RLI286" s="159"/>
      <c r="RLJ286" s="159"/>
      <c r="RLK286" s="159"/>
      <c r="RLL286" s="159"/>
      <c r="RLM286" s="160"/>
      <c r="RLN286" s="158"/>
      <c r="RLO286" s="159"/>
      <c r="RLP286" s="159"/>
      <c r="RLQ286" s="159"/>
      <c r="RLR286" s="159"/>
      <c r="RLS286" s="159"/>
      <c r="RLT286" s="159"/>
      <c r="RLU286" s="159"/>
      <c r="RLV286" s="159"/>
      <c r="RLW286" s="159"/>
      <c r="RLX286" s="159"/>
      <c r="RLY286" s="159"/>
      <c r="RLZ286" s="159"/>
      <c r="RMA286" s="159"/>
      <c r="RMB286" s="159"/>
      <c r="RMC286" s="159"/>
      <c r="RMD286" s="159"/>
      <c r="RME286" s="159"/>
      <c r="RMF286" s="159"/>
      <c r="RMG286" s="159"/>
      <c r="RMH286" s="159"/>
      <c r="RMI286" s="159"/>
      <c r="RMJ286" s="159"/>
      <c r="RMK286" s="159"/>
      <c r="RML286" s="159"/>
      <c r="RMM286" s="159"/>
      <c r="RMN286" s="159"/>
      <c r="RMO286" s="159"/>
      <c r="RMP286" s="159"/>
      <c r="RMQ286" s="159"/>
      <c r="RMR286" s="160"/>
      <c r="RMS286" s="158"/>
      <c r="RMT286" s="159"/>
      <c r="RMU286" s="159"/>
      <c r="RMV286" s="159"/>
      <c r="RMW286" s="159"/>
      <c r="RMX286" s="159"/>
      <c r="RMY286" s="159"/>
      <c r="RMZ286" s="159"/>
      <c r="RNA286" s="159"/>
      <c r="RNB286" s="159"/>
      <c r="RNC286" s="159"/>
      <c r="RND286" s="159"/>
      <c r="RNE286" s="159"/>
      <c r="RNF286" s="159"/>
      <c r="RNG286" s="159"/>
      <c r="RNH286" s="159"/>
      <c r="RNI286" s="159"/>
      <c r="RNJ286" s="159"/>
      <c r="RNK286" s="159"/>
      <c r="RNL286" s="159"/>
      <c r="RNM286" s="159"/>
      <c r="RNN286" s="159"/>
      <c r="RNO286" s="159"/>
      <c r="RNP286" s="159"/>
      <c r="RNQ286" s="159"/>
      <c r="RNR286" s="159"/>
      <c r="RNS286" s="159"/>
      <c r="RNT286" s="159"/>
      <c r="RNU286" s="159"/>
      <c r="RNV286" s="159"/>
      <c r="RNW286" s="160"/>
      <c r="RNX286" s="158"/>
      <c r="RNY286" s="159"/>
      <c r="RNZ286" s="159"/>
      <c r="ROA286" s="159"/>
      <c r="ROB286" s="159"/>
      <c r="ROC286" s="159"/>
      <c r="ROD286" s="159"/>
      <c r="ROE286" s="159"/>
      <c r="ROF286" s="159"/>
      <c r="ROG286" s="159"/>
      <c r="ROH286" s="159"/>
      <c r="ROI286" s="159"/>
      <c r="ROJ286" s="159"/>
      <c r="ROK286" s="159"/>
      <c r="ROL286" s="159"/>
      <c r="ROM286" s="159"/>
      <c r="RON286" s="159"/>
      <c r="ROO286" s="159"/>
      <c r="ROP286" s="159"/>
      <c r="ROQ286" s="159"/>
      <c r="ROR286" s="159"/>
      <c r="ROS286" s="159"/>
      <c r="ROT286" s="159"/>
      <c r="ROU286" s="159"/>
      <c r="ROV286" s="159"/>
      <c r="ROW286" s="159"/>
      <c r="ROX286" s="159"/>
      <c r="ROY286" s="159"/>
      <c r="ROZ286" s="159"/>
      <c r="RPA286" s="159"/>
      <c r="RPB286" s="160"/>
      <c r="RPC286" s="158"/>
      <c r="RPD286" s="159"/>
      <c r="RPE286" s="159"/>
      <c r="RPF286" s="159"/>
      <c r="RPG286" s="159"/>
      <c r="RPH286" s="159"/>
      <c r="RPI286" s="159"/>
      <c r="RPJ286" s="159"/>
      <c r="RPK286" s="159"/>
      <c r="RPL286" s="159"/>
      <c r="RPM286" s="159"/>
      <c r="RPN286" s="159"/>
      <c r="RPO286" s="159"/>
      <c r="RPP286" s="159"/>
      <c r="RPQ286" s="159"/>
      <c r="RPR286" s="159"/>
      <c r="RPS286" s="159"/>
      <c r="RPT286" s="159"/>
      <c r="RPU286" s="159"/>
      <c r="RPV286" s="159"/>
      <c r="RPW286" s="159"/>
      <c r="RPX286" s="159"/>
      <c r="RPY286" s="159"/>
      <c r="RPZ286" s="159"/>
      <c r="RQA286" s="159"/>
      <c r="RQB286" s="159"/>
      <c r="RQC286" s="159"/>
      <c r="RQD286" s="159"/>
      <c r="RQE286" s="159"/>
      <c r="RQF286" s="159"/>
      <c r="RQG286" s="160"/>
      <c r="RQH286" s="158"/>
      <c r="RQI286" s="159"/>
      <c r="RQJ286" s="159"/>
      <c r="RQK286" s="159"/>
      <c r="RQL286" s="159"/>
      <c r="RQM286" s="159"/>
      <c r="RQN286" s="159"/>
      <c r="RQO286" s="159"/>
      <c r="RQP286" s="159"/>
      <c r="RQQ286" s="159"/>
      <c r="RQR286" s="159"/>
      <c r="RQS286" s="159"/>
      <c r="RQT286" s="159"/>
      <c r="RQU286" s="159"/>
      <c r="RQV286" s="159"/>
      <c r="RQW286" s="159"/>
      <c r="RQX286" s="159"/>
      <c r="RQY286" s="159"/>
      <c r="RQZ286" s="159"/>
      <c r="RRA286" s="159"/>
      <c r="RRB286" s="159"/>
      <c r="RRC286" s="159"/>
      <c r="RRD286" s="159"/>
      <c r="RRE286" s="159"/>
      <c r="RRF286" s="159"/>
      <c r="RRG286" s="159"/>
      <c r="RRH286" s="159"/>
      <c r="RRI286" s="159"/>
      <c r="RRJ286" s="159"/>
      <c r="RRK286" s="159"/>
      <c r="RRL286" s="160"/>
      <c r="RRM286" s="158"/>
      <c r="RRN286" s="159"/>
      <c r="RRO286" s="159"/>
      <c r="RRP286" s="159"/>
      <c r="RRQ286" s="159"/>
      <c r="RRR286" s="159"/>
      <c r="RRS286" s="159"/>
      <c r="RRT286" s="159"/>
      <c r="RRU286" s="159"/>
      <c r="RRV286" s="159"/>
      <c r="RRW286" s="159"/>
      <c r="RRX286" s="159"/>
      <c r="RRY286" s="159"/>
      <c r="RRZ286" s="159"/>
      <c r="RSA286" s="159"/>
      <c r="RSB286" s="159"/>
      <c r="RSC286" s="159"/>
      <c r="RSD286" s="159"/>
      <c r="RSE286" s="159"/>
      <c r="RSF286" s="159"/>
      <c r="RSG286" s="159"/>
      <c r="RSH286" s="159"/>
      <c r="RSI286" s="159"/>
      <c r="RSJ286" s="159"/>
      <c r="RSK286" s="159"/>
      <c r="RSL286" s="159"/>
      <c r="RSM286" s="159"/>
      <c r="RSN286" s="159"/>
      <c r="RSO286" s="159"/>
      <c r="RSP286" s="159"/>
      <c r="RSQ286" s="160"/>
      <c r="RSR286" s="158"/>
      <c r="RSS286" s="159"/>
      <c r="RST286" s="159"/>
      <c r="RSU286" s="159"/>
      <c r="RSV286" s="159"/>
      <c r="RSW286" s="159"/>
      <c r="RSX286" s="159"/>
      <c r="RSY286" s="159"/>
      <c r="RSZ286" s="159"/>
      <c r="RTA286" s="159"/>
      <c r="RTB286" s="159"/>
      <c r="RTC286" s="159"/>
      <c r="RTD286" s="159"/>
      <c r="RTE286" s="159"/>
      <c r="RTF286" s="159"/>
      <c r="RTG286" s="159"/>
      <c r="RTH286" s="159"/>
      <c r="RTI286" s="159"/>
      <c r="RTJ286" s="159"/>
      <c r="RTK286" s="159"/>
      <c r="RTL286" s="159"/>
      <c r="RTM286" s="159"/>
      <c r="RTN286" s="159"/>
      <c r="RTO286" s="159"/>
      <c r="RTP286" s="159"/>
      <c r="RTQ286" s="159"/>
      <c r="RTR286" s="159"/>
      <c r="RTS286" s="159"/>
      <c r="RTT286" s="159"/>
      <c r="RTU286" s="159"/>
      <c r="RTV286" s="160"/>
      <c r="RTW286" s="158"/>
      <c r="RTX286" s="159"/>
      <c r="RTY286" s="159"/>
      <c r="RTZ286" s="159"/>
      <c r="RUA286" s="159"/>
      <c r="RUB286" s="159"/>
      <c r="RUC286" s="159"/>
      <c r="RUD286" s="159"/>
      <c r="RUE286" s="159"/>
      <c r="RUF286" s="159"/>
      <c r="RUG286" s="159"/>
      <c r="RUH286" s="159"/>
      <c r="RUI286" s="159"/>
      <c r="RUJ286" s="159"/>
      <c r="RUK286" s="159"/>
      <c r="RUL286" s="159"/>
      <c r="RUM286" s="159"/>
      <c r="RUN286" s="159"/>
      <c r="RUO286" s="159"/>
      <c r="RUP286" s="159"/>
      <c r="RUQ286" s="159"/>
      <c r="RUR286" s="159"/>
      <c r="RUS286" s="159"/>
      <c r="RUT286" s="159"/>
      <c r="RUU286" s="159"/>
      <c r="RUV286" s="159"/>
      <c r="RUW286" s="159"/>
      <c r="RUX286" s="159"/>
      <c r="RUY286" s="159"/>
      <c r="RUZ286" s="159"/>
      <c r="RVA286" s="160"/>
      <c r="RVB286" s="158"/>
      <c r="RVC286" s="159"/>
      <c r="RVD286" s="159"/>
      <c r="RVE286" s="159"/>
      <c r="RVF286" s="159"/>
      <c r="RVG286" s="159"/>
      <c r="RVH286" s="159"/>
      <c r="RVI286" s="159"/>
      <c r="RVJ286" s="159"/>
      <c r="RVK286" s="159"/>
      <c r="RVL286" s="159"/>
      <c r="RVM286" s="159"/>
      <c r="RVN286" s="159"/>
      <c r="RVO286" s="159"/>
      <c r="RVP286" s="159"/>
      <c r="RVQ286" s="159"/>
      <c r="RVR286" s="159"/>
      <c r="RVS286" s="159"/>
      <c r="RVT286" s="159"/>
      <c r="RVU286" s="159"/>
      <c r="RVV286" s="159"/>
      <c r="RVW286" s="159"/>
      <c r="RVX286" s="159"/>
      <c r="RVY286" s="159"/>
      <c r="RVZ286" s="159"/>
      <c r="RWA286" s="159"/>
      <c r="RWB286" s="159"/>
      <c r="RWC286" s="159"/>
      <c r="RWD286" s="159"/>
      <c r="RWE286" s="159"/>
      <c r="RWF286" s="160"/>
      <c r="RWG286" s="158"/>
      <c r="RWH286" s="159"/>
      <c r="RWI286" s="159"/>
      <c r="RWJ286" s="159"/>
      <c r="RWK286" s="159"/>
      <c r="RWL286" s="159"/>
      <c r="RWM286" s="159"/>
      <c r="RWN286" s="159"/>
      <c r="RWO286" s="159"/>
      <c r="RWP286" s="159"/>
      <c r="RWQ286" s="159"/>
      <c r="RWR286" s="159"/>
      <c r="RWS286" s="159"/>
      <c r="RWT286" s="159"/>
      <c r="RWU286" s="159"/>
      <c r="RWV286" s="159"/>
      <c r="RWW286" s="159"/>
      <c r="RWX286" s="159"/>
      <c r="RWY286" s="159"/>
      <c r="RWZ286" s="159"/>
      <c r="RXA286" s="159"/>
      <c r="RXB286" s="159"/>
      <c r="RXC286" s="159"/>
      <c r="RXD286" s="159"/>
      <c r="RXE286" s="159"/>
      <c r="RXF286" s="159"/>
      <c r="RXG286" s="159"/>
      <c r="RXH286" s="159"/>
      <c r="RXI286" s="159"/>
      <c r="RXJ286" s="159"/>
      <c r="RXK286" s="160"/>
      <c r="RXL286" s="158"/>
      <c r="RXM286" s="159"/>
      <c r="RXN286" s="159"/>
      <c r="RXO286" s="159"/>
      <c r="RXP286" s="159"/>
      <c r="RXQ286" s="159"/>
      <c r="RXR286" s="159"/>
      <c r="RXS286" s="159"/>
      <c r="RXT286" s="159"/>
      <c r="RXU286" s="159"/>
      <c r="RXV286" s="159"/>
      <c r="RXW286" s="159"/>
      <c r="RXX286" s="159"/>
      <c r="RXY286" s="159"/>
      <c r="RXZ286" s="159"/>
      <c r="RYA286" s="159"/>
      <c r="RYB286" s="159"/>
      <c r="RYC286" s="159"/>
      <c r="RYD286" s="159"/>
      <c r="RYE286" s="159"/>
      <c r="RYF286" s="159"/>
      <c r="RYG286" s="159"/>
      <c r="RYH286" s="159"/>
      <c r="RYI286" s="159"/>
      <c r="RYJ286" s="159"/>
      <c r="RYK286" s="159"/>
      <c r="RYL286" s="159"/>
      <c r="RYM286" s="159"/>
      <c r="RYN286" s="159"/>
      <c r="RYO286" s="159"/>
      <c r="RYP286" s="160"/>
      <c r="RYQ286" s="158"/>
      <c r="RYR286" s="159"/>
      <c r="RYS286" s="159"/>
      <c r="RYT286" s="159"/>
      <c r="RYU286" s="159"/>
      <c r="RYV286" s="159"/>
      <c r="RYW286" s="159"/>
      <c r="RYX286" s="159"/>
      <c r="RYY286" s="159"/>
      <c r="RYZ286" s="159"/>
      <c r="RZA286" s="159"/>
      <c r="RZB286" s="159"/>
      <c r="RZC286" s="159"/>
      <c r="RZD286" s="159"/>
      <c r="RZE286" s="159"/>
      <c r="RZF286" s="159"/>
      <c r="RZG286" s="159"/>
      <c r="RZH286" s="159"/>
      <c r="RZI286" s="159"/>
      <c r="RZJ286" s="159"/>
      <c r="RZK286" s="159"/>
      <c r="RZL286" s="159"/>
      <c r="RZM286" s="159"/>
      <c r="RZN286" s="159"/>
      <c r="RZO286" s="159"/>
      <c r="RZP286" s="159"/>
      <c r="RZQ286" s="159"/>
      <c r="RZR286" s="159"/>
      <c r="RZS286" s="159"/>
      <c r="RZT286" s="159"/>
      <c r="RZU286" s="160"/>
      <c r="RZV286" s="158"/>
      <c r="RZW286" s="159"/>
      <c r="RZX286" s="159"/>
      <c r="RZY286" s="159"/>
      <c r="RZZ286" s="159"/>
      <c r="SAA286" s="159"/>
      <c r="SAB286" s="159"/>
      <c r="SAC286" s="159"/>
      <c r="SAD286" s="159"/>
      <c r="SAE286" s="159"/>
      <c r="SAF286" s="159"/>
      <c r="SAG286" s="159"/>
      <c r="SAH286" s="159"/>
      <c r="SAI286" s="159"/>
      <c r="SAJ286" s="159"/>
      <c r="SAK286" s="159"/>
      <c r="SAL286" s="159"/>
      <c r="SAM286" s="159"/>
      <c r="SAN286" s="159"/>
      <c r="SAO286" s="159"/>
      <c r="SAP286" s="159"/>
      <c r="SAQ286" s="159"/>
      <c r="SAR286" s="159"/>
      <c r="SAS286" s="159"/>
      <c r="SAT286" s="159"/>
      <c r="SAU286" s="159"/>
      <c r="SAV286" s="159"/>
      <c r="SAW286" s="159"/>
      <c r="SAX286" s="159"/>
      <c r="SAY286" s="159"/>
      <c r="SAZ286" s="160"/>
      <c r="SBA286" s="158"/>
      <c r="SBB286" s="159"/>
      <c r="SBC286" s="159"/>
      <c r="SBD286" s="159"/>
      <c r="SBE286" s="159"/>
      <c r="SBF286" s="159"/>
      <c r="SBG286" s="159"/>
      <c r="SBH286" s="159"/>
      <c r="SBI286" s="159"/>
      <c r="SBJ286" s="159"/>
      <c r="SBK286" s="159"/>
      <c r="SBL286" s="159"/>
      <c r="SBM286" s="159"/>
      <c r="SBN286" s="159"/>
      <c r="SBO286" s="159"/>
      <c r="SBP286" s="159"/>
      <c r="SBQ286" s="159"/>
      <c r="SBR286" s="159"/>
      <c r="SBS286" s="159"/>
      <c r="SBT286" s="159"/>
      <c r="SBU286" s="159"/>
      <c r="SBV286" s="159"/>
      <c r="SBW286" s="159"/>
      <c r="SBX286" s="159"/>
      <c r="SBY286" s="159"/>
      <c r="SBZ286" s="159"/>
      <c r="SCA286" s="159"/>
      <c r="SCB286" s="159"/>
      <c r="SCC286" s="159"/>
      <c r="SCD286" s="159"/>
      <c r="SCE286" s="160"/>
      <c r="SCF286" s="158"/>
      <c r="SCG286" s="159"/>
      <c r="SCH286" s="159"/>
      <c r="SCI286" s="159"/>
      <c r="SCJ286" s="159"/>
      <c r="SCK286" s="159"/>
      <c r="SCL286" s="159"/>
      <c r="SCM286" s="159"/>
      <c r="SCN286" s="159"/>
      <c r="SCO286" s="159"/>
      <c r="SCP286" s="159"/>
      <c r="SCQ286" s="159"/>
      <c r="SCR286" s="159"/>
      <c r="SCS286" s="159"/>
      <c r="SCT286" s="159"/>
      <c r="SCU286" s="159"/>
      <c r="SCV286" s="159"/>
      <c r="SCW286" s="159"/>
      <c r="SCX286" s="159"/>
      <c r="SCY286" s="159"/>
      <c r="SCZ286" s="159"/>
      <c r="SDA286" s="159"/>
      <c r="SDB286" s="159"/>
      <c r="SDC286" s="159"/>
      <c r="SDD286" s="159"/>
      <c r="SDE286" s="159"/>
      <c r="SDF286" s="159"/>
      <c r="SDG286" s="159"/>
      <c r="SDH286" s="159"/>
      <c r="SDI286" s="159"/>
      <c r="SDJ286" s="160"/>
      <c r="SDK286" s="158"/>
      <c r="SDL286" s="159"/>
      <c r="SDM286" s="159"/>
      <c r="SDN286" s="159"/>
      <c r="SDO286" s="159"/>
      <c r="SDP286" s="159"/>
      <c r="SDQ286" s="159"/>
      <c r="SDR286" s="159"/>
      <c r="SDS286" s="159"/>
      <c r="SDT286" s="159"/>
      <c r="SDU286" s="159"/>
      <c r="SDV286" s="159"/>
      <c r="SDW286" s="159"/>
      <c r="SDX286" s="159"/>
      <c r="SDY286" s="159"/>
      <c r="SDZ286" s="159"/>
      <c r="SEA286" s="159"/>
      <c r="SEB286" s="159"/>
      <c r="SEC286" s="159"/>
      <c r="SED286" s="159"/>
      <c r="SEE286" s="159"/>
      <c r="SEF286" s="159"/>
      <c r="SEG286" s="159"/>
      <c r="SEH286" s="159"/>
      <c r="SEI286" s="159"/>
      <c r="SEJ286" s="159"/>
      <c r="SEK286" s="159"/>
      <c r="SEL286" s="159"/>
      <c r="SEM286" s="159"/>
      <c r="SEN286" s="159"/>
      <c r="SEO286" s="160"/>
      <c r="SEP286" s="158"/>
      <c r="SEQ286" s="159"/>
      <c r="SER286" s="159"/>
      <c r="SES286" s="159"/>
      <c r="SET286" s="159"/>
      <c r="SEU286" s="159"/>
      <c r="SEV286" s="159"/>
      <c r="SEW286" s="159"/>
      <c r="SEX286" s="159"/>
      <c r="SEY286" s="159"/>
      <c r="SEZ286" s="159"/>
      <c r="SFA286" s="159"/>
      <c r="SFB286" s="159"/>
      <c r="SFC286" s="159"/>
      <c r="SFD286" s="159"/>
      <c r="SFE286" s="159"/>
      <c r="SFF286" s="159"/>
      <c r="SFG286" s="159"/>
      <c r="SFH286" s="159"/>
      <c r="SFI286" s="159"/>
      <c r="SFJ286" s="159"/>
      <c r="SFK286" s="159"/>
      <c r="SFL286" s="159"/>
      <c r="SFM286" s="159"/>
      <c r="SFN286" s="159"/>
      <c r="SFO286" s="159"/>
      <c r="SFP286" s="159"/>
      <c r="SFQ286" s="159"/>
      <c r="SFR286" s="159"/>
      <c r="SFS286" s="159"/>
      <c r="SFT286" s="160"/>
      <c r="SFU286" s="158"/>
      <c r="SFV286" s="159"/>
      <c r="SFW286" s="159"/>
      <c r="SFX286" s="159"/>
      <c r="SFY286" s="159"/>
      <c r="SFZ286" s="159"/>
      <c r="SGA286" s="159"/>
      <c r="SGB286" s="159"/>
      <c r="SGC286" s="159"/>
      <c r="SGD286" s="159"/>
      <c r="SGE286" s="159"/>
      <c r="SGF286" s="159"/>
      <c r="SGG286" s="159"/>
      <c r="SGH286" s="159"/>
      <c r="SGI286" s="159"/>
      <c r="SGJ286" s="159"/>
      <c r="SGK286" s="159"/>
      <c r="SGL286" s="159"/>
      <c r="SGM286" s="159"/>
      <c r="SGN286" s="159"/>
      <c r="SGO286" s="159"/>
      <c r="SGP286" s="159"/>
      <c r="SGQ286" s="159"/>
      <c r="SGR286" s="159"/>
      <c r="SGS286" s="159"/>
      <c r="SGT286" s="159"/>
      <c r="SGU286" s="159"/>
      <c r="SGV286" s="159"/>
      <c r="SGW286" s="159"/>
      <c r="SGX286" s="159"/>
      <c r="SGY286" s="160"/>
      <c r="SGZ286" s="158"/>
      <c r="SHA286" s="159"/>
      <c r="SHB286" s="159"/>
      <c r="SHC286" s="159"/>
      <c r="SHD286" s="159"/>
      <c r="SHE286" s="159"/>
      <c r="SHF286" s="159"/>
      <c r="SHG286" s="159"/>
      <c r="SHH286" s="159"/>
      <c r="SHI286" s="159"/>
      <c r="SHJ286" s="159"/>
      <c r="SHK286" s="159"/>
      <c r="SHL286" s="159"/>
      <c r="SHM286" s="159"/>
      <c r="SHN286" s="159"/>
      <c r="SHO286" s="159"/>
      <c r="SHP286" s="159"/>
      <c r="SHQ286" s="159"/>
      <c r="SHR286" s="159"/>
      <c r="SHS286" s="159"/>
      <c r="SHT286" s="159"/>
      <c r="SHU286" s="159"/>
      <c r="SHV286" s="159"/>
      <c r="SHW286" s="159"/>
      <c r="SHX286" s="159"/>
      <c r="SHY286" s="159"/>
      <c r="SHZ286" s="159"/>
      <c r="SIA286" s="159"/>
      <c r="SIB286" s="159"/>
      <c r="SIC286" s="159"/>
      <c r="SID286" s="160"/>
      <c r="SIE286" s="158"/>
      <c r="SIF286" s="159"/>
      <c r="SIG286" s="159"/>
      <c r="SIH286" s="159"/>
      <c r="SII286" s="159"/>
      <c r="SIJ286" s="159"/>
      <c r="SIK286" s="159"/>
      <c r="SIL286" s="159"/>
      <c r="SIM286" s="159"/>
      <c r="SIN286" s="159"/>
      <c r="SIO286" s="159"/>
      <c r="SIP286" s="159"/>
      <c r="SIQ286" s="159"/>
      <c r="SIR286" s="159"/>
      <c r="SIS286" s="159"/>
      <c r="SIT286" s="159"/>
      <c r="SIU286" s="159"/>
      <c r="SIV286" s="159"/>
      <c r="SIW286" s="159"/>
      <c r="SIX286" s="159"/>
      <c r="SIY286" s="159"/>
      <c r="SIZ286" s="159"/>
      <c r="SJA286" s="159"/>
      <c r="SJB286" s="159"/>
      <c r="SJC286" s="159"/>
      <c r="SJD286" s="159"/>
      <c r="SJE286" s="159"/>
      <c r="SJF286" s="159"/>
      <c r="SJG286" s="159"/>
      <c r="SJH286" s="159"/>
      <c r="SJI286" s="160"/>
      <c r="SJJ286" s="158"/>
      <c r="SJK286" s="159"/>
      <c r="SJL286" s="159"/>
      <c r="SJM286" s="159"/>
      <c r="SJN286" s="159"/>
      <c r="SJO286" s="159"/>
      <c r="SJP286" s="159"/>
      <c r="SJQ286" s="159"/>
      <c r="SJR286" s="159"/>
      <c r="SJS286" s="159"/>
      <c r="SJT286" s="159"/>
      <c r="SJU286" s="159"/>
      <c r="SJV286" s="159"/>
      <c r="SJW286" s="159"/>
      <c r="SJX286" s="159"/>
      <c r="SJY286" s="159"/>
      <c r="SJZ286" s="159"/>
      <c r="SKA286" s="159"/>
      <c r="SKB286" s="159"/>
      <c r="SKC286" s="159"/>
      <c r="SKD286" s="159"/>
      <c r="SKE286" s="159"/>
      <c r="SKF286" s="159"/>
      <c r="SKG286" s="159"/>
      <c r="SKH286" s="159"/>
      <c r="SKI286" s="159"/>
      <c r="SKJ286" s="159"/>
      <c r="SKK286" s="159"/>
      <c r="SKL286" s="159"/>
      <c r="SKM286" s="159"/>
      <c r="SKN286" s="160"/>
      <c r="SKO286" s="158"/>
      <c r="SKP286" s="159"/>
      <c r="SKQ286" s="159"/>
      <c r="SKR286" s="159"/>
      <c r="SKS286" s="159"/>
      <c r="SKT286" s="159"/>
      <c r="SKU286" s="159"/>
      <c r="SKV286" s="159"/>
      <c r="SKW286" s="159"/>
      <c r="SKX286" s="159"/>
      <c r="SKY286" s="159"/>
      <c r="SKZ286" s="159"/>
      <c r="SLA286" s="159"/>
      <c r="SLB286" s="159"/>
      <c r="SLC286" s="159"/>
      <c r="SLD286" s="159"/>
      <c r="SLE286" s="159"/>
      <c r="SLF286" s="159"/>
      <c r="SLG286" s="159"/>
      <c r="SLH286" s="159"/>
      <c r="SLI286" s="159"/>
      <c r="SLJ286" s="159"/>
      <c r="SLK286" s="159"/>
      <c r="SLL286" s="159"/>
      <c r="SLM286" s="159"/>
      <c r="SLN286" s="159"/>
      <c r="SLO286" s="159"/>
      <c r="SLP286" s="159"/>
      <c r="SLQ286" s="159"/>
      <c r="SLR286" s="159"/>
      <c r="SLS286" s="160"/>
      <c r="SLT286" s="158"/>
      <c r="SLU286" s="159"/>
      <c r="SLV286" s="159"/>
      <c r="SLW286" s="159"/>
      <c r="SLX286" s="159"/>
      <c r="SLY286" s="159"/>
      <c r="SLZ286" s="159"/>
      <c r="SMA286" s="159"/>
      <c r="SMB286" s="159"/>
      <c r="SMC286" s="159"/>
      <c r="SMD286" s="159"/>
      <c r="SME286" s="159"/>
      <c r="SMF286" s="159"/>
      <c r="SMG286" s="159"/>
      <c r="SMH286" s="159"/>
      <c r="SMI286" s="159"/>
      <c r="SMJ286" s="159"/>
      <c r="SMK286" s="159"/>
      <c r="SML286" s="159"/>
      <c r="SMM286" s="159"/>
      <c r="SMN286" s="159"/>
      <c r="SMO286" s="159"/>
      <c r="SMP286" s="159"/>
      <c r="SMQ286" s="159"/>
      <c r="SMR286" s="159"/>
      <c r="SMS286" s="159"/>
      <c r="SMT286" s="159"/>
      <c r="SMU286" s="159"/>
      <c r="SMV286" s="159"/>
      <c r="SMW286" s="159"/>
      <c r="SMX286" s="160"/>
      <c r="SMY286" s="158"/>
      <c r="SMZ286" s="159"/>
      <c r="SNA286" s="159"/>
      <c r="SNB286" s="159"/>
      <c r="SNC286" s="159"/>
      <c r="SND286" s="159"/>
      <c r="SNE286" s="159"/>
      <c r="SNF286" s="159"/>
      <c r="SNG286" s="159"/>
      <c r="SNH286" s="159"/>
      <c r="SNI286" s="159"/>
      <c r="SNJ286" s="159"/>
      <c r="SNK286" s="159"/>
      <c r="SNL286" s="159"/>
      <c r="SNM286" s="159"/>
      <c r="SNN286" s="159"/>
      <c r="SNO286" s="159"/>
      <c r="SNP286" s="159"/>
      <c r="SNQ286" s="159"/>
      <c r="SNR286" s="159"/>
      <c r="SNS286" s="159"/>
      <c r="SNT286" s="159"/>
      <c r="SNU286" s="159"/>
      <c r="SNV286" s="159"/>
      <c r="SNW286" s="159"/>
      <c r="SNX286" s="159"/>
      <c r="SNY286" s="159"/>
      <c r="SNZ286" s="159"/>
      <c r="SOA286" s="159"/>
      <c r="SOB286" s="159"/>
      <c r="SOC286" s="160"/>
      <c r="SOD286" s="158"/>
      <c r="SOE286" s="159"/>
      <c r="SOF286" s="159"/>
      <c r="SOG286" s="159"/>
      <c r="SOH286" s="159"/>
      <c r="SOI286" s="159"/>
      <c r="SOJ286" s="159"/>
      <c r="SOK286" s="159"/>
      <c r="SOL286" s="159"/>
      <c r="SOM286" s="159"/>
      <c r="SON286" s="159"/>
      <c r="SOO286" s="159"/>
      <c r="SOP286" s="159"/>
      <c r="SOQ286" s="159"/>
      <c r="SOR286" s="159"/>
      <c r="SOS286" s="159"/>
      <c r="SOT286" s="159"/>
      <c r="SOU286" s="159"/>
      <c r="SOV286" s="159"/>
      <c r="SOW286" s="159"/>
      <c r="SOX286" s="159"/>
      <c r="SOY286" s="159"/>
      <c r="SOZ286" s="159"/>
      <c r="SPA286" s="159"/>
      <c r="SPB286" s="159"/>
      <c r="SPC286" s="159"/>
      <c r="SPD286" s="159"/>
      <c r="SPE286" s="159"/>
      <c r="SPF286" s="159"/>
      <c r="SPG286" s="159"/>
      <c r="SPH286" s="160"/>
      <c r="SPI286" s="158"/>
      <c r="SPJ286" s="159"/>
      <c r="SPK286" s="159"/>
      <c r="SPL286" s="159"/>
      <c r="SPM286" s="159"/>
      <c r="SPN286" s="159"/>
      <c r="SPO286" s="159"/>
      <c r="SPP286" s="159"/>
      <c r="SPQ286" s="159"/>
      <c r="SPR286" s="159"/>
      <c r="SPS286" s="159"/>
      <c r="SPT286" s="159"/>
      <c r="SPU286" s="159"/>
      <c r="SPV286" s="159"/>
      <c r="SPW286" s="159"/>
      <c r="SPX286" s="159"/>
      <c r="SPY286" s="159"/>
      <c r="SPZ286" s="159"/>
      <c r="SQA286" s="159"/>
      <c r="SQB286" s="159"/>
      <c r="SQC286" s="159"/>
      <c r="SQD286" s="159"/>
      <c r="SQE286" s="159"/>
      <c r="SQF286" s="159"/>
      <c r="SQG286" s="159"/>
      <c r="SQH286" s="159"/>
      <c r="SQI286" s="159"/>
      <c r="SQJ286" s="159"/>
      <c r="SQK286" s="159"/>
      <c r="SQL286" s="159"/>
      <c r="SQM286" s="160"/>
      <c r="SQN286" s="158"/>
      <c r="SQO286" s="159"/>
      <c r="SQP286" s="159"/>
      <c r="SQQ286" s="159"/>
      <c r="SQR286" s="159"/>
      <c r="SQS286" s="159"/>
      <c r="SQT286" s="159"/>
      <c r="SQU286" s="159"/>
      <c r="SQV286" s="159"/>
      <c r="SQW286" s="159"/>
      <c r="SQX286" s="159"/>
      <c r="SQY286" s="159"/>
      <c r="SQZ286" s="159"/>
      <c r="SRA286" s="159"/>
      <c r="SRB286" s="159"/>
      <c r="SRC286" s="159"/>
      <c r="SRD286" s="159"/>
      <c r="SRE286" s="159"/>
      <c r="SRF286" s="159"/>
      <c r="SRG286" s="159"/>
      <c r="SRH286" s="159"/>
      <c r="SRI286" s="159"/>
      <c r="SRJ286" s="159"/>
      <c r="SRK286" s="159"/>
      <c r="SRL286" s="159"/>
      <c r="SRM286" s="159"/>
      <c r="SRN286" s="159"/>
      <c r="SRO286" s="159"/>
      <c r="SRP286" s="159"/>
      <c r="SRQ286" s="159"/>
      <c r="SRR286" s="160"/>
      <c r="SRS286" s="158"/>
      <c r="SRT286" s="159"/>
      <c r="SRU286" s="159"/>
      <c r="SRV286" s="159"/>
      <c r="SRW286" s="159"/>
      <c r="SRX286" s="159"/>
      <c r="SRY286" s="159"/>
      <c r="SRZ286" s="159"/>
      <c r="SSA286" s="159"/>
      <c r="SSB286" s="159"/>
      <c r="SSC286" s="159"/>
      <c r="SSD286" s="159"/>
      <c r="SSE286" s="159"/>
      <c r="SSF286" s="159"/>
      <c r="SSG286" s="159"/>
      <c r="SSH286" s="159"/>
      <c r="SSI286" s="159"/>
      <c r="SSJ286" s="159"/>
      <c r="SSK286" s="159"/>
      <c r="SSL286" s="159"/>
      <c r="SSM286" s="159"/>
      <c r="SSN286" s="159"/>
      <c r="SSO286" s="159"/>
      <c r="SSP286" s="159"/>
      <c r="SSQ286" s="159"/>
      <c r="SSR286" s="159"/>
      <c r="SSS286" s="159"/>
      <c r="SST286" s="159"/>
      <c r="SSU286" s="159"/>
      <c r="SSV286" s="159"/>
      <c r="SSW286" s="160"/>
      <c r="SSX286" s="158"/>
      <c r="SSY286" s="159"/>
      <c r="SSZ286" s="159"/>
      <c r="STA286" s="159"/>
      <c r="STB286" s="159"/>
      <c r="STC286" s="159"/>
      <c r="STD286" s="159"/>
      <c r="STE286" s="159"/>
      <c r="STF286" s="159"/>
      <c r="STG286" s="159"/>
      <c r="STH286" s="159"/>
      <c r="STI286" s="159"/>
      <c r="STJ286" s="159"/>
      <c r="STK286" s="159"/>
      <c r="STL286" s="159"/>
      <c r="STM286" s="159"/>
      <c r="STN286" s="159"/>
      <c r="STO286" s="159"/>
      <c r="STP286" s="159"/>
      <c r="STQ286" s="159"/>
      <c r="STR286" s="159"/>
      <c r="STS286" s="159"/>
      <c r="STT286" s="159"/>
      <c r="STU286" s="159"/>
      <c r="STV286" s="159"/>
      <c r="STW286" s="159"/>
      <c r="STX286" s="159"/>
      <c r="STY286" s="159"/>
      <c r="STZ286" s="159"/>
      <c r="SUA286" s="159"/>
      <c r="SUB286" s="160"/>
      <c r="SUC286" s="158"/>
      <c r="SUD286" s="159"/>
      <c r="SUE286" s="159"/>
      <c r="SUF286" s="159"/>
      <c r="SUG286" s="159"/>
      <c r="SUH286" s="159"/>
      <c r="SUI286" s="159"/>
      <c r="SUJ286" s="159"/>
      <c r="SUK286" s="159"/>
      <c r="SUL286" s="159"/>
      <c r="SUM286" s="159"/>
      <c r="SUN286" s="159"/>
      <c r="SUO286" s="159"/>
      <c r="SUP286" s="159"/>
      <c r="SUQ286" s="159"/>
      <c r="SUR286" s="159"/>
      <c r="SUS286" s="159"/>
      <c r="SUT286" s="159"/>
      <c r="SUU286" s="159"/>
      <c r="SUV286" s="159"/>
      <c r="SUW286" s="159"/>
      <c r="SUX286" s="159"/>
      <c r="SUY286" s="159"/>
      <c r="SUZ286" s="159"/>
      <c r="SVA286" s="159"/>
      <c r="SVB286" s="159"/>
      <c r="SVC286" s="159"/>
      <c r="SVD286" s="159"/>
      <c r="SVE286" s="159"/>
      <c r="SVF286" s="159"/>
      <c r="SVG286" s="160"/>
      <c r="SVH286" s="158"/>
      <c r="SVI286" s="159"/>
      <c r="SVJ286" s="159"/>
      <c r="SVK286" s="159"/>
      <c r="SVL286" s="159"/>
      <c r="SVM286" s="159"/>
      <c r="SVN286" s="159"/>
      <c r="SVO286" s="159"/>
      <c r="SVP286" s="159"/>
      <c r="SVQ286" s="159"/>
      <c r="SVR286" s="159"/>
      <c r="SVS286" s="159"/>
      <c r="SVT286" s="159"/>
      <c r="SVU286" s="159"/>
      <c r="SVV286" s="159"/>
      <c r="SVW286" s="159"/>
      <c r="SVX286" s="159"/>
      <c r="SVY286" s="159"/>
      <c r="SVZ286" s="159"/>
      <c r="SWA286" s="159"/>
      <c r="SWB286" s="159"/>
      <c r="SWC286" s="159"/>
      <c r="SWD286" s="159"/>
      <c r="SWE286" s="159"/>
      <c r="SWF286" s="159"/>
      <c r="SWG286" s="159"/>
      <c r="SWH286" s="159"/>
      <c r="SWI286" s="159"/>
      <c r="SWJ286" s="159"/>
      <c r="SWK286" s="159"/>
      <c r="SWL286" s="160"/>
      <c r="SWM286" s="158"/>
      <c r="SWN286" s="159"/>
      <c r="SWO286" s="159"/>
      <c r="SWP286" s="159"/>
      <c r="SWQ286" s="159"/>
      <c r="SWR286" s="159"/>
      <c r="SWS286" s="159"/>
      <c r="SWT286" s="159"/>
      <c r="SWU286" s="159"/>
      <c r="SWV286" s="159"/>
      <c r="SWW286" s="159"/>
      <c r="SWX286" s="159"/>
      <c r="SWY286" s="159"/>
      <c r="SWZ286" s="159"/>
      <c r="SXA286" s="159"/>
      <c r="SXB286" s="159"/>
      <c r="SXC286" s="159"/>
      <c r="SXD286" s="159"/>
      <c r="SXE286" s="159"/>
      <c r="SXF286" s="159"/>
      <c r="SXG286" s="159"/>
      <c r="SXH286" s="159"/>
      <c r="SXI286" s="159"/>
      <c r="SXJ286" s="159"/>
      <c r="SXK286" s="159"/>
      <c r="SXL286" s="159"/>
      <c r="SXM286" s="159"/>
      <c r="SXN286" s="159"/>
      <c r="SXO286" s="159"/>
      <c r="SXP286" s="159"/>
      <c r="SXQ286" s="160"/>
      <c r="SXR286" s="158"/>
      <c r="SXS286" s="159"/>
      <c r="SXT286" s="159"/>
      <c r="SXU286" s="159"/>
      <c r="SXV286" s="159"/>
      <c r="SXW286" s="159"/>
      <c r="SXX286" s="159"/>
      <c r="SXY286" s="159"/>
      <c r="SXZ286" s="159"/>
      <c r="SYA286" s="159"/>
      <c r="SYB286" s="159"/>
      <c r="SYC286" s="159"/>
      <c r="SYD286" s="159"/>
      <c r="SYE286" s="159"/>
      <c r="SYF286" s="159"/>
      <c r="SYG286" s="159"/>
      <c r="SYH286" s="159"/>
      <c r="SYI286" s="159"/>
      <c r="SYJ286" s="159"/>
      <c r="SYK286" s="159"/>
      <c r="SYL286" s="159"/>
      <c r="SYM286" s="159"/>
      <c r="SYN286" s="159"/>
      <c r="SYO286" s="159"/>
      <c r="SYP286" s="159"/>
      <c r="SYQ286" s="159"/>
      <c r="SYR286" s="159"/>
      <c r="SYS286" s="159"/>
      <c r="SYT286" s="159"/>
      <c r="SYU286" s="159"/>
      <c r="SYV286" s="160"/>
      <c r="SYW286" s="158"/>
      <c r="SYX286" s="159"/>
      <c r="SYY286" s="159"/>
      <c r="SYZ286" s="159"/>
      <c r="SZA286" s="159"/>
      <c r="SZB286" s="159"/>
      <c r="SZC286" s="159"/>
      <c r="SZD286" s="159"/>
      <c r="SZE286" s="159"/>
      <c r="SZF286" s="159"/>
      <c r="SZG286" s="159"/>
      <c r="SZH286" s="159"/>
      <c r="SZI286" s="159"/>
      <c r="SZJ286" s="159"/>
      <c r="SZK286" s="159"/>
      <c r="SZL286" s="159"/>
      <c r="SZM286" s="159"/>
      <c r="SZN286" s="159"/>
      <c r="SZO286" s="159"/>
      <c r="SZP286" s="159"/>
      <c r="SZQ286" s="159"/>
      <c r="SZR286" s="159"/>
      <c r="SZS286" s="159"/>
      <c r="SZT286" s="159"/>
      <c r="SZU286" s="159"/>
      <c r="SZV286" s="159"/>
      <c r="SZW286" s="159"/>
      <c r="SZX286" s="159"/>
      <c r="SZY286" s="159"/>
      <c r="SZZ286" s="159"/>
      <c r="TAA286" s="160"/>
      <c r="TAB286" s="158"/>
      <c r="TAC286" s="159"/>
      <c r="TAD286" s="159"/>
      <c r="TAE286" s="159"/>
      <c r="TAF286" s="159"/>
      <c r="TAG286" s="159"/>
      <c r="TAH286" s="159"/>
      <c r="TAI286" s="159"/>
      <c r="TAJ286" s="159"/>
      <c r="TAK286" s="159"/>
      <c r="TAL286" s="159"/>
      <c r="TAM286" s="159"/>
      <c r="TAN286" s="159"/>
      <c r="TAO286" s="159"/>
      <c r="TAP286" s="159"/>
      <c r="TAQ286" s="159"/>
      <c r="TAR286" s="159"/>
      <c r="TAS286" s="159"/>
      <c r="TAT286" s="159"/>
      <c r="TAU286" s="159"/>
      <c r="TAV286" s="159"/>
      <c r="TAW286" s="159"/>
      <c r="TAX286" s="159"/>
      <c r="TAY286" s="159"/>
      <c r="TAZ286" s="159"/>
      <c r="TBA286" s="159"/>
      <c r="TBB286" s="159"/>
      <c r="TBC286" s="159"/>
      <c r="TBD286" s="159"/>
      <c r="TBE286" s="159"/>
      <c r="TBF286" s="160"/>
      <c r="TBG286" s="158"/>
      <c r="TBH286" s="159"/>
      <c r="TBI286" s="159"/>
      <c r="TBJ286" s="159"/>
      <c r="TBK286" s="159"/>
      <c r="TBL286" s="159"/>
      <c r="TBM286" s="159"/>
      <c r="TBN286" s="159"/>
      <c r="TBO286" s="159"/>
      <c r="TBP286" s="159"/>
      <c r="TBQ286" s="159"/>
      <c r="TBR286" s="159"/>
      <c r="TBS286" s="159"/>
      <c r="TBT286" s="159"/>
      <c r="TBU286" s="159"/>
      <c r="TBV286" s="159"/>
      <c r="TBW286" s="159"/>
      <c r="TBX286" s="159"/>
      <c r="TBY286" s="159"/>
      <c r="TBZ286" s="159"/>
      <c r="TCA286" s="159"/>
      <c r="TCB286" s="159"/>
      <c r="TCC286" s="159"/>
      <c r="TCD286" s="159"/>
      <c r="TCE286" s="159"/>
      <c r="TCF286" s="159"/>
      <c r="TCG286" s="159"/>
      <c r="TCH286" s="159"/>
      <c r="TCI286" s="159"/>
      <c r="TCJ286" s="159"/>
      <c r="TCK286" s="160"/>
      <c r="TCL286" s="158"/>
      <c r="TCM286" s="159"/>
      <c r="TCN286" s="159"/>
      <c r="TCO286" s="159"/>
      <c r="TCP286" s="159"/>
      <c r="TCQ286" s="159"/>
      <c r="TCR286" s="159"/>
      <c r="TCS286" s="159"/>
      <c r="TCT286" s="159"/>
      <c r="TCU286" s="159"/>
      <c r="TCV286" s="159"/>
      <c r="TCW286" s="159"/>
      <c r="TCX286" s="159"/>
      <c r="TCY286" s="159"/>
      <c r="TCZ286" s="159"/>
      <c r="TDA286" s="159"/>
      <c r="TDB286" s="159"/>
      <c r="TDC286" s="159"/>
      <c r="TDD286" s="159"/>
      <c r="TDE286" s="159"/>
      <c r="TDF286" s="159"/>
      <c r="TDG286" s="159"/>
      <c r="TDH286" s="159"/>
      <c r="TDI286" s="159"/>
      <c r="TDJ286" s="159"/>
      <c r="TDK286" s="159"/>
      <c r="TDL286" s="159"/>
      <c r="TDM286" s="159"/>
      <c r="TDN286" s="159"/>
      <c r="TDO286" s="159"/>
      <c r="TDP286" s="160"/>
      <c r="TDQ286" s="158"/>
      <c r="TDR286" s="159"/>
      <c r="TDS286" s="159"/>
      <c r="TDT286" s="159"/>
      <c r="TDU286" s="159"/>
      <c r="TDV286" s="159"/>
      <c r="TDW286" s="159"/>
      <c r="TDX286" s="159"/>
      <c r="TDY286" s="159"/>
      <c r="TDZ286" s="159"/>
      <c r="TEA286" s="159"/>
      <c r="TEB286" s="159"/>
      <c r="TEC286" s="159"/>
      <c r="TED286" s="159"/>
      <c r="TEE286" s="159"/>
      <c r="TEF286" s="159"/>
      <c r="TEG286" s="159"/>
      <c r="TEH286" s="159"/>
      <c r="TEI286" s="159"/>
      <c r="TEJ286" s="159"/>
      <c r="TEK286" s="159"/>
      <c r="TEL286" s="159"/>
      <c r="TEM286" s="159"/>
      <c r="TEN286" s="159"/>
      <c r="TEO286" s="159"/>
      <c r="TEP286" s="159"/>
      <c r="TEQ286" s="159"/>
      <c r="TER286" s="159"/>
      <c r="TES286" s="159"/>
      <c r="TET286" s="159"/>
      <c r="TEU286" s="160"/>
      <c r="TEV286" s="158"/>
      <c r="TEW286" s="159"/>
      <c r="TEX286" s="159"/>
      <c r="TEY286" s="159"/>
      <c r="TEZ286" s="159"/>
      <c r="TFA286" s="159"/>
      <c r="TFB286" s="159"/>
      <c r="TFC286" s="159"/>
      <c r="TFD286" s="159"/>
      <c r="TFE286" s="159"/>
      <c r="TFF286" s="159"/>
      <c r="TFG286" s="159"/>
      <c r="TFH286" s="159"/>
      <c r="TFI286" s="159"/>
      <c r="TFJ286" s="159"/>
      <c r="TFK286" s="159"/>
      <c r="TFL286" s="159"/>
      <c r="TFM286" s="159"/>
      <c r="TFN286" s="159"/>
      <c r="TFO286" s="159"/>
      <c r="TFP286" s="159"/>
      <c r="TFQ286" s="159"/>
      <c r="TFR286" s="159"/>
      <c r="TFS286" s="159"/>
      <c r="TFT286" s="159"/>
      <c r="TFU286" s="159"/>
      <c r="TFV286" s="159"/>
      <c r="TFW286" s="159"/>
      <c r="TFX286" s="159"/>
      <c r="TFY286" s="159"/>
      <c r="TFZ286" s="160"/>
      <c r="TGA286" s="158"/>
      <c r="TGB286" s="159"/>
      <c r="TGC286" s="159"/>
      <c r="TGD286" s="159"/>
      <c r="TGE286" s="159"/>
      <c r="TGF286" s="159"/>
      <c r="TGG286" s="159"/>
      <c r="TGH286" s="159"/>
      <c r="TGI286" s="159"/>
      <c r="TGJ286" s="159"/>
      <c r="TGK286" s="159"/>
      <c r="TGL286" s="159"/>
      <c r="TGM286" s="159"/>
      <c r="TGN286" s="159"/>
      <c r="TGO286" s="159"/>
      <c r="TGP286" s="159"/>
      <c r="TGQ286" s="159"/>
      <c r="TGR286" s="159"/>
      <c r="TGS286" s="159"/>
      <c r="TGT286" s="159"/>
      <c r="TGU286" s="159"/>
      <c r="TGV286" s="159"/>
      <c r="TGW286" s="159"/>
      <c r="TGX286" s="159"/>
      <c r="TGY286" s="159"/>
      <c r="TGZ286" s="159"/>
      <c r="THA286" s="159"/>
      <c r="THB286" s="159"/>
      <c r="THC286" s="159"/>
      <c r="THD286" s="159"/>
      <c r="THE286" s="160"/>
      <c r="THF286" s="158"/>
      <c r="THG286" s="159"/>
      <c r="THH286" s="159"/>
      <c r="THI286" s="159"/>
      <c r="THJ286" s="159"/>
      <c r="THK286" s="159"/>
      <c r="THL286" s="159"/>
      <c r="THM286" s="159"/>
      <c r="THN286" s="159"/>
      <c r="THO286" s="159"/>
      <c r="THP286" s="159"/>
      <c r="THQ286" s="159"/>
      <c r="THR286" s="159"/>
      <c r="THS286" s="159"/>
      <c r="THT286" s="159"/>
      <c r="THU286" s="159"/>
      <c r="THV286" s="159"/>
      <c r="THW286" s="159"/>
      <c r="THX286" s="159"/>
      <c r="THY286" s="159"/>
      <c r="THZ286" s="159"/>
      <c r="TIA286" s="159"/>
      <c r="TIB286" s="159"/>
      <c r="TIC286" s="159"/>
      <c r="TID286" s="159"/>
      <c r="TIE286" s="159"/>
      <c r="TIF286" s="159"/>
      <c r="TIG286" s="159"/>
      <c r="TIH286" s="159"/>
      <c r="TII286" s="159"/>
      <c r="TIJ286" s="160"/>
      <c r="TIK286" s="158"/>
      <c r="TIL286" s="159"/>
      <c r="TIM286" s="159"/>
      <c r="TIN286" s="159"/>
      <c r="TIO286" s="159"/>
      <c r="TIP286" s="159"/>
      <c r="TIQ286" s="159"/>
      <c r="TIR286" s="159"/>
      <c r="TIS286" s="159"/>
      <c r="TIT286" s="159"/>
      <c r="TIU286" s="159"/>
      <c r="TIV286" s="159"/>
      <c r="TIW286" s="159"/>
      <c r="TIX286" s="159"/>
      <c r="TIY286" s="159"/>
      <c r="TIZ286" s="159"/>
      <c r="TJA286" s="159"/>
      <c r="TJB286" s="159"/>
      <c r="TJC286" s="159"/>
      <c r="TJD286" s="159"/>
      <c r="TJE286" s="159"/>
      <c r="TJF286" s="159"/>
      <c r="TJG286" s="159"/>
      <c r="TJH286" s="159"/>
      <c r="TJI286" s="159"/>
      <c r="TJJ286" s="159"/>
      <c r="TJK286" s="159"/>
      <c r="TJL286" s="159"/>
      <c r="TJM286" s="159"/>
      <c r="TJN286" s="159"/>
      <c r="TJO286" s="160"/>
      <c r="TJP286" s="158"/>
      <c r="TJQ286" s="159"/>
      <c r="TJR286" s="159"/>
      <c r="TJS286" s="159"/>
      <c r="TJT286" s="159"/>
      <c r="TJU286" s="159"/>
      <c r="TJV286" s="159"/>
      <c r="TJW286" s="159"/>
      <c r="TJX286" s="159"/>
      <c r="TJY286" s="159"/>
      <c r="TJZ286" s="159"/>
      <c r="TKA286" s="159"/>
      <c r="TKB286" s="159"/>
      <c r="TKC286" s="159"/>
      <c r="TKD286" s="159"/>
      <c r="TKE286" s="159"/>
      <c r="TKF286" s="159"/>
      <c r="TKG286" s="159"/>
      <c r="TKH286" s="159"/>
      <c r="TKI286" s="159"/>
      <c r="TKJ286" s="159"/>
      <c r="TKK286" s="159"/>
      <c r="TKL286" s="159"/>
      <c r="TKM286" s="159"/>
      <c r="TKN286" s="159"/>
      <c r="TKO286" s="159"/>
      <c r="TKP286" s="159"/>
      <c r="TKQ286" s="159"/>
      <c r="TKR286" s="159"/>
      <c r="TKS286" s="159"/>
      <c r="TKT286" s="160"/>
      <c r="TKU286" s="158"/>
      <c r="TKV286" s="159"/>
      <c r="TKW286" s="159"/>
      <c r="TKX286" s="159"/>
      <c r="TKY286" s="159"/>
      <c r="TKZ286" s="159"/>
      <c r="TLA286" s="159"/>
      <c r="TLB286" s="159"/>
      <c r="TLC286" s="159"/>
      <c r="TLD286" s="159"/>
      <c r="TLE286" s="159"/>
      <c r="TLF286" s="159"/>
      <c r="TLG286" s="159"/>
      <c r="TLH286" s="159"/>
      <c r="TLI286" s="159"/>
      <c r="TLJ286" s="159"/>
      <c r="TLK286" s="159"/>
      <c r="TLL286" s="159"/>
      <c r="TLM286" s="159"/>
      <c r="TLN286" s="159"/>
      <c r="TLO286" s="159"/>
      <c r="TLP286" s="159"/>
      <c r="TLQ286" s="159"/>
      <c r="TLR286" s="159"/>
      <c r="TLS286" s="159"/>
      <c r="TLT286" s="159"/>
      <c r="TLU286" s="159"/>
      <c r="TLV286" s="159"/>
      <c r="TLW286" s="159"/>
      <c r="TLX286" s="159"/>
      <c r="TLY286" s="160"/>
      <c r="TLZ286" s="158"/>
      <c r="TMA286" s="159"/>
      <c r="TMB286" s="159"/>
      <c r="TMC286" s="159"/>
      <c r="TMD286" s="159"/>
      <c r="TME286" s="159"/>
      <c r="TMF286" s="159"/>
      <c r="TMG286" s="159"/>
      <c r="TMH286" s="159"/>
      <c r="TMI286" s="159"/>
      <c r="TMJ286" s="159"/>
      <c r="TMK286" s="159"/>
      <c r="TML286" s="159"/>
      <c r="TMM286" s="159"/>
      <c r="TMN286" s="159"/>
      <c r="TMO286" s="159"/>
      <c r="TMP286" s="159"/>
      <c r="TMQ286" s="159"/>
      <c r="TMR286" s="159"/>
      <c r="TMS286" s="159"/>
      <c r="TMT286" s="159"/>
      <c r="TMU286" s="159"/>
      <c r="TMV286" s="159"/>
      <c r="TMW286" s="159"/>
      <c r="TMX286" s="159"/>
      <c r="TMY286" s="159"/>
      <c r="TMZ286" s="159"/>
      <c r="TNA286" s="159"/>
      <c r="TNB286" s="159"/>
      <c r="TNC286" s="159"/>
      <c r="TND286" s="160"/>
      <c r="TNE286" s="158"/>
      <c r="TNF286" s="159"/>
      <c r="TNG286" s="159"/>
      <c r="TNH286" s="159"/>
      <c r="TNI286" s="159"/>
      <c r="TNJ286" s="159"/>
      <c r="TNK286" s="159"/>
      <c r="TNL286" s="159"/>
      <c r="TNM286" s="159"/>
      <c r="TNN286" s="159"/>
      <c r="TNO286" s="159"/>
      <c r="TNP286" s="159"/>
      <c r="TNQ286" s="159"/>
      <c r="TNR286" s="159"/>
      <c r="TNS286" s="159"/>
      <c r="TNT286" s="159"/>
      <c r="TNU286" s="159"/>
      <c r="TNV286" s="159"/>
      <c r="TNW286" s="159"/>
      <c r="TNX286" s="159"/>
      <c r="TNY286" s="159"/>
      <c r="TNZ286" s="159"/>
      <c r="TOA286" s="159"/>
      <c r="TOB286" s="159"/>
      <c r="TOC286" s="159"/>
      <c r="TOD286" s="159"/>
      <c r="TOE286" s="159"/>
      <c r="TOF286" s="159"/>
      <c r="TOG286" s="159"/>
      <c r="TOH286" s="159"/>
      <c r="TOI286" s="160"/>
      <c r="TOJ286" s="158"/>
      <c r="TOK286" s="159"/>
      <c r="TOL286" s="159"/>
      <c r="TOM286" s="159"/>
      <c r="TON286" s="159"/>
      <c r="TOO286" s="159"/>
      <c r="TOP286" s="159"/>
      <c r="TOQ286" s="159"/>
      <c r="TOR286" s="159"/>
      <c r="TOS286" s="159"/>
      <c r="TOT286" s="159"/>
      <c r="TOU286" s="159"/>
      <c r="TOV286" s="159"/>
      <c r="TOW286" s="159"/>
      <c r="TOX286" s="159"/>
      <c r="TOY286" s="159"/>
      <c r="TOZ286" s="159"/>
      <c r="TPA286" s="159"/>
      <c r="TPB286" s="159"/>
      <c r="TPC286" s="159"/>
      <c r="TPD286" s="159"/>
      <c r="TPE286" s="159"/>
      <c r="TPF286" s="159"/>
      <c r="TPG286" s="159"/>
      <c r="TPH286" s="159"/>
      <c r="TPI286" s="159"/>
      <c r="TPJ286" s="159"/>
      <c r="TPK286" s="159"/>
      <c r="TPL286" s="159"/>
      <c r="TPM286" s="159"/>
      <c r="TPN286" s="160"/>
      <c r="TPO286" s="158"/>
      <c r="TPP286" s="159"/>
      <c r="TPQ286" s="159"/>
      <c r="TPR286" s="159"/>
      <c r="TPS286" s="159"/>
      <c r="TPT286" s="159"/>
      <c r="TPU286" s="159"/>
      <c r="TPV286" s="159"/>
      <c r="TPW286" s="159"/>
      <c r="TPX286" s="159"/>
      <c r="TPY286" s="159"/>
      <c r="TPZ286" s="159"/>
      <c r="TQA286" s="159"/>
      <c r="TQB286" s="159"/>
      <c r="TQC286" s="159"/>
      <c r="TQD286" s="159"/>
      <c r="TQE286" s="159"/>
      <c r="TQF286" s="159"/>
      <c r="TQG286" s="159"/>
      <c r="TQH286" s="159"/>
      <c r="TQI286" s="159"/>
      <c r="TQJ286" s="159"/>
      <c r="TQK286" s="159"/>
      <c r="TQL286" s="159"/>
      <c r="TQM286" s="159"/>
      <c r="TQN286" s="159"/>
      <c r="TQO286" s="159"/>
      <c r="TQP286" s="159"/>
      <c r="TQQ286" s="159"/>
      <c r="TQR286" s="159"/>
      <c r="TQS286" s="160"/>
      <c r="TQT286" s="158"/>
      <c r="TQU286" s="159"/>
      <c r="TQV286" s="159"/>
      <c r="TQW286" s="159"/>
      <c r="TQX286" s="159"/>
      <c r="TQY286" s="159"/>
      <c r="TQZ286" s="159"/>
      <c r="TRA286" s="159"/>
      <c r="TRB286" s="159"/>
      <c r="TRC286" s="159"/>
      <c r="TRD286" s="159"/>
      <c r="TRE286" s="159"/>
      <c r="TRF286" s="159"/>
      <c r="TRG286" s="159"/>
      <c r="TRH286" s="159"/>
      <c r="TRI286" s="159"/>
      <c r="TRJ286" s="159"/>
      <c r="TRK286" s="159"/>
      <c r="TRL286" s="159"/>
      <c r="TRM286" s="159"/>
      <c r="TRN286" s="159"/>
      <c r="TRO286" s="159"/>
      <c r="TRP286" s="159"/>
      <c r="TRQ286" s="159"/>
      <c r="TRR286" s="159"/>
      <c r="TRS286" s="159"/>
      <c r="TRT286" s="159"/>
      <c r="TRU286" s="159"/>
      <c r="TRV286" s="159"/>
      <c r="TRW286" s="159"/>
      <c r="TRX286" s="160"/>
      <c r="TRY286" s="158"/>
      <c r="TRZ286" s="159"/>
      <c r="TSA286" s="159"/>
      <c r="TSB286" s="159"/>
      <c r="TSC286" s="159"/>
      <c r="TSD286" s="159"/>
      <c r="TSE286" s="159"/>
      <c r="TSF286" s="159"/>
      <c r="TSG286" s="159"/>
      <c r="TSH286" s="159"/>
      <c r="TSI286" s="159"/>
      <c r="TSJ286" s="159"/>
      <c r="TSK286" s="159"/>
      <c r="TSL286" s="159"/>
      <c r="TSM286" s="159"/>
      <c r="TSN286" s="159"/>
      <c r="TSO286" s="159"/>
      <c r="TSP286" s="159"/>
      <c r="TSQ286" s="159"/>
      <c r="TSR286" s="159"/>
      <c r="TSS286" s="159"/>
      <c r="TST286" s="159"/>
      <c r="TSU286" s="159"/>
      <c r="TSV286" s="159"/>
      <c r="TSW286" s="159"/>
      <c r="TSX286" s="159"/>
      <c r="TSY286" s="159"/>
      <c r="TSZ286" s="159"/>
      <c r="TTA286" s="159"/>
      <c r="TTB286" s="159"/>
      <c r="TTC286" s="160"/>
      <c r="TTD286" s="158"/>
      <c r="TTE286" s="159"/>
      <c r="TTF286" s="159"/>
      <c r="TTG286" s="159"/>
      <c r="TTH286" s="159"/>
      <c r="TTI286" s="159"/>
      <c r="TTJ286" s="159"/>
      <c r="TTK286" s="159"/>
      <c r="TTL286" s="159"/>
      <c r="TTM286" s="159"/>
      <c r="TTN286" s="159"/>
      <c r="TTO286" s="159"/>
      <c r="TTP286" s="159"/>
      <c r="TTQ286" s="159"/>
      <c r="TTR286" s="159"/>
      <c r="TTS286" s="159"/>
      <c r="TTT286" s="159"/>
      <c r="TTU286" s="159"/>
      <c r="TTV286" s="159"/>
      <c r="TTW286" s="159"/>
      <c r="TTX286" s="159"/>
      <c r="TTY286" s="159"/>
      <c r="TTZ286" s="159"/>
      <c r="TUA286" s="159"/>
      <c r="TUB286" s="159"/>
      <c r="TUC286" s="159"/>
      <c r="TUD286" s="159"/>
      <c r="TUE286" s="159"/>
      <c r="TUF286" s="159"/>
      <c r="TUG286" s="159"/>
      <c r="TUH286" s="160"/>
      <c r="TUI286" s="158"/>
      <c r="TUJ286" s="159"/>
      <c r="TUK286" s="159"/>
      <c r="TUL286" s="159"/>
      <c r="TUM286" s="159"/>
      <c r="TUN286" s="159"/>
      <c r="TUO286" s="159"/>
      <c r="TUP286" s="159"/>
      <c r="TUQ286" s="159"/>
      <c r="TUR286" s="159"/>
      <c r="TUS286" s="159"/>
      <c r="TUT286" s="159"/>
      <c r="TUU286" s="159"/>
      <c r="TUV286" s="159"/>
      <c r="TUW286" s="159"/>
      <c r="TUX286" s="159"/>
      <c r="TUY286" s="159"/>
      <c r="TUZ286" s="159"/>
      <c r="TVA286" s="159"/>
      <c r="TVB286" s="159"/>
      <c r="TVC286" s="159"/>
      <c r="TVD286" s="159"/>
      <c r="TVE286" s="159"/>
      <c r="TVF286" s="159"/>
      <c r="TVG286" s="159"/>
      <c r="TVH286" s="159"/>
      <c r="TVI286" s="159"/>
      <c r="TVJ286" s="159"/>
      <c r="TVK286" s="159"/>
      <c r="TVL286" s="159"/>
      <c r="TVM286" s="160"/>
      <c r="TVN286" s="158"/>
      <c r="TVO286" s="159"/>
      <c r="TVP286" s="159"/>
      <c r="TVQ286" s="159"/>
      <c r="TVR286" s="159"/>
      <c r="TVS286" s="159"/>
      <c r="TVT286" s="159"/>
      <c r="TVU286" s="159"/>
      <c r="TVV286" s="159"/>
      <c r="TVW286" s="159"/>
      <c r="TVX286" s="159"/>
      <c r="TVY286" s="159"/>
      <c r="TVZ286" s="159"/>
      <c r="TWA286" s="159"/>
      <c r="TWB286" s="159"/>
      <c r="TWC286" s="159"/>
      <c r="TWD286" s="159"/>
      <c r="TWE286" s="159"/>
      <c r="TWF286" s="159"/>
      <c r="TWG286" s="159"/>
      <c r="TWH286" s="159"/>
      <c r="TWI286" s="159"/>
      <c r="TWJ286" s="159"/>
      <c r="TWK286" s="159"/>
      <c r="TWL286" s="159"/>
      <c r="TWM286" s="159"/>
      <c r="TWN286" s="159"/>
      <c r="TWO286" s="159"/>
      <c r="TWP286" s="159"/>
      <c r="TWQ286" s="159"/>
      <c r="TWR286" s="160"/>
      <c r="TWS286" s="158"/>
      <c r="TWT286" s="159"/>
      <c r="TWU286" s="159"/>
      <c r="TWV286" s="159"/>
      <c r="TWW286" s="159"/>
      <c r="TWX286" s="159"/>
      <c r="TWY286" s="159"/>
      <c r="TWZ286" s="159"/>
      <c r="TXA286" s="159"/>
      <c r="TXB286" s="159"/>
      <c r="TXC286" s="159"/>
      <c r="TXD286" s="159"/>
      <c r="TXE286" s="159"/>
      <c r="TXF286" s="159"/>
      <c r="TXG286" s="159"/>
      <c r="TXH286" s="159"/>
      <c r="TXI286" s="159"/>
      <c r="TXJ286" s="159"/>
      <c r="TXK286" s="159"/>
      <c r="TXL286" s="159"/>
      <c r="TXM286" s="159"/>
      <c r="TXN286" s="159"/>
      <c r="TXO286" s="159"/>
      <c r="TXP286" s="159"/>
      <c r="TXQ286" s="159"/>
      <c r="TXR286" s="159"/>
      <c r="TXS286" s="159"/>
      <c r="TXT286" s="159"/>
      <c r="TXU286" s="159"/>
      <c r="TXV286" s="159"/>
      <c r="TXW286" s="160"/>
      <c r="TXX286" s="158"/>
      <c r="TXY286" s="159"/>
      <c r="TXZ286" s="159"/>
      <c r="TYA286" s="159"/>
      <c r="TYB286" s="159"/>
      <c r="TYC286" s="159"/>
      <c r="TYD286" s="159"/>
      <c r="TYE286" s="159"/>
      <c r="TYF286" s="159"/>
      <c r="TYG286" s="159"/>
      <c r="TYH286" s="159"/>
      <c r="TYI286" s="159"/>
      <c r="TYJ286" s="159"/>
      <c r="TYK286" s="159"/>
      <c r="TYL286" s="159"/>
      <c r="TYM286" s="159"/>
      <c r="TYN286" s="159"/>
      <c r="TYO286" s="159"/>
      <c r="TYP286" s="159"/>
      <c r="TYQ286" s="159"/>
      <c r="TYR286" s="159"/>
      <c r="TYS286" s="159"/>
      <c r="TYT286" s="159"/>
      <c r="TYU286" s="159"/>
      <c r="TYV286" s="159"/>
      <c r="TYW286" s="159"/>
      <c r="TYX286" s="159"/>
      <c r="TYY286" s="159"/>
      <c r="TYZ286" s="159"/>
      <c r="TZA286" s="159"/>
      <c r="TZB286" s="160"/>
      <c r="TZC286" s="158"/>
      <c r="TZD286" s="159"/>
      <c r="TZE286" s="159"/>
      <c r="TZF286" s="159"/>
      <c r="TZG286" s="159"/>
      <c r="TZH286" s="159"/>
      <c r="TZI286" s="159"/>
      <c r="TZJ286" s="159"/>
      <c r="TZK286" s="159"/>
      <c r="TZL286" s="159"/>
      <c r="TZM286" s="159"/>
      <c r="TZN286" s="159"/>
      <c r="TZO286" s="159"/>
      <c r="TZP286" s="159"/>
      <c r="TZQ286" s="159"/>
      <c r="TZR286" s="159"/>
      <c r="TZS286" s="159"/>
      <c r="TZT286" s="159"/>
      <c r="TZU286" s="159"/>
      <c r="TZV286" s="159"/>
      <c r="TZW286" s="159"/>
      <c r="TZX286" s="159"/>
      <c r="TZY286" s="159"/>
      <c r="TZZ286" s="159"/>
      <c r="UAA286" s="159"/>
      <c r="UAB286" s="159"/>
      <c r="UAC286" s="159"/>
      <c r="UAD286" s="159"/>
      <c r="UAE286" s="159"/>
      <c r="UAF286" s="159"/>
      <c r="UAG286" s="160"/>
      <c r="UAH286" s="158"/>
      <c r="UAI286" s="159"/>
      <c r="UAJ286" s="159"/>
      <c r="UAK286" s="159"/>
      <c r="UAL286" s="159"/>
      <c r="UAM286" s="159"/>
      <c r="UAN286" s="159"/>
      <c r="UAO286" s="159"/>
      <c r="UAP286" s="159"/>
      <c r="UAQ286" s="159"/>
      <c r="UAR286" s="159"/>
      <c r="UAS286" s="159"/>
      <c r="UAT286" s="159"/>
      <c r="UAU286" s="159"/>
      <c r="UAV286" s="159"/>
      <c r="UAW286" s="159"/>
      <c r="UAX286" s="159"/>
      <c r="UAY286" s="159"/>
      <c r="UAZ286" s="159"/>
      <c r="UBA286" s="159"/>
      <c r="UBB286" s="159"/>
      <c r="UBC286" s="159"/>
      <c r="UBD286" s="159"/>
      <c r="UBE286" s="159"/>
      <c r="UBF286" s="159"/>
      <c r="UBG286" s="159"/>
      <c r="UBH286" s="159"/>
      <c r="UBI286" s="159"/>
      <c r="UBJ286" s="159"/>
      <c r="UBK286" s="159"/>
      <c r="UBL286" s="160"/>
      <c r="UBM286" s="158"/>
      <c r="UBN286" s="159"/>
      <c r="UBO286" s="159"/>
      <c r="UBP286" s="159"/>
      <c r="UBQ286" s="159"/>
      <c r="UBR286" s="159"/>
      <c r="UBS286" s="159"/>
      <c r="UBT286" s="159"/>
      <c r="UBU286" s="159"/>
      <c r="UBV286" s="159"/>
      <c r="UBW286" s="159"/>
      <c r="UBX286" s="159"/>
      <c r="UBY286" s="159"/>
      <c r="UBZ286" s="159"/>
      <c r="UCA286" s="159"/>
      <c r="UCB286" s="159"/>
      <c r="UCC286" s="159"/>
      <c r="UCD286" s="159"/>
      <c r="UCE286" s="159"/>
      <c r="UCF286" s="159"/>
      <c r="UCG286" s="159"/>
      <c r="UCH286" s="159"/>
      <c r="UCI286" s="159"/>
      <c r="UCJ286" s="159"/>
      <c r="UCK286" s="159"/>
      <c r="UCL286" s="159"/>
      <c r="UCM286" s="159"/>
      <c r="UCN286" s="159"/>
      <c r="UCO286" s="159"/>
      <c r="UCP286" s="159"/>
      <c r="UCQ286" s="160"/>
      <c r="UCR286" s="158"/>
      <c r="UCS286" s="159"/>
      <c r="UCT286" s="159"/>
      <c r="UCU286" s="159"/>
      <c r="UCV286" s="159"/>
      <c r="UCW286" s="159"/>
      <c r="UCX286" s="159"/>
      <c r="UCY286" s="159"/>
      <c r="UCZ286" s="159"/>
      <c r="UDA286" s="159"/>
      <c r="UDB286" s="159"/>
      <c r="UDC286" s="159"/>
      <c r="UDD286" s="159"/>
      <c r="UDE286" s="159"/>
      <c r="UDF286" s="159"/>
      <c r="UDG286" s="159"/>
      <c r="UDH286" s="159"/>
      <c r="UDI286" s="159"/>
      <c r="UDJ286" s="159"/>
      <c r="UDK286" s="159"/>
      <c r="UDL286" s="159"/>
      <c r="UDM286" s="159"/>
      <c r="UDN286" s="159"/>
      <c r="UDO286" s="159"/>
      <c r="UDP286" s="159"/>
      <c r="UDQ286" s="159"/>
      <c r="UDR286" s="159"/>
      <c r="UDS286" s="159"/>
      <c r="UDT286" s="159"/>
      <c r="UDU286" s="159"/>
      <c r="UDV286" s="160"/>
      <c r="UDW286" s="158"/>
      <c r="UDX286" s="159"/>
      <c r="UDY286" s="159"/>
      <c r="UDZ286" s="159"/>
      <c r="UEA286" s="159"/>
      <c r="UEB286" s="159"/>
      <c r="UEC286" s="159"/>
      <c r="UED286" s="159"/>
      <c r="UEE286" s="159"/>
      <c r="UEF286" s="159"/>
      <c r="UEG286" s="159"/>
      <c r="UEH286" s="159"/>
      <c r="UEI286" s="159"/>
      <c r="UEJ286" s="159"/>
      <c r="UEK286" s="159"/>
      <c r="UEL286" s="159"/>
      <c r="UEM286" s="159"/>
      <c r="UEN286" s="159"/>
      <c r="UEO286" s="159"/>
      <c r="UEP286" s="159"/>
      <c r="UEQ286" s="159"/>
      <c r="UER286" s="159"/>
      <c r="UES286" s="159"/>
      <c r="UET286" s="159"/>
      <c r="UEU286" s="159"/>
      <c r="UEV286" s="159"/>
      <c r="UEW286" s="159"/>
      <c r="UEX286" s="159"/>
      <c r="UEY286" s="159"/>
      <c r="UEZ286" s="159"/>
      <c r="UFA286" s="160"/>
      <c r="UFB286" s="158"/>
      <c r="UFC286" s="159"/>
      <c r="UFD286" s="159"/>
      <c r="UFE286" s="159"/>
      <c r="UFF286" s="159"/>
      <c r="UFG286" s="159"/>
      <c r="UFH286" s="159"/>
      <c r="UFI286" s="159"/>
      <c r="UFJ286" s="159"/>
      <c r="UFK286" s="159"/>
      <c r="UFL286" s="159"/>
      <c r="UFM286" s="159"/>
      <c r="UFN286" s="159"/>
      <c r="UFO286" s="159"/>
      <c r="UFP286" s="159"/>
      <c r="UFQ286" s="159"/>
      <c r="UFR286" s="159"/>
      <c r="UFS286" s="159"/>
      <c r="UFT286" s="159"/>
      <c r="UFU286" s="159"/>
      <c r="UFV286" s="159"/>
      <c r="UFW286" s="159"/>
      <c r="UFX286" s="159"/>
      <c r="UFY286" s="159"/>
      <c r="UFZ286" s="159"/>
      <c r="UGA286" s="159"/>
      <c r="UGB286" s="159"/>
      <c r="UGC286" s="159"/>
      <c r="UGD286" s="159"/>
      <c r="UGE286" s="159"/>
      <c r="UGF286" s="160"/>
      <c r="UGG286" s="158"/>
      <c r="UGH286" s="159"/>
      <c r="UGI286" s="159"/>
      <c r="UGJ286" s="159"/>
      <c r="UGK286" s="159"/>
      <c r="UGL286" s="159"/>
      <c r="UGM286" s="159"/>
      <c r="UGN286" s="159"/>
      <c r="UGO286" s="159"/>
      <c r="UGP286" s="159"/>
      <c r="UGQ286" s="159"/>
      <c r="UGR286" s="159"/>
      <c r="UGS286" s="159"/>
      <c r="UGT286" s="159"/>
      <c r="UGU286" s="159"/>
      <c r="UGV286" s="159"/>
      <c r="UGW286" s="159"/>
      <c r="UGX286" s="159"/>
      <c r="UGY286" s="159"/>
      <c r="UGZ286" s="159"/>
      <c r="UHA286" s="159"/>
      <c r="UHB286" s="159"/>
      <c r="UHC286" s="159"/>
      <c r="UHD286" s="159"/>
      <c r="UHE286" s="159"/>
      <c r="UHF286" s="159"/>
      <c r="UHG286" s="159"/>
      <c r="UHH286" s="159"/>
      <c r="UHI286" s="159"/>
      <c r="UHJ286" s="159"/>
      <c r="UHK286" s="160"/>
      <c r="UHL286" s="158"/>
      <c r="UHM286" s="159"/>
      <c r="UHN286" s="159"/>
      <c r="UHO286" s="159"/>
      <c r="UHP286" s="159"/>
      <c r="UHQ286" s="159"/>
      <c r="UHR286" s="159"/>
      <c r="UHS286" s="159"/>
      <c r="UHT286" s="159"/>
      <c r="UHU286" s="159"/>
      <c r="UHV286" s="159"/>
      <c r="UHW286" s="159"/>
      <c r="UHX286" s="159"/>
      <c r="UHY286" s="159"/>
      <c r="UHZ286" s="159"/>
      <c r="UIA286" s="159"/>
      <c r="UIB286" s="159"/>
      <c r="UIC286" s="159"/>
      <c r="UID286" s="159"/>
      <c r="UIE286" s="159"/>
      <c r="UIF286" s="159"/>
      <c r="UIG286" s="159"/>
      <c r="UIH286" s="159"/>
      <c r="UII286" s="159"/>
      <c r="UIJ286" s="159"/>
      <c r="UIK286" s="159"/>
      <c r="UIL286" s="159"/>
      <c r="UIM286" s="159"/>
      <c r="UIN286" s="159"/>
      <c r="UIO286" s="159"/>
      <c r="UIP286" s="160"/>
      <c r="UIQ286" s="158"/>
      <c r="UIR286" s="159"/>
      <c r="UIS286" s="159"/>
      <c r="UIT286" s="159"/>
      <c r="UIU286" s="159"/>
      <c r="UIV286" s="159"/>
      <c r="UIW286" s="159"/>
      <c r="UIX286" s="159"/>
      <c r="UIY286" s="159"/>
      <c r="UIZ286" s="159"/>
      <c r="UJA286" s="159"/>
      <c r="UJB286" s="159"/>
      <c r="UJC286" s="159"/>
      <c r="UJD286" s="159"/>
      <c r="UJE286" s="159"/>
      <c r="UJF286" s="159"/>
      <c r="UJG286" s="159"/>
      <c r="UJH286" s="159"/>
      <c r="UJI286" s="159"/>
      <c r="UJJ286" s="159"/>
      <c r="UJK286" s="159"/>
      <c r="UJL286" s="159"/>
      <c r="UJM286" s="159"/>
      <c r="UJN286" s="159"/>
      <c r="UJO286" s="159"/>
      <c r="UJP286" s="159"/>
      <c r="UJQ286" s="159"/>
      <c r="UJR286" s="159"/>
      <c r="UJS286" s="159"/>
      <c r="UJT286" s="159"/>
      <c r="UJU286" s="160"/>
      <c r="UJV286" s="158"/>
      <c r="UJW286" s="159"/>
      <c r="UJX286" s="159"/>
      <c r="UJY286" s="159"/>
      <c r="UJZ286" s="159"/>
      <c r="UKA286" s="159"/>
      <c r="UKB286" s="159"/>
      <c r="UKC286" s="159"/>
      <c r="UKD286" s="159"/>
      <c r="UKE286" s="159"/>
      <c r="UKF286" s="159"/>
      <c r="UKG286" s="159"/>
      <c r="UKH286" s="159"/>
      <c r="UKI286" s="159"/>
      <c r="UKJ286" s="159"/>
      <c r="UKK286" s="159"/>
      <c r="UKL286" s="159"/>
      <c r="UKM286" s="159"/>
      <c r="UKN286" s="159"/>
      <c r="UKO286" s="159"/>
      <c r="UKP286" s="159"/>
      <c r="UKQ286" s="159"/>
      <c r="UKR286" s="159"/>
      <c r="UKS286" s="159"/>
      <c r="UKT286" s="159"/>
      <c r="UKU286" s="159"/>
      <c r="UKV286" s="159"/>
      <c r="UKW286" s="159"/>
      <c r="UKX286" s="159"/>
      <c r="UKY286" s="159"/>
      <c r="UKZ286" s="160"/>
      <c r="ULA286" s="158"/>
      <c r="ULB286" s="159"/>
      <c r="ULC286" s="159"/>
      <c r="ULD286" s="159"/>
      <c r="ULE286" s="159"/>
      <c r="ULF286" s="159"/>
      <c r="ULG286" s="159"/>
      <c r="ULH286" s="159"/>
      <c r="ULI286" s="159"/>
      <c r="ULJ286" s="159"/>
      <c r="ULK286" s="159"/>
      <c r="ULL286" s="159"/>
      <c r="ULM286" s="159"/>
      <c r="ULN286" s="159"/>
      <c r="ULO286" s="159"/>
      <c r="ULP286" s="159"/>
      <c r="ULQ286" s="159"/>
      <c r="ULR286" s="159"/>
      <c r="ULS286" s="159"/>
      <c r="ULT286" s="159"/>
      <c r="ULU286" s="159"/>
      <c r="ULV286" s="159"/>
      <c r="ULW286" s="159"/>
      <c r="ULX286" s="159"/>
      <c r="ULY286" s="159"/>
      <c r="ULZ286" s="159"/>
      <c r="UMA286" s="159"/>
      <c r="UMB286" s="159"/>
      <c r="UMC286" s="159"/>
      <c r="UMD286" s="159"/>
      <c r="UME286" s="160"/>
      <c r="UMF286" s="158"/>
      <c r="UMG286" s="159"/>
      <c r="UMH286" s="159"/>
      <c r="UMI286" s="159"/>
      <c r="UMJ286" s="159"/>
      <c r="UMK286" s="159"/>
      <c r="UML286" s="159"/>
      <c r="UMM286" s="159"/>
      <c r="UMN286" s="159"/>
      <c r="UMO286" s="159"/>
      <c r="UMP286" s="159"/>
      <c r="UMQ286" s="159"/>
      <c r="UMR286" s="159"/>
      <c r="UMS286" s="159"/>
      <c r="UMT286" s="159"/>
      <c r="UMU286" s="159"/>
      <c r="UMV286" s="159"/>
      <c r="UMW286" s="159"/>
      <c r="UMX286" s="159"/>
      <c r="UMY286" s="159"/>
      <c r="UMZ286" s="159"/>
      <c r="UNA286" s="159"/>
      <c r="UNB286" s="159"/>
      <c r="UNC286" s="159"/>
      <c r="UND286" s="159"/>
      <c r="UNE286" s="159"/>
      <c r="UNF286" s="159"/>
      <c r="UNG286" s="159"/>
      <c r="UNH286" s="159"/>
      <c r="UNI286" s="159"/>
      <c r="UNJ286" s="160"/>
      <c r="UNK286" s="158"/>
      <c r="UNL286" s="159"/>
      <c r="UNM286" s="159"/>
      <c r="UNN286" s="159"/>
      <c r="UNO286" s="159"/>
      <c r="UNP286" s="159"/>
      <c r="UNQ286" s="159"/>
      <c r="UNR286" s="159"/>
      <c r="UNS286" s="159"/>
      <c r="UNT286" s="159"/>
      <c r="UNU286" s="159"/>
      <c r="UNV286" s="159"/>
      <c r="UNW286" s="159"/>
      <c r="UNX286" s="159"/>
      <c r="UNY286" s="159"/>
      <c r="UNZ286" s="159"/>
      <c r="UOA286" s="159"/>
      <c r="UOB286" s="159"/>
      <c r="UOC286" s="159"/>
      <c r="UOD286" s="159"/>
      <c r="UOE286" s="159"/>
      <c r="UOF286" s="159"/>
      <c r="UOG286" s="159"/>
      <c r="UOH286" s="159"/>
      <c r="UOI286" s="159"/>
      <c r="UOJ286" s="159"/>
      <c r="UOK286" s="159"/>
      <c r="UOL286" s="159"/>
      <c r="UOM286" s="159"/>
      <c r="UON286" s="159"/>
      <c r="UOO286" s="160"/>
      <c r="UOP286" s="158"/>
      <c r="UOQ286" s="159"/>
      <c r="UOR286" s="159"/>
      <c r="UOS286" s="159"/>
      <c r="UOT286" s="159"/>
      <c r="UOU286" s="159"/>
      <c r="UOV286" s="159"/>
      <c r="UOW286" s="159"/>
      <c r="UOX286" s="159"/>
      <c r="UOY286" s="159"/>
      <c r="UOZ286" s="159"/>
      <c r="UPA286" s="159"/>
      <c r="UPB286" s="159"/>
      <c r="UPC286" s="159"/>
      <c r="UPD286" s="159"/>
      <c r="UPE286" s="159"/>
      <c r="UPF286" s="159"/>
      <c r="UPG286" s="159"/>
      <c r="UPH286" s="159"/>
      <c r="UPI286" s="159"/>
      <c r="UPJ286" s="159"/>
      <c r="UPK286" s="159"/>
      <c r="UPL286" s="159"/>
      <c r="UPM286" s="159"/>
      <c r="UPN286" s="159"/>
      <c r="UPO286" s="159"/>
      <c r="UPP286" s="159"/>
      <c r="UPQ286" s="159"/>
      <c r="UPR286" s="159"/>
      <c r="UPS286" s="159"/>
      <c r="UPT286" s="160"/>
      <c r="UPU286" s="158"/>
      <c r="UPV286" s="159"/>
      <c r="UPW286" s="159"/>
      <c r="UPX286" s="159"/>
      <c r="UPY286" s="159"/>
      <c r="UPZ286" s="159"/>
      <c r="UQA286" s="159"/>
      <c r="UQB286" s="159"/>
      <c r="UQC286" s="159"/>
      <c r="UQD286" s="159"/>
      <c r="UQE286" s="159"/>
      <c r="UQF286" s="159"/>
      <c r="UQG286" s="159"/>
      <c r="UQH286" s="159"/>
      <c r="UQI286" s="159"/>
      <c r="UQJ286" s="159"/>
      <c r="UQK286" s="159"/>
      <c r="UQL286" s="159"/>
      <c r="UQM286" s="159"/>
      <c r="UQN286" s="159"/>
      <c r="UQO286" s="159"/>
      <c r="UQP286" s="159"/>
      <c r="UQQ286" s="159"/>
      <c r="UQR286" s="159"/>
      <c r="UQS286" s="159"/>
      <c r="UQT286" s="159"/>
      <c r="UQU286" s="159"/>
      <c r="UQV286" s="159"/>
      <c r="UQW286" s="159"/>
      <c r="UQX286" s="159"/>
      <c r="UQY286" s="160"/>
      <c r="UQZ286" s="158"/>
      <c r="URA286" s="159"/>
      <c r="URB286" s="159"/>
      <c r="URC286" s="159"/>
      <c r="URD286" s="159"/>
      <c r="URE286" s="159"/>
      <c r="URF286" s="159"/>
      <c r="URG286" s="159"/>
      <c r="URH286" s="159"/>
      <c r="URI286" s="159"/>
      <c r="URJ286" s="159"/>
      <c r="URK286" s="159"/>
      <c r="URL286" s="159"/>
      <c r="URM286" s="159"/>
      <c r="URN286" s="159"/>
      <c r="URO286" s="159"/>
      <c r="URP286" s="159"/>
      <c r="URQ286" s="159"/>
      <c r="URR286" s="159"/>
      <c r="URS286" s="159"/>
      <c r="URT286" s="159"/>
      <c r="URU286" s="159"/>
      <c r="URV286" s="159"/>
      <c r="URW286" s="159"/>
      <c r="URX286" s="159"/>
      <c r="URY286" s="159"/>
      <c r="URZ286" s="159"/>
      <c r="USA286" s="159"/>
      <c r="USB286" s="159"/>
      <c r="USC286" s="159"/>
      <c r="USD286" s="160"/>
      <c r="USE286" s="158"/>
      <c r="USF286" s="159"/>
      <c r="USG286" s="159"/>
      <c r="USH286" s="159"/>
      <c r="USI286" s="159"/>
      <c r="USJ286" s="159"/>
      <c r="USK286" s="159"/>
      <c r="USL286" s="159"/>
      <c r="USM286" s="159"/>
      <c r="USN286" s="159"/>
      <c r="USO286" s="159"/>
      <c r="USP286" s="159"/>
      <c r="USQ286" s="159"/>
      <c r="USR286" s="159"/>
      <c r="USS286" s="159"/>
      <c r="UST286" s="159"/>
      <c r="USU286" s="159"/>
      <c r="USV286" s="159"/>
      <c r="USW286" s="159"/>
      <c r="USX286" s="159"/>
      <c r="USY286" s="159"/>
      <c r="USZ286" s="159"/>
      <c r="UTA286" s="159"/>
      <c r="UTB286" s="159"/>
      <c r="UTC286" s="159"/>
      <c r="UTD286" s="159"/>
      <c r="UTE286" s="159"/>
      <c r="UTF286" s="159"/>
      <c r="UTG286" s="159"/>
      <c r="UTH286" s="159"/>
      <c r="UTI286" s="160"/>
      <c r="UTJ286" s="158"/>
      <c r="UTK286" s="159"/>
      <c r="UTL286" s="159"/>
      <c r="UTM286" s="159"/>
      <c r="UTN286" s="159"/>
      <c r="UTO286" s="159"/>
      <c r="UTP286" s="159"/>
      <c r="UTQ286" s="159"/>
      <c r="UTR286" s="159"/>
      <c r="UTS286" s="159"/>
      <c r="UTT286" s="159"/>
      <c r="UTU286" s="159"/>
      <c r="UTV286" s="159"/>
      <c r="UTW286" s="159"/>
      <c r="UTX286" s="159"/>
      <c r="UTY286" s="159"/>
      <c r="UTZ286" s="159"/>
      <c r="UUA286" s="159"/>
      <c r="UUB286" s="159"/>
      <c r="UUC286" s="159"/>
      <c r="UUD286" s="159"/>
      <c r="UUE286" s="159"/>
      <c r="UUF286" s="159"/>
      <c r="UUG286" s="159"/>
      <c r="UUH286" s="159"/>
      <c r="UUI286" s="159"/>
      <c r="UUJ286" s="159"/>
      <c r="UUK286" s="159"/>
      <c r="UUL286" s="159"/>
      <c r="UUM286" s="159"/>
      <c r="UUN286" s="160"/>
      <c r="UUO286" s="158"/>
      <c r="UUP286" s="159"/>
      <c r="UUQ286" s="159"/>
      <c r="UUR286" s="159"/>
      <c r="UUS286" s="159"/>
      <c r="UUT286" s="159"/>
      <c r="UUU286" s="159"/>
      <c r="UUV286" s="159"/>
      <c r="UUW286" s="159"/>
      <c r="UUX286" s="159"/>
      <c r="UUY286" s="159"/>
      <c r="UUZ286" s="159"/>
      <c r="UVA286" s="159"/>
      <c r="UVB286" s="159"/>
      <c r="UVC286" s="159"/>
      <c r="UVD286" s="159"/>
      <c r="UVE286" s="159"/>
      <c r="UVF286" s="159"/>
      <c r="UVG286" s="159"/>
      <c r="UVH286" s="159"/>
      <c r="UVI286" s="159"/>
      <c r="UVJ286" s="159"/>
      <c r="UVK286" s="159"/>
      <c r="UVL286" s="159"/>
      <c r="UVM286" s="159"/>
      <c r="UVN286" s="159"/>
      <c r="UVO286" s="159"/>
      <c r="UVP286" s="159"/>
      <c r="UVQ286" s="159"/>
      <c r="UVR286" s="159"/>
      <c r="UVS286" s="160"/>
      <c r="UVT286" s="158"/>
      <c r="UVU286" s="159"/>
      <c r="UVV286" s="159"/>
      <c r="UVW286" s="159"/>
      <c r="UVX286" s="159"/>
      <c r="UVY286" s="159"/>
      <c r="UVZ286" s="159"/>
      <c r="UWA286" s="159"/>
      <c r="UWB286" s="159"/>
      <c r="UWC286" s="159"/>
      <c r="UWD286" s="159"/>
      <c r="UWE286" s="159"/>
      <c r="UWF286" s="159"/>
      <c r="UWG286" s="159"/>
      <c r="UWH286" s="159"/>
      <c r="UWI286" s="159"/>
      <c r="UWJ286" s="159"/>
      <c r="UWK286" s="159"/>
      <c r="UWL286" s="159"/>
      <c r="UWM286" s="159"/>
      <c r="UWN286" s="159"/>
      <c r="UWO286" s="159"/>
      <c r="UWP286" s="159"/>
      <c r="UWQ286" s="159"/>
      <c r="UWR286" s="159"/>
      <c r="UWS286" s="159"/>
      <c r="UWT286" s="159"/>
      <c r="UWU286" s="159"/>
      <c r="UWV286" s="159"/>
      <c r="UWW286" s="159"/>
      <c r="UWX286" s="160"/>
      <c r="UWY286" s="158"/>
      <c r="UWZ286" s="159"/>
      <c r="UXA286" s="159"/>
      <c r="UXB286" s="159"/>
      <c r="UXC286" s="159"/>
      <c r="UXD286" s="159"/>
      <c r="UXE286" s="159"/>
      <c r="UXF286" s="159"/>
      <c r="UXG286" s="159"/>
      <c r="UXH286" s="159"/>
      <c r="UXI286" s="159"/>
      <c r="UXJ286" s="159"/>
      <c r="UXK286" s="159"/>
      <c r="UXL286" s="159"/>
      <c r="UXM286" s="159"/>
      <c r="UXN286" s="159"/>
      <c r="UXO286" s="159"/>
      <c r="UXP286" s="159"/>
      <c r="UXQ286" s="159"/>
      <c r="UXR286" s="159"/>
      <c r="UXS286" s="159"/>
      <c r="UXT286" s="159"/>
      <c r="UXU286" s="159"/>
      <c r="UXV286" s="159"/>
      <c r="UXW286" s="159"/>
      <c r="UXX286" s="159"/>
      <c r="UXY286" s="159"/>
      <c r="UXZ286" s="159"/>
      <c r="UYA286" s="159"/>
      <c r="UYB286" s="159"/>
      <c r="UYC286" s="160"/>
      <c r="UYD286" s="158"/>
      <c r="UYE286" s="159"/>
      <c r="UYF286" s="159"/>
      <c r="UYG286" s="159"/>
      <c r="UYH286" s="159"/>
      <c r="UYI286" s="159"/>
      <c r="UYJ286" s="159"/>
      <c r="UYK286" s="159"/>
      <c r="UYL286" s="159"/>
      <c r="UYM286" s="159"/>
      <c r="UYN286" s="159"/>
      <c r="UYO286" s="159"/>
      <c r="UYP286" s="159"/>
      <c r="UYQ286" s="159"/>
      <c r="UYR286" s="159"/>
      <c r="UYS286" s="159"/>
      <c r="UYT286" s="159"/>
      <c r="UYU286" s="159"/>
      <c r="UYV286" s="159"/>
      <c r="UYW286" s="159"/>
      <c r="UYX286" s="159"/>
      <c r="UYY286" s="159"/>
      <c r="UYZ286" s="159"/>
      <c r="UZA286" s="159"/>
      <c r="UZB286" s="159"/>
      <c r="UZC286" s="159"/>
      <c r="UZD286" s="159"/>
      <c r="UZE286" s="159"/>
      <c r="UZF286" s="159"/>
      <c r="UZG286" s="159"/>
      <c r="UZH286" s="160"/>
      <c r="UZI286" s="158"/>
      <c r="UZJ286" s="159"/>
      <c r="UZK286" s="159"/>
      <c r="UZL286" s="159"/>
      <c r="UZM286" s="159"/>
      <c r="UZN286" s="159"/>
      <c r="UZO286" s="159"/>
      <c r="UZP286" s="159"/>
      <c r="UZQ286" s="159"/>
      <c r="UZR286" s="159"/>
      <c r="UZS286" s="159"/>
      <c r="UZT286" s="159"/>
      <c r="UZU286" s="159"/>
      <c r="UZV286" s="159"/>
      <c r="UZW286" s="159"/>
      <c r="UZX286" s="159"/>
      <c r="UZY286" s="159"/>
      <c r="UZZ286" s="159"/>
      <c r="VAA286" s="159"/>
      <c r="VAB286" s="159"/>
      <c r="VAC286" s="159"/>
      <c r="VAD286" s="159"/>
      <c r="VAE286" s="159"/>
      <c r="VAF286" s="159"/>
      <c r="VAG286" s="159"/>
      <c r="VAH286" s="159"/>
      <c r="VAI286" s="159"/>
      <c r="VAJ286" s="159"/>
      <c r="VAK286" s="159"/>
      <c r="VAL286" s="159"/>
      <c r="VAM286" s="160"/>
      <c r="VAN286" s="158"/>
      <c r="VAO286" s="159"/>
      <c r="VAP286" s="159"/>
      <c r="VAQ286" s="159"/>
      <c r="VAR286" s="159"/>
      <c r="VAS286" s="159"/>
      <c r="VAT286" s="159"/>
      <c r="VAU286" s="159"/>
      <c r="VAV286" s="159"/>
      <c r="VAW286" s="159"/>
      <c r="VAX286" s="159"/>
      <c r="VAY286" s="159"/>
      <c r="VAZ286" s="159"/>
      <c r="VBA286" s="159"/>
      <c r="VBB286" s="159"/>
      <c r="VBC286" s="159"/>
      <c r="VBD286" s="159"/>
      <c r="VBE286" s="159"/>
      <c r="VBF286" s="159"/>
      <c r="VBG286" s="159"/>
      <c r="VBH286" s="159"/>
      <c r="VBI286" s="159"/>
      <c r="VBJ286" s="159"/>
      <c r="VBK286" s="159"/>
      <c r="VBL286" s="159"/>
      <c r="VBM286" s="159"/>
      <c r="VBN286" s="159"/>
      <c r="VBO286" s="159"/>
      <c r="VBP286" s="159"/>
      <c r="VBQ286" s="159"/>
      <c r="VBR286" s="160"/>
      <c r="VBS286" s="158"/>
      <c r="VBT286" s="159"/>
      <c r="VBU286" s="159"/>
      <c r="VBV286" s="159"/>
      <c r="VBW286" s="159"/>
      <c r="VBX286" s="159"/>
      <c r="VBY286" s="159"/>
      <c r="VBZ286" s="159"/>
      <c r="VCA286" s="159"/>
      <c r="VCB286" s="159"/>
      <c r="VCC286" s="159"/>
      <c r="VCD286" s="159"/>
      <c r="VCE286" s="159"/>
      <c r="VCF286" s="159"/>
      <c r="VCG286" s="159"/>
      <c r="VCH286" s="159"/>
      <c r="VCI286" s="159"/>
      <c r="VCJ286" s="159"/>
      <c r="VCK286" s="159"/>
      <c r="VCL286" s="159"/>
      <c r="VCM286" s="159"/>
      <c r="VCN286" s="159"/>
      <c r="VCO286" s="159"/>
      <c r="VCP286" s="159"/>
      <c r="VCQ286" s="159"/>
      <c r="VCR286" s="159"/>
      <c r="VCS286" s="159"/>
      <c r="VCT286" s="159"/>
      <c r="VCU286" s="159"/>
      <c r="VCV286" s="159"/>
      <c r="VCW286" s="160"/>
      <c r="VCX286" s="158"/>
      <c r="VCY286" s="159"/>
      <c r="VCZ286" s="159"/>
      <c r="VDA286" s="159"/>
      <c r="VDB286" s="159"/>
      <c r="VDC286" s="159"/>
      <c r="VDD286" s="159"/>
      <c r="VDE286" s="159"/>
      <c r="VDF286" s="159"/>
      <c r="VDG286" s="159"/>
      <c r="VDH286" s="159"/>
      <c r="VDI286" s="159"/>
      <c r="VDJ286" s="159"/>
      <c r="VDK286" s="159"/>
      <c r="VDL286" s="159"/>
      <c r="VDM286" s="159"/>
      <c r="VDN286" s="159"/>
      <c r="VDO286" s="159"/>
      <c r="VDP286" s="159"/>
      <c r="VDQ286" s="159"/>
      <c r="VDR286" s="159"/>
      <c r="VDS286" s="159"/>
      <c r="VDT286" s="159"/>
      <c r="VDU286" s="159"/>
      <c r="VDV286" s="159"/>
      <c r="VDW286" s="159"/>
      <c r="VDX286" s="159"/>
      <c r="VDY286" s="159"/>
      <c r="VDZ286" s="159"/>
      <c r="VEA286" s="159"/>
      <c r="VEB286" s="160"/>
      <c r="VEC286" s="158"/>
      <c r="VED286" s="159"/>
      <c r="VEE286" s="159"/>
      <c r="VEF286" s="159"/>
      <c r="VEG286" s="159"/>
      <c r="VEH286" s="159"/>
      <c r="VEI286" s="159"/>
      <c r="VEJ286" s="159"/>
      <c r="VEK286" s="159"/>
      <c r="VEL286" s="159"/>
      <c r="VEM286" s="159"/>
      <c r="VEN286" s="159"/>
      <c r="VEO286" s="159"/>
      <c r="VEP286" s="159"/>
      <c r="VEQ286" s="159"/>
      <c r="VER286" s="159"/>
      <c r="VES286" s="159"/>
      <c r="VET286" s="159"/>
      <c r="VEU286" s="159"/>
      <c r="VEV286" s="159"/>
      <c r="VEW286" s="159"/>
      <c r="VEX286" s="159"/>
      <c r="VEY286" s="159"/>
      <c r="VEZ286" s="159"/>
      <c r="VFA286" s="159"/>
      <c r="VFB286" s="159"/>
      <c r="VFC286" s="159"/>
      <c r="VFD286" s="159"/>
      <c r="VFE286" s="159"/>
      <c r="VFF286" s="159"/>
      <c r="VFG286" s="160"/>
      <c r="VFH286" s="158"/>
      <c r="VFI286" s="159"/>
      <c r="VFJ286" s="159"/>
      <c r="VFK286" s="159"/>
      <c r="VFL286" s="159"/>
      <c r="VFM286" s="159"/>
      <c r="VFN286" s="159"/>
      <c r="VFO286" s="159"/>
      <c r="VFP286" s="159"/>
      <c r="VFQ286" s="159"/>
      <c r="VFR286" s="159"/>
      <c r="VFS286" s="159"/>
      <c r="VFT286" s="159"/>
      <c r="VFU286" s="159"/>
      <c r="VFV286" s="159"/>
      <c r="VFW286" s="159"/>
      <c r="VFX286" s="159"/>
      <c r="VFY286" s="159"/>
      <c r="VFZ286" s="159"/>
      <c r="VGA286" s="159"/>
      <c r="VGB286" s="159"/>
      <c r="VGC286" s="159"/>
      <c r="VGD286" s="159"/>
      <c r="VGE286" s="159"/>
      <c r="VGF286" s="159"/>
      <c r="VGG286" s="159"/>
      <c r="VGH286" s="159"/>
      <c r="VGI286" s="159"/>
      <c r="VGJ286" s="159"/>
      <c r="VGK286" s="159"/>
      <c r="VGL286" s="160"/>
      <c r="VGM286" s="158"/>
      <c r="VGN286" s="159"/>
      <c r="VGO286" s="159"/>
      <c r="VGP286" s="159"/>
      <c r="VGQ286" s="159"/>
      <c r="VGR286" s="159"/>
      <c r="VGS286" s="159"/>
      <c r="VGT286" s="159"/>
      <c r="VGU286" s="159"/>
      <c r="VGV286" s="159"/>
      <c r="VGW286" s="159"/>
      <c r="VGX286" s="159"/>
      <c r="VGY286" s="159"/>
      <c r="VGZ286" s="159"/>
      <c r="VHA286" s="159"/>
      <c r="VHB286" s="159"/>
      <c r="VHC286" s="159"/>
      <c r="VHD286" s="159"/>
      <c r="VHE286" s="159"/>
      <c r="VHF286" s="159"/>
      <c r="VHG286" s="159"/>
      <c r="VHH286" s="159"/>
      <c r="VHI286" s="159"/>
      <c r="VHJ286" s="159"/>
      <c r="VHK286" s="159"/>
      <c r="VHL286" s="159"/>
      <c r="VHM286" s="159"/>
      <c r="VHN286" s="159"/>
      <c r="VHO286" s="159"/>
      <c r="VHP286" s="159"/>
      <c r="VHQ286" s="160"/>
      <c r="VHR286" s="158"/>
      <c r="VHS286" s="159"/>
      <c r="VHT286" s="159"/>
      <c r="VHU286" s="159"/>
      <c r="VHV286" s="159"/>
      <c r="VHW286" s="159"/>
      <c r="VHX286" s="159"/>
      <c r="VHY286" s="159"/>
      <c r="VHZ286" s="159"/>
      <c r="VIA286" s="159"/>
      <c r="VIB286" s="159"/>
      <c r="VIC286" s="159"/>
      <c r="VID286" s="159"/>
      <c r="VIE286" s="159"/>
      <c r="VIF286" s="159"/>
      <c r="VIG286" s="159"/>
      <c r="VIH286" s="159"/>
      <c r="VII286" s="159"/>
      <c r="VIJ286" s="159"/>
      <c r="VIK286" s="159"/>
      <c r="VIL286" s="159"/>
      <c r="VIM286" s="159"/>
      <c r="VIN286" s="159"/>
      <c r="VIO286" s="159"/>
      <c r="VIP286" s="159"/>
      <c r="VIQ286" s="159"/>
      <c r="VIR286" s="159"/>
      <c r="VIS286" s="159"/>
      <c r="VIT286" s="159"/>
      <c r="VIU286" s="159"/>
      <c r="VIV286" s="160"/>
      <c r="VIW286" s="158"/>
      <c r="VIX286" s="159"/>
      <c r="VIY286" s="159"/>
      <c r="VIZ286" s="159"/>
      <c r="VJA286" s="159"/>
      <c r="VJB286" s="159"/>
      <c r="VJC286" s="159"/>
      <c r="VJD286" s="159"/>
      <c r="VJE286" s="159"/>
      <c r="VJF286" s="159"/>
      <c r="VJG286" s="159"/>
      <c r="VJH286" s="159"/>
      <c r="VJI286" s="159"/>
      <c r="VJJ286" s="159"/>
      <c r="VJK286" s="159"/>
      <c r="VJL286" s="159"/>
      <c r="VJM286" s="159"/>
      <c r="VJN286" s="159"/>
      <c r="VJO286" s="159"/>
      <c r="VJP286" s="159"/>
      <c r="VJQ286" s="159"/>
      <c r="VJR286" s="159"/>
      <c r="VJS286" s="159"/>
      <c r="VJT286" s="159"/>
      <c r="VJU286" s="159"/>
      <c r="VJV286" s="159"/>
      <c r="VJW286" s="159"/>
      <c r="VJX286" s="159"/>
      <c r="VJY286" s="159"/>
      <c r="VJZ286" s="159"/>
      <c r="VKA286" s="160"/>
      <c r="VKB286" s="158"/>
      <c r="VKC286" s="159"/>
      <c r="VKD286" s="159"/>
      <c r="VKE286" s="159"/>
      <c r="VKF286" s="159"/>
      <c r="VKG286" s="159"/>
      <c r="VKH286" s="159"/>
      <c r="VKI286" s="159"/>
      <c r="VKJ286" s="159"/>
      <c r="VKK286" s="159"/>
      <c r="VKL286" s="159"/>
      <c r="VKM286" s="159"/>
      <c r="VKN286" s="159"/>
      <c r="VKO286" s="159"/>
      <c r="VKP286" s="159"/>
      <c r="VKQ286" s="159"/>
      <c r="VKR286" s="159"/>
      <c r="VKS286" s="159"/>
      <c r="VKT286" s="159"/>
      <c r="VKU286" s="159"/>
      <c r="VKV286" s="159"/>
      <c r="VKW286" s="159"/>
      <c r="VKX286" s="159"/>
      <c r="VKY286" s="159"/>
      <c r="VKZ286" s="159"/>
      <c r="VLA286" s="159"/>
      <c r="VLB286" s="159"/>
      <c r="VLC286" s="159"/>
      <c r="VLD286" s="159"/>
      <c r="VLE286" s="159"/>
      <c r="VLF286" s="160"/>
      <c r="VLG286" s="158"/>
      <c r="VLH286" s="159"/>
      <c r="VLI286" s="159"/>
      <c r="VLJ286" s="159"/>
      <c r="VLK286" s="159"/>
      <c r="VLL286" s="159"/>
      <c r="VLM286" s="159"/>
      <c r="VLN286" s="159"/>
      <c r="VLO286" s="159"/>
      <c r="VLP286" s="159"/>
      <c r="VLQ286" s="159"/>
      <c r="VLR286" s="159"/>
      <c r="VLS286" s="159"/>
      <c r="VLT286" s="159"/>
      <c r="VLU286" s="159"/>
      <c r="VLV286" s="159"/>
      <c r="VLW286" s="159"/>
      <c r="VLX286" s="159"/>
      <c r="VLY286" s="159"/>
      <c r="VLZ286" s="159"/>
      <c r="VMA286" s="159"/>
      <c r="VMB286" s="159"/>
      <c r="VMC286" s="159"/>
      <c r="VMD286" s="159"/>
      <c r="VME286" s="159"/>
      <c r="VMF286" s="159"/>
      <c r="VMG286" s="159"/>
      <c r="VMH286" s="159"/>
      <c r="VMI286" s="159"/>
      <c r="VMJ286" s="159"/>
      <c r="VMK286" s="160"/>
      <c r="VML286" s="158"/>
      <c r="VMM286" s="159"/>
      <c r="VMN286" s="159"/>
      <c r="VMO286" s="159"/>
      <c r="VMP286" s="159"/>
      <c r="VMQ286" s="159"/>
      <c r="VMR286" s="159"/>
      <c r="VMS286" s="159"/>
      <c r="VMT286" s="159"/>
      <c r="VMU286" s="159"/>
      <c r="VMV286" s="159"/>
      <c r="VMW286" s="159"/>
      <c r="VMX286" s="159"/>
      <c r="VMY286" s="159"/>
      <c r="VMZ286" s="159"/>
      <c r="VNA286" s="159"/>
      <c r="VNB286" s="159"/>
      <c r="VNC286" s="159"/>
      <c r="VND286" s="159"/>
      <c r="VNE286" s="159"/>
      <c r="VNF286" s="159"/>
      <c r="VNG286" s="159"/>
      <c r="VNH286" s="159"/>
      <c r="VNI286" s="159"/>
      <c r="VNJ286" s="159"/>
      <c r="VNK286" s="159"/>
      <c r="VNL286" s="159"/>
      <c r="VNM286" s="159"/>
      <c r="VNN286" s="159"/>
      <c r="VNO286" s="159"/>
      <c r="VNP286" s="160"/>
      <c r="VNQ286" s="158"/>
      <c r="VNR286" s="159"/>
      <c r="VNS286" s="159"/>
      <c r="VNT286" s="159"/>
      <c r="VNU286" s="159"/>
      <c r="VNV286" s="159"/>
      <c r="VNW286" s="159"/>
      <c r="VNX286" s="159"/>
      <c r="VNY286" s="159"/>
      <c r="VNZ286" s="159"/>
      <c r="VOA286" s="159"/>
      <c r="VOB286" s="159"/>
      <c r="VOC286" s="159"/>
      <c r="VOD286" s="159"/>
      <c r="VOE286" s="159"/>
      <c r="VOF286" s="159"/>
      <c r="VOG286" s="159"/>
      <c r="VOH286" s="159"/>
      <c r="VOI286" s="159"/>
      <c r="VOJ286" s="159"/>
      <c r="VOK286" s="159"/>
      <c r="VOL286" s="159"/>
      <c r="VOM286" s="159"/>
      <c r="VON286" s="159"/>
      <c r="VOO286" s="159"/>
      <c r="VOP286" s="159"/>
      <c r="VOQ286" s="159"/>
      <c r="VOR286" s="159"/>
      <c r="VOS286" s="159"/>
      <c r="VOT286" s="159"/>
      <c r="VOU286" s="160"/>
      <c r="VOV286" s="158"/>
      <c r="VOW286" s="159"/>
      <c r="VOX286" s="159"/>
      <c r="VOY286" s="159"/>
      <c r="VOZ286" s="159"/>
      <c r="VPA286" s="159"/>
      <c r="VPB286" s="159"/>
      <c r="VPC286" s="159"/>
      <c r="VPD286" s="159"/>
      <c r="VPE286" s="159"/>
      <c r="VPF286" s="159"/>
      <c r="VPG286" s="159"/>
      <c r="VPH286" s="159"/>
      <c r="VPI286" s="159"/>
      <c r="VPJ286" s="159"/>
      <c r="VPK286" s="159"/>
      <c r="VPL286" s="159"/>
      <c r="VPM286" s="159"/>
      <c r="VPN286" s="159"/>
      <c r="VPO286" s="159"/>
      <c r="VPP286" s="159"/>
      <c r="VPQ286" s="159"/>
      <c r="VPR286" s="159"/>
      <c r="VPS286" s="159"/>
      <c r="VPT286" s="159"/>
      <c r="VPU286" s="159"/>
      <c r="VPV286" s="159"/>
      <c r="VPW286" s="159"/>
      <c r="VPX286" s="159"/>
      <c r="VPY286" s="159"/>
      <c r="VPZ286" s="160"/>
      <c r="VQA286" s="158"/>
      <c r="VQB286" s="159"/>
      <c r="VQC286" s="159"/>
      <c r="VQD286" s="159"/>
      <c r="VQE286" s="159"/>
      <c r="VQF286" s="159"/>
      <c r="VQG286" s="159"/>
      <c r="VQH286" s="159"/>
      <c r="VQI286" s="159"/>
      <c r="VQJ286" s="159"/>
      <c r="VQK286" s="159"/>
      <c r="VQL286" s="159"/>
      <c r="VQM286" s="159"/>
      <c r="VQN286" s="159"/>
      <c r="VQO286" s="159"/>
      <c r="VQP286" s="159"/>
      <c r="VQQ286" s="159"/>
      <c r="VQR286" s="159"/>
      <c r="VQS286" s="159"/>
      <c r="VQT286" s="159"/>
      <c r="VQU286" s="159"/>
      <c r="VQV286" s="159"/>
      <c r="VQW286" s="159"/>
      <c r="VQX286" s="159"/>
      <c r="VQY286" s="159"/>
      <c r="VQZ286" s="159"/>
      <c r="VRA286" s="159"/>
      <c r="VRB286" s="159"/>
      <c r="VRC286" s="159"/>
      <c r="VRD286" s="159"/>
      <c r="VRE286" s="160"/>
      <c r="VRF286" s="158"/>
      <c r="VRG286" s="159"/>
      <c r="VRH286" s="159"/>
      <c r="VRI286" s="159"/>
      <c r="VRJ286" s="159"/>
      <c r="VRK286" s="159"/>
      <c r="VRL286" s="159"/>
      <c r="VRM286" s="159"/>
      <c r="VRN286" s="159"/>
      <c r="VRO286" s="159"/>
      <c r="VRP286" s="159"/>
      <c r="VRQ286" s="159"/>
      <c r="VRR286" s="159"/>
      <c r="VRS286" s="159"/>
      <c r="VRT286" s="159"/>
      <c r="VRU286" s="159"/>
      <c r="VRV286" s="159"/>
      <c r="VRW286" s="159"/>
      <c r="VRX286" s="159"/>
      <c r="VRY286" s="159"/>
      <c r="VRZ286" s="159"/>
      <c r="VSA286" s="159"/>
      <c r="VSB286" s="159"/>
      <c r="VSC286" s="159"/>
      <c r="VSD286" s="159"/>
      <c r="VSE286" s="159"/>
      <c r="VSF286" s="159"/>
      <c r="VSG286" s="159"/>
      <c r="VSH286" s="159"/>
      <c r="VSI286" s="159"/>
      <c r="VSJ286" s="160"/>
      <c r="VSK286" s="158"/>
      <c r="VSL286" s="159"/>
      <c r="VSM286" s="159"/>
      <c r="VSN286" s="159"/>
      <c r="VSO286" s="159"/>
      <c r="VSP286" s="159"/>
      <c r="VSQ286" s="159"/>
      <c r="VSR286" s="159"/>
      <c r="VSS286" s="159"/>
      <c r="VST286" s="159"/>
      <c r="VSU286" s="159"/>
      <c r="VSV286" s="159"/>
      <c r="VSW286" s="159"/>
      <c r="VSX286" s="159"/>
      <c r="VSY286" s="159"/>
      <c r="VSZ286" s="159"/>
      <c r="VTA286" s="159"/>
      <c r="VTB286" s="159"/>
      <c r="VTC286" s="159"/>
      <c r="VTD286" s="159"/>
      <c r="VTE286" s="159"/>
      <c r="VTF286" s="159"/>
      <c r="VTG286" s="159"/>
      <c r="VTH286" s="159"/>
      <c r="VTI286" s="159"/>
      <c r="VTJ286" s="159"/>
      <c r="VTK286" s="159"/>
      <c r="VTL286" s="159"/>
      <c r="VTM286" s="159"/>
      <c r="VTN286" s="159"/>
      <c r="VTO286" s="160"/>
      <c r="VTP286" s="158"/>
      <c r="VTQ286" s="159"/>
      <c r="VTR286" s="159"/>
      <c r="VTS286" s="159"/>
      <c r="VTT286" s="159"/>
      <c r="VTU286" s="159"/>
      <c r="VTV286" s="159"/>
      <c r="VTW286" s="159"/>
      <c r="VTX286" s="159"/>
      <c r="VTY286" s="159"/>
      <c r="VTZ286" s="159"/>
      <c r="VUA286" s="159"/>
      <c r="VUB286" s="159"/>
      <c r="VUC286" s="159"/>
      <c r="VUD286" s="159"/>
      <c r="VUE286" s="159"/>
      <c r="VUF286" s="159"/>
      <c r="VUG286" s="159"/>
      <c r="VUH286" s="159"/>
      <c r="VUI286" s="159"/>
      <c r="VUJ286" s="159"/>
      <c r="VUK286" s="159"/>
      <c r="VUL286" s="159"/>
      <c r="VUM286" s="159"/>
      <c r="VUN286" s="159"/>
      <c r="VUO286" s="159"/>
      <c r="VUP286" s="159"/>
      <c r="VUQ286" s="159"/>
      <c r="VUR286" s="159"/>
      <c r="VUS286" s="159"/>
      <c r="VUT286" s="160"/>
      <c r="VUU286" s="158"/>
      <c r="VUV286" s="159"/>
      <c r="VUW286" s="159"/>
      <c r="VUX286" s="159"/>
      <c r="VUY286" s="159"/>
      <c r="VUZ286" s="159"/>
      <c r="VVA286" s="159"/>
      <c r="VVB286" s="159"/>
      <c r="VVC286" s="159"/>
      <c r="VVD286" s="159"/>
      <c r="VVE286" s="159"/>
      <c r="VVF286" s="159"/>
      <c r="VVG286" s="159"/>
      <c r="VVH286" s="159"/>
      <c r="VVI286" s="159"/>
      <c r="VVJ286" s="159"/>
      <c r="VVK286" s="159"/>
      <c r="VVL286" s="159"/>
      <c r="VVM286" s="159"/>
      <c r="VVN286" s="159"/>
      <c r="VVO286" s="159"/>
      <c r="VVP286" s="159"/>
      <c r="VVQ286" s="159"/>
      <c r="VVR286" s="159"/>
      <c r="VVS286" s="159"/>
      <c r="VVT286" s="159"/>
      <c r="VVU286" s="159"/>
      <c r="VVV286" s="159"/>
      <c r="VVW286" s="159"/>
      <c r="VVX286" s="159"/>
      <c r="VVY286" s="160"/>
      <c r="VVZ286" s="158"/>
      <c r="VWA286" s="159"/>
      <c r="VWB286" s="159"/>
      <c r="VWC286" s="159"/>
      <c r="VWD286" s="159"/>
      <c r="VWE286" s="159"/>
      <c r="VWF286" s="159"/>
      <c r="VWG286" s="159"/>
      <c r="VWH286" s="159"/>
      <c r="VWI286" s="159"/>
      <c r="VWJ286" s="159"/>
      <c r="VWK286" s="159"/>
      <c r="VWL286" s="159"/>
      <c r="VWM286" s="159"/>
      <c r="VWN286" s="159"/>
      <c r="VWO286" s="159"/>
      <c r="VWP286" s="159"/>
      <c r="VWQ286" s="159"/>
      <c r="VWR286" s="159"/>
      <c r="VWS286" s="159"/>
      <c r="VWT286" s="159"/>
      <c r="VWU286" s="159"/>
      <c r="VWV286" s="159"/>
      <c r="VWW286" s="159"/>
      <c r="VWX286" s="159"/>
      <c r="VWY286" s="159"/>
      <c r="VWZ286" s="159"/>
      <c r="VXA286" s="159"/>
      <c r="VXB286" s="159"/>
      <c r="VXC286" s="159"/>
      <c r="VXD286" s="160"/>
      <c r="VXE286" s="158"/>
      <c r="VXF286" s="159"/>
      <c r="VXG286" s="159"/>
      <c r="VXH286" s="159"/>
      <c r="VXI286" s="159"/>
      <c r="VXJ286" s="159"/>
      <c r="VXK286" s="159"/>
      <c r="VXL286" s="159"/>
      <c r="VXM286" s="159"/>
      <c r="VXN286" s="159"/>
      <c r="VXO286" s="159"/>
      <c r="VXP286" s="159"/>
      <c r="VXQ286" s="159"/>
      <c r="VXR286" s="159"/>
      <c r="VXS286" s="159"/>
      <c r="VXT286" s="159"/>
      <c r="VXU286" s="159"/>
      <c r="VXV286" s="159"/>
      <c r="VXW286" s="159"/>
      <c r="VXX286" s="159"/>
      <c r="VXY286" s="159"/>
      <c r="VXZ286" s="159"/>
      <c r="VYA286" s="159"/>
      <c r="VYB286" s="159"/>
      <c r="VYC286" s="159"/>
      <c r="VYD286" s="159"/>
      <c r="VYE286" s="159"/>
      <c r="VYF286" s="159"/>
      <c r="VYG286" s="159"/>
      <c r="VYH286" s="159"/>
      <c r="VYI286" s="160"/>
      <c r="VYJ286" s="158"/>
      <c r="VYK286" s="159"/>
      <c r="VYL286" s="159"/>
      <c r="VYM286" s="159"/>
      <c r="VYN286" s="159"/>
      <c r="VYO286" s="159"/>
      <c r="VYP286" s="159"/>
      <c r="VYQ286" s="159"/>
      <c r="VYR286" s="159"/>
      <c r="VYS286" s="159"/>
      <c r="VYT286" s="159"/>
      <c r="VYU286" s="159"/>
      <c r="VYV286" s="159"/>
      <c r="VYW286" s="159"/>
      <c r="VYX286" s="159"/>
      <c r="VYY286" s="159"/>
      <c r="VYZ286" s="159"/>
      <c r="VZA286" s="159"/>
      <c r="VZB286" s="159"/>
      <c r="VZC286" s="159"/>
      <c r="VZD286" s="159"/>
      <c r="VZE286" s="159"/>
      <c r="VZF286" s="159"/>
      <c r="VZG286" s="159"/>
      <c r="VZH286" s="159"/>
      <c r="VZI286" s="159"/>
      <c r="VZJ286" s="159"/>
      <c r="VZK286" s="159"/>
      <c r="VZL286" s="159"/>
      <c r="VZM286" s="159"/>
      <c r="VZN286" s="160"/>
      <c r="VZO286" s="158"/>
      <c r="VZP286" s="159"/>
      <c r="VZQ286" s="159"/>
      <c r="VZR286" s="159"/>
      <c r="VZS286" s="159"/>
      <c r="VZT286" s="159"/>
      <c r="VZU286" s="159"/>
      <c r="VZV286" s="159"/>
      <c r="VZW286" s="159"/>
      <c r="VZX286" s="159"/>
      <c r="VZY286" s="159"/>
      <c r="VZZ286" s="159"/>
      <c r="WAA286" s="159"/>
      <c r="WAB286" s="159"/>
      <c r="WAC286" s="159"/>
      <c r="WAD286" s="159"/>
      <c r="WAE286" s="159"/>
      <c r="WAF286" s="159"/>
      <c r="WAG286" s="159"/>
      <c r="WAH286" s="159"/>
      <c r="WAI286" s="159"/>
      <c r="WAJ286" s="159"/>
      <c r="WAK286" s="159"/>
      <c r="WAL286" s="159"/>
      <c r="WAM286" s="159"/>
      <c r="WAN286" s="159"/>
      <c r="WAO286" s="159"/>
      <c r="WAP286" s="159"/>
      <c r="WAQ286" s="159"/>
      <c r="WAR286" s="159"/>
      <c r="WAS286" s="160"/>
      <c r="WAT286" s="158"/>
      <c r="WAU286" s="159"/>
      <c r="WAV286" s="159"/>
      <c r="WAW286" s="159"/>
      <c r="WAX286" s="159"/>
      <c r="WAY286" s="159"/>
      <c r="WAZ286" s="159"/>
      <c r="WBA286" s="159"/>
      <c r="WBB286" s="159"/>
      <c r="WBC286" s="159"/>
      <c r="WBD286" s="159"/>
      <c r="WBE286" s="159"/>
      <c r="WBF286" s="159"/>
      <c r="WBG286" s="159"/>
      <c r="WBH286" s="159"/>
      <c r="WBI286" s="159"/>
      <c r="WBJ286" s="159"/>
      <c r="WBK286" s="159"/>
      <c r="WBL286" s="159"/>
      <c r="WBM286" s="159"/>
      <c r="WBN286" s="159"/>
      <c r="WBO286" s="159"/>
      <c r="WBP286" s="159"/>
      <c r="WBQ286" s="159"/>
      <c r="WBR286" s="159"/>
      <c r="WBS286" s="159"/>
      <c r="WBT286" s="159"/>
      <c r="WBU286" s="159"/>
      <c r="WBV286" s="159"/>
      <c r="WBW286" s="159"/>
      <c r="WBX286" s="160"/>
      <c r="WBY286" s="158"/>
      <c r="WBZ286" s="159"/>
      <c r="WCA286" s="159"/>
      <c r="WCB286" s="159"/>
      <c r="WCC286" s="159"/>
      <c r="WCD286" s="159"/>
      <c r="WCE286" s="159"/>
      <c r="WCF286" s="159"/>
      <c r="WCG286" s="159"/>
      <c r="WCH286" s="159"/>
      <c r="WCI286" s="159"/>
      <c r="WCJ286" s="159"/>
      <c r="WCK286" s="159"/>
      <c r="WCL286" s="159"/>
      <c r="WCM286" s="159"/>
      <c r="WCN286" s="159"/>
      <c r="WCO286" s="159"/>
      <c r="WCP286" s="159"/>
      <c r="WCQ286" s="159"/>
      <c r="WCR286" s="159"/>
      <c r="WCS286" s="159"/>
      <c r="WCT286" s="159"/>
      <c r="WCU286" s="159"/>
      <c r="WCV286" s="159"/>
      <c r="WCW286" s="159"/>
      <c r="WCX286" s="159"/>
      <c r="WCY286" s="159"/>
      <c r="WCZ286" s="159"/>
      <c r="WDA286" s="159"/>
      <c r="WDB286" s="159"/>
      <c r="WDC286" s="160"/>
      <c r="WDD286" s="158"/>
      <c r="WDE286" s="159"/>
      <c r="WDF286" s="159"/>
      <c r="WDG286" s="159"/>
      <c r="WDH286" s="159"/>
      <c r="WDI286" s="159"/>
      <c r="WDJ286" s="159"/>
      <c r="WDK286" s="159"/>
      <c r="WDL286" s="159"/>
      <c r="WDM286" s="159"/>
      <c r="WDN286" s="159"/>
      <c r="WDO286" s="159"/>
      <c r="WDP286" s="159"/>
      <c r="WDQ286" s="159"/>
      <c r="WDR286" s="159"/>
      <c r="WDS286" s="159"/>
      <c r="WDT286" s="159"/>
      <c r="WDU286" s="159"/>
      <c r="WDV286" s="159"/>
      <c r="WDW286" s="159"/>
      <c r="WDX286" s="159"/>
      <c r="WDY286" s="159"/>
      <c r="WDZ286" s="159"/>
      <c r="WEA286" s="159"/>
      <c r="WEB286" s="159"/>
      <c r="WEC286" s="159"/>
      <c r="WED286" s="159"/>
      <c r="WEE286" s="159"/>
      <c r="WEF286" s="159"/>
      <c r="WEG286" s="159"/>
      <c r="WEH286" s="160"/>
      <c r="WEI286" s="158"/>
      <c r="WEJ286" s="159"/>
      <c r="WEK286" s="159"/>
      <c r="WEL286" s="159"/>
      <c r="WEM286" s="159"/>
      <c r="WEN286" s="159"/>
      <c r="WEO286" s="159"/>
      <c r="WEP286" s="159"/>
      <c r="WEQ286" s="159"/>
      <c r="WER286" s="159"/>
      <c r="WES286" s="159"/>
      <c r="WET286" s="159"/>
      <c r="WEU286" s="159"/>
      <c r="WEV286" s="159"/>
      <c r="WEW286" s="159"/>
      <c r="WEX286" s="159"/>
      <c r="WEY286" s="159"/>
      <c r="WEZ286" s="159"/>
      <c r="WFA286" s="159"/>
      <c r="WFB286" s="159"/>
      <c r="WFC286" s="159"/>
      <c r="WFD286" s="159"/>
      <c r="WFE286" s="159"/>
      <c r="WFF286" s="159"/>
      <c r="WFG286" s="159"/>
      <c r="WFH286" s="159"/>
      <c r="WFI286" s="159"/>
      <c r="WFJ286" s="159"/>
      <c r="WFK286" s="159"/>
      <c r="WFL286" s="159"/>
      <c r="WFM286" s="160"/>
      <c r="WFN286" s="158"/>
      <c r="WFO286" s="159"/>
      <c r="WFP286" s="159"/>
      <c r="WFQ286" s="159"/>
      <c r="WFR286" s="159"/>
      <c r="WFS286" s="159"/>
      <c r="WFT286" s="159"/>
      <c r="WFU286" s="159"/>
      <c r="WFV286" s="159"/>
      <c r="WFW286" s="159"/>
      <c r="WFX286" s="159"/>
      <c r="WFY286" s="159"/>
      <c r="WFZ286" s="159"/>
      <c r="WGA286" s="159"/>
      <c r="WGB286" s="159"/>
      <c r="WGC286" s="159"/>
      <c r="WGD286" s="159"/>
      <c r="WGE286" s="159"/>
      <c r="WGF286" s="159"/>
      <c r="WGG286" s="159"/>
      <c r="WGH286" s="159"/>
      <c r="WGI286" s="159"/>
      <c r="WGJ286" s="159"/>
      <c r="WGK286" s="159"/>
      <c r="WGL286" s="159"/>
      <c r="WGM286" s="159"/>
      <c r="WGN286" s="159"/>
      <c r="WGO286" s="159"/>
      <c r="WGP286" s="159"/>
      <c r="WGQ286" s="159"/>
      <c r="WGR286" s="160"/>
      <c r="WGS286" s="158"/>
      <c r="WGT286" s="159"/>
      <c r="WGU286" s="159"/>
      <c r="WGV286" s="159"/>
      <c r="WGW286" s="159"/>
      <c r="WGX286" s="159"/>
      <c r="WGY286" s="159"/>
      <c r="WGZ286" s="159"/>
      <c r="WHA286" s="159"/>
      <c r="WHB286" s="159"/>
      <c r="WHC286" s="159"/>
      <c r="WHD286" s="159"/>
      <c r="WHE286" s="159"/>
      <c r="WHF286" s="159"/>
      <c r="WHG286" s="159"/>
      <c r="WHH286" s="159"/>
      <c r="WHI286" s="159"/>
      <c r="WHJ286" s="159"/>
      <c r="WHK286" s="159"/>
      <c r="WHL286" s="159"/>
      <c r="WHM286" s="159"/>
      <c r="WHN286" s="159"/>
      <c r="WHO286" s="159"/>
      <c r="WHP286" s="159"/>
      <c r="WHQ286" s="159"/>
      <c r="WHR286" s="159"/>
      <c r="WHS286" s="159"/>
      <c r="WHT286" s="159"/>
      <c r="WHU286" s="159"/>
      <c r="WHV286" s="159"/>
      <c r="WHW286" s="160"/>
      <c r="WHX286" s="158"/>
      <c r="WHY286" s="159"/>
      <c r="WHZ286" s="159"/>
      <c r="WIA286" s="159"/>
      <c r="WIB286" s="159"/>
      <c r="WIC286" s="159"/>
      <c r="WID286" s="159"/>
      <c r="WIE286" s="159"/>
      <c r="WIF286" s="159"/>
      <c r="WIG286" s="159"/>
      <c r="WIH286" s="159"/>
      <c r="WII286" s="159"/>
      <c r="WIJ286" s="159"/>
      <c r="WIK286" s="159"/>
      <c r="WIL286" s="159"/>
      <c r="WIM286" s="159"/>
      <c r="WIN286" s="159"/>
      <c r="WIO286" s="159"/>
      <c r="WIP286" s="159"/>
      <c r="WIQ286" s="159"/>
      <c r="WIR286" s="159"/>
      <c r="WIS286" s="159"/>
      <c r="WIT286" s="159"/>
      <c r="WIU286" s="159"/>
      <c r="WIV286" s="159"/>
      <c r="WIW286" s="159"/>
      <c r="WIX286" s="159"/>
      <c r="WIY286" s="159"/>
      <c r="WIZ286" s="159"/>
      <c r="WJA286" s="159"/>
      <c r="WJB286" s="160"/>
      <c r="WJC286" s="158"/>
      <c r="WJD286" s="159"/>
      <c r="WJE286" s="159"/>
      <c r="WJF286" s="159"/>
      <c r="WJG286" s="159"/>
      <c r="WJH286" s="159"/>
      <c r="WJI286" s="159"/>
      <c r="WJJ286" s="159"/>
      <c r="WJK286" s="159"/>
      <c r="WJL286" s="159"/>
      <c r="WJM286" s="159"/>
      <c r="WJN286" s="159"/>
      <c r="WJO286" s="159"/>
      <c r="WJP286" s="159"/>
      <c r="WJQ286" s="159"/>
      <c r="WJR286" s="159"/>
      <c r="WJS286" s="159"/>
      <c r="WJT286" s="159"/>
      <c r="WJU286" s="159"/>
      <c r="WJV286" s="159"/>
      <c r="WJW286" s="159"/>
      <c r="WJX286" s="159"/>
      <c r="WJY286" s="159"/>
      <c r="WJZ286" s="159"/>
      <c r="WKA286" s="159"/>
      <c r="WKB286" s="159"/>
      <c r="WKC286" s="159"/>
      <c r="WKD286" s="159"/>
      <c r="WKE286" s="159"/>
      <c r="WKF286" s="159"/>
      <c r="WKG286" s="160"/>
      <c r="WKH286" s="158"/>
      <c r="WKI286" s="159"/>
      <c r="WKJ286" s="159"/>
      <c r="WKK286" s="159"/>
      <c r="WKL286" s="159"/>
      <c r="WKM286" s="159"/>
      <c r="WKN286" s="159"/>
      <c r="WKO286" s="159"/>
      <c r="WKP286" s="159"/>
      <c r="WKQ286" s="159"/>
      <c r="WKR286" s="159"/>
      <c r="WKS286" s="159"/>
      <c r="WKT286" s="159"/>
      <c r="WKU286" s="159"/>
      <c r="WKV286" s="159"/>
      <c r="WKW286" s="159"/>
      <c r="WKX286" s="159"/>
      <c r="WKY286" s="159"/>
      <c r="WKZ286" s="159"/>
      <c r="WLA286" s="159"/>
      <c r="WLB286" s="159"/>
      <c r="WLC286" s="159"/>
      <c r="WLD286" s="159"/>
      <c r="WLE286" s="159"/>
      <c r="WLF286" s="159"/>
      <c r="WLG286" s="159"/>
      <c r="WLH286" s="159"/>
      <c r="WLI286" s="159"/>
      <c r="WLJ286" s="159"/>
      <c r="WLK286" s="159"/>
      <c r="WLL286" s="160"/>
      <c r="WLM286" s="158"/>
      <c r="WLN286" s="159"/>
      <c r="WLO286" s="159"/>
      <c r="WLP286" s="159"/>
      <c r="WLQ286" s="159"/>
      <c r="WLR286" s="159"/>
      <c r="WLS286" s="159"/>
      <c r="WLT286" s="159"/>
      <c r="WLU286" s="159"/>
      <c r="WLV286" s="159"/>
      <c r="WLW286" s="159"/>
      <c r="WLX286" s="159"/>
      <c r="WLY286" s="159"/>
      <c r="WLZ286" s="159"/>
      <c r="WMA286" s="159"/>
      <c r="WMB286" s="159"/>
      <c r="WMC286" s="159"/>
      <c r="WMD286" s="159"/>
      <c r="WME286" s="159"/>
      <c r="WMF286" s="159"/>
      <c r="WMG286" s="159"/>
      <c r="WMH286" s="159"/>
      <c r="WMI286" s="159"/>
      <c r="WMJ286" s="159"/>
      <c r="WMK286" s="159"/>
      <c r="WML286" s="159"/>
      <c r="WMM286" s="159"/>
      <c r="WMN286" s="159"/>
      <c r="WMO286" s="159"/>
      <c r="WMP286" s="159"/>
      <c r="WMQ286" s="160"/>
      <c r="WMR286" s="158"/>
      <c r="WMS286" s="159"/>
      <c r="WMT286" s="159"/>
      <c r="WMU286" s="159"/>
      <c r="WMV286" s="159"/>
      <c r="WMW286" s="159"/>
      <c r="WMX286" s="159"/>
      <c r="WMY286" s="159"/>
      <c r="WMZ286" s="159"/>
      <c r="WNA286" s="159"/>
      <c r="WNB286" s="159"/>
      <c r="WNC286" s="159"/>
      <c r="WND286" s="159"/>
      <c r="WNE286" s="159"/>
      <c r="WNF286" s="159"/>
      <c r="WNG286" s="159"/>
      <c r="WNH286" s="159"/>
      <c r="WNI286" s="159"/>
      <c r="WNJ286" s="159"/>
      <c r="WNK286" s="159"/>
      <c r="WNL286" s="159"/>
      <c r="WNM286" s="159"/>
      <c r="WNN286" s="159"/>
      <c r="WNO286" s="159"/>
      <c r="WNP286" s="159"/>
      <c r="WNQ286" s="159"/>
      <c r="WNR286" s="159"/>
      <c r="WNS286" s="159"/>
      <c r="WNT286" s="159"/>
      <c r="WNU286" s="159"/>
      <c r="WNV286" s="160"/>
      <c r="WNW286" s="158"/>
      <c r="WNX286" s="159"/>
      <c r="WNY286" s="159"/>
      <c r="WNZ286" s="159"/>
      <c r="WOA286" s="159"/>
      <c r="WOB286" s="159"/>
      <c r="WOC286" s="159"/>
      <c r="WOD286" s="159"/>
      <c r="WOE286" s="159"/>
      <c r="WOF286" s="159"/>
      <c r="WOG286" s="159"/>
      <c r="WOH286" s="159"/>
      <c r="WOI286" s="159"/>
      <c r="WOJ286" s="159"/>
      <c r="WOK286" s="159"/>
      <c r="WOL286" s="159"/>
      <c r="WOM286" s="159"/>
      <c r="WON286" s="159"/>
      <c r="WOO286" s="159"/>
      <c r="WOP286" s="159"/>
      <c r="WOQ286" s="159"/>
      <c r="WOR286" s="159"/>
      <c r="WOS286" s="159"/>
      <c r="WOT286" s="159"/>
      <c r="WOU286" s="159"/>
      <c r="WOV286" s="159"/>
      <c r="WOW286" s="159"/>
      <c r="WOX286" s="159"/>
      <c r="WOY286" s="159"/>
      <c r="WOZ286" s="159"/>
      <c r="WPA286" s="160"/>
      <c r="WPB286" s="158"/>
      <c r="WPC286" s="159"/>
      <c r="WPD286" s="159"/>
      <c r="WPE286" s="159"/>
      <c r="WPF286" s="159"/>
      <c r="WPG286" s="159"/>
      <c r="WPH286" s="159"/>
      <c r="WPI286" s="159"/>
      <c r="WPJ286" s="159"/>
      <c r="WPK286" s="159"/>
      <c r="WPL286" s="159"/>
      <c r="WPM286" s="159"/>
      <c r="WPN286" s="159"/>
      <c r="WPO286" s="159"/>
      <c r="WPP286" s="159"/>
      <c r="WPQ286" s="159"/>
      <c r="WPR286" s="159"/>
      <c r="WPS286" s="159"/>
      <c r="WPT286" s="159"/>
      <c r="WPU286" s="159"/>
      <c r="WPV286" s="159"/>
      <c r="WPW286" s="159"/>
      <c r="WPX286" s="159"/>
      <c r="WPY286" s="159"/>
      <c r="WPZ286" s="159"/>
      <c r="WQA286" s="159"/>
      <c r="WQB286" s="159"/>
      <c r="WQC286" s="159"/>
      <c r="WQD286" s="159"/>
      <c r="WQE286" s="159"/>
      <c r="WQF286" s="160"/>
      <c r="WQG286" s="158"/>
      <c r="WQH286" s="159"/>
      <c r="WQI286" s="159"/>
      <c r="WQJ286" s="159"/>
      <c r="WQK286" s="159"/>
      <c r="WQL286" s="159"/>
      <c r="WQM286" s="159"/>
      <c r="WQN286" s="159"/>
      <c r="WQO286" s="159"/>
      <c r="WQP286" s="159"/>
      <c r="WQQ286" s="159"/>
      <c r="WQR286" s="159"/>
      <c r="WQS286" s="159"/>
      <c r="WQT286" s="159"/>
      <c r="WQU286" s="159"/>
      <c r="WQV286" s="159"/>
      <c r="WQW286" s="159"/>
      <c r="WQX286" s="159"/>
      <c r="WQY286" s="159"/>
      <c r="WQZ286" s="159"/>
      <c r="WRA286" s="159"/>
      <c r="WRB286" s="159"/>
      <c r="WRC286" s="159"/>
      <c r="WRD286" s="159"/>
      <c r="WRE286" s="159"/>
      <c r="WRF286" s="159"/>
      <c r="WRG286" s="159"/>
      <c r="WRH286" s="159"/>
      <c r="WRI286" s="159"/>
      <c r="WRJ286" s="159"/>
      <c r="WRK286" s="160"/>
      <c r="WRL286" s="158"/>
      <c r="WRM286" s="159"/>
      <c r="WRN286" s="159"/>
      <c r="WRO286" s="159"/>
      <c r="WRP286" s="159"/>
      <c r="WRQ286" s="159"/>
      <c r="WRR286" s="159"/>
      <c r="WRS286" s="159"/>
      <c r="WRT286" s="159"/>
      <c r="WRU286" s="159"/>
      <c r="WRV286" s="159"/>
      <c r="WRW286" s="159"/>
      <c r="WRX286" s="159"/>
      <c r="WRY286" s="159"/>
      <c r="WRZ286" s="159"/>
      <c r="WSA286" s="159"/>
      <c r="WSB286" s="159"/>
      <c r="WSC286" s="159"/>
      <c r="WSD286" s="159"/>
      <c r="WSE286" s="159"/>
      <c r="WSF286" s="159"/>
      <c r="WSG286" s="159"/>
      <c r="WSH286" s="159"/>
      <c r="WSI286" s="159"/>
      <c r="WSJ286" s="159"/>
      <c r="WSK286" s="159"/>
      <c r="WSL286" s="159"/>
      <c r="WSM286" s="159"/>
      <c r="WSN286" s="159"/>
      <c r="WSO286" s="159"/>
      <c r="WSP286" s="160"/>
      <c r="WSQ286" s="158"/>
      <c r="WSR286" s="159"/>
      <c r="WSS286" s="159"/>
      <c r="WST286" s="159"/>
      <c r="WSU286" s="159"/>
      <c r="WSV286" s="159"/>
      <c r="WSW286" s="159"/>
      <c r="WSX286" s="159"/>
      <c r="WSY286" s="159"/>
      <c r="WSZ286" s="159"/>
      <c r="WTA286" s="159"/>
      <c r="WTB286" s="159"/>
      <c r="WTC286" s="159"/>
      <c r="WTD286" s="159"/>
      <c r="WTE286" s="159"/>
      <c r="WTF286" s="159"/>
      <c r="WTG286" s="159"/>
      <c r="WTH286" s="159"/>
      <c r="WTI286" s="159"/>
      <c r="WTJ286" s="159"/>
      <c r="WTK286" s="159"/>
      <c r="WTL286" s="159"/>
      <c r="WTM286" s="159"/>
      <c r="WTN286" s="159"/>
      <c r="WTO286" s="159"/>
      <c r="WTP286" s="159"/>
      <c r="WTQ286" s="159"/>
      <c r="WTR286" s="159"/>
      <c r="WTS286" s="159"/>
      <c r="WTT286" s="159"/>
      <c r="WTU286" s="160"/>
      <c r="WTV286" s="158"/>
      <c r="WTW286" s="159"/>
      <c r="WTX286" s="159"/>
      <c r="WTY286" s="159"/>
      <c r="WTZ286" s="159"/>
      <c r="WUA286" s="159"/>
      <c r="WUB286" s="159"/>
      <c r="WUC286" s="159"/>
      <c r="WUD286" s="159"/>
      <c r="WUE286" s="159"/>
      <c r="WUF286" s="159"/>
      <c r="WUG286" s="159"/>
      <c r="WUH286" s="159"/>
      <c r="WUI286" s="159"/>
      <c r="WUJ286" s="159"/>
      <c r="WUK286" s="159"/>
      <c r="WUL286" s="159"/>
      <c r="WUM286" s="159"/>
      <c r="WUN286" s="159"/>
      <c r="WUO286" s="159"/>
      <c r="WUP286" s="159"/>
      <c r="WUQ286" s="159"/>
      <c r="WUR286" s="159"/>
      <c r="WUS286" s="159"/>
      <c r="WUT286" s="159"/>
      <c r="WUU286" s="159"/>
      <c r="WUV286" s="159"/>
      <c r="WUW286" s="159"/>
      <c r="WUX286" s="159"/>
      <c r="WUY286" s="159"/>
      <c r="WUZ286" s="160"/>
      <c r="WVA286" s="158"/>
      <c r="WVB286" s="159"/>
      <c r="WVC286" s="159"/>
      <c r="WVD286" s="159"/>
      <c r="WVE286" s="159"/>
      <c r="WVF286" s="159"/>
      <c r="WVG286" s="159"/>
      <c r="WVH286" s="159"/>
      <c r="WVI286" s="159"/>
      <c r="WVJ286" s="159"/>
      <c r="WVK286" s="159"/>
      <c r="WVL286" s="159"/>
      <c r="WVM286" s="159"/>
      <c r="WVN286" s="159"/>
      <c r="WVO286" s="159"/>
      <c r="WVP286" s="159"/>
      <c r="WVQ286" s="159"/>
      <c r="WVR286" s="159"/>
      <c r="WVS286" s="159"/>
      <c r="WVT286" s="159"/>
      <c r="WVU286" s="159"/>
      <c r="WVV286" s="159"/>
      <c r="WVW286" s="159"/>
      <c r="WVX286" s="159"/>
      <c r="WVY286" s="159"/>
      <c r="WVZ286" s="159"/>
      <c r="WWA286" s="159"/>
      <c r="WWB286" s="159"/>
      <c r="WWC286" s="159"/>
      <c r="WWD286" s="159"/>
      <c r="WWE286" s="160"/>
      <c r="WWF286" s="158"/>
      <c r="WWG286" s="159"/>
      <c r="WWH286" s="159"/>
      <c r="WWI286" s="159"/>
      <c r="WWJ286" s="159"/>
      <c r="WWK286" s="159"/>
      <c r="WWL286" s="159"/>
      <c r="WWM286" s="159"/>
      <c r="WWN286" s="159"/>
      <c r="WWO286" s="159"/>
      <c r="WWP286" s="159"/>
      <c r="WWQ286" s="159"/>
      <c r="WWR286" s="159"/>
      <c r="WWS286" s="159"/>
      <c r="WWT286" s="159"/>
      <c r="WWU286" s="159"/>
      <c r="WWV286" s="159"/>
      <c r="WWW286" s="159"/>
      <c r="WWX286" s="159"/>
      <c r="WWY286" s="159"/>
      <c r="WWZ286" s="159"/>
      <c r="WXA286" s="159"/>
      <c r="WXB286" s="159"/>
      <c r="WXC286" s="159"/>
      <c r="WXD286" s="159"/>
      <c r="WXE286" s="159"/>
      <c r="WXF286" s="159"/>
      <c r="WXG286" s="159"/>
      <c r="WXH286" s="159"/>
      <c r="WXI286" s="159"/>
      <c r="WXJ286" s="160"/>
      <c r="WXK286" s="158"/>
      <c r="WXL286" s="159"/>
      <c r="WXM286" s="159"/>
      <c r="WXN286" s="159"/>
      <c r="WXO286" s="159"/>
      <c r="WXP286" s="159"/>
      <c r="WXQ286" s="159"/>
      <c r="WXR286" s="159"/>
      <c r="WXS286" s="159"/>
      <c r="WXT286" s="159"/>
      <c r="WXU286" s="159"/>
      <c r="WXV286" s="159"/>
      <c r="WXW286" s="159"/>
      <c r="WXX286" s="159"/>
      <c r="WXY286" s="159"/>
      <c r="WXZ286" s="159"/>
      <c r="WYA286" s="159"/>
      <c r="WYB286" s="159"/>
      <c r="WYC286" s="159"/>
      <c r="WYD286" s="159"/>
      <c r="WYE286" s="159"/>
      <c r="WYF286" s="159"/>
      <c r="WYG286" s="159"/>
      <c r="WYH286" s="159"/>
      <c r="WYI286" s="159"/>
      <c r="WYJ286" s="159"/>
      <c r="WYK286" s="159"/>
      <c r="WYL286" s="159"/>
      <c r="WYM286" s="159"/>
      <c r="WYN286" s="159"/>
      <c r="WYO286" s="160"/>
      <c r="WYP286" s="158"/>
      <c r="WYQ286" s="159"/>
      <c r="WYR286" s="159"/>
      <c r="WYS286" s="159"/>
      <c r="WYT286" s="159"/>
      <c r="WYU286" s="159"/>
      <c r="WYV286" s="159"/>
      <c r="WYW286" s="159"/>
      <c r="WYX286" s="159"/>
      <c r="WYY286" s="159"/>
      <c r="WYZ286" s="159"/>
      <c r="WZA286" s="159"/>
      <c r="WZB286" s="159"/>
      <c r="WZC286" s="159"/>
      <c r="WZD286" s="159"/>
      <c r="WZE286" s="159"/>
      <c r="WZF286" s="159"/>
      <c r="WZG286" s="159"/>
      <c r="WZH286" s="159"/>
      <c r="WZI286" s="159"/>
      <c r="WZJ286" s="159"/>
      <c r="WZK286" s="159"/>
      <c r="WZL286" s="159"/>
      <c r="WZM286" s="159"/>
      <c r="WZN286" s="159"/>
      <c r="WZO286" s="159"/>
      <c r="WZP286" s="159"/>
      <c r="WZQ286" s="159"/>
      <c r="WZR286" s="159"/>
      <c r="WZS286" s="159"/>
      <c r="WZT286" s="160"/>
      <c r="WZU286" s="158"/>
      <c r="WZV286" s="159"/>
      <c r="WZW286" s="159"/>
      <c r="WZX286" s="159"/>
      <c r="WZY286" s="159"/>
      <c r="WZZ286" s="159"/>
      <c r="XAA286" s="159"/>
      <c r="XAB286" s="159"/>
      <c r="XAC286" s="159"/>
      <c r="XAD286" s="159"/>
      <c r="XAE286" s="159"/>
      <c r="XAF286" s="159"/>
      <c r="XAG286" s="159"/>
      <c r="XAH286" s="159"/>
      <c r="XAI286" s="159"/>
      <c r="XAJ286" s="159"/>
      <c r="XAK286" s="159"/>
      <c r="XAL286" s="159"/>
      <c r="XAM286" s="159"/>
      <c r="XAN286" s="159"/>
      <c r="XAO286" s="159"/>
      <c r="XAP286" s="159"/>
      <c r="XAQ286" s="159"/>
      <c r="XAR286" s="159"/>
      <c r="XAS286" s="159"/>
      <c r="XAT286" s="159"/>
      <c r="XAU286" s="159"/>
      <c r="XAV286" s="159"/>
      <c r="XAW286" s="159"/>
      <c r="XAX286" s="159"/>
      <c r="XAY286" s="160"/>
      <c r="XAZ286" s="158"/>
      <c r="XBA286" s="159"/>
      <c r="XBB286" s="159"/>
      <c r="XBC286" s="159"/>
      <c r="XBD286" s="159"/>
      <c r="XBE286" s="159"/>
      <c r="XBF286" s="159"/>
      <c r="XBG286" s="159"/>
      <c r="XBH286" s="159"/>
      <c r="XBI286" s="159"/>
      <c r="XBJ286" s="159"/>
      <c r="XBK286" s="159"/>
      <c r="XBL286" s="159"/>
      <c r="XBM286" s="159"/>
      <c r="XBN286" s="159"/>
      <c r="XBO286" s="159"/>
      <c r="XBP286" s="159"/>
      <c r="XBQ286" s="159"/>
      <c r="XBR286" s="159"/>
      <c r="XBS286" s="159"/>
      <c r="XBT286" s="159"/>
      <c r="XBU286" s="159"/>
      <c r="XBV286" s="159"/>
      <c r="XBW286" s="159"/>
      <c r="XBX286" s="159"/>
      <c r="XBY286" s="159"/>
      <c r="XBZ286" s="159"/>
      <c r="XCA286" s="159"/>
      <c r="XCB286" s="159"/>
      <c r="XCC286" s="159"/>
      <c r="XCD286" s="160"/>
      <c r="XCE286" s="158"/>
      <c r="XCF286" s="159"/>
      <c r="XCG286" s="159"/>
      <c r="XCH286" s="159"/>
      <c r="XCI286" s="159"/>
      <c r="XCJ286" s="159"/>
      <c r="XCK286" s="159"/>
      <c r="XCL286" s="159"/>
      <c r="XCM286" s="159"/>
      <c r="XCN286" s="159"/>
      <c r="XCO286" s="159"/>
      <c r="XCP286" s="159"/>
      <c r="XCQ286" s="159"/>
      <c r="XCR286" s="159"/>
      <c r="XCS286" s="159"/>
      <c r="XCT286" s="159"/>
      <c r="XCU286" s="159"/>
      <c r="XCV286" s="159"/>
      <c r="XCW286" s="159"/>
      <c r="XCX286" s="159"/>
      <c r="XCY286" s="159"/>
      <c r="XCZ286" s="159"/>
      <c r="XDA286" s="159"/>
      <c r="XDB286" s="159"/>
      <c r="XDC286" s="159"/>
      <c r="XDD286" s="159"/>
      <c r="XDE286" s="159"/>
      <c r="XDF286" s="159"/>
      <c r="XDG286" s="159"/>
      <c r="XDH286" s="159"/>
      <c r="XDI286" s="160"/>
      <c r="XDJ286" s="158"/>
      <c r="XDK286" s="159"/>
      <c r="XDL286" s="159"/>
      <c r="XDM286" s="159"/>
      <c r="XDN286" s="159"/>
      <c r="XDO286" s="159"/>
      <c r="XDP286" s="159"/>
      <c r="XDQ286" s="159"/>
      <c r="XDR286" s="159"/>
      <c r="XDS286" s="159"/>
      <c r="XDT286" s="159"/>
      <c r="XDU286" s="159"/>
      <c r="XDV286" s="159"/>
      <c r="XDW286" s="159"/>
      <c r="XDX286" s="159"/>
      <c r="XDY286" s="159"/>
      <c r="XDZ286" s="159"/>
      <c r="XEA286" s="159"/>
      <c r="XEB286" s="159"/>
      <c r="XEC286" s="159"/>
      <c r="XED286" s="159"/>
      <c r="XEE286" s="159"/>
      <c r="XEF286" s="159"/>
      <c r="XEG286" s="159"/>
      <c r="XEH286" s="159"/>
      <c r="XEI286" s="159"/>
      <c r="XEJ286" s="159"/>
      <c r="XEK286" s="159"/>
      <c r="XEL286" s="159"/>
      <c r="XEM286" s="159"/>
      <c r="XEN286" s="160"/>
      <c r="XEO286" s="158"/>
      <c r="XEP286" s="158"/>
      <c r="XEQ286" s="158"/>
      <c r="XER286" s="158"/>
      <c r="XES286" s="158"/>
      <c r="XET286" s="158"/>
      <c r="XEU286" s="158"/>
      <c r="XEV286" s="158"/>
      <c r="XEW286" s="158"/>
      <c r="XEX286" s="158"/>
      <c r="XEY286" s="158"/>
      <c r="XEZ286" s="158"/>
      <c r="XFA286" s="158"/>
      <c r="XFB286" s="158"/>
      <c r="XFC286" s="158"/>
      <c r="XFD286" s="158"/>
    </row>
    <row r="287" spans="1:16384" s="32" customFormat="1" ht="18.75" x14ac:dyDescent="0.2">
      <c r="A287" s="96" t="s">
        <v>17</v>
      </c>
      <c r="B287" s="1">
        <f>B288+B289+B291+B292</f>
        <v>31615</v>
      </c>
      <c r="C287" s="1">
        <f t="shared" ref="C287:E287" si="253">C288+C289+C291+C292</f>
        <v>31615</v>
      </c>
      <c r="D287" s="1">
        <f t="shared" si="253"/>
        <v>31615</v>
      </c>
      <c r="E287" s="1">
        <f t="shared" si="253"/>
        <v>31615</v>
      </c>
      <c r="F287" s="8">
        <f t="shared" ref="F287:F292" si="254">E287/B287*100</f>
        <v>100</v>
      </c>
      <c r="G287" s="8">
        <f t="shared" ref="G287:G292" si="255">E287/C287*100</f>
        <v>100</v>
      </c>
      <c r="H287" s="1">
        <f t="shared" ref="H287:AE287" si="256">H288+H289+H291+H292</f>
        <v>0</v>
      </c>
      <c r="I287" s="1">
        <f t="shared" si="256"/>
        <v>0</v>
      </c>
      <c r="J287" s="1">
        <f t="shared" si="256"/>
        <v>0</v>
      </c>
      <c r="K287" s="1">
        <f t="shared" si="256"/>
        <v>0</v>
      </c>
      <c r="L287" s="1">
        <f t="shared" si="256"/>
        <v>15807.5</v>
      </c>
      <c r="M287" s="1">
        <f t="shared" si="256"/>
        <v>15807.5</v>
      </c>
      <c r="N287" s="1">
        <f t="shared" si="256"/>
        <v>0</v>
      </c>
      <c r="O287" s="1">
        <f t="shared" si="256"/>
        <v>0</v>
      </c>
      <c r="P287" s="1">
        <f t="shared" si="256"/>
        <v>0</v>
      </c>
      <c r="Q287" s="1">
        <f t="shared" si="256"/>
        <v>0</v>
      </c>
      <c r="R287" s="1">
        <f t="shared" si="256"/>
        <v>0</v>
      </c>
      <c r="S287" s="1">
        <f t="shared" si="256"/>
        <v>0</v>
      </c>
      <c r="T287" s="1">
        <f t="shared" si="256"/>
        <v>7576.2</v>
      </c>
      <c r="U287" s="1">
        <f t="shared" si="256"/>
        <v>7576.2</v>
      </c>
      <c r="V287" s="1">
        <f t="shared" si="256"/>
        <v>3990</v>
      </c>
      <c r="W287" s="1">
        <f t="shared" si="256"/>
        <v>3990</v>
      </c>
      <c r="X287" s="1">
        <f t="shared" si="256"/>
        <v>4241.3</v>
      </c>
      <c r="Y287" s="1">
        <f t="shared" si="256"/>
        <v>4241.3</v>
      </c>
      <c r="Z287" s="1">
        <f t="shared" si="256"/>
        <v>0</v>
      </c>
      <c r="AA287" s="1">
        <f t="shared" si="256"/>
        <v>0</v>
      </c>
      <c r="AB287" s="1">
        <f t="shared" si="256"/>
        <v>0</v>
      </c>
      <c r="AC287" s="1">
        <f t="shared" si="256"/>
        <v>0</v>
      </c>
      <c r="AD287" s="1">
        <f t="shared" si="256"/>
        <v>0</v>
      </c>
      <c r="AE287" s="1">
        <f t="shared" si="256"/>
        <v>0</v>
      </c>
      <c r="AF287" s="148" t="s">
        <v>102</v>
      </c>
      <c r="AG287" s="155"/>
      <c r="AH287" s="30"/>
      <c r="AI287" s="30"/>
    </row>
    <row r="288" spans="1:16384" s="32" customFormat="1" ht="18.75" x14ac:dyDescent="0.3">
      <c r="A288" s="35" t="s">
        <v>13</v>
      </c>
      <c r="B288" s="2">
        <f>H288+J288+L288+N288+P288+R288+T288+V288+X288+Z288+AB288+AD288</f>
        <v>0</v>
      </c>
      <c r="C288" s="7">
        <f>H288</f>
        <v>0</v>
      </c>
      <c r="D288" s="2">
        <f>E288</f>
        <v>0</v>
      </c>
      <c r="E288" s="7">
        <f>M288+O288+Q288+S288+U288+W288+Y288+AA288+AC288+AE288</f>
        <v>0</v>
      </c>
      <c r="F288" s="4" t="e">
        <f t="shared" si="254"/>
        <v>#DIV/0!</v>
      </c>
      <c r="G288" s="4" t="e">
        <f t="shared" si="255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49"/>
      <c r="AG288" s="155"/>
      <c r="AH288" s="30"/>
      <c r="AI288" s="30"/>
    </row>
    <row r="289" spans="1:16384" s="32" customFormat="1" ht="18.75" x14ac:dyDescent="0.2">
      <c r="A289" s="97" t="s">
        <v>29</v>
      </c>
      <c r="B289" s="2">
        <f>H289+J289+L289+N289+P289+R289+T289+V289+X289+Z289+AB289+AD289</f>
        <v>0</v>
      </c>
      <c r="C289" s="7">
        <f t="shared" ref="C289:C291" si="257">H289</f>
        <v>0</v>
      </c>
      <c r="D289" s="2">
        <f>E289</f>
        <v>0</v>
      </c>
      <c r="E289" s="7">
        <f>I289+K289+M289+O289+Q289+S289+U289+W289+Y289+AA289+AC289+AE289</f>
        <v>0</v>
      </c>
      <c r="F289" s="4" t="e">
        <f t="shared" si="254"/>
        <v>#DIV/0!</v>
      </c>
      <c r="G289" s="4" t="e">
        <f t="shared" si="255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49"/>
      <c r="AG289" s="155"/>
      <c r="AH289" s="30"/>
      <c r="AI289" s="30"/>
    </row>
    <row r="290" spans="1:16384" s="32" customFormat="1" ht="37.5" x14ac:dyDescent="0.2">
      <c r="A290" s="98" t="s">
        <v>35</v>
      </c>
      <c r="B290" s="95">
        <f>H290+J290+L290+N290+P290+R290+T290+V290+X290+Z290+AB290+AD290</f>
        <v>0</v>
      </c>
      <c r="C290" s="7">
        <f t="shared" si="257"/>
        <v>0</v>
      </c>
      <c r="D290" s="2">
        <f>E290</f>
        <v>0</v>
      </c>
      <c r="E290" s="7">
        <f>I290+K290+M290+O290+Q290+S290+U290+W290+Y290+AA290+AC290+AE290</f>
        <v>0</v>
      </c>
      <c r="F290" s="4" t="e">
        <f t="shared" si="254"/>
        <v>#DIV/0!</v>
      </c>
      <c r="G290" s="4" t="e">
        <f t="shared" si="255"/>
        <v>#DIV/0!</v>
      </c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49"/>
      <c r="AG290" s="155"/>
      <c r="AH290" s="30"/>
      <c r="AI290" s="30"/>
    </row>
    <row r="291" spans="1:16384" s="32" customFormat="1" ht="18.75" x14ac:dyDescent="0.2">
      <c r="A291" s="97" t="s">
        <v>15</v>
      </c>
      <c r="B291" s="2">
        <f>H291+J291+L291+N291+P291+R291+T291+V291+X291+Z291+AB291+AD291</f>
        <v>0</v>
      </c>
      <c r="C291" s="7">
        <f t="shared" si="257"/>
        <v>0</v>
      </c>
      <c r="D291" s="2">
        <f>E291</f>
        <v>0</v>
      </c>
      <c r="E291" s="7">
        <f>M291+O291+Q291+S291+U291+W291+Y291+AA291+AC291+AE291</f>
        <v>0</v>
      </c>
      <c r="F291" s="4" t="e">
        <f t="shared" si="254"/>
        <v>#DIV/0!</v>
      </c>
      <c r="G291" s="4" t="e">
        <f t="shared" si="255"/>
        <v>#DIV/0!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49"/>
      <c r="AG291" s="155"/>
      <c r="AH291" s="30"/>
      <c r="AI291" s="30"/>
    </row>
    <row r="292" spans="1:16384" s="32" customFormat="1" ht="338.25" customHeight="1" x14ac:dyDescent="0.2">
      <c r="A292" s="97" t="s">
        <v>16</v>
      </c>
      <c r="B292" s="2">
        <f>H292+J292+L292+N292+P292+R292+T292+V292+X292+Z292+AB292+AD292</f>
        <v>31615</v>
      </c>
      <c r="C292" s="7">
        <f>H292+J292+L292+N292+T292+V292+X292+Z292</f>
        <v>31615</v>
      </c>
      <c r="D292" s="2">
        <f>E292</f>
        <v>31615</v>
      </c>
      <c r="E292" s="7">
        <f>M292+O292+Q292+S292+U292+W292+Y292+AA292+AC292+AE292</f>
        <v>31615</v>
      </c>
      <c r="F292" s="4">
        <f t="shared" si="254"/>
        <v>100</v>
      </c>
      <c r="G292" s="4">
        <f t="shared" si="255"/>
        <v>100</v>
      </c>
      <c r="H292" s="1"/>
      <c r="I292" s="1"/>
      <c r="J292" s="1"/>
      <c r="K292" s="1"/>
      <c r="L292" s="1">
        <v>15807.5</v>
      </c>
      <c r="M292" s="1">
        <v>15807.5</v>
      </c>
      <c r="N292" s="1"/>
      <c r="O292" s="1"/>
      <c r="P292" s="1"/>
      <c r="Q292" s="1"/>
      <c r="R292" s="1"/>
      <c r="S292" s="1"/>
      <c r="T292" s="1">
        <v>7576.2</v>
      </c>
      <c r="U292" s="1">
        <v>7576.2</v>
      </c>
      <c r="V292" s="1">
        <v>3990</v>
      </c>
      <c r="W292" s="1">
        <v>3990</v>
      </c>
      <c r="X292" s="1">
        <v>4241.3</v>
      </c>
      <c r="Y292" s="1">
        <v>4241.3</v>
      </c>
      <c r="Z292" s="1"/>
      <c r="AA292" s="1"/>
      <c r="AB292" s="1"/>
      <c r="AC292" s="1"/>
      <c r="AD292" s="1"/>
      <c r="AE292" s="1"/>
      <c r="AF292" s="154"/>
      <c r="AG292" s="155"/>
      <c r="AH292" s="30"/>
      <c r="AI292" s="30"/>
    </row>
    <row r="293" spans="1:16384" s="32" customFormat="1" ht="53.25" customHeight="1" x14ac:dyDescent="0.2">
      <c r="A293" s="153" t="s">
        <v>103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7"/>
      <c r="AF293" s="153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7"/>
      <c r="BK293" s="158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  <c r="BZ293" s="159"/>
      <c r="CA293" s="159"/>
      <c r="CB293" s="159"/>
      <c r="CC293" s="159"/>
      <c r="CD293" s="159"/>
      <c r="CE293" s="159"/>
      <c r="CF293" s="159"/>
      <c r="CG293" s="159"/>
      <c r="CH293" s="159"/>
      <c r="CI293" s="159"/>
      <c r="CJ293" s="159"/>
      <c r="CK293" s="159"/>
      <c r="CL293" s="159"/>
      <c r="CM293" s="159"/>
      <c r="CN293" s="159"/>
      <c r="CO293" s="160"/>
      <c r="CP293" s="158"/>
      <c r="CQ293" s="159"/>
      <c r="CR293" s="159"/>
      <c r="CS293" s="159"/>
      <c r="CT293" s="159"/>
      <c r="CU293" s="159"/>
      <c r="CV293" s="159"/>
      <c r="CW293" s="159"/>
      <c r="CX293" s="159"/>
      <c r="CY293" s="159"/>
      <c r="CZ293" s="159"/>
      <c r="DA293" s="159"/>
      <c r="DB293" s="159"/>
      <c r="DC293" s="159"/>
      <c r="DD293" s="159"/>
      <c r="DE293" s="159"/>
      <c r="DF293" s="159"/>
      <c r="DG293" s="159"/>
      <c r="DH293" s="159"/>
      <c r="DI293" s="159"/>
      <c r="DJ293" s="159"/>
      <c r="DK293" s="159"/>
      <c r="DL293" s="159"/>
      <c r="DM293" s="159"/>
      <c r="DN293" s="159"/>
      <c r="DO293" s="159"/>
      <c r="DP293" s="159"/>
      <c r="DQ293" s="159"/>
      <c r="DR293" s="159"/>
      <c r="DS293" s="159"/>
      <c r="DT293" s="160"/>
      <c r="DU293" s="158"/>
      <c r="DV293" s="159"/>
      <c r="DW293" s="159"/>
      <c r="DX293" s="159"/>
      <c r="DY293" s="159"/>
      <c r="DZ293" s="159"/>
      <c r="EA293" s="159"/>
      <c r="EB293" s="159"/>
      <c r="EC293" s="159"/>
      <c r="ED293" s="159"/>
      <c r="EE293" s="159"/>
      <c r="EF293" s="159"/>
      <c r="EG293" s="159"/>
      <c r="EH293" s="159"/>
      <c r="EI293" s="159"/>
      <c r="EJ293" s="159"/>
      <c r="EK293" s="159"/>
      <c r="EL293" s="159"/>
      <c r="EM293" s="159"/>
      <c r="EN293" s="159"/>
      <c r="EO293" s="159"/>
      <c r="EP293" s="159"/>
      <c r="EQ293" s="159"/>
      <c r="ER293" s="159"/>
      <c r="ES293" s="159"/>
      <c r="ET293" s="159"/>
      <c r="EU293" s="159"/>
      <c r="EV293" s="159"/>
      <c r="EW293" s="159"/>
      <c r="EX293" s="159"/>
      <c r="EY293" s="160"/>
      <c r="EZ293" s="158"/>
      <c r="FA293" s="159"/>
      <c r="FB293" s="159"/>
      <c r="FC293" s="159"/>
      <c r="FD293" s="159"/>
      <c r="FE293" s="159"/>
      <c r="FF293" s="159"/>
      <c r="FG293" s="159"/>
      <c r="FH293" s="159"/>
      <c r="FI293" s="159"/>
      <c r="FJ293" s="159"/>
      <c r="FK293" s="159"/>
      <c r="FL293" s="159"/>
      <c r="FM293" s="159"/>
      <c r="FN293" s="159"/>
      <c r="FO293" s="159"/>
      <c r="FP293" s="159"/>
      <c r="FQ293" s="159"/>
      <c r="FR293" s="159"/>
      <c r="FS293" s="159"/>
      <c r="FT293" s="159"/>
      <c r="FU293" s="159"/>
      <c r="FV293" s="159"/>
      <c r="FW293" s="159"/>
      <c r="FX293" s="159"/>
      <c r="FY293" s="159"/>
      <c r="FZ293" s="159"/>
      <c r="GA293" s="159"/>
      <c r="GB293" s="159"/>
      <c r="GC293" s="159"/>
      <c r="GD293" s="160"/>
      <c r="GE293" s="158"/>
      <c r="GF293" s="159"/>
      <c r="GG293" s="159"/>
      <c r="GH293" s="159"/>
      <c r="GI293" s="159"/>
      <c r="GJ293" s="159"/>
      <c r="GK293" s="159"/>
      <c r="GL293" s="159"/>
      <c r="GM293" s="159"/>
      <c r="GN293" s="159"/>
      <c r="GO293" s="159"/>
      <c r="GP293" s="159"/>
      <c r="GQ293" s="159"/>
      <c r="GR293" s="159"/>
      <c r="GS293" s="159"/>
      <c r="GT293" s="159"/>
      <c r="GU293" s="159"/>
      <c r="GV293" s="159"/>
      <c r="GW293" s="159"/>
      <c r="GX293" s="159"/>
      <c r="GY293" s="159"/>
      <c r="GZ293" s="159"/>
      <c r="HA293" s="159"/>
      <c r="HB293" s="159"/>
      <c r="HC293" s="159"/>
      <c r="HD293" s="159"/>
      <c r="HE293" s="159"/>
      <c r="HF293" s="159"/>
      <c r="HG293" s="159"/>
      <c r="HH293" s="159"/>
      <c r="HI293" s="160"/>
      <c r="HJ293" s="158"/>
      <c r="HK293" s="159"/>
      <c r="HL293" s="159"/>
      <c r="HM293" s="159"/>
      <c r="HN293" s="159"/>
      <c r="HO293" s="159"/>
      <c r="HP293" s="159"/>
      <c r="HQ293" s="159"/>
      <c r="HR293" s="159"/>
      <c r="HS293" s="159"/>
      <c r="HT293" s="159"/>
      <c r="HU293" s="159"/>
      <c r="HV293" s="159"/>
      <c r="HW293" s="159"/>
      <c r="HX293" s="159"/>
      <c r="HY293" s="159"/>
      <c r="HZ293" s="159"/>
      <c r="IA293" s="159"/>
      <c r="IB293" s="159"/>
      <c r="IC293" s="159"/>
      <c r="ID293" s="159"/>
      <c r="IE293" s="159"/>
      <c r="IF293" s="159"/>
      <c r="IG293" s="159"/>
      <c r="IH293" s="159"/>
      <c r="II293" s="159"/>
      <c r="IJ293" s="159"/>
      <c r="IK293" s="159"/>
      <c r="IL293" s="159"/>
      <c r="IM293" s="159"/>
      <c r="IN293" s="160"/>
      <c r="IO293" s="153"/>
      <c r="IP293" s="156"/>
      <c r="IQ293" s="156"/>
      <c r="IR293" s="156"/>
      <c r="IS293" s="156"/>
      <c r="IT293" s="156"/>
      <c r="IU293" s="156"/>
      <c r="IV293" s="156"/>
      <c r="IW293" s="156"/>
      <c r="IX293" s="156"/>
      <c r="IY293" s="156"/>
      <c r="IZ293" s="156"/>
      <c r="JA293" s="156"/>
      <c r="JB293" s="156"/>
      <c r="JC293" s="156"/>
      <c r="JD293" s="156"/>
      <c r="JE293" s="156"/>
      <c r="JF293" s="156"/>
      <c r="JG293" s="156"/>
      <c r="JH293" s="156"/>
      <c r="JI293" s="156"/>
      <c r="JJ293" s="156"/>
      <c r="JK293" s="156"/>
      <c r="JL293" s="156"/>
      <c r="JM293" s="156"/>
      <c r="JN293" s="156"/>
      <c r="JO293" s="156"/>
      <c r="JP293" s="156"/>
      <c r="JQ293" s="156"/>
      <c r="JR293" s="156"/>
      <c r="JS293" s="157"/>
      <c r="JT293" s="153"/>
      <c r="JU293" s="156"/>
      <c r="JV293" s="156"/>
      <c r="JW293" s="156"/>
      <c r="JX293" s="156"/>
      <c r="JY293" s="156"/>
      <c r="JZ293" s="156"/>
      <c r="KA293" s="156"/>
      <c r="KB293" s="156"/>
      <c r="KC293" s="156"/>
      <c r="KD293" s="156"/>
      <c r="KE293" s="156"/>
      <c r="KF293" s="156"/>
      <c r="KG293" s="156"/>
      <c r="KH293" s="156"/>
      <c r="KI293" s="156"/>
      <c r="KJ293" s="156"/>
      <c r="KK293" s="156"/>
      <c r="KL293" s="156"/>
      <c r="KM293" s="156"/>
      <c r="KN293" s="156"/>
      <c r="KO293" s="156"/>
      <c r="KP293" s="156"/>
      <c r="KQ293" s="156"/>
      <c r="KR293" s="156"/>
      <c r="KS293" s="156"/>
      <c r="KT293" s="156"/>
      <c r="KU293" s="156"/>
      <c r="KV293" s="156"/>
      <c r="KW293" s="156"/>
      <c r="KX293" s="157"/>
      <c r="KY293" s="153"/>
      <c r="KZ293" s="156"/>
      <c r="LA293" s="156"/>
      <c r="LB293" s="156"/>
      <c r="LC293" s="156"/>
      <c r="LD293" s="156"/>
      <c r="LE293" s="156"/>
      <c r="LF293" s="156"/>
      <c r="LG293" s="156"/>
      <c r="LH293" s="156"/>
      <c r="LI293" s="156"/>
      <c r="LJ293" s="156"/>
      <c r="LK293" s="156"/>
      <c r="LL293" s="156"/>
      <c r="LM293" s="156"/>
      <c r="LN293" s="156"/>
      <c r="LO293" s="156"/>
      <c r="LP293" s="156"/>
      <c r="LQ293" s="156"/>
      <c r="LR293" s="156"/>
      <c r="LS293" s="156"/>
      <c r="LT293" s="156"/>
      <c r="LU293" s="156"/>
      <c r="LV293" s="156"/>
      <c r="LW293" s="156"/>
      <c r="LX293" s="156"/>
      <c r="LY293" s="156"/>
      <c r="LZ293" s="156"/>
      <c r="MA293" s="156"/>
      <c r="MB293" s="156"/>
      <c r="MC293" s="157"/>
      <c r="MD293" s="153"/>
      <c r="ME293" s="156"/>
      <c r="MF293" s="156"/>
      <c r="MG293" s="156"/>
      <c r="MH293" s="156"/>
      <c r="MI293" s="156"/>
      <c r="MJ293" s="156"/>
      <c r="MK293" s="156"/>
      <c r="ML293" s="156"/>
      <c r="MM293" s="156"/>
      <c r="MN293" s="156"/>
      <c r="MO293" s="156"/>
      <c r="MP293" s="156"/>
      <c r="MQ293" s="156"/>
      <c r="MR293" s="156"/>
      <c r="MS293" s="156"/>
      <c r="MT293" s="156"/>
      <c r="MU293" s="156"/>
      <c r="MV293" s="156"/>
      <c r="MW293" s="156"/>
      <c r="MX293" s="156"/>
      <c r="MY293" s="156"/>
      <c r="MZ293" s="156"/>
      <c r="NA293" s="156"/>
      <c r="NB293" s="156"/>
      <c r="NC293" s="156"/>
      <c r="ND293" s="156"/>
      <c r="NE293" s="156"/>
      <c r="NF293" s="156"/>
      <c r="NG293" s="156"/>
      <c r="NH293" s="157"/>
      <c r="NI293" s="153"/>
      <c r="NJ293" s="156"/>
      <c r="NK293" s="156"/>
      <c r="NL293" s="156"/>
      <c r="NM293" s="156"/>
      <c r="NN293" s="156"/>
      <c r="NO293" s="156"/>
      <c r="NP293" s="156"/>
      <c r="NQ293" s="156"/>
      <c r="NR293" s="156"/>
      <c r="NS293" s="156"/>
      <c r="NT293" s="156"/>
      <c r="NU293" s="156"/>
      <c r="NV293" s="156"/>
      <c r="NW293" s="156"/>
      <c r="NX293" s="156"/>
      <c r="NY293" s="156"/>
      <c r="NZ293" s="156"/>
      <c r="OA293" s="156"/>
      <c r="OB293" s="156"/>
      <c r="OC293" s="156"/>
      <c r="OD293" s="156"/>
      <c r="OE293" s="156"/>
      <c r="OF293" s="156"/>
      <c r="OG293" s="156"/>
      <c r="OH293" s="156"/>
      <c r="OI293" s="156"/>
      <c r="OJ293" s="156"/>
      <c r="OK293" s="156"/>
      <c r="OL293" s="156"/>
      <c r="OM293" s="157"/>
      <c r="ON293" s="153"/>
      <c r="OO293" s="156"/>
      <c r="OP293" s="156"/>
      <c r="OQ293" s="156"/>
      <c r="OR293" s="156"/>
      <c r="OS293" s="156"/>
      <c r="OT293" s="156"/>
      <c r="OU293" s="156"/>
      <c r="OV293" s="156"/>
      <c r="OW293" s="156"/>
      <c r="OX293" s="156"/>
      <c r="OY293" s="156"/>
      <c r="OZ293" s="156"/>
      <c r="PA293" s="156"/>
      <c r="PB293" s="156"/>
      <c r="PC293" s="156"/>
      <c r="PD293" s="156"/>
      <c r="PE293" s="156"/>
      <c r="PF293" s="156"/>
      <c r="PG293" s="156"/>
      <c r="PH293" s="156"/>
      <c r="PI293" s="156"/>
      <c r="PJ293" s="156"/>
      <c r="PK293" s="156"/>
      <c r="PL293" s="156"/>
      <c r="PM293" s="156"/>
      <c r="PN293" s="156"/>
      <c r="PO293" s="156"/>
      <c r="PP293" s="156"/>
      <c r="PQ293" s="156"/>
      <c r="PR293" s="157"/>
      <c r="PS293" s="153"/>
      <c r="PT293" s="156"/>
      <c r="PU293" s="156"/>
      <c r="PV293" s="156"/>
      <c r="PW293" s="156"/>
      <c r="PX293" s="156"/>
      <c r="PY293" s="156"/>
      <c r="PZ293" s="156"/>
      <c r="QA293" s="156"/>
      <c r="QB293" s="156"/>
      <c r="QC293" s="156"/>
      <c r="QD293" s="156"/>
      <c r="QE293" s="156"/>
      <c r="QF293" s="156"/>
      <c r="QG293" s="156"/>
      <c r="QH293" s="156"/>
      <c r="QI293" s="156"/>
      <c r="QJ293" s="156"/>
      <c r="QK293" s="156"/>
      <c r="QL293" s="156"/>
      <c r="QM293" s="156"/>
      <c r="QN293" s="156"/>
      <c r="QO293" s="156"/>
      <c r="QP293" s="156"/>
      <c r="QQ293" s="156"/>
      <c r="QR293" s="156"/>
      <c r="QS293" s="156"/>
      <c r="QT293" s="156"/>
      <c r="QU293" s="156"/>
      <c r="QV293" s="156"/>
      <c r="QW293" s="157"/>
      <c r="QX293" s="153"/>
      <c r="QY293" s="156"/>
      <c r="QZ293" s="156"/>
      <c r="RA293" s="156"/>
      <c r="RB293" s="156"/>
      <c r="RC293" s="156"/>
      <c r="RD293" s="156"/>
      <c r="RE293" s="156"/>
      <c r="RF293" s="156"/>
      <c r="RG293" s="156"/>
      <c r="RH293" s="156"/>
      <c r="RI293" s="156"/>
      <c r="RJ293" s="156"/>
      <c r="RK293" s="156"/>
      <c r="RL293" s="156"/>
      <c r="RM293" s="156"/>
      <c r="RN293" s="156"/>
      <c r="RO293" s="156"/>
      <c r="RP293" s="156"/>
      <c r="RQ293" s="156"/>
      <c r="RR293" s="156"/>
      <c r="RS293" s="156"/>
      <c r="RT293" s="156"/>
      <c r="RU293" s="156"/>
      <c r="RV293" s="156"/>
      <c r="RW293" s="156"/>
      <c r="RX293" s="156"/>
      <c r="RY293" s="156"/>
      <c r="RZ293" s="156"/>
      <c r="SA293" s="156"/>
      <c r="SB293" s="157"/>
      <c r="SC293" s="153"/>
      <c r="SD293" s="156"/>
      <c r="SE293" s="156"/>
      <c r="SF293" s="156"/>
      <c r="SG293" s="156"/>
      <c r="SH293" s="156"/>
      <c r="SI293" s="156"/>
      <c r="SJ293" s="156"/>
      <c r="SK293" s="156"/>
      <c r="SL293" s="156"/>
      <c r="SM293" s="156"/>
      <c r="SN293" s="156"/>
      <c r="SO293" s="156"/>
      <c r="SP293" s="156"/>
      <c r="SQ293" s="156"/>
      <c r="SR293" s="156"/>
      <c r="SS293" s="156"/>
      <c r="ST293" s="156"/>
      <c r="SU293" s="156"/>
      <c r="SV293" s="156"/>
      <c r="SW293" s="156"/>
      <c r="SX293" s="156"/>
      <c r="SY293" s="156"/>
      <c r="SZ293" s="156"/>
      <c r="TA293" s="156"/>
      <c r="TB293" s="156"/>
      <c r="TC293" s="156"/>
      <c r="TD293" s="156"/>
      <c r="TE293" s="156"/>
      <c r="TF293" s="156"/>
      <c r="TG293" s="157"/>
      <c r="TH293" s="153"/>
      <c r="TI293" s="156"/>
      <c r="TJ293" s="156"/>
      <c r="TK293" s="156"/>
      <c r="TL293" s="156"/>
      <c r="TM293" s="156"/>
      <c r="TN293" s="156"/>
      <c r="TO293" s="156"/>
      <c r="TP293" s="156"/>
      <c r="TQ293" s="156"/>
      <c r="TR293" s="156"/>
      <c r="TS293" s="156"/>
      <c r="TT293" s="156"/>
      <c r="TU293" s="156"/>
      <c r="TV293" s="156"/>
      <c r="TW293" s="156"/>
      <c r="TX293" s="156"/>
      <c r="TY293" s="156"/>
      <c r="TZ293" s="156"/>
      <c r="UA293" s="156"/>
      <c r="UB293" s="156"/>
      <c r="UC293" s="156"/>
      <c r="UD293" s="156"/>
      <c r="UE293" s="156"/>
      <c r="UF293" s="156"/>
      <c r="UG293" s="156"/>
      <c r="UH293" s="156"/>
      <c r="UI293" s="156"/>
      <c r="UJ293" s="156"/>
      <c r="UK293" s="156"/>
      <c r="UL293" s="157"/>
      <c r="UM293" s="153"/>
      <c r="UN293" s="156"/>
      <c r="UO293" s="156"/>
      <c r="UP293" s="156"/>
      <c r="UQ293" s="156"/>
      <c r="UR293" s="156"/>
      <c r="US293" s="156"/>
      <c r="UT293" s="156"/>
      <c r="UU293" s="156"/>
      <c r="UV293" s="156"/>
      <c r="UW293" s="156"/>
      <c r="UX293" s="156"/>
      <c r="UY293" s="156"/>
      <c r="UZ293" s="156"/>
      <c r="VA293" s="156"/>
      <c r="VB293" s="156"/>
      <c r="VC293" s="156"/>
      <c r="VD293" s="156"/>
      <c r="VE293" s="156"/>
      <c r="VF293" s="156"/>
      <c r="VG293" s="156"/>
      <c r="VH293" s="156"/>
      <c r="VI293" s="156"/>
      <c r="VJ293" s="156"/>
      <c r="VK293" s="156"/>
      <c r="VL293" s="156"/>
      <c r="VM293" s="156"/>
      <c r="VN293" s="156"/>
      <c r="VO293" s="156"/>
      <c r="VP293" s="156"/>
      <c r="VQ293" s="157"/>
      <c r="VR293" s="153"/>
      <c r="VS293" s="156"/>
      <c r="VT293" s="156"/>
      <c r="VU293" s="156"/>
      <c r="VV293" s="156"/>
      <c r="VW293" s="156"/>
      <c r="VX293" s="156"/>
      <c r="VY293" s="156"/>
      <c r="VZ293" s="156"/>
      <c r="WA293" s="156"/>
      <c r="WB293" s="156"/>
      <c r="WC293" s="156"/>
      <c r="WD293" s="156"/>
      <c r="WE293" s="156"/>
      <c r="WF293" s="156"/>
      <c r="WG293" s="156"/>
      <c r="WH293" s="156"/>
      <c r="WI293" s="156"/>
      <c r="WJ293" s="156"/>
      <c r="WK293" s="156"/>
      <c r="WL293" s="156"/>
      <c r="WM293" s="156"/>
      <c r="WN293" s="156"/>
      <c r="WO293" s="156"/>
      <c r="WP293" s="156"/>
      <c r="WQ293" s="156"/>
      <c r="WR293" s="156"/>
      <c r="WS293" s="156"/>
      <c r="WT293" s="156"/>
      <c r="WU293" s="156"/>
      <c r="WV293" s="157"/>
      <c r="WW293" s="153"/>
      <c r="WX293" s="156"/>
      <c r="WY293" s="156"/>
      <c r="WZ293" s="156"/>
      <c r="XA293" s="156"/>
      <c r="XB293" s="156"/>
      <c r="XC293" s="156"/>
      <c r="XD293" s="156"/>
      <c r="XE293" s="156"/>
      <c r="XF293" s="156"/>
      <c r="XG293" s="156"/>
      <c r="XH293" s="156"/>
      <c r="XI293" s="156"/>
      <c r="XJ293" s="156"/>
      <c r="XK293" s="156"/>
      <c r="XL293" s="156"/>
      <c r="XM293" s="156"/>
      <c r="XN293" s="156"/>
      <c r="XO293" s="156"/>
      <c r="XP293" s="156"/>
      <c r="XQ293" s="156"/>
      <c r="XR293" s="156"/>
      <c r="XS293" s="156"/>
      <c r="XT293" s="156"/>
      <c r="XU293" s="156"/>
      <c r="XV293" s="156"/>
      <c r="XW293" s="156"/>
      <c r="XX293" s="156"/>
      <c r="XY293" s="156"/>
      <c r="XZ293" s="156"/>
      <c r="YA293" s="157"/>
      <c r="YB293" s="153"/>
      <c r="YC293" s="156"/>
      <c r="YD293" s="156"/>
      <c r="YE293" s="156"/>
      <c r="YF293" s="156"/>
      <c r="YG293" s="156"/>
      <c r="YH293" s="156"/>
      <c r="YI293" s="156"/>
      <c r="YJ293" s="156"/>
      <c r="YK293" s="156"/>
      <c r="YL293" s="156"/>
      <c r="YM293" s="156"/>
      <c r="YN293" s="156"/>
      <c r="YO293" s="156"/>
      <c r="YP293" s="156"/>
      <c r="YQ293" s="156"/>
      <c r="YR293" s="156"/>
      <c r="YS293" s="156"/>
      <c r="YT293" s="156"/>
      <c r="YU293" s="156"/>
      <c r="YV293" s="156"/>
      <c r="YW293" s="156"/>
      <c r="YX293" s="156"/>
      <c r="YY293" s="156"/>
      <c r="YZ293" s="156"/>
      <c r="ZA293" s="156"/>
      <c r="ZB293" s="156"/>
      <c r="ZC293" s="156"/>
      <c r="ZD293" s="156"/>
      <c r="ZE293" s="156"/>
      <c r="ZF293" s="157"/>
      <c r="ZG293" s="153"/>
      <c r="ZH293" s="156"/>
      <c r="ZI293" s="156"/>
      <c r="ZJ293" s="156"/>
      <c r="ZK293" s="156"/>
      <c r="ZL293" s="156"/>
      <c r="ZM293" s="156"/>
      <c r="ZN293" s="156"/>
      <c r="ZO293" s="156"/>
      <c r="ZP293" s="156"/>
      <c r="ZQ293" s="156"/>
      <c r="ZR293" s="156"/>
      <c r="ZS293" s="156"/>
      <c r="ZT293" s="156"/>
      <c r="ZU293" s="156"/>
      <c r="ZV293" s="156"/>
      <c r="ZW293" s="156"/>
      <c r="ZX293" s="156"/>
      <c r="ZY293" s="156"/>
      <c r="ZZ293" s="156"/>
      <c r="AAA293" s="156"/>
      <c r="AAB293" s="156"/>
      <c r="AAC293" s="156"/>
      <c r="AAD293" s="156"/>
      <c r="AAE293" s="156"/>
      <c r="AAF293" s="156"/>
      <c r="AAG293" s="156"/>
      <c r="AAH293" s="156"/>
      <c r="AAI293" s="156"/>
      <c r="AAJ293" s="156"/>
      <c r="AAK293" s="157"/>
      <c r="AAL293" s="153"/>
      <c r="AAM293" s="156"/>
      <c r="AAN293" s="156"/>
      <c r="AAO293" s="156"/>
      <c r="AAP293" s="156"/>
      <c r="AAQ293" s="156"/>
      <c r="AAR293" s="156"/>
      <c r="AAS293" s="156"/>
      <c r="AAT293" s="156"/>
      <c r="AAU293" s="156"/>
      <c r="AAV293" s="156"/>
      <c r="AAW293" s="156"/>
      <c r="AAX293" s="156"/>
      <c r="AAY293" s="156"/>
      <c r="AAZ293" s="156"/>
      <c r="ABA293" s="156"/>
      <c r="ABB293" s="156"/>
      <c r="ABC293" s="156"/>
      <c r="ABD293" s="156"/>
      <c r="ABE293" s="156"/>
      <c r="ABF293" s="156"/>
      <c r="ABG293" s="156"/>
      <c r="ABH293" s="156"/>
      <c r="ABI293" s="156"/>
      <c r="ABJ293" s="156"/>
      <c r="ABK293" s="156"/>
      <c r="ABL293" s="156"/>
      <c r="ABM293" s="156"/>
      <c r="ABN293" s="156"/>
      <c r="ABO293" s="156"/>
      <c r="ABP293" s="157"/>
      <c r="ABQ293" s="153"/>
      <c r="ABR293" s="156"/>
      <c r="ABS293" s="156"/>
      <c r="ABT293" s="156"/>
      <c r="ABU293" s="156"/>
      <c r="ABV293" s="156"/>
      <c r="ABW293" s="156"/>
      <c r="ABX293" s="156"/>
      <c r="ABY293" s="156"/>
      <c r="ABZ293" s="156"/>
      <c r="ACA293" s="156"/>
      <c r="ACB293" s="156"/>
      <c r="ACC293" s="156"/>
      <c r="ACD293" s="156"/>
      <c r="ACE293" s="156"/>
      <c r="ACF293" s="156"/>
      <c r="ACG293" s="156"/>
      <c r="ACH293" s="156"/>
      <c r="ACI293" s="156"/>
      <c r="ACJ293" s="156"/>
      <c r="ACK293" s="156"/>
      <c r="ACL293" s="156"/>
      <c r="ACM293" s="156"/>
      <c r="ACN293" s="156"/>
      <c r="ACO293" s="156"/>
      <c r="ACP293" s="156"/>
      <c r="ACQ293" s="156"/>
      <c r="ACR293" s="156"/>
      <c r="ACS293" s="156"/>
      <c r="ACT293" s="156"/>
      <c r="ACU293" s="157"/>
      <c r="ACV293" s="153"/>
      <c r="ACW293" s="156"/>
      <c r="ACX293" s="156"/>
      <c r="ACY293" s="156"/>
      <c r="ACZ293" s="156"/>
      <c r="ADA293" s="156"/>
      <c r="ADB293" s="156"/>
      <c r="ADC293" s="156"/>
      <c r="ADD293" s="156"/>
      <c r="ADE293" s="156"/>
      <c r="ADF293" s="156"/>
      <c r="ADG293" s="156"/>
      <c r="ADH293" s="156"/>
      <c r="ADI293" s="156"/>
      <c r="ADJ293" s="156"/>
      <c r="ADK293" s="156"/>
      <c r="ADL293" s="156"/>
      <c r="ADM293" s="156"/>
      <c r="ADN293" s="156"/>
      <c r="ADO293" s="156"/>
      <c r="ADP293" s="156"/>
      <c r="ADQ293" s="156"/>
      <c r="ADR293" s="156"/>
      <c r="ADS293" s="156"/>
      <c r="ADT293" s="156"/>
      <c r="ADU293" s="156"/>
      <c r="ADV293" s="156"/>
      <c r="ADW293" s="156"/>
      <c r="ADX293" s="156"/>
      <c r="ADY293" s="156"/>
      <c r="ADZ293" s="157"/>
      <c r="AEA293" s="153"/>
      <c r="AEB293" s="156"/>
      <c r="AEC293" s="156"/>
      <c r="AED293" s="156"/>
      <c r="AEE293" s="156"/>
      <c r="AEF293" s="156"/>
      <c r="AEG293" s="156"/>
      <c r="AEH293" s="156"/>
      <c r="AEI293" s="156"/>
      <c r="AEJ293" s="156"/>
      <c r="AEK293" s="156"/>
      <c r="AEL293" s="156"/>
      <c r="AEM293" s="156"/>
      <c r="AEN293" s="156"/>
      <c r="AEO293" s="156"/>
      <c r="AEP293" s="156"/>
      <c r="AEQ293" s="156"/>
      <c r="AER293" s="156"/>
      <c r="AES293" s="156"/>
      <c r="AET293" s="156"/>
      <c r="AEU293" s="156"/>
      <c r="AEV293" s="156"/>
      <c r="AEW293" s="156"/>
      <c r="AEX293" s="156"/>
      <c r="AEY293" s="156"/>
      <c r="AEZ293" s="156"/>
      <c r="AFA293" s="156"/>
      <c r="AFB293" s="156"/>
      <c r="AFC293" s="156"/>
      <c r="AFD293" s="156"/>
      <c r="AFE293" s="157"/>
      <c r="AFF293" s="153"/>
      <c r="AFG293" s="156"/>
      <c r="AFH293" s="156"/>
      <c r="AFI293" s="156"/>
      <c r="AFJ293" s="156"/>
      <c r="AFK293" s="156"/>
      <c r="AFL293" s="156"/>
      <c r="AFM293" s="156"/>
      <c r="AFN293" s="156"/>
      <c r="AFO293" s="156"/>
      <c r="AFP293" s="156"/>
      <c r="AFQ293" s="156"/>
      <c r="AFR293" s="156"/>
      <c r="AFS293" s="156"/>
      <c r="AFT293" s="156"/>
      <c r="AFU293" s="156"/>
      <c r="AFV293" s="156"/>
      <c r="AFW293" s="156"/>
      <c r="AFX293" s="156"/>
      <c r="AFY293" s="156"/>
      <c r="AFZ293" s="156"/>
      <c r="AGA293" s="156"/>
      <c r="AGB293" s="156"/>
      <c r="AGC293" s="156"/>
      <c r="AGD293" s="156"/>
      <c r="AGE293" s="156"/>
      <c r="AGF293" s="156"/>
      <c r="AGG293" s="156"/>
      <c r="AGH293" s="156"/>
      <c r="AGI293" s="156"/>
      <c r="AGJ293" s="157"/>
      <c r="AGK293" s="153"/>
      <c r="AGL293" s="156"/>
      <c r="AGM293" s="156"/>
      <c r="AGN293" s="156"/>
      <c r="AGO293" s="156"/>
      <c r="AGP293" s="156"/>
      <c r="AGQ293" s="156"/>
      <c r="AGR293" s="156"/>
      <c r="AGS293" s="156"/>
      <c r="AGT293" s="156"/>
      <c r="AGU293" s="156"/>
      <c r="AGV293" s="156"/>
      <c r="AGW293" s="156"/>
      <c r="AGX293" s="156"/>
      <c r="AGY293" s="156"/>
      <c r="AGZ293" s="156"/>
      <c r="AHA293" s="156"/>
      <c r="AHB293" s="156"/>
      <c r="AHC293" s="156"/>
      <c r="AHD293" s="156"/>
      <c r="AHE293" s="156"/>
      <c r="AHF293" s="156"/>
      <c r="AHG293" s="156"/>
      <c r="AHH293" s="156"/>
      <c r="AHI293" s="156"/>
      <c r="AHJ293" s="156"/>
      <c r="AHK293" s="156"/>
      <c r="AHL293" s="156"/>
      <c r="AHM293" s="156"/>
      <c r="AHN293" s="156"/>
      <c r="AHO293" s="157"/>
      <c r="AHP293" s="153"/>
      <c r="AHQ293" s="156"/>
      <c r="AHR293" s="156"/>
      <c r="AHS293" s="156"/>
      <c r="AHT293" s="156"/>
      <c r="AHU293" s="156"/>
      <c r="AHV293" s="156"/>
      <c r="AHW293" s="156"/>
      <c r="AHX293" s="156"/>
      <c r="AHY293" s="156"/>
      <c r="AHZ293" s="156"/>
      <c r="AIA293" s="156"/>
      <c r="AIB293" s="156"/>
      <c r="AIC293" s="156"/>
      <c r="AID293" s="156"/>
      <c r="AIE293" s="156"/>
      <c r="AIF293" s="156"/>
      <c r="AIG293" s="156"/>
      <c r="AIH293" s="156"/>
      <c r="AII293" s="156"/>
      <c r="AIJ293" s="156"/>
      <c r="AIK293" s="156"/>
      <c r="AIL293" s="156"/>
      <c r="AIM293" s="156"/>
      <c r="AIN293" s="156"/>
      <c r="AIO293" s="156"/>
      <c r="AIP293" s="156"/>
      <c r="AIQ293" s="156"/>
      <c r="AIR293" s="156"/>
      <c r="AIS293" s="156"/>
      <c r="AIT293" s="157"/>
      <c r="AIU293" s="153"/>
      <c r="AIV293" s="156"/>
      <c r="AIW293" s="156"/>
      <c r="AIX293" s="156"/>
      <c r="AIY293" s="156"/>
      <c r="AIZ293" s="156"/>
      <c r="AJA293" s="156"/>
      <c r="AJB293" s="156"/>
      <c r="AJC293" s="156"/>
      <c r="AJD293" s="156"/>
      <c r="AJE293" s="156"/>
      <c r="AJF293" s="156"/>
      <c r="AJG293" s="156"/>
      <c r="AJH293" s="156"/>
      <c r="AJI293" s="156"/>
      <c r="AJJ293" s="156"/>
      <c r="AJK293" s="156"/>
      <c r="AJL293" s="156"/>
      <c r="AJM293" s="156"/>
      <c r="AJN293" s="156"/>
      <c r="AJO293" s="156"/>
      <c r="AJP293" s="156"/>
      <c r="AJQ293" s="156"/>
      <c r="AJR293" s="156"/>
      <c r="AJS293" s="156"/>
      <c r="AJT293" s="156"/>
      <c r="AJU293" s="156"/>
      <c r="AJV293" s="156"/>
      <c r="AJW293" s="156"/>
      <c r="AJX293" s="156"/>
      <c r="AJY293" s="157"/>
      <c r="AJZ293" s="153"/>
      <c r="AKA293" s="156"/>
      <c r="AKB293" s="156"/>
      <c r="AKC293" s="156"/>
      <c r="AKD293" s="156"/>
      <c r="AKE293" s="156"/>
      <c r="AKF293" s="156"/>
      <c r="AKG293" s="156"/>
      <c r="AKH293" s="156"/>
      <c r="AKI293" s="156"/>
      <c r="AKJ293" s="156"/>
      <c r="AKK293" s="156"/>
      <c r="AKL293" s="156"/>
      <c r="AKM293" s="156"/>
      <c r="AKN293" s="156"/>
      <c r="AKO293" s="156"/>
      <c r="AKP293" s="156"/>
      <c r="AKQ293" s="156"/>
      <c r="AKR293" s="156"/>
      <c r="AKS293" s="156"/>
      <c r="AKT293" s="156"/>
      <c r="AKU293" s="156"/>
      <c r="AKV293" s="156"/>
      <c r="AKW293" s="156"/>
      <c r="AKX293" s="156"/>
      <c r="AKY293" s="156"/>
      <c r="AKZ293" s="156"/>
      <c r="ALA293" s="156"/>
      <c r="ALB293" s="156"/>
      <c r="ALC293" s="156"/>
      <c r="ALD293" s="157"/>
      <c r="ALE293" s="153"/>
      <c r="ALF293" s="156"/>
      <c r="ALG293" s="156"/>
      <c r="ALH293" s="156"/>
      <c r="ALI293" s="156"/>
      <c r="ALJ293" s="156"/>
      <c r="ALK293" s="156"/>
      <c r="ALL293" s="156"/>
      <c r="ALM293" s="156"/>
      <c r="ALN293" s="156"/>
      <c r="ALO293" s="156"/>
      <c r="ALP293" s="156"/>
      <c r="ALQ293" s="156"/>
      <c r="ALR293" s="156"/>
      <c r="ALS293" s="156"/>
      <c r="ALT293" s="156"/>
      <c r="ALU293" s="156"/>
      <c r="ALV293" s="156"/>
      <c r="ALW293" s="156"/>
      <c r="ALX293" s="156"/>
      <c r="ALY293" s="156"/>
      <c r="ALZ293" s="156"/>
      <c r="AMA293" s="156"/>
      <c r="AMB293" s="156"/>
      <c r="AMC293" s="156"/>
      <c r="AMD293" s="156"/>
      <c r="AME293" s="156"/>
      <c r="AMF293" s="156"/>
      <c r="AMG293" s="156"/>
      <c r="AMH293" s="156"/>
      <c r="AMI293" s="157"/>
      <c r="AMJ293" s="153"/>
      <c r="AMK293" s="156"/>
      <c r="AML293" s="156"/>
      <c r="AMM293" s="156"/>
      <c r="AMN293" s="156"/>
      <c r="AMO293" s="156"/>
      <c r="AMP293" s="156"/>
      <c r="AMQ293" s="156"/>
      <c r="AMR293" s="156"/>
      <c r="AMS293" s="156"/>
      <c r="AMT293" s="156"/>
      <c r="AMU293" s="156"/>
      <c r="AMV293" s="156"/>
      <c r="AMW293" s="156"/>
      <c r="AMX293" s="156"/>
      <c r="AMY293" s="156"/>
      <c r="AMZ293" s="156"/>
      <c r="ANA293" s="156"/>
      <c r="ANB293" s="156"/>
      <c r="ANC293" s="156"/>
      <c r="AND293" s="156"/>
      <c r="ANE293" s="156"/>
      <c r="ANF293" s="156"/>
      <c r="ANG293" s="156"/>
      <c r="ANH293" s="156"/>
      <c r="ANI293" s="156"/>
      <c r="ANJ293" s="156"/>
      <c r="ANK293" s="156"/>
      <c r="ANL293" s="156"/>
      <c r="ANM293" s="156"/>
      <c r="ANN293" s="157"/>
      <c r="ANO293" s="153"/>
      <c r="ANP293" s="156"/>
      <c r="ANQ293" s="156"/>
      <c r="ANR293" s="156"/>
      <c r="ANS293" s="156"/>
      <c r="ANT293" s="156"/>
      <c r="ANU293" s="156"/>
      <c r="ANV293" s="156"/>
      <c r="ANW293" s="156"/>
      <c r="ANX293" s="156"/>
      <c r="ANY293" s="156"/>
      <c r="ANZ293" s="156"/>
      <c r="AOA293" s="156"/>
      <c r="AOB293" s="156"/>
      <c r="AOC293" s="156"/>
      <c r="AOD293" s="156"/>
      <c r="AOE293" s="156"/>
      <c r="AOF293" s="156"/>
      <c r="AOG293" s="156"/>
      <c r="AOH293" s="156"/>
      <c r="AOI293" s="156"/>
      <c r="AOJ293" s="156"/>
      <c r="AOK293" s="156"/>
      <c r="AOL293" s="156"/>
      <c r="AOM293" s="156"/>
      <c r="AON293" s="156"/>
      <c r="AOO293" s="156"/>
      <c r="AOP293" s="156"/>
      <c r="AOQ293" s="156"/>
      <c r="AOR293" s="156"/>
      <c r="AOS293" s="157"/>
      <c r="AOT293" s="153"/>
      <c r="AOU293" s="156"/>
      <c r="AOV293" s="156"/>
      <c r="AOW293" s="156"/>
      <c r="AOX293" s="156"/>
      <c r="AOY293" s="156"/>
      <c r="AOZ293" s="156"/>
      <c r="APA293" s="156"/>
      <c r="APB293" s="156"/>
      <c r="APC293" s="156"/>
      <c r="APD293" s="156"/>
      <c r="APE293" s="156"/>
      <c r="APF293" s="156"/>
      <c r="APG293" s="156"/>
      <c r="APH293" s="156"/>
      <c r="API293" s="156"/>
      <c r="APJ293" s="156"/>
      <c r="APK293" s="156"/>
      <c r="APL293" s="156"/>
      <c r="APM293" s="156"/>
      <c r="APN293" s="156"/>
      <c r="APO293" s="156"/>
      <c r="APP293" s="156"/>
      <c r="APQ293" s="156"/>
      <c r="APR293" s="156"/>
      <c r="APS293" s="156"/>
      <c r="APT293" s="156"/>
      <c r="APU293" s="156"/>
      <c r="APV293" s="156"/>
      <c r="APW293" s="156"/>
      <c r="APX293" s="157"/>
      <c r="APY293" s="153"/>
      <c r="APZ293" s="156"/>
      <c r="AQA293" s="156"/>
      <c r="AQB293" s="156"/>
      <c r="AQC293" s="156"/>
      <c r="AQD293" s="156"/>
      <c r="AQE293" s="156"/>
      <c r="AQF293" s="156"/>
      <c r="AQG293" s="156"/>
      <c r="AQH293" s="156"/>
      <c r="AQI293" s="156"/>
      <c r="AQJ293" s="156"/>
      <c r="AQK293" s="156"/>
      <c r="AQL293" s="156"/>
      <c r="AQM293" s="156"/>
      <c r="AQN293" s="156"/>
      <c r="AQO293" s="156"/>
      <c r="AQP293" s="156"/>
      <c r="AQQ293" s="156"/>
      <c r="AQR293" s="156"/>
      <c r="AQS293" s="156"/>
      <c r="AQT293" s="156"/>
      <c r="AQU293" s="156"/>
      <c r="AQV293" s="156"/>
      <c r="AQW293" s="156"/>
      <c r="AQX293" s="156"/>
      <c r="AQY293" s="156"/>
      <c r="AQZ293" s="156"/>
      <c r="ARA293" s="156"/>
      <c r="ARB293" s="156"/>
      <c r="ARC293" s="157"/>
      <c r="ARD293" s="153"/>
      <c r="ARE293" s="156"/>
      <c r="ARF293" s="156"/>
      <c r="ARG293" s="156"/>
      <c r="ARH293" s="156"/>
      <c r="ARI293" s="156"/>
      <c r="ARJ293" s="156"/>
      <c r="ARK293" s="156"/>
      <c r="ARL293" s="156"/>
      <c r="ARM293" s="156"/>
      <c r="ARN293" s="156"/>
      <c r="ARO293" s="156"/>
      <c r="ARP293" s="156"/>
      <c r="ARQ293" s="156"/>
      <c r="ARR293" s="156"/>
      <c r="ARS293" s="156"/>
      <c r="ART293" s="156"/>
      <c r="ARU293" s="156"/>
      <c r="ARV293" s="156"/>
      <c r="ARW293" s="156"/>
      <c r="ARX293" s="156"/>
      <c r="ARY293" s="156"/>
      <c r="ARZ293" s="156"/>
      <c r="ASA293" s="156"/>
      <c r="ASB293" s="156"/>
      <c r="ASC293" s="156"/>
      <c r="ASD293" s="156"/>
      <c r="ASE293" s="156"/>
      <c r="ASF293" s="156"/>
      <c r="ASG293" s="156"/>
      <c r="ASH293" s="157"/>
      <c r="ASI293" s="153"/>
      <c r="ASJ293" s="156"/>
      <c r="ASK293" s="156"/>
      <c r="ASL293" s="156"/>
      <c r="ASM293" s="156"/>
      <c r="ASN293" s="156"/>
      <c r="ASO293" s="156"/>
      <c r="ASP293" s="156"/>
      <c r="ASQ293" s="156"/>
      <c r="ASR293" s="156"/>
      <c r="ASS293" s="156"/>
      <c r="AST293" s="156"/>
      <c r="ASU293" s="156"/>
      <c r="ASV293" s="156"/>
      <c r="ASW293" s="156"/>
      <c r="ASX293" s="156"/>
      <c r="ASY293" s="156"/>
      <c r="ASZ293" s="156"/>
      <c r="ATA293" s="156"/>
      <c r="ATB293" s="156"/>
      <c r="ATC293" s="156"/>
      <c r="ATD293" s="156"/>
      <c r="ATE293" s="156"/>
      <c r="ATF293" s="156"/>
      <c r="ATG293" s="156"/>
      <c r="ATH293" s="156"/>
      <c r="ATI293" s="156"/>
      <c r="ATJ293" s="156"/>
      <c r="ATK293" s="156"/>
      <c r="ATL293" s="156"/>
      <c r="ATM293" s="157"/>
      <c r="ATN293" s="153"/>
      <c r="ATO293" s="156"/>
      <c r="ATP293" s="156"/>
      <c r="ATQ293" s="156"/>
      <c r="ATR293" s="156"/>
      <c r="ATS293" s="156"/>
      <c r="ATT293" s="156"/>
      <c r="ATU293" s="156"/>
      <c r="ATV293" s="156"/>
      <c r="ATW293" s="156"/>
      <c r="ATX293" s="156"/>
      <c r="ATY293" s="156"/>
      <c r="ATZ293" s="156"/>
      <c r="AUA293" s="156"/>
      <c r="AUB293" s="156"/>
      <c r="AUC293" s="156"/>
      <c r="AUD293" s="156"/>
      <c r="AUE293" s="156"/>
      <c r="AUF293" s="156"/>
      <c r="AUG293" s="156"/>
      <c r="AUH293" s="156"/>
      <c r="AUI293" s="156"/>
      <c r="AUJ293" s="156"/>
      <c r="AUK293" s="156"/>
      <c r="AUL293" s="156"/>
      <c r="AUM293" s="156"/>
      <c r="AUN293" s="156"/>
      <c r="AUO293" s="156"/>
      <c r="AUP293" s="156"/>
      <c r="AUQ293" s="156"/>
      <c r="AUR293" s="157"/>
      <c r="AUS293" s="153"/>
      <c r="AUT293" s="156"/>
      <c r="AUU293" s="156"/>
      <c r="AUV293" s="156"/>
      <c r="AUW293" s="156"/>
      <c r="AUX293" s="156"/>
      <c r="AUY293" s="156"/>
      <c r="AUZ293" s="156"/>
      <c r="AVA293" s="156"/>
      <c r="AVB293" s="156"/>
      <c r="AVC293" s="156"/>
      <c r="AVD293" s="156"/>
      <c r="AVE293" s="156"/>
      <c r="AVF293" s="156"/>
      <c r="AVG293" s="156"/>
      <c r="AVH293" s="156"/>
      <c r="AVI293" s="156"/>
      <c r="AVJ293" s="156"/>
      <c r="AVK293" s="156"/>
      <c r="AVL293" s="156"/>
      <c r="AVM293" s="156"/>
      <c r="AVN293" s="156"/>
      <c r="AVO293" s="156"/>
      <c r="AVP293" s="156"/>
      <c r="AVQ293" s="156"/>
      <c r="AVR293" s="156"/>
      <c r="AVS293" s="156"/>
      <c r="AVT293" s="156"/>
      <c r="AVU293" s="156"/>
      <c r="AVV293" s="156"/>
      <c r="AVW293" s="157"/>
      <c r="AVX293" s="153"/>
      <c r="AVY293" s="156"/>
      <c r="AVZ293" s="156"/>
      <c r="AWA293" s="156"/>
      <c r="AWB293" s="156"/>
      <c r="AWC293" s="156"/>
      <c r="AWD293" s="156"/>
      <c r="AWE293" s="156"/>
      <c r="AWF293" s="156"/>
      <c r="AWG293" s="156"/>
      <c r="AWH293" s="156"/>
      <c r="AWI293" s="156"/>
      <c r="AWJ293" s="156"/>
      <c r="AWK293" s="156"/>
      <c r="AWL293" s="156"/>
      <c r="AWM293" s="156"/>
      <c r="AWN293" s="156"/>
      <c r="AWO293" s="156"/>
      <c r="AWP293" s="156"/>
      <c r="AWQ293" s="156"/>
      <c r="AWR293" s="156"/>
      <c r="AWS293" s="156"/>
      <c r="AWT293" s="156"/>
      <c r="AWU293" s="156"/>
      <c r="AWV293" s="156"/>
      <c r="AWW293" s="156"/>
      <c r="AWX293" s="156"/>
      <c r="AWY293" s="156"/>
      <c r="AWZ293" s="156"/>
      <c r="AXA293" s="156"/>
      <c r="AXB293" s="157"/>
      <c r="AXC293" s="153"/>
      <c r="AXD293" s="156"/>
      <c r="AXE293" s="156"/>
      <c r="AXF293" s="156"/>
      <c r="AXG293" s="156"/>
      <c r="AXH293" s="156"/>
      <c r="AXI293" s="156"/>
      <c r="AXJ293" s="156"/>
      <c r="AXK293" s="156"/>
      <c r="AXL293" s="156"/>
      <c r="AXM293" s="156"/>
      <c r="AXN293" s="156"/>
      <c r="AXO293" s="156"/>
      <c r="AXP293" s="156"/>
      <c r="AXQ293" s="156"/>
      <c r="AXR293" s="156"/>
      <c r="AXS293" s="156"/>
      <c r="AXT293" s="156"/>
      <c r="AXU293" s="156"/>
      <c r="AXV293" s="156"/>
      <c r="AXW293" s="156"/>
      <c r="AXX293" s="156"/>
      <c r="AXY293" s="156"/>
      <c r="AXZ293" s="156"/>
      <c r="AYA293" s="156"/>
      <c r="AYB293" s="156"/>
      <c r="AYC293" s="156"/>
      <c r="AYD293" s="156"/>
      <c r="AYE293" s="156"/>
      <c r="AYF293" s="156"/>
      <c r="AYG293" s="157"/>
      <c r="AYH293" s="153"/>
      <c r="AYI293" s="156"/>
      <c r="AYJ293" s="156"/>
      <c r="AYK293" s="156"/>
      <c r="AYL293" s="156"/>
      <c r="AYM293" s="156"/>
      <c r="AYN293" s="156"/>
      <c r="AYO293" s="156"/>
      <c r="AYP293" s="156"/>
      <c r="AYQ293" s="156"/>
      <c r="AYR293" s="156"/>
      <c r="AYS293" s="156"/>
      <c r="AYT293" s="156"/>
      <c r="AYU293" s="156"/>
      <c r="AYV293" s="156"/>
      <c r="AYW293" s="156"/>
      <c r="AYX293" s="156"/>
      <c r="AYY293" s="156"/>
      <c r="AYZ293" s="156"/>
      <c r="AZA293" s="156"/>
      <c r="AZB293" s="156"/>
      <c r="AZC293" s="156"/>
      <c r="AZD293" s="156"/>
      <c r="AZE293" s="156"/>
      <c r="AZF293" s="156"/>
      <c r="AZG293" s="156"/>
      <c r="AZH293" s="156"/>
      <c r="AZI293" s="156"/>
      <c r="AZJ293" s="156"/>
      <c r="AZK293" s="156"/>
      <c r="AZL293" s="157"/>
      <c r="AZM293" s="153"/>
      <c r="AZN293" s="156"/>
      <c r="AZO293" s="156"/>
      <c r="AZP293" s="156"/>
      <c r="AZQ293" s="156"/>
      <c r="AZR293" s="156"/>
      <c r="AZS293" s="156"/>
      <c r="AZT293" s="156"/>
      <c r="AZU293" s="156"/>
      <c r="AZV293" s="156"/>
      <c r="AZW293" s="156"/>
      <c r="AZX293" s="156"/>
      <c r="AZY293" s="156"/>
      <c r="AZZ293" s="156"/>
      <c r="BAA293" s="156"/>
      <c r="BAB293" s="156"/>
      <c r="BAC293" s="156"/>
      <c r="BAD293" s="156"/>
      <c r="BAE293" s="156"/>
      <c r="BAF293" s="156"/>
      <c r="BAG293" s="156"/>
      <c r="BAH293" s="156"/>
      <c r="BAI293" s="156"/>
      <c r="BAJ293" s="156"/>
      <c r="BAK293" s="156"/>
      <c r="BAL293" s="156"/>
      <c r="BAM293" s="156"/>
      <c r="BAN293" s="156"/>
      <c r="BAO293" s="156"/>
      <c r="BAP293" s="156"/>
      <c r="BAQ293" s="157"/>
      <c r="BAR293" s="153"/>
      <c r="BAS293" s="156"/>
      <c r="BAT293" s="156"/>
      <c r="BAU293" s="156"/>
      <c r="BAV293" s="156"/>
      <c r="BAW293" s="156"/>
      <c r="BAX293" s="156"/>
      <c r="BAY293" s="156"/>
      <c r="BAZ293" s="156"/>
      <c r="BBA293" s="156"/>
      <c r="BBB293" s="156"/>
      <c r="BBC293" s="156"/>
      <c r="BBD293" s="156"/>
      <c r="BBE293" s="156"/>
      <c r="BBF293" s="156"/>
      <c r="BBG293" s="156"/>
      <c r="BBH293" s="156"/>
      <c r="BBI293" s="156"/>
      <c r="BBJ293" s="156"/>
      <c r="BBK293" s="156"/>
      <c r="BBL293" s="156"/>
      <c r="BBM293" s="156"/>
      <c r="BBN293" s="156"/>
      <c r="BBO293" s="156"/>
      <c r="BBP293" s="156"/>
      <c r="BBQ293" s="156"/>
      <c r="BBR293" s="156"/>
      <c r="BBS293" s="156"/>
      <c r="BBT293" s="156"/>
      <c r="BBU293" s="156"/>
      <c r="BBV293" s="157"/>
      <c r="BBW293" s="153"/>
      <c r="BBX293" s="156"/>
      <c r="BBY293" s="156"/>
      <c r="BBZ293" s="156"/>
      <c r="BCA293" s="156"/>
      <c r="BCB293" s="156"/>
      <c r="BCC293" s="156"/>
      <c r="BCD293" s="156"/>
      <c r="BCE293" s="156"/>
      <c r="BCF293" s="156"/>
      <c r="BCG293" s="156"/>
      <c r="BCH293" s="156"/>
      <c r="BCI293" s="156"/>
      <c r="BCJ293" s="156"/>
      <c r="BCK293" s="156"/>
      <c r="BCL293" s="156"/>
      <c r="BCM293" s="156"/>
      <c r="BCN293" s="156"/>
      <c r="BCO293" s="156"/>
      <c r="BCP293" s="156"/>
      <c r="BCQ293" s="156"/>
      <c r="BCR293" s="156"/>
      <c r="BCS293" s="156"/>
      <c r="BCT293" s="156"/>
      <c r="BCU293" s="156"/>
      <c r="BCV293" s="156"/>
      <c r="BCW293" s="156"/>
      <c r="BCX293" s="156"/>
      <c r="BCY293" s="156"/>
      <c r="BCZ293" s="156"/>
      <c r="BDA293" s="157"/>
      <c r="BDB293" s="153"/>
      <c r="BDC293" s="156"/>
      <c r="BDD293" s="156"/>
      <c r="BDE293" s="156"/>
      <c r="BDF293" s="156"/>
      <c r="BDG293" s="156"/>
      <c r="BDH293" s="156"/>
      <c r="BDI293" s="156"/>
      <c r="BDJ293" s="156"/>
      <c r="BDK293" s="156"/>
      <c r="BDL293" s="156"/>
      <c r="BDM293" s="156"/>
      <c r="BDN293" s="156"/>
      <c r="BDO293" s="156"/>
      <c r="BDP293" s="156"/>
      <c r="BDQ293" s="156"/>
      <c r="BDR293" s="156"/>
      <c r="BDS293" s="156"/>
      <c r="BDT293" s="156"/>
      <c r="BDU293" s="156"/>
      <c r="BDV293" s="156"/>
      <c r="BDW293" s="156"/>
      <c r="BDX293" s="156"/>
      <c r="BDY293" s="156"/>
      <c r="BDZ293" s="156"/>
      <c r="BEA293" s="156"/>
      <c r="BEB293" s="156"/>
      <c r="BEC293" s="156"/>
      <c r="BED293" s="156"/>
      <c r="BEE293" s="156"/>
      <c r="BEF293" s="157"/>
      <c r="BEG293" s="153"/>
      <c r="BEH293" s="156"/>
      <c r="BEI293" s="156"/>
      <c r="BEJ293" s="156"/>
      <c r="BEK293" s="156"/>
      <c r="BEL293" s="156"/>
      <c r="BEM293" s="156"/>
      <c r="BEN293" s="156"/>
      <c r="BEO293" s="156"/>
      <c r="BEP293" s="156"/>
      <c r="BEQ293" s="156"/>
      <c r="BER293" s="156"/>
      <c r="BES293" s="156"/>
      <c r="BET293" s="156"/>
      <c r="BEU293" s="156"/>
      <c r="BEV293" s="156"/>
      <c r="BEW293" s="156"/>
      <c r="BEX293" s="156"/>
      <c r="BEY293" s="156"/>
      <c r="BEZ293" s="156"/>
      <c r="BFA293" s="156"/>
      <c r="BFB293" s="156"/>
      <c r="BFC293" s="156"/>
      <c r="BFD293" s="156"/>
      <c r="BFE293" s="156"/>
      <c r="BFF293" s="156"/>
      <c r="BFG293" s="156"/>
      <c r="BFH293" s="156"/>
      <c r="BFI293" s="156"/>
      <c r="BFJ293" s="156"/>
      <c r="BFK293" s="157"/>
      <c r="BFL293" s="153"/>
      <c r="BFM293" s="156"/>
      <c r="BFN293" s="156"/>
      <c r="BFO293" s="156"/>
      <c r="BFP293" s="156"/>
      <c r="BFQ293" s="156"/>
      <c r="BFR293" s="156"/>
      <c r="BFS293" s="156"/>
      <c r="BFT293" s="156"/>
      <c r="BFU293" s="156"/>
      <c r="BFV293" s="156"/>
      <c r="BFW293" s="156"/>
      <c r="BFX293" s="156"/>
      <c r="BFY293" s="156"/>
      <c r="BFZ293" s="156"/>
      <c r="BGA293" s="156"/>
      <c r="BGB293" s="156"/>
      <c r="BGC293" s="156"/>
      <c r="BGD293" s="156"/>
      <c r="BGE293" s="156"/>
      <c r="BGF293" s="156"/>
      <c r="BGG293" s="156"/>
      <c r="BGH293" s="156"/>
      <c r="BGI293" s="156"/>
      <c r="BGJ293" s="156"/>
      <c r="BGK293" s="156"/>
      <c r="BGL293" s="156"/>
      <c r="BGM293" s="156"/>
      <c r="BGN293" s="156"/>
      <c r="BGO293" s="156"/>
      <c r="BGP293" s="157"/>
      <c r="BGQ293" s="153"/>
      <c r="BGR293" s="156"/>
      <c r="BGS293" s="156"/>
      <c r="BGT293" s="156"/>
      <c r="BGU293" s="156"/>
      <c r="BGV293" s="156"/>
      <c r="BGW293" s="156"/>
      <c r="BGX293" s="156"/>
      <c r="BGY293" s="156"/>
      <c r="BGZ293" s="156"/>
      <c r="BHA293" s="156"/>
      <c r="BHB293" s="156"/>
      <c r="BHC293" s="156"/>
      <c r="BHD293" s="156"/>
      <c r="BHE293" s="156"/>
      <c r="BHF293" s="156"/>
      <c r="BHG293" s="156"/>
      <c r="BHH293" s="156"/>
      <c r="BHI293" s="156"/>
      <c r="BHJ293" s="156"/>
      <c r="BHK293" s="156"/>
      <c r="BHL293" s="156"/>
      <c r="BHM293" s="156"/>
      <c r="BHN293" s="156"/>
      <c r="BHO293" s="156"/>
      <c r="BHP293" s="156"/>
      <c r="BHQ293" s="156"/>
      <c r="BHR293" s="156"/>
      <c r="BHS293" s="156"/>
      <c r="BHT293" s="156"/>
      <c r="BHU293" s="157"/>
      <c r="BHV293" s="153"/>
      <c r="BHW293" s="156"/>
      <c r="BHX293" s="156"/>
      <c r="BHY293" s="156"/>
      <c r="BHZ293" s="156"/>
      <c r="BIA293" s="156"/>
      <c r="BIB293" s="156"/>
      <c r="BIC293" s="156"/>
      <c r="BID293" s="156"/>
      <c r="BIE293" s="156"/>
      <c r="BIF293" s="156"/>
      <c r="BIG293" s="156"/>
      <c r="BIH293" s="156"/>
      <c r="BII293" s="156"/>
      <c r="BIJ293" s="156"/>
      <c r="BIK293" s="156"/>
      <c r="BIL293" s="156"/>
      <c r="BIM293" s="156"/>
      <c r="BIN293" s="156"/>
      <c r="BIO293" s="156"/>
      <c r="BIP293" s="156"/>
      <c r="BIQ293" s="156"/>
      <c r="BIR293" s="156"/>
      <c r="BIS293" s="156"/>
      <c r="BIT293" s="156"/>
      <c r="BIU293" s="156"/>
      <c r="BIV293" s="156"/>
      <c r="BIW293" s="156"/>
      <c r="BIX293" s="156"/>
      <c r="BIY293" s="156"/>
      <c r="BIZ293" s="157"/>
      <c r="BJA293" s="153"/>
      <c r="BJB293" s="156"/>
      <c r="BJC293" s="156"/>
      <c r="BJD293" s="156"/>
      <c r="BJE293" s="156"/>
      <c r="BJF293" s="156"/>
      <c r="BJG293" s="156"/>
      <c r="BJH293" s="156"/>
      <c r="BJI293" s="156"/>
      <c r="BJJ293" s="156"/>
      <c r="BJK293" s="156"/>
      <c r="BJL293" s="156"/>
      <c r="BJM293" s="156"/>
      <c r="BJN293" s="156"/>
      <c r="BJO293" s="156"/>
      <c r="BJP293" s="156"/>
      <c r="BJQ293" s="156"/>
      <c r="BJR293" s="156"/>
      <c r="BJS293" s="156"/>
      <c r="BJT293" s="156"/>
      <c r="BJU293" s="156"/>
      <c r="BJV293" s="156"/>
      <c r="BJW293" s="156"/>
      <c r="BJX293" s="156"/>
      <c r="BJY293" s="156"/>
      <c r="BJZ293" s="156"/>
      <c r="BKA293" s="156"/>
      <c r="BKB293" s="156"/>
      <c r="BKC293" s="156"/>
      <c r="BKD293" s="156"/>
      <c r="BKE293" s="157"/>
      <c r="BKF293" s="153"/>
      <c r="BKG293" s="156"/>
      <c r="BKH293" s="156"/>
      <c r="BKI293" s="156"/>
      <c r="BKJ293" s="156"/>
      <c r="BKK293" s="156"/>
      <c r="BKL293" s="156"/>
      <c r="BKM293" s="156"/>
      <c r="BKN293" s="156"/>
      <c r="BKO293" s="156"/>
      <c r="BKP293" s="156"/>
      <c r="BKQ293" s="156"/>
      <c r="BKR293" s="156"/>
      <c r="BKS293" s="156"/>
      <c r="BKT293" s="156"/>
      <c r="BKU293" s="156"/>
      <c r="BKV293" s="156"/>
      <c r="BKW293" s="156"/>
      <c r="BKX293" s="156"/>
      <c r="BKY293" s="156"/>
      <c r="BKZ293" s="156"/>
      <c r="BLA293" s="156"/>
      <c r="BLB293" s="156"/>
      <c r="BLC293" s="156"/>
      <c r="BLD293" s="156"/>
      <c r="BLE293" s="156"/>
      <c r="BLF293" s="156"/>
      <c r="BLG293" s="156"/>
      <c r="BLH293" s="156"/>
      <c r="BLI293" s="156"/>
      <c r="BLJ293" s="157"/>
      <c r="BLK293" s="153"/>
      <c r="BLL293" s="156"/>
      <c r="BLM293" s="156"/>
      <c r="BLN293" s="156"/>
      <c r="BLO293" s="156"/>
      <c r="BLP293" s="156"/>
      <c r="BLQ293" s="156"/>
      <c r="BLR293" s="156"/>
      <c r="BLS293" s="156"/>
      <c r="BLT293" s="156"/>
      <c r="BLU293" s="156"/>
      <c r="BLV293" s="156"/>
      <c r="BLW293" s="156"/>
      <c r="BLX293" s="156"/>
      <c r="BLY293" s="156"/>
      <c r="BLZ293" s="156"/>
      <c r="BMA293" s="156"/>
      <c r="BMB293" s="156"/>
      <c r="BMC293" s="156"/>
      <c r="BMD293" s="156"/>
      <c r="BME293" s="156"/>
      <c r="BMF293" s="156"/>
      <c r="BMG293" s="156"/>
      <c r="BMH293" s="156"/>
      <c r="BMI293" s="156"/>
      <c r="BMJ293" s="156"/>
      <c r="BMK293" s="156"/>
      <c r="BML293" s="156"/>
      <c r="BMM293" s="156"/>
      <c r="BMN293" s="156"/>
      <c r="BMO293" s="157"/>
      <c r="BMP293" s="153"/>
      <c r="BMQ293" s="156"/>
      <c r="BMR293" s="156"/>
      <c r="BMS293" s="156"/>
      <c r="BMT293" s="156"/>
      <c r="BMU293" s="156"/>
      <c r="BMV293" s="156"/>
      <c r="BMW293" s="156"/>
      <c r="BMX293" s="156"/>
      <c r="BMY293" s="156"/>
      <c r="BMZ293" s="156"/>
      <c r="BNA293" s="156"/>
      <c r="BNB293" s="156"/>
      <c r="BNC293" s="156"/>
      <c r="BND293" s="156"/>
      <c r="BNE293" s="156"/>
      <c r="BNF293" s="156"/>
      <c r="BNG293" s="156"/>
      <c r="BNH293" s="156"/>
      <c r="BNI293" s="156"/>
      <c r="BNJ293" s="156"/>
      <c r="BNK293" s="156"/>
      <c r="BNL293" s="156"/>
      <c r="BNM293" s="156"/>
      <c r="BNN293" s="156"/>
      <c r="BNO293" s="156"/>
      <c r="BNP293" s="156"/>
      <c r="BNQ293" s="156"/>
      <c r="BNR293" s="156"/>
      <c r="BNS293" s="156"/>
      <c r="BNT293" s="157"/>
      <c r="BNU293" s="153"/>
      <c r="BNV293" s="156"/>
      <c r="BNW293" s="156"/>
      <c r="BNX293" s="156"/>
      <c r="BNY293" s="156"/>
      <c r="BNZ293" s="156"/>
      <c r="BOA293" s="156"/>
      <c r="BOB293" s="156"/>
      <c r="BOC293" s="156"/>
      <c r="BOD293" s="156"/>
      <c r="BOE293" s="156"/>
      <c r="BOF293" s="156"/>
      <c r="BOG293" s="156"/>
      <c r="BOH293" s="156"/>
      <c r="BOI293" s="156"/>
      <c r="BOJ293" s="156"/>
      <c r="BOK293" s="156"/>
      <c r="BOL293" s="156"/>
      <c r="BOM293" s="156"/>
      <c r="BON293" s="156"/>
      <c r="BOO293" s="156"/>
      <c r="BOP293" s="156"/>
      <c r="BOQ293" s="156"/>
      <c r="BOR293" s="156"/>
      <c r="BOS293" s="156"/>
      <c r="BOT293" s="156"/>
      <c r="BOU293" s="156"/>
      <c r="BOV293" s="156"/>
      <c r="BOW293" s="156"/>
      <c r="BOX293" s="156"/>
      <c r="BOY293" s="157"/>
      <c r="BOZ293" s="153"/>
      <c r="BPA293" s="156"/>
      <c r="BPB293" s="156"/>
      <c r="BPC293" s="156"/>
      <c r="BPD293" s="156"/>
      <c r="BPE293" s="156"/>
      <c r="BPF293" s="156"/>
      <c r="BPG293" s="156"/>
      <c r="BPH293" s="156"/>
      <c r="BPI293" s="156"/>
      <c r="BPJ293" s="156"/>
      <c r="BPK293" s="156"/>
      <c r="BPL293" s="156"/>
      <c r="BPM293" s="156"/>
      <c r="BPN293" s="156"/>
      <c r="BPO293" s="156"/>
      <c r="BPP293" s="156"/>
      <c r="BPQ293" s="156"/>
      <c r="BPR293" s="156"/>
      <c r="BPS293" s="156"/>
      <c r="BPT293" s="156"/>
      <c r="BPU293" s="156"/>
      <c r="BPV293" s="156"/>
      <c r="BPW293" s="156"/>
      <c r="BPX293" s="156"/>
      <c r="BPY293" s="156"/>
      <c r="BPZ293" s="156"/>
      <c r="BQA293" s="156"/>
      <c r="BQB293" s="156"/>
      <c r="BQC293" s="156"/>
      <c r="BQD293" s="157"/>
      <c r="BQE293" s="153"/>
      <c r="BQF293" s="156"/>
      <c r="BQG293" s="156"/>
      <c r="BQH293" s="156"/>
      <c r="BQI293" s="156"/>
      <c r="BQJ293" s="156"/>
      <c r="BQK293" s="156"/>
      <c r="BQL293" s="156"/>
      <c r="BQM293" s="156"/>
      <c r="BQN293" s="156"/>
      <c r="BQO293" s="156"/>
      <c r="BQP293" s="156"/>
      <c r="BQQ293" s="156"/>
      <c r="BQR293" s="156"/>
      <c r="BQS293" s="156"/>
      <c r="BQT293" s="156"/>
      <c r="BQU293" s="156"/>
      <c r="BQV293" s="156"/>
      <c r="BQW293" s="156"/>
      <c r="BQX293" s="156"/>
      <c r="BQY293" s="156"/>
      <c r="BQZ293" s="156"/>
      <c r="BRA293" s="156"/>
      <c r="BRB293" s="156"/>
      <c r="BRC293" s="156"/>
      <c r="BRD293" s="156"/>
      <c r="BRE293" s="156"/>
      <c r="BRF293" s="156"/>
      <c r="BRG293" s="156"/>
      <c r="BRH293" s="156"/>
      <c r="BRI293" s="157"/>
      <c r="BRJ293" s="153"/>
      <c r="BRK293" s="156"/>
      <c r="BRL293" s="156"/>
      <c r="BRM293" s="156"/>
      <c r="BRN293" s="156"/>
      <c r="BRO293" s="156"/>
      <c r="BRP293" s="156"/>
      <c r="BRQ293" s="156"/>
      <c r="BRR293" s="156"/>
      <c r="BRS293" s="156"/>
      <c r="BRT293" s="156"/>
      <c r="BRU293" s="156"/>
      <c r="BRV293" s="156"/>
      <c r="BRW293" s="156"/>
      <c r="BRX293" s="156"/>
      <c r="BRY293" s="156"/>
      <c r="BRZ293" s="156"/>
      <c r="BSA293" s="156"/>
      <c r="BSB293" s="156"/>
      <c r="BSC293" s="156"/>
      <c r="BSD293" s="156"/>
      <c r="BSE293" s="156"/>
      <c r="BSF293" s="156"/>
      <c r="BSG293" s="156"/>
      <c r="BSH293" s="156"/>
      <c r="BSI293" s="156"/>
      <c r="BSJ293" s="156"/>
      <c r="BSK293" s="156"/>
      <c r="BSL293" s="156"/>
      <c r="BSM293" s="156"/>
      <c r="BSN293" s="157"/>
      <c r="BSO293" s="153"/>
      <c r="BSP293" s="156"/>
      <c r="BSQ293" s="156"/>
      <c r="BSR293" s="156"/>
      <c r="BSS293" s="156"/>
      <c r="BST293" s="156"/>
      <c r="BSU293" s="156"/>
      <c r="BSV293" s="156"/>
      <c r="BSW293" s="156"/>
      <c r="BSX293" s="156"/>
      <c r="BSY293" s="156"/>
      <c r="BSZ293" s="156"/>
      <c r="BTA293" s="156"/>
      <c r="BTB293" s="156"/>
      <c r="BTC293" s="156"/>
      <c r="BTD293" s="156"/>
      <c r="BTE293" s="156"/>
      <c r="BTF293" s="156"/>
      <c r="BTG293" s="156"/>
      <c r="BTH293" s="156"/>
      <c r="BTI293" s="156"/>
      <c r="BTJ293" s="156"/>
      <c r="BTK293" s="156"/>
      <c r="BTL293" s="156"/>
      <c r="BTM293" s="156"/>
      <c r="BTN293" s="156"/>
      <c r="BTO293" s="156"/>
      <c r="BTP293" s="156"/>
      <c r="BTQ293" s="156"/>
      <c r="BTR293" s="156"/>
      <c r="BTS293" s="157"/>
      <c r="BTT293" s="153"/>
      <c r="BTU293" s="156"/>
      <c r="BTV293" s="156"/>
      <c r="BTW293" s="156"/>
      <c r="BTX293" s="156"/>
      <c r="BTY293" s="156"/>
      <c r="BTZ293" s="156"/>
      <c r="BUA293" s="156"/>
      <c r="BUB293" s="156"/>
      <c r="BUC293" s="156"/>
      <c r="BUD293" s="156"/>
      <c r="BUE293" s="156"/>
      <c r="BUF293" s="156"/>
      <c r="BUG293" s="156"/>
      <c r="BUH293" s="156"/>
      <c r="BUI293" s="156"/>
      <c r="BUJ293" s="156"/>
      <c r="BUK293" s="156"/>
      <c r="BUL293" s="156"/>
      <c r="BUM293" s="156"/>
      <c r="BUN293" s="156"/>
      <c r="BUO293" s="156"/>
      <c r="BUP293" s="156"/>
      <c r="BUQ293" s="156"/>
      <c r="BUR293" s="156"/>
      <c r="BUS293" s="156"/>
      <c r="BUT293" s="156"/>
      <c r="BUU293" s="156"/>
      <c r="BUV293" s="156"/>
      <c r="BUW293" s="156"/>
      <c r="BUX293" s="157"/>
      <c r="BUY293" s="153"/>
      <c r="BUZ293" s="156"/>
      <c r="BVA293" s="156"/>
      <c r="BVB293" s="156"/>
      <c r="BVC293" s="156"/>
      <c r="BVD293" s="156"/>
      <c r="BVE293" s="156"/>
      <c r="BVF293" s="156"/>
      <c r="BVG293" s="156"/>
      <c r="BVH293" s="156"/>
      <c r="BVI293" s="156"/>
      <c r="BVJ293" s="156"/>
      <c r="BVK293" s="156"/>
      <c r="BVL293" s="156"/>
      <c r="BVM293" s="156"/>
      <c r="BVN293" s="156"/>
      <c r="BVO293" s="156"/>
      <c r="BVP293" s="156"/>
      <c r="BVQ293" s="156"/>
      <c r="BVR293" s="156"/>
      <c r="BVS293" s="156"/>
      <c r="BVT293" s="156"/>
      <c r="BVU293" s="156"/>
      <c r="BVV293" s="156"/>
      <c r="BVW293" s="156"/>
      <c r="BVX293" s="156"/>
      <c r="BVY293" s="156"/>
      <c r="BVZ293" s="156"/>
      <c r="BWA293" s="156"/>
      <c r="BWB293" s="156"/>
      <c r="BWC293" s="157"/>
      <c r="BWD293" s="153"/>
      <c r="BWE293" s="156"/>
      <c r="BWF293" s="156"/>
      <c r="BWG293" s="156"/>
      <c r="BWH293" s="156"/>
      <c r="BWI293" s="156"/>
      <c r="BWJ293" s="156"/>
      <c r="BWK293" s="156"/>
      <c r="BWL293" s="156"/>
      <c r="BWM293" s="156"/>
      <c r="BWN293" s="156"/>
      <c r="BWO293" s="156"/>
      <c r="BWP293" s="156"/>
      <c r="BWQ293" s="156"/>
      <c r="BWR293" s="156"/>
      <c r="BWS293" s="156"/>
      <c r="BWT293" s="156"/>
      <c r="BWU293" s="156"/>
      <c r="BWV293" s="156"/>
      <c r="BWW293" s="156"/>
      <c r="BWX293" s="156"/>
      <c r="BWY293" s="156"/>
      <c r="BWZ293" s="156"/>
      <c r="BXA293" s="156"/>
      <c r="BXB293" s="156"/>
      <c r="BXC293" s="156"/>
      <c r="BXD293" s="156"/>
      <c r="BXE293" s="156"/>
      <c r="BXF293" s="156"/>
      <c r="BXG293" s="156"/>
      <c r="BXH293" s="157"/>
      <c r="BXI293" s="153"/>
      <c r="BXJ293" s="156"/>
      <c r="BXK293" s="156"/>
      <c r="BXL293" s="156"/>
      <c r="BXM293" s="156"/>
      <c r="BXN293" s="156"/>
      <c r="BXO293" s="156"/>
      <c r="BXP293" s="156"/>
      <c r="BXQ293" s="156"/>
      <c r="BXR293" s="156"/>
      <c r="BXS293" s="156"/>
      <c r="BXT293" s="156"/>
      <c r="BXU293" s="156"/>
      <c r="BXV293" s="156"/>
      <c r="BXW293" s="156"/>
      <c r="BXX293" s="156"/>
      <c r="BXY293" s="156"/>
      <c r="BXZ293" s="156"/>
      <c r="BYA293" s="156"/>
      <c r="BYB293" s="156"/>
      <c r="BYC293" s="156"/>
      <c r="BYD293" s="156"/>
      <c r="BYE293" s="156"/>
      <c r="BYF293" s="156"/>
      <c r="BYG293" s="156"/>
      <c r="BYH293" s="156"/>
      <c r="BYI293" s="156"/>
      <c r="BYJ293" s="156"/>
      <c r="BYK293" s="156"/>
      <c r="BYL293" s="156"/>
      <c r="BYM293" s="157"/>
      <c r="BYN293" s="153"/>
      <c r="BYO293" s="156"/>
      <c r="BYP293" s="156"/>
      <c r="BYQ293" s="156"/>
      <c r="BYR293" s="156"/>
      <c r="BYS293" s="156"/>
      <c r="BYT293" s="156"/>
      <c r="BYU293" s="156"/>
      <c r="BYV293" s="156"/>
      <c r="BYW293" s="156"/>
      <c r="BYX293" s="156"/>
      <c r="BYY293" s="156"/>
      <c r="BYZ293" s="156"/>
      <c r="BZA293" s="156"/>
      <c r="BZB293" s="156"/>
      <c r="BZC293" s="156"/>
      <c r="BZD293" s="156"/>
      <c r="BZE293" s="156"/>
      <c r="BZF293" s="156"/>
      <c r="BZG293" s="156"/>
      <c r="BZH293" s="156"/>
      <c r="BZI293" s="156"/>
      <c r="BZJ293" s="156"/>
      <c r="BZK293" s="156"/>
      <c r="BZL293" s="156"/>
      <c r="BZM293" s="156"/>
      <c r="BZN293" s="156"/>
      <c r="BZO293" s="156"/>
      <c r="BZP293" s="156"/>
      <c r="BZQ293" s="156"/>
      <c r="BZR293" s="157"/>
      <c r="BZS293" s="153"/>
      <c r="BZT293" s="156"/>
      <c r="BZU293" s="156"/>
      <c r="BZV293" s="156"/>
      <c r="BZW293" s="156"/>
      <c r="BZX293" s="156"/>
      <c r="BZY293" s="156"/>
      <c r="BZZ293" s="156"/>
      <c r="CAA293" s="156"/>
      <c r="CAB293" s="156"/>
      <c r="CAC293" s="156"/>
      <c r="CAD293" s="156"/>
      <c r="CAE293" s="156"/>
      <c r="CAF293" s="156"/>
      <c r="CAG293" s="156"/>
      <c r="CAH293" s="156"/>
      <c r="CAI293" s="156"/>
      <c r="CAJ293" s="156"/>
      <c r="CAK293" s="156"/>
      <c r="CAL293" s="156"/>
      <c r="CAM293" s="156"/>
      <c r="CAN293" s="156"/>
      <c r="CAO293" s="156"/>
      <c r="CAP293" s="156"/>
      <c r="CAQ293" s="156"/>
      <c r="CAR293" s="156"/>
      <c r="CAS293" s="156"/>
      <c r="CAT293" s="156"/>
      <c r="CAU293" s="156"/>
      <c r="CAV293" s="156"/>
      <c r="CAW293" s="157"/>
      <c r="CAX293" s="153"/>
      <c r="CAY293" s="156"/>
      <c r="CAZ293" s="156"/>
      <c r="CBA293" s="156"/>
      <c r="CBB293" s="156"/>
      <c r="CBC293" s="156"/>
      <c r="CBD293" s="156"/>
      <c r="CBE293" s="156"/>
      <c r="CBF293" s="156"/>
      <c r="CBG293" s="156"/>
      <c r="CBH293" s="156"/>
      <c r="CBI293" s="156"/>
      <c r="CBJ293" s="156"/>
      <c r="CBK293" s="156"/>
      <c r="CBL293" s="156"/>
      <c r="CBM293" s="156"/>
      <c r="CBN293" s="156"/>
      <c r="CBO293" s="156"/>
      <c r="CBP293" s="156"/>
      <c r="CBQ293" s="156"/>
      <c r="CBR293" s="156"/>
      <c r="CBS293" s="156"/>
      <c r="CBT293" s="156"/>
      <c r="CBU293" s="156"/>
      <c r="CBV293" s="156"/>
      <c r="CBW293" s="156"/>
      <c r="CBX293" s="156"/>
      <c r="CBY293" s="156"/>
      <c r="CBZ293" s="156"/>
      <c r="CCA293" s="156"/>
      <c r="CCB293" s="157"/>
      <c r="CCC293" s="153"/>
      <c r="CCD293" s="156"/>
      <c r="CCE293" s="156"/>
      <c r="CCF293" s="156"/>
      <c r="CCG293" s="156"/>
      <c r="CCH293" s="156"/>
      <c r="CCI293" s="156"/>
      <c r="CCJ293" s="156"/>
      <c r="CCK293" s="156"/>
      <c r="CCL293" s="156"/>
      <c r="CCM293" s="156"/>
      <c r="CCN293" s="156"/>
      <c r="CCO293" s="156"/>
      <c r="CCP293" s="156"/>
      <c r="CCQ293" s="156"/>
      <c r="CCR293" s="156"/>
      <c r="CCS293" s="156"/>
      <c r="CCT293" s="156"/>
      <c r="CCU293" s="156"/>
      <c r="CCV293" s="156"/>
      <c r="CCW293" s="156"/>
      <c r="CCX293" s="156"/>
      <c r="CCY293" s="156"/>
      <c r="CCZ293" s="156"/>
      <c r="CDA293" s="156"/>
      <c r="CDB293" s="156"/>
      <c r="CDC293" s="156"/>
      <c r="CDD293" s="156"/>
      <c r="CDE293" s="156"/>
      <c r="CDF293" s="156"/>
      <c r="CDG293" s="157"/>
      <c r="CDH293" s="153"/>
      <c r="CDI293" s="156"/>
      <c r="CDJ293" s="156"/>
      <c r="CDK293" s="156"/>
      <c r="CDL293" s="156"/>
      <c r="CDM293" s="156"/>
      <c r="CDN293" s="156"/>
      <c r="CDO293" s="156"/>
      <c r="CDP293" s="156"/>
      <c r="CDQ293" s="156"/>
      <c r="CDR293" s="156"/>
      <c r="CDS293" s="156"/>
      <c r="CDT293" s="156"/>
      <c r="CDU293" s="156"/>
      <c r="CDV293" s="156"/>
      <c r="CDW293" s="156"/>
      <c r="CDX293" s="156"/>
      <c r="CDY293" s="156"/>
      <c r="CDZ293" s="156"/>
      <c r="CEA293" s="156"/>
      <c r="CEB293" s="156"/>
      <c r="CEC293" s="156"/>
      <c r="CED293" s="156"/>
      <c r="CEE293" s="156"/>
      <c r="CEF293" s="156"/>
      <c r="CEG293" s="156"/>
      <c r="CEH293" s="156"/>
      <c r="CEI293" s="156"/>
      <c r="CEJ293" s="156"/>
      <c r="CEK293" s="156"/>
      <c r="CEL293" s="157"/>
      <c r="CEM293" s="153"/>
      <c r="CEN293" s="156"/>
      <c r="CEO293" s="156"/>
      <c r="CEP293" s="156"/>
      <c r="CEQ293" s="156"/>
      <c r="CER293" s="156"/>
      <c r="CES293" s="156"/>
      <c r="CET293" s="156"/>
      <c r="CEU293" s="156"/>
      <c r="CEV293" s="156"/>
      <c r="CEW293" s="156"/>
      <c r="CEX293" s="156"/>
      <c r="CEY293" s="156"/>
      <c r="CEZ293" s="156"/>
      <c r="CFA293" s="156"/>
      <c r="CFB293" s="156"/>
      <c r="CFC293" s="156"/>
      <c r="CFD293" s="156"/>
      <c r="CFE293" s="156"/>
      <c r="CFF293" s="156"/>
      <c r="CFG293" s="156"/>
      <c r="CFH293" s="156"/>
      <c r="CFI293" s="156"/>
      <c r="CFJ293" s="156"/>
      <c r="CFK293" s="156"/>
      <c r="CFL293" s="156"/>
      <c r="CFM293" s="156"/>
      <c r="CFN293" s="156"/>
      <c r="CFO293" s="156"/>
      <c r="CFP293" s="156"/>
      <c r="CFQ293" s="157"/>
      <c r="CFR293" s="153"/>
      <c r="CFS293" s="156"/>
      <c r="CFT293" s="156"/>
      <c r="CFU293" s="156"/>
      <c r="CFV293" s="156"/>
      <c r="CFW293" s="156"/>
      <c r="CFX293" s="156"/>
      <c r="CFY293" s="156"/>
      <c r="CFZ293" s="156"/>
      <c r="CGA293" s="156"/>
      <c r="CGB293" s="156"/>
      <c r="CGC293" s="156"/>
      <c r="CGD293" s="156"/>
      <c r="CGE293" s="156"/>
      <c r="CGF293" s="156"/>
      <c r="CGG293" s="156"/>
      <c r="CGH293" s="156"/>
      <c r="CGI293" s="156"/>
      <c r="CGJ293" s="156"/>
      <c r="CGK293" s="156"/>
      <c r="CGL293" s="156"/>
      <c r="CGM293" s="156"/>
      <c r="CGN293" s="156"/>
      <c r="CGO293" s="156"/>
      <c r="CGP293" s="156"/>
      <c r="CGQ293" s="156"/>
      <c r="CGR293" s="156"/>
      <c r="CGS293" s="156"/>
      <c r="CGT293" s="156"/>
      <c r="CGU293" s="156"/>
      <c r="CGV293" s="157"/>
      <c r="CGW293" s="153"/>
      <c r="CGX293" s="156"/>
      <c r="CGY293" s="156"/>
      <c r="CGZ293" s="156"/>
      <c r="CHA293" s="156"/>
      <c r="CHB293" s="156"/>
      <c r="CHC293" s="156"/>
      <c r="CHD293" s="156"/>
      <c r="CHE293" s="156"/>
      <c r="CHF293" s="156"/>
      <c r="CHG293" s="156"/>
      <c r="CHH293" s="156"/>
      <c r="CHI293" s="156"/>
      <c r="CHJ293" s="156"/>
      <c r="CHK293" s="156"/>
      <c r="CHL293" s="156"/>
      <c r="CHM293" s="156"/>
      <c r="CHN293" s="156"/>
      <c r="CHO293" s="156"/>
      <c r="CHP293" s="156"/>
      <c r="CHQ293" s="156"/>
      <c r="CHR293" s="156"/>
      <c r="CHS293" s="156"/>
      <c r="CHT293" s="156"/>
      <c r="CHU293" s="156"/>
      <c r="CHV293" s="156"/>
      <c r="CHW293" s="156"/>
      <c r="CHX293" s="156"/>
      <c r="CHY293" s="156"/>
      <c r="CHZ293" s="156"/>
      <c r="CIA293" s="157"/>
      <c r="CIB293" s="153"/>
      <c r="CIC293" s="156"/>
      <c r="CID293" s="156"/>
      <c r="CIE293" s="156"/>
      <c r="CIF293" s="156"/>
      <c r="CIG293" s="156"/>
      <c r="CIH293" s="156"/>
      <c r="CII293" s="156"/>
      <c r="CIJ293" s="156"/>
      <c r="CIK293" s="156"/>
      <c r="CIL293" s="156"/>
      <c r="CIM293" s="156"/>
      <c r="CIN293" s="156"/>
      <c r="CIO293" s="156"/>
      <c r="CIP293" s="156"/>
      <c r="CIQ293" s="156"/>
      <c r="CIR293" s="156"/>
      <c r="CIS293" s="156"/>
      <c r="CIT293" s="156"/>
      <c r="CIU293" s="156"/>
      <c r="CIV293" s="156"/>
      <c r="CIW293" s="156"/>
      <c r="CIX293" s="156"/>
      <c r="CIY293" s="156"/>
      <c r="CIZ293" s="156"/>
      <c r="CJA293" s="156"/>
      <c r="CJB293" s="156"/>
      <c r="CJC293" s="156"/>
      <c r="CJD293" s="156"/>
      <c r="CJE293" s="156"/>
      <c r="CJF293" s="157"/>
      <c r="CJG293" s="153"/>
      <c r="CJH293" s="156"/>
      <c r="CJI293" s="156"/>
      <c r="CJJ293" s="156"/>
      <c r="CJK293" s="156"/>
      <c r="CJL293" s="156"/>
      <c r="CJM293" s="156"/>
      <c r="CJN293" s="156"/>
      <c r="CJO293" s="156"/>
      <c r="CJP293" s="156"/>
      <c r="CJQ293" s="156"/>
      <c r="CJR293" s="156"/>
      <c r="CJS293" s="156"/>
      <c r="CJT293" s="156"/>
      <c r="CJU293" s="156"/>
      <c r="CJV293" s="156"/>
      <c r="CJW293" s="156"/>
      <c r="CJX293" s="156"/>
      <c r="CJY293" s="156"/>
      <c r="CJZ293" s="156"/>
      <c r="CKA293" s="156"/>
      <c r="CKB293" s="156"/>
      <c r="CKC293" s="156"/>
      <c r="CKD293" s="156"/>
      <c r="CKE293" s="156"/>
      <c r="CKF293" s="156"/>
      <c r="CKG293" s="156"/>
      <c r="CKH293" s="156"/>
      <c r="CKI293" s="156"/>
      <c r="CKJ293" s="156"/>
      <c r="CKK293" s="157"/>
      <c r="CKL293" s="153"/>
      <c r="CKM293" s="156"/>
      <c r="CKN293" s="156"/>
      <c r="CKO293" s="156"/>
      <c r="CKP293" s="156"/>
      <c r="CKQ293" s="156"/>
      <c r="CKR293" s="156"/>
      <c r="CKS293" s="156"/>
      <c r="CKT293" s="156"/>
      <c r="CKU293" s="156"/>
      <c r="CKV293" s="156"/>
      <c r="CKW293" s="156"/>
      <c r="CKX293" s="156"/>
      <c r="CKY293" s="156"/>
      <c r="CKZ293" s="156"/>
      <c r="CLA293" s="156"/>
      <c r="CLB293" s="156"/>
      <c r="CLC293" s="156"/>
      <c r="CLD293" s="156"/>
      <c r="CLE293" s="156"/>
      <c r="CLF293" s="156"/>
      <c r="CLG293" s="156"/>
      <c r="CLH293" s="156"/>
      <c r="CLI293" s="156"/>
      <c r="CLJ293" s="156"/>
      <c r="CLK293" s="156"/>
      <c r="CLL293" s="156"/>
      <c r="CLM293" s="156"/>
      <c r="CLN293" s="156"/>
      <c r="CLO293" s="156"/>
      <c r="CLP293" s="157"/>
      <c r="CLQ293" s="153"/>
      <c r="CLR293" s="156"/>
      <c r="CLS293" s="156"/>
      <c r="CLT293" s="156"/>
      <c r="CLU293" s="156"/>
      <c r="CLV293" s="156"/>
      <c r="CLW293" s="156"/>
      <c r="CLX293" s="156"/>
      <c r="CLY293" s="156"/>
      <c r="CLZ293" s="156"/>
      <c r="CMA293" s="156"/>
      <c r="CMB293" s="156"/>
      <c r="CMC293" s="156"/>
      <c r="CMD293" s="156"/>
      <c r="CME293" s="156"/>
      <c r="CMF293" s="156"/>
      <c r="CMG293" s="156"/>
      <c r="CMH293" s="156"/>
      <c r="CMI293" s="156"/>
      <c r="CMJ293" s="156"/>
      <c r="CMK293" s="156"/>
      <c r="CML293" s="156"/>
      <c r="CMM293" s="156"/>
      <c r="CMN293" s="156"/>
      <c r="CMO293" s="156"/>
      <c r="CMP293" s="156"/>
      <c r="CMQ293" s="156"/>
      <c r="CMR293" s="156"/>
      <c r="CMS293" s="156"/>
      <c r="CMT293" s="156"/>
      <c r="CMU293" s="157"/>
      <c r="CMV293" s="153"/>
      <c r="CMW293" s="156"/>
      <c r="CMX293" s="156"/>
      <c r="CMY293" s="156"/>
      <c r="CMZ293" s="156"/>
      <c r="CNA293" s="156"/>
      <c r="CNB293" s="156"/>
      <c r="CNC293" s="156"/>
      <c r="CND293" s="156"/>
      <c r="CNE293" s="156"/>
      <c r="CNF293" s="156"/>
      <c r="CNG293" s="156"/>
      <c r="CNH293" s="156"/>
      <c r="CNI293" s="156"/>
      <c r="CNJ293" s="156"/>
      <c r="CNK293" s="156"/>
      <c r="CNL293" s="156"/>
      <c r="CNM293" s="156"/>
      <c r="CNN293" s="156"/>
      <c r="CNO293" s="156"/>
      <c r="CNP293" s="156"/>
      <c r="CNQ293" s="156"/>
      <c r="CNR293" s="156"/>
      <c r="CNS293" s="156"/>
      <c r="CNT293" s="156"/>
      <c r="CNU293" s="156"/>
      <c r="CNV293" s="156"/>
      <c r="CNW293" s="156"/>
      <c r="CNX293" s="156"/>
      <c r="CNY293" s="156"/>
      <c r="CNZ293" s="157"/>
      <c r="COA293" s="153"/>
      <c r="COB293" s="156"/>
      <c r="COC293" s="156"/>
      <c r="COD293" s="156"/>
      <c r="COE293" s="156"/>
      <c r="COF293" s="156"/>
      <c r="COG293" s="156"/>
      <c r="COH293" s="156"/>
      <c r="COI293" s="156"/>
      <c r="COJ293" s="156"/>
      <c r="COK293" s="156"/>
      <c r="COL293" s="156"/>
      <c r="COM293" s="156"/>
      <c r="CON293" s="156"/>
      <c r="COO293" s="156"/>
      <c r="COP293" s="156"/>
      <c r="COQ293" s="156"/>
      <c r="COR293" s="156"/>
      <c r="COS293" s="156"/>
      <c r="COT293" s="156"/>
      <c r="COU293" s="156"/>
      <c r="COV293" s="156"/>
      <c r="COW293" s="156"/>
      <c r="COX293" s="156"/>
      <c r="COY293" s="156"/>
      <c r="COZ293" s="156"/>
      <c r="CPA293" s="156"/>
      <c r="CPB293" s="156"/>
      <c r="CPC293" s="156"/>
      <c r="CPD293" s="156"/>
      <c r="CPE293" s="157"/>
      <c r="CPF293" s="153"/>
      <c r="CPG293" s="156"/>
      <c r="CPH293" s="156"/>
      <c r="CPI293" s="156"/>
      <c r="CPJ293" s="156"/>
      <c r="CPK293" s="156"/>
      <c r="CPL293" s="156"/>
      <c r="CPM293" s="156"/>
      <c r="CPN293" s="156"/>
      <c r="CPO293" s="156"/>
      <c r="CPP293" s="156"/>
      <c r="CPQ293" s="156"/>
      <c r="CPR293" s="156"/>
      <c r="CPS293" s="156"/>
      <c r="CPT293" s="156"/>
      <c r="CPU293" s="156"/>
      <c r="CPV293" s="156"/>
      <c r="CPW293" s="156"/>
      <c r="CPX293" s="156"/>
      <c r="CPY293" s="156"/>
      <c r="CPZ293" s="156"/>
      <c r="CQA293" s="156"/>
      <c r="CQB293" s="156"/>
      <c r="CQC293" s="156"/>
      <c r="CQD293" s="156"/>
      <c r="CQE293" s="156"/>
      <c r="CQF293" s="156"/>
      <c r="CQG293" s="156"/>
      <c r="CQH293" s="156"/>
      <c r="CQI293" s="156"/>
      <c r="CQJ293" s="157"/>
      <c r="CQK293" s="153"/>
      <c r="CQL293" s="156"/>
      <c r="CQM293" s="156"/>
      <c r="CQN293" s="156"/>
      <c r="CQO293" s="156"/>
      <c r="CQP293" s="156"/>
      <c r="CQQ293" s="156"/>
      <c r="CQR293" s="156"/>
      <c r="CQS293" s="156"/>
      <c r="CQT293" s="156"/>
      <c r="CQU293" s="156"/>
      <c r="CQV293" s="156"/>
      <c r="CQW293" s="156"/>
      <c r="CQX293" s="156"/>
      <c r="CQY293" s="156"/>
      <c r="CQZ293" s="156"/>
      <c r="CRA293" s="156"/>
      <c r="CRB293" s="156"/>
      <c r="CRC293" s="156"/>
      <c r="CRD293" s="156"/>
      <c r="CRE293" s="156"/>
      <c r="CRF293" s="156"/>
      <c r="CRG293" s="156"/>
      <c r="CRH293" s="156"/>
      <c r="CRI293" s="156"/>
      <c r="CRJ293" s="156"/>
      <c r="CRK293" s="156"/>
      <c r="CRL293" s="156"/>
      <c r="CRM293" s="156"/>
      <c r="CRN293" s="156"/>
      <c r="CRO293" s="157"/>
      <c r="CRP293" s="153"/>
      <c r="CRQ293" s="156"/>
      <c r="CRR293" s="156"/>
      <c r="CRS293" s="156"/>
      <c r="CRT293" s="156"/>
      <c r="CRU293" s="156"/>
      <c r="CRV293" s="156"/>
      <c r="CRW293" s="156"/>
      <c r="CRX293" s="156"/>
      <c r="CRY293" s="156"/>
      <c r="CRZ293" s="156"/>
      <c r="CSA293" s="156"/>
      <c r="CSB293" s="156"/>
      <c r="CSC293" s="156"/>
      <c r="CSD293" s="156"/>
      <c r="CSE293" s="156"/>
      <c r="CSF293" s="156"/>
      <c r="CSG293" s="156"/>
      <c r="CSH293" s="156"/>
      <c r="CSI293" s="156"/>
      <c r="CSJ293" s="156"/>
      <c r="CSK293" s="156"/>
      <c r="CSL293" s="156"/>
      <c r="CSM293" s="156"/>
      <c r="CSN293" s="156"/>
      <c r="CSO293" s="156"/>
      <c r="CSP293" s="156"/>
      <c r="CSQ293" s="156"/>
      <c r="CSR293" s="156"/>
      <c r="CSS293" s="156"/>
      <c r="CST293" s="157"/>
      <c r="CSU293" s="153"/>
      <c r="CSV293" s="156"/>
      <c r="CSW293" s="156"/>
      <c r="CSX293" s="156"/>
      <c r="CSY293" s="156"/>
      <c r="CSZ293" s="156"/>
      <c r="CTA293" s="156"/>
      <c r="CTB293" s="156"/>
      <c r="CTC293" s="156"/>
      <c r="CTD293" s="156"/>
      <c r="CTE293" s="156"/>
      <c r="CTF293" s="156"/>
      <c r="CTG293" s="156"/>
      <c r="CTH293" s="156"/>
      <c r="CTI293" s="156"/>
      <c r="CTJ293" s="156"/>
      <c r="CTK293" s="156"/>
      <c r="CTL293" s="156"/>
      <c r="CTM293" s="156"/>
      <c r="CTN293" s="156"/>
      <c r="CTO293" s="156"/>
      <c r="CTP293" s="156"/>
      <c r="CTQ293" s="156"/>
      <c r="CTR293" s="156"/>
      <c r="CTS293" s="156"/>
      <c r="CTT293" s="156"/>
      <c r="CTU293" s="156"/>
      <c r="CTV293" s="156"/>
      <c r="CTW293" s="156"/>
      <c r="CTX293" s="156"/>
      <c r="CTY293" s="157"/>
      <c r="CTZ293" s="153"/>
      <c r="CUA293" s="156"/>
      <c r="CUB293" s="156"/>
      <c r="CUC293" s="156"/>
      <c r="CUD293" s="156"/>
      <c r="CUE293" s="156"/>
      <c r="CUF293" s="156"/>
      <c r="CUG293" s="156"/>
      <c r="CUH293" s="156"/>
      <c r="CUI293" s="156"/>
      <c r="CUJ293" s="156"/>
      <c r="CUK293" s="156"/>
      <c r="CUL293" s="156"/>
      <c r="CUM293" s="156"/>
      <c r="CUN293" s="156"/>
      <c r="CUO293" s="156"/>
      <c r="CUP293" s="156"/>
      <c r="CUQ293" s="156"/>
      <c r="CUR293" s="156"/>
      <c r="CUS293" s="156"/>
      <c r="CUT293" s="156"/>
      <c r="CUU293" s="156"/>
      <c r="CUV293" s="156"/>
      <c r="CUW293" s="156"/>
      <c r="CUX293" s="156"/>
      <c r="CUY293" s="156"/>
      <c r="CUZ293" s="156"/>
      <c r="CVA293" s="156"/>
      <c r="CVB293" s="156"/>
      <c r="CVC293" s="156"/>
      <c r="CVD293" s="157"/>
      <c r="CVE293" s="153"/>
      <c r="CVF293" s="156"/>
      <c r="CVG293" s="156"/>
      <c r="CVH293" s="156"/>
      <c r="CVI293" s="156"/>
      <c r="CVJ293" s="156"/>
      <c r="CVK293" s="156"/>
      <c r="CVL293" s="156"/>
      <c r="CVM293" s="156"/>
      <c r="CVN293" s="156"/>
      <c r="CVO293" s="156"/>
      <c r="CVP293" s="156"/>
      <c r="CVQ293" s="156"/>
      <c r="CVR293" s="156"/>
      <c r="CVS293" s="156"/>
      <c r="CVT293" s="156"/>
      <c r="CVU293" s="156"/>
      <c r="CVV293" s="156"/>
      <c r="CVW293" s="156"/>
      <c r="CVX293" s="156"/>
      <c r="CVY293" s="156"/>
      <c r="CVZ293" s="156"/>
      <c r="CWA293" s="156"/>
      <c r="CWB293" s="156"/>
      <c r="CWC293" s="156"/>
      <c r="CWD293" s="156"/>
      <c r="CWE293" s="156"/>
      <c r="CWF293" s="156"/>
      <c r="CWG293" s="156"/>
      <c r="CWH293" s="156"/>
      <c r="CWI293" s="157"/>
      <c r="CWJ293" s="153"/>
      <c r="CWK293" s="156"/>
      <c r="CWL293" s="156"/>
      <c r="CWM293" s="156"/>
      <c r="CWN293" s="156"/>
      <c r="CWO293" s="156"/>
      <c r="CWP293" s="156"/>
      <c r="CWQ293" s="156"/>
      <c r="CWR293" s="156"/>
      <c r="CWS293" s="156"/>
      <c r="CWT293" s="156"/>
      <c r="CWU293" s="156"/>
      <c r="CWV293" s="156"/>
      <c r="CWW293" s="156"/>
      <c r="CWX293" s="156"/>
      <c r="CWY293" s="156"/>
      <c r="CWZ293" s="156"/>
      <c r="CXA293" s="156"/>
      <c r="CXB293" s="156"/>
      <c r="CXC293" s="156"/>
      <c r="CXD293" s="156"/>
      <c r="CXE293" s="156"/>
      <c r="CXF293" s="156"/>
      <c r="CXG293" s="156"/>
      <c r="CXH293" s="156"/>
      <c r="CXI293" s="156"/>
      <c r="CXJ293" s="156"/>
      <c r="CXK293" s="156"/>
      <c r="CXL293" s="156"/>
      <c r="CXM293" s="156"/>
      <c r="CXN293" s="157"/>
      <c r="CXO293" s="153"/>
      <c r="CXP293" s="156"/>
      <c r="CXQ293" s="156"/>
      <c r="CXR293" s="156"/>
      <c r="CXS293" s="156"/>
      <c r="CXT293" s="156"/>
      <c r="CXU293" s="156"/>
      <c r="CXV293" s="156"/>
      <c r="CXW293" s="156"/>
      <c r="CXX293" s="156"/>
      <c r="CXY293" s="156"/>
      <c r="CXZ293" s="156"/>
      <c r="CYA293" s="156"/>
      <c r="CYB293" s="156"/>
      <c r="CYC293" s="156"/>
      <c r="CYD293" s="156"/>
      <c r="CYE293" s="156"/>
      <c r="CYF293" s="156"/>
      <c r="CYG293" s="156"/>
      <c r="CYH293" s="156"/>
      <c r="CYI293" s="156"/>
      <c r="CYJ293" s="156"/>
      <c r="CYK293" s="156"/>
      <c r="CYL293" s="156"/>
      <c r="CYM293" s="156"/>
      <c r="CYN293" s="156"/>
      <c r="CYO293" s="156"/>
      <c r="CYP293" s="156"/>
      <c r="CYQ293" s="156"/>
      <c r="CYR293" s="156"/>
      <c r="CYS293" s="157"/>
      <c r="CYT293" s="153"/>
      <c r="CYU293" s="156"/>
      <c r="CYV293" s="156"/>
      <c r="CYW293" s="156"/>
      <c r="CYX293" s="156"/>
      <c r="CYY293" s="156"/>
      <c r="CYZ293" s="156"/>
      <c r="CZA293" s="156"/>
      <c r="CZB293" s="156"/>
      <c r="CZC293" s="156"/>
      <c r="CZD293" s="156"/>
      <c r="CZE293" s="156"/>
      <c r="CZF293" s="156"/>
      <c r="CZG293" s="156"/>
      <c r="CZH293" s="156"/>
      <c r="CZI293" s="156"/>
      <c r="CZJ293" s="156"/>
      <c r="CZK293" s="156"/>
      <c r="CZL293" s="156"/>
      <c r="CZM293" s="156"/>
      <c r="CZN293" s="156"/>
      <c r="CZO293" s="156"/>
      <c r="CZP293" s="156"/>
      <c r="CZQ293" s="156"/>
      <c r="CZR293" s="156"/>
      <c r="CZS293" s="156"/>
      <c r="CZT293" s="156"/>
      <c r="CZU293" s="156"/>
      <c r="CZV293" s="156"/>
      <c r="CZW293" s="156"/>
      <c r="CZX293" s="157"/>
      <c r="CZY293" s="153"/>
      <c r="CZZ293" s="156"/>
      <c r="DAA293" s="156"/>
      <c r="DAB293" s="156"/>
      <c r="DAC293" s="156"/>
      <c r="DAD293" s="156"/>
      <c r="DAE293" s="156"/>
      <c r="DAF293" s="156"/>
      <c r="DAG293" s="156"/>
      <c r="DAH293" s="156"/>
      <c r="DAI293" s="156"/>
      <c r="DAJ293" s="156"/>
      <c r="DAK293" s="156"/>
      <c r="DAL293" s="156"/>
      <c r="DAM293" s="156"/>
      <c r="DAN293" s="156"/>
      <c r="DAO293" s="156"/>
      <c r="DAP293" s="156"/>
      <c r="DAQ293" s="156"/>
      <c r="DAR293" s="156"/>
      <c r="DAS293" s="156"/>
      <c r="DAT293" s="156"/>
      <c r="DAU293" s="156"/>
      <c r="DAV293" s="156"/>
      <c r="DAW293" s="156"/>
      <c r="DAX293" s="156"/>
      <c r="DAY293" s="156"/>
      <c r="DAZ293" s="156"/>
      <c r="DBA293" s="156"/>
      <c r="DBB293" s="156"/>
      <c r="DBC293" s="157"/>
      <c r="DBD293" s="153"/>
      <c r="DBE293" s="156"/>
      <c r="DBF293" s="156"/>
      <c r="DBG293" s="156"/>
      <c r="DBH293" s="156"/>
      <c r="DBI293" s="156"/>
      <c r="DBJ293" s="156"/>
      <c r="DBK293" s="156"/>
      <c r="DBL293" s="156"/>
      <c r="DBM293" s="156"/>
      <c r="DBN293" s="156"/>
      <c r="DBO293" s="156"/>
      <c r="DBP293" s="156"/>
      <c r="DBQ293" s="156"/>
      <c r="DBR293" s="156"/>
      <c r="DBS293" s="156"/>
      <c r="DBT293" s="156"/>
      <c r="DBU293" s="156"/>
      <c r="DBV293" s="156"/>
      <c r="DBW293" s="156"/>
      <c r="DBX293" s="156"/>
      <c r="DBY293" s="156"/>
      <c r="DBZ293" s="156"/>
      <c r="DCA293" s="156"/>
      <c r="DCB293" s="156"/>
      <c r="DCC293" s="156"/>
      <c r="DCD293" s="156"/>
      <c r="DCE293" s="156"/>
      <c r="DCF293" s="156"/>
      <c r="DCG293" s="156"/>
      <c r="DCH293" s="157"/>
      <c r="DCI293" s="153"/>
      <c r="DCJ293" s="156"/>
      <c r="DCK293" s="156"/>
      <c r="DCL293" s="156"/>
      <c r="DCM293" s="156"/>
      <c r="DCN293" s="156"/>
      <c r="DCO293" s="156"/>
      <c r="DCP293" s="156"/>
      <c r="DCQ293" s="156"/>
      <c r="DCR293" s="156"/>
      <c r="DCS293" s="156"/>
      <c r="DCT293" s="156"/>
      <c r="DCU293" s="156"/>
      <c r="DCV293" s="156"/>
      <c r="DCW293" s="156"/>
      <c r="DCX293" s="156"/>
      <c r="DCY293" s="156"/>
      <c r="DCZ293" s="156"/>
      <c r="DDA293" s="156"/>
      <c r="DDB293" s="156"/>
      <c r="DDC293" s="156"/>
      <c r="DDD293" s="156"/>
      <c r="DDE293" s="156"/>
      <c r="DDF293" s="156"/>
      <c r="DDG293" s="156"/>
      <c r="DDH293" s="156"/>
      <c r="DDI293" s="156"/>
      <c r="DDJ293" s="156"/>
      <c r="DDK293" s="156"/>
      <c r="DDL293" s="156"/>
      <c r="DDM293" s="157"/>
      <c r="DDN293" s="153"/>
      <c r="DDO293" s="156"/>
      <c r="DDP293" s="156"/>
      <c r="DDQ293" s="156"/>
      <c r="DDR293" s="156"/>
      <c r="DDS293" s="156"/>
      <c r="DDT293" s="156"/>
      <c r="DDU293" s="156"/>
      <c r="DDV293" s="156"/>
      <c r="DDW293" s="156"/>
      <c r="DDX293" s="156"/>
      <c r="DDY293" s="156"/>
      <c r="DDZ293" s="156"/>
      <c r="DEA293" s="156"/>
      <c r="DEB293" s="156"/>
      <c r="DEC293" s="156"/>
      <c r="DED293" s="156"/>
      <c r="DEE293" s="156"/>
      <c r="DEF293" s="156"/>
      <c r="DEG293" s="156"/>
      <c r="DEH293" s="156"/>
      <c r="DEI293" s="156"/>
      <c r="DEJ293" s="156"/>
      <c r="DEK293" s="156"/>
      <c r="DEL293" s="156"/>
      <c r="DEM293" s="156"/>
      <c r="DEN293" s="156"/>
      <c r="DEO293" s="156"/>
      <c r="DEP293" s="156"/>
      <c r="DEQ293" s="156"/>
      <c r="DER293" s="157"/>
      <c r="DES293" s="153"/>
      <c r="DET293" s="156"/>
      <c r="DEU293" s="156"/>
      <c r="DEV293" s="156"/>
      <c r="DEW293" s="156"/>
      <c r="DEX293" s="156"/>
      <c r="DEY293" s="156"/>
      <c r="DEZ293" s="156"/>
      <c r="DFA293" s="156"/>
      <c r="DFB293" s="156"/>
      <c r="DFC293" s="156"/>
      <c r="DFD293" s="156"/>
      <c r="DFE293" s="156"/>
      <c r="DFF293" s="156"/>
      <c r="DFG293" s="156"/>
      <c r="DFH293" s="156"/>
      <c r="DFI293" s="156"/>
      <c r="DFJ293" s="156"/>
      <c r="DFK293" s="156"/>
      <c r="DFL293" s="156"/>
      <c r="DFM293" s="156"/>
      <c r="DFN293" s="156"/>
      <c r="DFO293" s="156"/>
      <c r="DFP293" s="156"/>
      <c r="DFQ293" s="156"/>
      <c r="DFR293" s="156"/>
      <c r="DFS293" s="156"/>
      <c r="DFT293" s="156"/>
      <c r="DFU293" s="156"/>
      <c r="DFV293" s="156"/>
      <c r="DFW293" s="157"/>
      <c r="DFX293" s="153"/>
      <c r="DFY293" s="156"/>
      <c r="DFZ293" s="156"/>
      <c r="DGA293" s="156"/>
      <c r="DGB293" s="156"/>
      <c r="DGC293" s="156"/>
      <c r="DGD293" s="156"/>
      <c r="DGE293" s="156"/>
      <c r="DGF293" s="156"/>
      <c r="DGG293" s="156"/>
      <c r="DGH293" s="156"/>
      <c r="DGI293" s="156"/>
      <c r="DGJ293" s="156"/>
      <c r="DGK293" s="156"/>
      <c r="DGL293" s="156"/>
      <c r="DGM293" s="156"/>
      <c r="DGN293" s="156"/>
      <c r="DGO293" s="156"/>
      <c r="DGP293" s="156"/>
      <c r="DGQ293" s="156"/>
      <c r="DGR293" s="156"/>
      <c r="DGS293" s="156"/>
      <c r="DGT293" s="156"/>
      <c r="DGU293" s="156"/>
      <c r="DGV293" s="156"/>
      <c r="DGW293" s="156"/>
      <c r="DGX293" s="156"/>
      <c r="DGY293" s="156"/>
      <c r="DGZ293" s="156"/>
      <c r="DHA293" s="156"/>
      <c r="DHB293" s="157"/>
      <c r="DHC293" s="153"/>
      <c r="DHD293" s="156"/>
      <c r="DHE293" s="156"/>
      <c r="DHF293" s="156"/>
      <c r="DHG293" s="156"/>
      <c r="DHH293" s="156"/>
      <c r="DHI293" s="156"/>
      <c r="DHJ293" s="156"/>
      <c r="DHK293" s="156"/>
      <c r="DHL293" s="156"/>
      <c r="DHM293" s="156"/>
      <c r="DHN293" s="156"/>
      <c r="DHO293" s="156"/>
      <c r="DHP293" s="156"/>
      <c r="DHQ293" s="156"/>
      <c r="DHR293" s="156"/>
      <c r="DHS293" s="156"/>
      <c r="DHT293" s="156"/>
      <c r="DHU293" s="156"/>
      <c r="DHV293" s="156"/>
      <c r="DHW293" s="156"/>
      <c r="DHX293" s="156"/>
      <c r="DHY293" s="156"/>
      <c r="DHZ293" s="156"/>
      <c r="DIA293" s="156"/>
      <c r="DIB293" s="156"/>
      <c r="DIC293" s="156"/>
      <c r="DID293" s="156"/>
      <c r="DIE293" s="156"/>
      <c r="DIF293" s="156"/>
      <c r="DIG293" s="157"/>
      <c r="DIH293" s="153"/>
      <c r="DII293" s="156"/>
      <c r="DIJ293" s="156"/>
      <c r="DIK293" s="156"/>
      <c r="DIL293" s="156"/>
      <c r="DIM293" s="156"/>
      <c r="DIN293" s="156"/>
      <c r="DIO293" s="156"/>
      <c r="DIP293" s="156"/>
      <c r="DIQ293" s="156"/>
      <c r="DIR293" s="156"/>
      <c r="DIS293" s="156"/>
      <c r="DIT293" s="156"/>
      <c r="DIU293" s="156"/>
      <c r="DIV293" s="156"/>
      <c r="DIW293" s="156"/>
      <c r="DIX293" s="156"/>
      <c r="DIY293" s="156"/>
      <c r="DIZ293" s="156"/>
      <c r="DJA293" s="156"/>
      <c r="DJB293" s="156"/>
      <c r="DJC293" s="156"/>
      <c r="DJD293" s="156"/>
      <c r="DJE293" s="156"/>
      <c r="DJF293" s="156"/>
      <c r="DJG293" s="156"/>
      <c r="DJH293" s="156"/>
      <c r="DJI293" s="156"/>
      <c r="DJJ293" s="156"/>
      <c r="DJK293" s="156"/>
      <c r="DJL293" s="157"/>
      <c r="DJM293" s="153"/>
      <c r="DJN293" s="156"/>
      <c r="DJO293" s="156"/>
      <c r="DJP293" s="156"/>
      <c r="DJQ293" s="156"/>
      <c r="DJR293" s="156"/>
      <c r="DJS293" s="156"/>
      <c r="DJT293" s="156"/>
      <c r="DJU293" s="156"/>
      <c r="DJV293" s="156"/>
      <c r="DJW293" s="156"/>
      <c r="DJX293" s="156"/>
      <c r="DJY293" s="156"/>
      <c r="DJZ293" s="156"/>
      <c r="DKA293" s="156"/>
      <c r="DKB293" s="156"/>
      <c r="DKC293" s="156"/>
      <c r="DKD293" s="156"/>
      <c r="DKE293" s="156"/>
      <c r="DKF293" s="156"/>
      <c r="DKG293" s="156"/>
      <c r="DKH293" s="156"/>
      <c r="DKI293" s="156"/>
      <c r="DKJ293" s="156"/>
      <c r="DKK293" s="156"/>
      <c r="DKL293" s="156"/>
      <c r="DKM293" s="156"/>
      <c r="DKN293" s="156"/>
      <c r="DKO293" s="156"/>
      <c r="DKP293" s="156"/>
      <c r="DKQ293" s="157"/>
      <c r="DKR293" s="153"/>
      <c r="DKS293" s="156"/>
      <c r="DKT293" s="156"/>
      <c r="DKU293" s="156"/>
      <c r="DKV293" s="156"/>
      <c r="DKW293" s="156"/>
      <c r="DKX293" s="156"/>
      <c r="DKY293" s="156"/>
      <c r="DKZ293" s="156"/>
      <c r="DLA293" s="156"/>
      <c r="DLB293" s="156"/>
      <c r="DLC293" s="156"/>
      <c r="DLD293" s="156"/>
      <c r="DLE293" s="156"/>
      <c r="DLF293" s="156"/>
      <c r="DLG293" s="156"/>
      <c r="DLH293" s="156"/>
      <c r="DLI293" s="156"/>
      <c r="DLJ293" s="156"/>
      <c r="DLK293" s="156"/>
      <c r="DLL293" s="156"/>
      <c r="DLM293" s="156"/>
      <c r="DLN293" s="156"/>
      <c r="DLO293" s="156"/>
      <c r="DLP293" s="156"/>
      <c r="DLQ293" s="156"/>
      <c r="DLR293" s="156"/>
      <c r="DLS293" s="156"/>
      <c r="DLT293" s="156"/>
      <c r="DLU293" s="156"/>
      <c r="DLV293" s="157"/>
      <c r="DLW293" s="153"/>
      <c r="DLX293" s="156"/>
      <c r="DLY293" s="156"/>
      <c r="DLZ293" s="156"/>
      <c r="DMA293" s="156"/>
      <c r="DMB293" s="156"/>
      <c r="DMC293" s="156"/>
      <c r="DMD293" s="156"/>
      <c r="DME293" s="156"/>
      <c r="DMF293" s="156"/>
      <c r="DMG293" s="156"/>
      <c r="DMH293" s="156"/>
      <c r="DMI293" s="156"/>
      <c r="DMJ293" s="156"/>
      <c r="DMK293" s="156"/>
      <c r="DML293" s="156"/>
      <c r="DMM293" s="156"/>
      <c r="DMN293" s="156"/>
      <c r="DMO293" s="156"/>
      <c r="DMP293" s="156"/>
      <c r="DMQ293" s="156"/>
      <c r="DMR293" s="156"/>
      <c r="DMS293" s="156"/>
      <c r="DMT293" s="156"/>
      <c r="DMU293" s="156"/>
      <c r="DMV293" s="156"/>
      <c r="DMW293" s="156"/>
      <c r="DMX293" s="156"/>
      <c r="DMY293" s="156"/>
      <c r="DMZ293" s="156"/>
      <c r="DNA293" s="157"/>
      <c r="DNB293" s="153"/>
      <c r="DNC293" s="156"/>
      <c r="DND293" s="156"/>
      <c r="DNE293" s="156"/>
      <c r="DNF293" s="156"/>
      <c r="DNG293" s="156"/>
      <c r="DNH293" s="156"/>
      <c r="DNI293" s="156"/>
      <c r="DNJ293" s="156"/>
      <c r="DNK293" s="156"/>
      <c r="DNL293" s="156"/>
      <c r="DNM293" s="156"/>
      <c r="DNN293" s="156"/>
      <c r="DNO293" s="156"/>
      <c r="DNP293" s="156"/>
      <c r="DNQ293" s="156"/>
      <c r="DNR293" s="156"/>
      <c r="DNS293" s="156"/>
      <c r="DNT293" s="156"/>
      <c r="DNU293" s="156"/>
      <c r="DNV293" s="156"/>
      <c r="DNW293" s="156"/>
      <c r="DNX293" s="156"/>
      <c r="DNY293" s="156"/>
      <c r="DNZ293" s="156"/>
      <c r="DOA293" s="156"/>
      <c r="DOB293" s="156"/>
      <c r="DOC293" s="156"/>
      <c r="DOD293" s="156"/>
      <c r="DOE293" s="156"/>
      <c r="DOF293" s="157"/>
      <c r="DOG293" s="153"/>
      <c r="DOH293" s="156"/>
      <c r="DOI293" s="156"/>
      <c r="DOJ293" s="156"/>
      <c r="DOK293" s="156"/>
      <c r="DOL293" s="156"/>
      <c r="DOM293" s="156"/>
      <c r="DON293" s="156"/>
      <c r="DOO293" s="156"/>
      <c r="DOP293" s="156"/>
      <c r="DOQ293" s="156"/>
      <c r="DOR293" s="156"/>
      <c r="DOS293" s="156"/>
      <c r="DOT293" s="156"/>
      <c r="DOU293" s="156"/>
      <c r="DOV293" s="156"/>
      <c r="DOW293" s="156"/>
      <c r="DOX293" s="156"/>
      <c r="DOY293" s="156"/>
      <c r="DOZ293" s="156"/>
      <c r="DPA293" s="156"/>
      <c r="DPB293" s="156"/>
      <c r="DPC293" s="156"/>
      <c r="DPD293" s="156"/>
      <c r="DPE293" s="156"/>
      <c r="DPF293" s="156"/>
      <c r="DPG293" s="156"/>
      <c r="DPH293" s="156"/>
      <c r="DPI293" s="156"/>
      <c r="DPJ293" s="156"/>
      <c r="DPK293" s="157"/>
      <c r="DPL293" s="153"/>
      <c r="DPM293" s="156"/>
      <c r="DPN293" s="156"/>
      <c r="DPO293" s="156"/>
      <c r="DPP293" s="156"/>
      <c r="DPQ293" s="156"/>
      <c r="DPR293" s="156"/>
      <c r="DPS293" s="156"/>
      <c r="DPT293" s="156"/>
      <c r="DPU293" s="156"/>
      <c r="DPV293" s="156"/>
      <c r="DPW293" s="156"/>
      <c r="DPX293" s="156"/>
      <c r="DPY293" s="156"/>
      <c r="DPZ293" s="156"/>
      <c r="DQA293" s="156"/>
      <c r="DQB293" s="156"/>
      <c r="DQC293" s="156"/>
      <c r="DQD293" s="156"/>
      <c r="DQE293" s="156"/>
      <c r="DQF293" s="156"/>
      <c r="DQG293" s="156"/>
      <c r="DQH293" s="156"/>
      <c r="DQI293" s="156"/>
      <c r="DQJ293" s="156"/>
      <c r="DQK293" s="156"/>
      <c r="DQL293" s="156"/>
      <c r="DQM293" s="156"/>
      <c r="DQN293" s="156"/>
      <c r="DQO293" s="156"/>
      <c r="DQP293" s="157"/>
      <c r="DQQ293" s="153"/>
      <c r="DQR293" s="156"/>
      <c r="DQS293" s="156"/>
      <c r="DQT293" s="156"/>
      <c r="DQU293" s="156"/>
      <c r="DQV293" s="156"/>
      <c r="DQW293" s="156"/>
      <c r="DQX293" s="156"/>
      <c r="DQY293" s="156"/>
      <c r="DQZ293" s="156"/>
      <c r="DRA293" s="156"/>
      <c r="DRB293" s="156"/>
      <c r="DRC293" s="156"/>
      <c r="DRD293" s="156"/>
      <c r="DRE293" s="156"/>
      <c r="DRF293" s="156"/>
      <c r="DRG293" s="156"/>
      <c r="DRH293" s="156"/>
      <c r="DRI293" s="156"/>
      <c r="DRJ293" s="156"/>
      <c r="DRK293" s="156"/>
      <c r="DRL293" s="156"/>
      <c r="DRM293" s="156"/>
      <c r="DRN293" s="156"/>
      <c r="DRO293" s="156"/>
      <c r="DRP293" s="156"/>
      <c r="DRQ293" s="156"/>
      <c r="DRR293" s="156"/>
      <c r="DRS293" s="156"/>
      <c r="DRT293" s="156"/>
      <c r="DRU293" s="157"/>
      <c r="DRV293" s="153"/>
      <c r="DRW293" s="156"/>
      <c r="DRX293" s="156"/>
      <c r="DRY293" s="156"/>
      <c r="DRZ293" s="156"/>
      <c r="DSA293" s="156"/>
      <c r="DSB293" s="156"/>
      <c r="DSC293" s="156"/>
      <c r="DSD293" s="156"/>
      <c r="DSE293" s="156"/>
      <c r="DSF293" s="156"/>
      <c r="DSG293" s="156"/>
      <c r="DSH293" s="156"/>
      <c r="DSI293" s="156"/>
      <c r="DSJ293" s="156"/>
      <c r="DSK293" s="156"/>
      <c r="DSL293" s="156"/>
      <c r="DSM293" s="156"/>
      <c r="DSN293" s="156"/>
      <c r="DSO293" s="156"/>
      <c r="DSP293" s="156"/>
      <c r="DSQ293" s="156"/>
      <c r="DSR293" s="156"/>
      <c r="DSS293" s="156"/>
      <c r="DST293" s="156"/>
      <c r="DSU293" s="156"/>
      <c r="DSV293" s="156"/>
      <c r="DSW293" s="156"/>
      <c r="DSX293" s="156"/>
      <c r="DSY293" s="156"/>
      <c r="DSZ293" s="157"/>
      <c r="DTA293" s="153"/>
      <c r="DTB293" s="156"/>
      <c r="DTC293" s="156"/>
      <c r="DTD293" s="156"/>
      <c r="DTE293" s="156"/>
      <c r="DTF293" s="156"/>
      <c r="DTG293" s="156"/>
      <c r="DTH293" s="156"/>
      <c r="DTI293" s="156"/>
      <c r="DTJ293" s="156"/>
      <c r="DTK293" s="156"/>
      <c r="DTL293" s="156"/>
      <c r="DTM293" s="156"/>
      <c r="DTN293" s="156"/>
      <c r="DTO293" s="156"/>
      <c r="DTP293" s="156"/>
      <c r="DTQ293" s="156"/>
      <c r="DTR293" s="156"/>
      <c r="DTS293" s="156"/>
      <c r="DTT293" s="156"/>
      <c r="DTU293" s="156"/>
      <c r="DTV293" s="156"/>
      <c r="DTW293" s="156"/>
      <c r="DTX293" s="156"/>
      <c r="DTY293" s="156"/>
      <c r="DTZ293" s="156"/>
      <c r="DUA293" s="156"/>
      <c r="DUB293" s="156"/>
      <c r="DUC293" s="156"/>
      <c r="DUD293" s="156"/>
      <c r="DUE293" s="157"/>
      <c r="DUF293" s="153"/>
      <c r="DUG293" s="156"/>
      <c r="DUH293" s="156"/>
      <c r="DUI293" s="156"/>
      <c r="DUJ293" s="156"/>
      <c r="DUK293" s="156"/>
      <c r="DUL293" s="156"/>
      <c r="DUM293" s="156"/>
      <c r="DUN293" s="156"/>
      <c r="DUO293" s="156"/>
      <c r="DUP293" s="156"/>
      <c r="DUQ293" s="156"/>
      <c r="DUR293" s="156"/>
      <c r="DUS293" s="156"/>
      <c r="DUT293" s="156"/>
      <c r="DUU293" s="156"/>
      <c r="DUV293" s="156"/>
      <c r="DUW293" s="156"/>
      <c r="DUX293" s="156"/>
      <c r="DUY293" s="156"/>
      <c r="DUZ293" s="156"/>
      <c r="DVA293" s="156"/>
      <c r="DVB293" s="156"/>
      <c r="DVC293" s="156"/>
      <c r="DVD293" s="156"/>
      <c r="DVE293" s="156"/>
      <c r="DVF293" s="156"/>
      <c r="DVG293" s="156"/>
      <c r="DVH293" s="156"/>
      <c r="DVI293" s="156"/>
      <c r="DVJ293" s="157"/>
      <c r="DVK293" s="153"/>
      <c r="DVL293" s="156"/>
      <c r="DVM293" s="156"/>
      <c r="DVN293" s="156"/>
      <c r="DVO293" s="156"/>
      <c r="DVP293" s="156"/>
      <c r="DVQ293" s="156"/>
      <c r="DVR293" s="156"/>
      <c r="DVS293" s="156"/>
      <c r="DVT293" s="156"/>
      <c r="DVU293" s="156"/>
      <c r="DVV293" s="156"/>
      <c r="DVW293" s="156"/>
      <c r="DVX293" s="156"/>
      <c r="DVY293" s="156"/>
      <c r="DVZ293" s="156"/>
      <c r="DWA293" s="156"/>
      <c r="DWB293" s="156"/>
      <c r="DWC293" s="156"/>
      <c r="DWD293" s="156"/>
      <c r="DWE293" s="156"/>
      <c r="DWF293" s="156"/>
      <c r="DWG293" s="156"/>
      <c r="DWH293" s="156"/>
      <c r="DWI293" s="156"/>
      <c r="DWJ293" s="156"/>
      <c r="DWK293" s="156"/>
      <c r="DWL293" s="156"/>
      <c r="DWM293" s="156"/>
      <c r="DWN293" s="156"/>
      <c r="DWO293" s="157"/>
      <c r="DWP293" s="153"/>
      <c r="DWQ293" s="156"/>
      <c r="DWR293" s="156"/>
      <c r="DWS293" s="156"/>
      <c r="DWT293" s="156"/>
      <c r="DWU293" s="156"/>
      <c r="DWV293" s="156"/>
      <c r="DWW293" s="156"/>
      <c r="DWX293" s="156"/>
      <c r="DWY293" s="156"/>
      <c r="DWZ293" s="156"/>
      <c r="DXA293" s="156"/>
      <c r="DXB293" s="156"/>
      <c r="DXC293" s="156"/>
      <c r="DXD293" s="156"/>
      <c r="DXE293" s="156"/>
      <c r="DXF293" s="156"/>
      <c r="DXG293" s="156"/>
      <c r="DXH293" s="156"/>
      <c r="DXI293" s="156"/>
      <c r="DXJ293" s="156"/>
      <c r="DXK293" s="156"/>
      <c r="DXL293" s="156"/>
      <c r="DXM293" s="156"/>
      <c r="DXN293" s="156"/>
      <c r="DXO293" s="156"/>
      <c r="DXP293" s="156"/>
      <c r="DXQ293" s="156"/>
      <c r="DXR293" s="156"/>
      <c r="DXS293" s="156"/>
      <c r="DXT293" s="157"/>
      <c r="DXU293" s="153"/>
      <c r="DXV293" s="156"/>
      <c r="DXW293" s="156"/>
      <c r="DXX293" s="156"/>
      <c r="DXY293" s="156"/>
      <c r="DXZ293" s="156"/>
      <c r="DYA293" s="156"/>
      <c r="DYB293" s="156"/>
      <c r="DYC293" s="156"/>
      <c r="DYD293" s="156"/>
      <c r="DYE293" s="156"/>
      <c r="DYF293" s="156"/>
      <c r="DYG293" s="156"/>
      <c r="DYH293" s="156"/>
      <c r="DYI293" s="156"/>
      <c r="DYJ293" s="156"/>
      <c r="DYK293" s="156"/>
      <c r="DYL293" s="156"/>
      <c r="DYM293" s="156"/>
      <c r="DYN293" s="156"/>
      <c r="DYO293" s="156"/>
      <c r="DYP293" s="156"/>
      <c r="DYQ293" s="156"/>
      <c r="DYR293" s="156"/>
      <c r="DYS293" s="156"/>
      <c r="DYT293" s="156"/>
      <c r="DYU293" s="156"/>
      <c r="DYV293" s="156"/>
      <c r="DYW293" s="156"/>
      <c r="DYX293" s="156"/>
      <c r="DYY293" s="157"/>
      <c r="DYZ293" s="153"/>
      <c r="DZA293" s="156"/>
      <c r="DZB293" s="156"/>
      <c r="DZC293" s="156"/>
      <c r="DZD293" s="156"/>
      <c r="DZE293" s="156"/>
      <c r="DZF293" s="156"/>
      <c r="DZG293" s="156"/>
      <c r="DZH293" s="156"/>
      <c r="DZI293" s="156"/>
      <c r="DZJ293" s="156"/>
      <c r="DZK293" s="156"/>
      <c r="DZL293" s="156"/>
      <c r="DZM293" s="156"/>
      <c r="DZN293" s="156"/>
      <c r="DZO293" s="156"/>
      <c r="DZP293" s="156"/>
      <c r="DZQ293" s="156"/>
      <c r="DZR293" s="156"/>
      <c r="DZS293" s="156"/>
      <c r="DZT293" s="156"/>
      <c r="DZU293" s="156"/>
      <c r="DZV293" s="156"/>
      <c r="DZW293" s="156"/>
      <c r="DZX293" s="156"/>
      <c r="DZY293" s="156"/>
      <c r="DZZ293" s="156"/>
      <c r="EAA293" s="156"/>
      <c r="EAB293" s="156"/>
      <c r="EAC293" s="156"/>
      <c r="EAD293" s="157"/>
      <c r="EAE293" s="153"/>
      <c r="EAF293" s="156"/>
      <c r="EAG293" s="156"/>
      <c r="EAH293" s="156"/>
      <c r="EAI293" s="156"/>
      <c r="EAJ293" s="156"/>
      <c r="EAK293" s="156"/>
      <c r="EAL293" s="156"/>
      <c r="EAM293" s="156"/>
      <c r="EAN293" s="156"/>
      <c r="EAO293" s="156"/>
      <c r="EAP293" s="156"/>
      <c r="EAQ293" s="156"/>
      <c r="EAR293" s="156"/>
      <c r="EAS293" s="156"/>
      <c r="EAT293" s="156"/>
      <c r="EAU293" s="156"/>
      <c r="EAV293" s="156"/>
      <c r="EAW293" s="156"/>
      <c r="EAX293" s="156"/>
      <c r="EAY293" s="156"/>
      <c r="EAZ293" s="156"/>
      <c r="EBA293" s="156"/>
      <c r="EBB293" s="156"/>
      <c r="EBC293" s="156"/>
      <c r="EBD293" s="156"/>
      <c r="EBE293" s="156"/>
      <c r="EBF293" s="156"/>
      <c r="EBG293" s="156"/>
      <c r="EBH293" s="156"/>
      <c r="EBI293" s="157"/>
      <c r="EBJ293" s="153"/>
      <c r="EBK293" s="156"/>
      <c r="EBL293" s="156"/>
      <c r="EBM293" s="156"/>
      <c r="EBN293" s="156"/>
      <c r="EBO293" s="156"/>
      <c r="EBP293" s="156"/>
      <c r="EBQ293" s="156"/>
      <c r="EBR293" s="156"/>
      <c r="EBS293" s="156"/>
      <c r="EBT293" s="156"/>
      <c r="EBU293" s="156"/>
      <c r="EBV293" s="156"/>
      <c r="EBW293" s="156"/>
      <c r="EBX293" s="156"/>
      <c r="EBY293" s="156"/>
      <c r="EBZ293" s="156"/>
      <c r="ECA293" s="156"/>
      <c r="ECB293" s="156"/>
      <c r="ECC293" s="156"/>
      <c r="ECD293" s="156"/>
      <c r="ECE293" s="156"/>
      <c r="ECF293" s="156"/>
      <c r="ECG293" s="156"/>
      <c r="ECH293" s="156"/>
      <c r="ECI293" s="156"/>
      <c r="ECJ293" s="156"/>
      <c r="ECK293" s="156"/>
      <c r="ECL293" s="156"/>
      <c r="ECM293" s="156"/>
      <c r="ECN293" s="157"/>
      <c r="ECO293" s="153"/>
      <c r="ECP293" s="156"/>
      <c r="ECQ293" s="156"/>
      <c r="ECR293" s="156"/>
      <c r="ECS293" s="156"/>
      <c r="ECT293" s="156"/>
      <c r="ECU293" s="156"/>
      <c r="ECV293" s="156"/>
      <c r="ECW293" s="156"/>
      <c r="ECX293" s="156"/>
      <c r="ECY293" s="156"/>
      <c r="ECZ293" s="156"/>
      <c r="EDA293" s="156"/>
      <c r="EDB293" s="156"/>
      <c r="EDC293" s="156"/>
      <c r="EDD293" s="156"/>
      <c r="EDE293" s="156"/>
      <c r="EDF293" s="156"/>
      <c r="EDG293" s="156"/>
      <c r="EDH293" s="156"/>
      <c r="EDI293" s="156"/>
      <c r="EDJ293" s="156"/>
      <c r="EDK293" s="156"/>
      <c r="EDL293" s="156"/>
      <c r="EDM293" s="156"/>
      <c r="EDN293" s="156"/>
      <c r="EDO293" s="156"/>
      <c r="EDP293" s="156"/>
      <c r="EDQ293" s="156"/>
      <c r="EDR293" s="156"/>
      <c r="EDS293" s="157"/>
      <c r="EDT293" s="153"/>
      <c r="EDU293" s="156"/>
      <c r="EDV293" s="156"/>
      <c r="EDW293" s="156"/>
      <c r="EDX293" s="156"/>
      <c r="EDY293" s="156"/>
      <c r="EDZ293" s="156"/>
      <c r="EEA293" s="156"/>
      <c r="EEB293" s="156"/>
      <c r="EEC293" s="156"/>
      <c r="EED293" s="156"/>
      <c r="EEE293" s="156"/>
      <c r="EEF293" s="156"/>
      <c r="EEG293" s="156"/>
      <c r="EEH293" s="156"/>
      <c r="EEI293" s="156"/>
      <c r="EEJ293" s="156"/>
      <c r="EEK293" s="156"/>
      <c r="EEL293" s="156"/>
      <c r="EEM293" s="156"/>
      <c r="EEN293" s="156"/>
      <c r="EEO293" s="156"/>
      <c r="EEP293" s="156"/>
      <c r="EEQ293" s="156"/>
      <c r="EER293" s="156"/>
      <c r="EES293" s="156"/>
      <c r="EET293" s="156"/>
      <c r="EEU293" s="156"/>
      <c r="EEV293" s="156"/>
      <c r="EEW293" s="156"/>
      <c r="EEX293" s="157"/>
      <c r="EEY293" s="153"/>
      <c r="EEZ293" s="156"/>
      <c r="EFA293" s="156"/>
      <c r="EFB293" s="156"/>
      <c r="EFC293" s="156"/>
      <c r="EFD293" s="156"/>
      <c r="EFE293" s="156"/>
      <c r="EFF293" s="156"/>
      <c r="EFG293" s="156"/>
      <c r="EFH293" s="156"/>
      <c r="EFI293" s="156"/>
      <c r="EFJ293" s="156"/>
      <c r="EFK293" s="156"/>
      <c r="EFL293" s="156"/>
      <c r="EFM293" s="156"/>
      <c r="EFN293" s="156"/>
      <c r="EFO293" s="156"/>
      <c r="EFP293" s="156"/>
      <c r="EFQ293" s="156"/>
      <c r="EFR293" s="156"/>
      <c r="EFS293" s="156"/>
      <c r="EFT293" s="156"/>
      <c r="EFU293" s="156"/>
      <c r="EFV293" s="156"/>
      <c r="EFW293" s="156"/>
      <c r="EFX293" s="156"/>
      <c r="EFY293" s="156"/>
      <c r="EFZ293" s="156"/>
      <c r="EGA293" s="156"/>
      <c r="EGB293" s="156"/>
      <c r="EGC293" s="157"/>
      <c r="EGD293" s="153"/>
      <c r="EGE293" s="156"/>
      <c r="EGF293" s="156"/>
      <c r="EGG293" s="156"/>
      <c r="EGH293" s="156"/>
      <c r="EGI293" s="156"/>
      <c r="EGJ293" s="156"/>
      <c r="EGK293" s="156"/>
      <c r="EGL293" s="156"/>
      <c r="EGM293" s="156"/>
      <c r="EGN293" s="156"/>
      <c r="EGO293" s="156"/>
      <c r="EGP293" s="156"/>
      <c r="EGQ293" s="156"/>
      <c r="EGR293" s="156"/>
      <c r="EGS293" s="156"/>
      <c r="EGT293" s="156"/>
      <c r="EGU293" s="156"/>
      <c r="EGV293" s="156"/>
      <c r="EGW293" s="156"/>
      <c r="EGX293" s="156"/>
      <c r="EGY293" s="156"/>
      <c r="EGZ293" s="156"/>
      <c r="EHA293" s="156"/>
      <c r="EHB293" s="156"/>
      <c r="EHC293" s="156"/>
      <c r="EHD293" s="156"/>
      <c r="EHE293" s="156"/>
      <c r="EHF293" s="156"/>
      <c r="EHG293" s="156"/>
      <c r="EHH293" s="157"/>
      <c r="EHI293" s="153"/>
      <c r="EHJ293" s="156"/>
      <c r="EHK293" s="156"/>
      <c r="EHL293" s="156"/>
      <c r="EHM293" s="156"/>
      <c r="EHN293" s="156"/>
      <c r="EHO293" s="156"/>
      <c r="EHP293" s="156"/>
      <c r="EHQ293" s="156"/>
      <c r="EHR293" s="156"/>
      <c r="EHS293" s="156"/>
      <c r="EHT293" s="156"/>
      <c r="EHU293" s="156"/>
      <c r="EHV293" s="156"/>
      <c r="EHW293" s="156"/>
      <c r="EHX293" s="156"/>
      <c r="EHY293" s="156"/>
      <c r="EHZ293" s="156"/>
      <c r="EIA293" s="156"/>
      <c r="EIB293" s="156"/>
      <c r="EIC293" s="156"/>
      <c r="EID293" s="156"/>
      <c r="EIE293" s="156"/>
      <c r="EIF293" s="156"/>
      <c r="EIG293" s="156"/>
      <c r="EIH293" s="156"/>
      <c r="EII293" s="156"/>
      <c r="EIJ293" s="156"/>
      <c r="EIK293" s="156"/>
      <c r="EIL293" s="156"/>
      <c r="EIM293" s="157"/>
      <c r="EIN293" s="153"/>
      <c r="EIO293" s="156"/>
      <c r="EIP293" s="156"/>
      <c r="EIQ293" s="156"/>
      <c r="EIR293" s="156"/>
      <c r="EIS293" s="156"/>
      <c r="EIT293" s="156"/>
      <c r="EIU293" s="156"/>
      <c r="EIV293" s="156"/>
      <c r="EIW293" s="156"/>
      <c r="EIX293" s="156"/>
      <c r="EIY293" s="156"/>
      <c r="EIZ293" s="156"/>
      <c r="EJA293" s="156"/>
      <c r="EJB293" s="156"/>
      <c r="EJC293" s="156"/>
      <c r="EJD293" s="156"/>
      <c r="EJE293" s="156"/>
      <c r="EJF293" s="156"/>
      <c r="EJG293" s="156"/>
      <c r="EJH293" s="156"/>
      <c r="EJI293" s="156"/>
      <c r="EJJ293" s="156"/>
      <c r="EJK293" s="156"/>
      <c r="EJL293" s="156"/>
      <c r="EJM293" s="156"/>
      <c r="EJN293" s="156"/>
      <c r="EJO293" s="156"/>
      <c r="EJP293" s="156"/>
      <c r="EJQ293" s="156"/>
      <c r="EJR293" s="157"/>
      <c r="EJS293" s="153"/>
      <c r="EJT293" s="156"/>
      <c r="EJU293" s="156"/>
      <c r="EJV293" s="156"/>
      <c r="EJW293" s="156"/>
      <c r="EJX293" s="156"/>
      <c r="EJY293" s="156"/>
      <c r="EJZ293" s="156"/>
      <c r="EKA293" s="156"/>
      <c r="EKB293" s="156"/>
      <c r="EKC293" s="156"/>
      <c r="EKD293" s="156"/>
      <c r="EKE293" s="156"/>
      <c r="EKF293" s="156"/>
      <c r="EKG293" s="156"/>
      <c r="EKH293" s="156"/>
      <c r="EKI293" s="156"/>
      <c r="EKJ293" s="156"/>
      <c r="EKK293" s="156"/>
      <c r="EKL293" s="156"/>
      <c r="EKM293" s="156"/>
      <c r="EKN293" s="156"/>
      <c r="EKO293" s="156"/>
      <c r="EKP293" s="156"/>
      <c r="EKQ293" s="156"/>
      <c r="EKR293" s="156"/>
      <c r="EKS293" s="156"/>
      <c r="EKT293" s="156"/>
      <c r="EKU293" s="156"/>
      <c r="EKV293" s="156"/>
      <c r="EKW293" s="157"/>
      <c r="EKX293" s="153"/>
      <c r="EKY293" s="156"/>
      <c r="EKZ293" s="156"/>
      <c r="ELA293" s="156"/>
      <c r="ELB293" s="156"/>
      <c r="ELC293" s="156"/>
      <c r="ELD293" s="156"/>
      <c r="ELE293" s="156"/>
      <c r="ELF293" s="156"/>
      <c r="ELG293" s="156"/>
      <c r="ELH293" s="156"/>
      <c r="ELI293" s="156"/>
      <c r="ELJ293" s="156"/>
      <c r="ELK293" s="156"/>
      <c r="ELL293" s="156"/>
      <c r="ELM293" s="156"/>
      <c r="ELN293" s="156"/>
      <c r="ELO293" s="156"/>
      <c r="ELP293" s="156"/>
      <c r="ELQ293" s="156"/>
      <c r="ELR293" s="156"/>
      <c r="ELS293" s="156"/>
      <c r="ELT293" s="156"/>
      <c r="ELU293" s="156"/>
      <c r="ELV293" s="156"/>
      <c r="ELW293" s="156"/>
      <c r="ELX293" s="156"/>
      <c r="ELY293" s="156"/>
      <c r="ELZ293" s="156"/>
      <c r="EMA293" s="156"/>
      <c r="EMB293" s="157"/>
      <c r="EMC293" s="153"/>
      <c r="EMD293" s="156"/>
      <c r="EME293" s="156"/>
      <c r="EMF293" s="156"/>
      <c r="EMG293" s="156"/>
      <c r="EMH293" s="156"/>
      <c r="EMI293" s="156"/>
      <c r="EMJ293" s="156"/>
      <c r="EMK293" s="156"/>
      <c r="EML293" s="156"/>
      <c r="EMM293" s="156"/>
      <c r="EMN293" s="156"/>
      <c r="EMO293" s="156"/>
      <c r="EMP293" s="156"/>
      <c r="EMQ293" s="156"/>
      <c r="EMR293" s="156"/>
      <c r="EMS293" s="156"/>
      <c r="EMT293" s="156"/>
      <c r="EMU293" s="156"/>
      <c r="EMV293" s="156"/>
      <c r="EMW293" s="156"/>
      <c r="EMX293" s="156"/>
      <c r="EMY293" s="156"/>
      <c r="EMZ293" s="156"/>
      <c r="ENA293" s="156"/>
      <c r="ENB293" s="156"/>
      <c r="ENC293" s="156"/>
      <c r="END293" s="156"/>
      <c r="ENE293" s="156"/>
      <c r="ENF293" s="156"/>
      <c r="ENG293" s="157"/>
      <c r="ENH293" s="153"/>
      <c r="ENI293" s="156"/>
      <c r="ENJ293" s="156"/>
      <c r="ENK293" s="156"/>
      <c r="ENL293" s="156"/>
      <c r="ENM293" s="156"/>
      <c r="ENN293" s="156"/>
      <c r="ENO293" s="156"/>
      <c r="ENP293" s="156"/>
      <c r="ENQ293" s="156"/>
      <c r="ENR293" s="156"/>
      <c r="ENS293" s="156"/>
      <c r="ENT293" s="156"/>
      <c r="ENU293" s="156"/>
      <c r="ENV293" s="156"/>
      <c r="ENW293" s="156"/>
      <c r="ENX293" s="156"/>
      <c r="ENY293" s="156"/>
      <c r="ENZ293" s="156"/>
      <c r="EOA293" s="156"/>
      <c r="EOB293" s="156"/>
      <c r="EOC293" s="156"/>
      <c r="EOD293" s="156"/>
      <c r="EOE293" s="156"/>
      <c r="EOF293" s="156"/>
      <c r="EOG293" s="156"/>
      <c r="EOH293" s="156"/>
      <c r="EOI293" s="156"/>
      <c r="EOJ293" s="156"/>
      <c r="EOK293" s="156"/>
      <c r="EOL293" s="157"/>
      <c r="EOM293" s="153"/>
      <c r="EON293" s="156"/>
      <c r="EOO293" s="156"/>
      <c r="EOP293" s="156"/>
      <c r="EOQ293" s="156"/>
      <c r="EOR293" s="156"/>
      <c r="EOS293" s="156"/>
      <c r="EOT293" s="156"/>
      <c r="EOU293" s="156"/>
      <c r="EOV293" s="156"/>
      <c r="EOW293" s="156"/>
      <c r="EOX293" s="156"/>
      <c r="EOY293" s="156"/>
      <c r="EOZ293" s="156"/>
      <c r="EPA293" s="156"/>
      <c r="EPB293" s="156"/>
      <c r="EPC293" s="156"/>
      <c r="EPD293" s="156"/>
      <c r="EPE293" s="156"/>
      <c r="EPF293" s="156"/>
      <c r="EPG293" s="156"/>
      <c r="EPH293" s="156"/>
      <c r="EPI293" s="156"/>
      <c r="EPJ293" s="156"/>
      <c r="EPK293" s="156"/>
      <c r="EPL293" s="156"/>
      <c r="EPM293" s="156"/>
      <c r="EPN293" s="156"/>
      <c r="EPO293" s="156"/>
      <c r="EPP293" s="156"/>
      <c r="EPQ293" s="157"/>
      <c r="EPR293" s="153"/>
      <c r="EPS293" s="156"/>
      <c r="EPT293" s="156"/>
      <c r="EPU293" s="156"/>
      <c r="EPV293" s="156"/>
      <c r="EPW293" s="156"/>
      <c r="EPX293" s="156"/>
      <c r="EPY293" s="156"/>
      <c r="EPZ293" s="156"/>
      <c r="EQA293" s="156"/>
      <c r="EQB293" s="156"/>
      <c r="EQC293" s="156"/>
      <c r="EQD293" s="156"/>
      <c r="EQE293" s="156"/>
      <c r="EQF293" s="156"/>
      <c r="EQG293" s="156"/>
      <c r="EQH293" s="156"/>
      <c r="EQI293" s="156"/>
      <c r="EQJ293" s="156"/>
      <c r="EQK293" s="156"/>
      <c r="EQL293" s="156"/>
      <c r="EQM293" s="156"/>
      <c r="EQN293" s="156"/>
      <c r="EQO293" s="156"/>
      <c r="EQP293" s="156"/>
      <c r="EQQ293" s="156"/>
      <c r="EQR293" s="156"/>
      <c r="EQS293" s="156"/>
      <c r="EQT293" s="156"/>
      <c r="EQU293" s="156"/>
      <c r="EQV293" s="157"/>
      <c r="EQW293" s="153"/>
      <c r="EQX293" s="156"/>
      <c r="EQY293" s="156"/>
      <c r="EQZ293" s="156"/>
      <c r="ERA293" s="156"/>
      <c r="ERB293" s="156"/>
      <c r="ERC293" s="156"/>
      <c r="ERD293" s="156"/>
      <c r="ERE293" s="156"/>
      <c r="ERF293" s="156"/>
      <c r="ERG293" s="156"/>
      <c r="ERH293" s="156"/>
      <c r="ERI293" s="156"/>
      <c r="ERJ293" s="156"/>
      <c r="ERK293" s="156"/>
      <c r="ERL293" s="156"/>
      <c r="ERM293" s="156"/>
      <c r="ERN293" s="156"/>
      <c r="ERO293" s="156"/>
      <c r="ERP293" s="156"/>
      <c r="ERQ293" s="156"/>
      <c r="ERR293" s="156"/>
      <c r="ERS293" s="156"/>
      <c r="ERT293" s="156"/>
      <c r="ERU293" s="156"/>
      <c r="ERV293" s="156"/>
      <c r="ERW293" s="156"/>
      <c r="ERX293" s="156"/>
      <c r="ERY293" s="156"/>
      <c r="ERZ293" s="156"/>
      <c r="ESA293" s="157"/>
      <c r="ESB293" s="153"/>
      <c r="ESC293" s="156"/>
      <c r="ESD293" s="156"/>
      <c r="ESE293" s="156"/>
      <c r="ESF293" s="156"/>
      <c r="ESG293" s="156"/>
      <c r="ESH293" s="156"/>
      <c r="ESI293" s="156"/>
      <c r="ESJ293" s="156"/>
      <c r="ESK293" s="156"/>
      <c r="ESL293" s="156"/>
      <c r="ESM293" s="156"/>
      <c r="ESN293" s="156"/>
      <c r="ESO293" s="156"/>
      <c r="ESP293" s="156"/>
      <c r="ESQ293" s="156"/>
      <c r="ESR293" s="156"/>
      <c r="ESS293" s="156"/>
      <c r="EST293" s="156"/>
      <c r="ESU293" s="156"/>
      <c r="ESV293" s="156"/>
      <c r="ESW293" s="156"/>
      <c r="ESX293" s="156"/>
      <c r="ESY293" s="156"/>
      <c r="ESZ293" s="156"/>
      <c r="ETA293" s="156"/>
      <c r="ETB293" s="156"/>
      <c r="ETC293" s="156"/>
      <c r="ETD293" s="156"/>
      <c r="ETE293" s="156"/>
      <c r="ETF293" s="157"/>
      <c r="ETG293" s="153"/>
      <c r="ETH293" s="156"/>
      <c r="ETI293" s="156"/>
      <c r="ETJ293" s="156"/>
      <c r="ETK293" s="156"/>
      <c r="ETL293" s="156"/>
      <c r="ETM293" s="156"/>
      <c r="ETN293" s="156"/>
      <c r="ETO293" s="156"/>
      <c r="ETP293" s="156"/>
      <c r="ETQ293" s="156"/>
      <c r="ETR293" s="156"/>
      <c r="ETS293" s="156"/>
      <c r="ETT293" s="156"/>
      <c r="ETU293" s="156"/>
      <c r="ETV293" s="156"/>
      <c r="ETW293" s="156"/>
      <c r="ETX293" s="156"/>
      <c r="ETY293" s="156"/>
      <c r="ETZ293" s="156"/>
      <c r="EUA293" s="156"/>
      <c r="EUB293" s="156"/>
      <c r="EUC293" s="156"/>
      <c r="EUD293" s="156"/>
      <c r="EUE293" s="156"/>
      <c r="EUF293" s="156"/>
      <c r="EUG293" s="156"/>
      <c r="EUH293" s="156"/>
      <c r="EUI293" s="156"/>
      <c r="EUJ293" s="156"/>
      <c r="EUK293" s="157"/>
      <c r="EUL293" s="153"/>
      <c r="EUM293" s="156"/>
      <c r="EUN293" s="156"/>
      <c r="EUO293" s="156"/>
      <c r="EUP293" s="156"/>
      <c r="EUQ293" s="156"/>
      <c r="EUR293" s="156"/>
      <c r="EUS293" s="156"/>
      <c r="EUT293" s="156"/>
      <c r="EUU293" s="156"/>
      <c r="EUV293" s="156"/>
      <c r="EUW293" s="156"/>
      <c r="EUX293" s="156"/>
      <c r="EUY293" s="156"/>
      <c r="EUZ293" s="156"/>
      <c r="EVA293" s="156"/>
      <c r="EVB293" s="156"/>
      <c r="EVC293" s="156"/>
      <c r="EVD293" s="156"/>
      <c r="EVE293" s="156"/>
      <c r="EVF293" s="156"/>
      <c r="EVG293" s="156"/>
      <c r="EVH293" s="156"/>
      <c r="EVI293" s="156"/>
      <c r="EVJ293" s="156"/>
      <c r="EVK293" s="156"/>
      <c r="EVL293" s="156"/>
      <c r="EVM293" s="156"/>
      <c r="EVN293" s="156"/>
      <c r="EVO293" s="156"/>
      <c r="EVP293" s="157"/>
      <c r="EVQ293" s="153"/>
      <c r="EVR293" s="156"/>
      <c r="EVS293" s="156"/>
      <c r="EVT293" s="156"/>
      <c r="EVU293" s="156"/>
      <c r="EVV293" s="156"/>
      <c r="EVW293" s="156"/>
      <c r="EVX293" s="156"/>
      <c r="EVY293" s="156"/>
      <c r="EVZ293" s="156"/>
      <c r="EWA293" s="156"/>
      <c r="EWB293" s="156"/>
      <c r="EWC293" s="156"/>
      <c r="EWD293" s="156"/>
      <c r="EWE293" s="156"/>
      <c r="EWF293" s="156"/>
      <c r="EWG293" s="156"/>
      <c r="EWH293" s="156"/>
      <c r="EWI293" s="156"/>
      <c r="EWJ293" s="156"/>
      <c r="EWK293" s="156"/>
      <c r="EWL293" s="156"/>
      <c r="EWM293" s="156"/>
      <c r="EWN293" s="156"/>
      <c r="EWO293" s="156"/>
      <c r="EWP293" s="156"/>
      <c r="EWQ293" s="156"/>
      <c r="EWR293" s="156"/>
      <c r="EWS293" s="156"/>
      <c r="EWT293" s="156"/>
      <c r="EWU293" s="157"/>
      <c r="EWV293" s="153"/>
      <c r="EWW293" s="156"/>
      <c r="EWX293" s="156"/>
      <c r="EWY293" s="156"/>
      <c r="EWZ293" s="156"/>
      <c r="EXA293" s="156"/>
      <c r="EXB293" s="156"/>
      <c r="EXC293" s="156"/>
      <c r="EXD293" s="156"/>
      <c r="EXE293" s="156"/>
      <c r="EXF293" s="156"/>
      <c r="EXG293" s="156"/>
      <c r="EXH293" s="156"/>
      <c r="EXI293" s="156"/>
      <c r="EXJ293" s="156"/>
      <c r="EXK293" s="156"/>
      <c r="EXL293" s="156"/>
      <c r="EXM293" s="156"/>
      <c r="EXN293" s="156"/>
      <c r="EXO293" s="156"/>
      <c r="EXP293" s="156"/>
      <c r="EXQ293" s="156"/>
      <c r="EXR293" s="156"/>
      <c r="EXS293" s="156"/>
      <c r="EXT293" s="156"/>
      <c r="EXU293" s="156"/>
      <c r="EXV293" s="156"/>
      <c r="EXW293" s="156"/>
      <c r="EXX293" s="156"/>
      <c r="EXY293" s="156"/>
      <c r="EXZ293" s="157"/>
      <c r="EYA293" s="153"/>
      <c r="EYB293" s="156"/>
      <c r="EYC293" s="156"/>
      <c r="EYD293" s="156"/>
      <c r="EYE293" s="156"/>
      <c r="EYF293" s="156"/>
      <c r="EYG293" s="156"/>
      <c r="EYH293" s="156"/>
      <c r="EYI293" s="156"/>
      <c r="EYJ293" s="156"/>
      <c r="EYK293" s="156"/>
      <c r="EYL293" s="156"/>
      <c r="EYM293" s="156"/>
      <c r="EYN293" s="156"/>
      <c r="EYO293" s="156"/>
      <c r="EYP293" s="156"/>
      <c r="EYQ293" s="156"/>
      <c r="EYR293" s="156"/>
      <c r="EYS293" s="156"/>
      <c r="EYT293" s="156"/>
      <c r="EYU293" s="156"/>
      <c r="EYV293" s="156"/>
      <c r="EYW293" s="156"/>
      <c r="EYX293" s="156"/>
      <c r="EYY293" s="156"/>
      <c r="EYZ293" s="156"/>
      <c r="EZA293" s="156"/>
      <c r="EZB293" s="156"/>
      <c r="EZC293" s="156"/>
      <c r="EZD293" s="156"/>
      <c r="EZE293" s="157"/>
      <c r="EZF293" s="153"/>
      <c r="EZG293" s="156"/>
      <c r="EZH293" s="156"/>
      <c r="EZI293" s="156"/>
      <c r="EZJ293" s="156"/>
      <c r="EZK293" s="156"/>
      <c r="EZL293" s="156"/>
      <c r="EZM293" s="156"/>
      <c r="EZN293" s="156"/>
      <c r="EZO293" s="156"/>
      <c r="EZP293" s="156"/>
      <c r="EZQ293" s="156"/>
      <c r="EZR293" s="156"/>
      <c r="EZS293" s="156"/>
      <c r="EZT293" s="156"/>
      <c r="EZU293" s="156"/>
      <c r="EZV293" s="156"/>
      <c r="EZW293" s="156"/>
      <c r="EZX293" s="156"/>
      <c r="EZY293" s="156"/>
      <c r="EZZ293" s="156"/>
      <c r="FAA293" s="156"/>
      <c r="FAB293" s="156"/>
      <c r="FAC293" s="156"/>
      <c r="FAD293" s="156"/>
      <c r="FAE293" s="156"/>
      <c r="FAF293" s="156"/>
      <c r="FAG293" s="156"/>
      <c r="FAH293" s="156"/>
      <c r="FAI293" s="156"/>
      <c r="FAJ293" s="157"/>
      <c r="FAK293" s="153"/>
      <c r="FAL293" s="156"/>
      <c r="FAM293" s="156"/>
      <c r="FAN293" s="156"/>
      <c r="FAO293" s="156"/>
      <c r="FAP293" s="156"/>
      <c r="FAQ293" s="156"/>
      <c r="FAR293" s="156"/>
      <c r="FAS293" s="156"/>
      <c r="FAT293" s="156"/>
      <c r="FAU293" s="156"/>
      <c r="FAV293" s="156"/>
      <c r="FAW293" s="156"/>
      <c r="FAX293" s="156"/>
      <c r="FAY293" s="156"/>
      <c r="FAZ293" s="156"/>
      <c r="FBA293" s="156"/>
      <c r="FBB293" s="156"/>
      <c r="FBC293" s="156"/>
      <c r="FBD293" s="156"/>
      <c r="FBE293" s="156"/>
      <c r="FBF293" s="156"/>
      <c r="FBG293" s="156"/>
      <c r="FBH293" s="156"/>
      <c r="FBI293" s="156"/>
      <c r="FBJ293" s="156"/>
      <c r="FBK293" s="156"/>
      <c r="FBL293" s="156"/>
      <c r="FBM293" s="156"/>
      <c r="FBN293" s="156"/>
      <c r="FBO293" s="157"/>
      <c r="FBP293" s="153"/>
      <c r="FBQ293" s="156"/>
      <c r="FBR293" s="156"/>
      <c r="FBS293" s="156"/>
      <c r="FBT293" s="156"/>
      <c r="FBU293" s="156"/>
      <c r="FBV293" s="156"/>
      <c r="FBW293" s="156"/>
      <c r="FBX293" s="156"/>
      <c r="FBY293" s="156"/>
      <c r="FBZ293" s="156"/>
      <c r="FCA293" s="156"/>
      <c r="FCB293" s="156"/>
      <c r="FCC293" s="156"/>
      <c r="FCD293" s="156"/>
      <c r="FCE293" s="156"/>
      <c r="FCF293" s="156"/>
      <c r="FCG293" s="156"/>
      <c r="FCH293" s="156"/>
      <c r="FCI293" s="156"/>
      <c r="FCJ293" s="156"/>
      <c r="FCK293" s="156"/>
      <c r="FCL293" s="156"/>
      <c r="FCM293" s="156"/>
      <c r="FCN293" s="156"/>
      <c r="FCO293" s="156"/>
      <c r="FCP293" s="156"/>
      <c r="FCQ293" s="156"/>
      <c r="FCR293" s="156"/>
      <c r="FCS293" s="156"/>
      <c r="FCT293" s="157"/>
      <c r="FCU293" s="153"/>
      <c r="FCV293" s="156"/>
      <c r="FCW293" s="156"/>
      <c r="FCX293" s="156"/>
      <c r="FCY293" s="156"/>
      <c r="FCZ293" s="156"/>
      <c r="FDA293" s="156"/>
      <c r="FDB293" s="156"/>
      <c r="FDC293" s="156"/>
      <c r="FDD293" s="156"/>
      <c r="FDE293" s="156"/>
      <c r="FDF293" s="156"/>
      <c r="FDG293" s="156"/>
      <c r="FDH293" s="156"/>
      <c r="FDI293" s="156"/>
      <c r="FDJ293" s="156"/>
      <c r="FDK293" s="156"/>
      <c r="FDL293" s="156"/>
      <c r="FDM293" s="156"/>
      <c r="FDN293" s="156"/>
      <c r="FDO293" s="156"/>
      <c r="FDP293" s="156"/>
      <c r="FDQ293" s="156"/>
      <c r="FDR293" s="156"/>
      <c r="FDS293" s="156"/>
      <c r="FDT293" s="156"/>
      <c r="FDU293" s="156"/>
      <c r="FDV293" s="156"/>
      <c r="FDW293" s="156"/>
      <c r="FDX293" s="156"/>
      <c r="FDY293" s="157"/>
      <c r="FDZ293" s="153"/>
      <c r="FEA293" s="156"/>
      <c r="FEB293" s="156"/>
      <c r="FEC293" s="156"/>
      <c r="FED293" s="156"/>
      <c r="FEE293" s="156"/>
      <c r="FEF293" s="156"/>
      <c r="FEG293" s="156"/>
      <c r="FEH293" s="156"/>
      <c r="FEI293" s="156"/>
      <c r="FEJ293" s="156"/>
      <c r="FEK293" s="156"/>
      <c r="FEL293" s="156"/>
      <c r="FEM293" s="156"/>
      <c r="FEN293" s="156"/>
      <c r="FEO293" s="156"/>
      <c r="FEP293" s="156"/>
      <c r="FEQ293" s="156"/>
      <c r="FER293" s="156"/>
      <c r="FES293" s="156"/>
      <c r="FET293" s="156"/>
      <c r="FEU293" s="156"/>
      <c r="FEV293" s="156"/>
      <c r="FEW293" s="156"/>
      <c r="FEX293" s="156"/>
      <c r="FEY293" s="156"/>
      <c r="FEZ293" s="156"/>
      <c r="FFA293" s="156"/>
      <c r="FFB293" s="156"/>
      <c r="FFC293" s="156"/>
      <c r="FFD293" s="157"/>
      <c r="FFE293" s="153"/>
      <c r="FFF293" s="156"/>
      <c r="FFG293" s="156"/>
      <c r="FFH293" s="156"/>
      <c r="FFI293" s="156"/>
      <c r="FFJ293" s="156"/>
      <c r="FFK293" s="156"/>
      <c r="FFL293" s="156"/>
      <c r="FFM293" s="156"/>
      <c r="FFN293" s="156"/>
      <c r="FFO293" s="156"/>
      <c r="FFP293" s="156"/>
      <c r="FFQ293" s="156"/>
      <c r="FFR293" s="156"/>
      <c r="FFS293" s="156"/>
      <c r="FFT293" s="156"/>
      <c r="FFU293" s="156"/>
      <c r="FFV293" s="156"/>
      <c r="FFW293" s="156"/>
      <c r="FFX293" s="156"/>
      <c r="FFY293" s="156"/>
      <c r="FFZ293" s="156"/>
      <c r="FGA293" s="156"/>
      <c r="FGB293" s="156"/>
      <c r="FGC293" s="156"/>
      <c r="FGD293" s="156"/>
      <c r="FGE293" s="156"/>
      <c r="FGF293" s="156"/>
      <c r="FGG293" s="156"/>
      <c r="FGH293" s="156"/>
      <c r="FGI293" s="157"/>
      <c r="FGJ293" s="153"/>
      <c r="FGK293" s="156"/>
      <c r="FGL293" s="156"/>
      <c r="FGM293" s="156"/>
      <c r="FGN293" s="156"/>
      <c r="FGO293" s="156"/>
      <c r="FGP293" s="156"/>
      <c r="FGQ293" s="156"/>
      <c r="FGR293" s="156"/>
      <c r="FGS293" s="156"/>
      <c r="FGT293" s="156"/>
      <c r="FGU293" s="156"/>
      <c r="FGV293" s="156"/>
      <c r="FGW293" s="156"/>
      <c r="FGX293" s="156"/>
      <c r="FGY293" s="156"/>
      <c r="FGZ293" s="156"/>
      <c r="FHA293" s="156"/>
      <c r="FHB293" s="156"/>
      <c r="FHC293" s="156"/>
      <c r="FHD293" s="156"/>
      <c r="FHE293" s="156"/>
      <c r="FHF293" s="156"/>
      <c r="FHG293" s="156"/>
      <c r="FHH293" s="156"/>
      <c r="FHI293" s="156"/>
      <c r="FHJ293" s="156"/>
      <c r="FHK293" s="156"/>
      <c r="FHL293" s="156"/>
      <c r="FHM293" s="156"/>
      <c r="FHN293" s="157"/>
      <c r="FHO293" s="153"/>
      <c r="FHP293" s="156"/>
      <c r="FHQ293" s="156"/>
      <c r="FHR293" s="156"/>
      <c r="FHS293" s="156"/>
      <c r="FHT293" s="156"/>
      <c r="FHU293" s="156"/>
      <c r="FHV293" s="156"/>
      <c r="FHW293" s="156"/>
      <c r="FHX293" s="156"/>
      <c r="FHY293" s="156"/>
      <c r="FHZ293" s="156"/>
      <c r="FIA293" s="156"/>
      <c r="FIB293" s="156"/>
      <c r="FIC293" s="156"/>
      <c r="FID293" s="156"/>
      <c r="FIE293" s="156"/>
      <c r="FIF293" s="156"/>
      <c r="FIG293" s="156"/>
      <c r="FIH293" s="156"/>
      <c r="FII293" s="156"/>
      <c r="FIJ293" s="156"/>
      <c r="FIK293" s="156"/>
      <c r="FIL293" s="156"/>
      <c r="FIM293" s="156"/>
      <c r="FIN293" s="156"/>
      <c r="FIO293" s="156"/>
      <c r="FIP293" s="156"/>
      <c r="FIQ293" s="156"/>
      <c r="FIR293" s="156"/>
      <c r="FIS293" s="157"/>
      <c r="FIT293" s="153"/>
      <c r="FIU293" s="156"/>
      <c r="FIV293" s="156"/>
      <c r="FIW293" s="156"/>
      <c r="FIX293" s="156"/>
      <c r="FIY293" s="156"/>
      <c r="FIZ293" s="156"/>
      <c r="FJA293" s="156"/>
      <c r="FJB293" s="156"/>
      <c r="FJC293" s="156"/>
      <c r="FJD293" s="156"/>
      <c r="FJE293" s="156"/>
      <c r="FJF293" s="156"/>
      <c r="FJG293" s="156"/>
      <c r="FJH293" s="156"/>
      <c r="FJI293" s="156"/>
      <c r="FJJ293" s="156"/>
      <c r="FJK293" s="156"/>
      <c r="FJL293" s="156"/>
      <c r="FJM293" s="156"/>
      <c r="FJN293" s="156"/>
      <c r="FJO293" s="156"/>
      <c r="FJP293" s="156"/>
      <c r="FJQ293" s="156"/>
      <c r="FJR293" s="156"/>
      <c r="FJS293" s="156"/>
      <c r="FJT293" s="156"/>
      <c r="FJU293" s="156"/>
      <c r="FJV293" s="156"/>
      <c r="FJW293" s="156"/>
      <c r="FJX293" s="157"/>
      <c r="FJY293" s="153"/>
      <c r="FJZ293" s="156"/>
      <c r="FKA293" s="156"/>
      <c r="FKB293" s="156"/>
      <c r="FKC293" s="156"/>
      <c r="FKD293" s="156"/>
      <c r="FKE293" s="156"/>
      <c r="FKF293" s="156"/>
      <c r="FKG293" s="156"/>
      <c r="FKH293" s="156"/>
      <c r="FKI293" s="156"/>
      <c r="FKJ293" s="156"/>
      <c r="FKK293" s="156"/>
      <c r="FKL293" s="156"/>
      <c r="FKM293" s="156"/>
      <c r="FKN293" s="156"/>
      <c r="FKO293" s="156"/>
      <c r="FKP293" s="156"/>
      <c r="FKQ293" s="156"/>
      <c r="FKR293" s="156"/>
      <c r="FKS293" s="156"/>
      <c r="FKT293" s="156"/>
      <c r="FKU293" s="156"/>
      <c r="FKV293" s="156"/>
      <c r="FKW293" s="156"/>
      <c r="FKX293" s="156"/>
      <c r="FKY293" s="156"/>
      <c r="FKZ293" s="156"/>
      <c r="FLA293" s="156"/>
      <c r="FLB293" s="156"/>
      <c r="FLC293" s="157"/>
      <c r="FLD293" s="153"/>
      <c r="FLE293" s="156"/>
      <c r="FLF293" s="156"/>
      <c r="FLG293" s="156"/>
      <c r="FLH293" s="156"/>
      <c r="FLI293" s="156"/>
      <c r="FLJ293" s="156"/>
      <c r="FLK293" s="156"/>
      <c r="FLL293" s="156"/>
      <c r="FLM293" s="156"/>
      <c r="FLN293" s="156"/>
      <c r="FLO293" s="156"/>
      <c r="FLP293" s="156"/>
      <c r="FLQ293" s="156"/>
      <c r="FLR293" s="156"/>
      <c r="FLS293" s="156"/>
      <c r="FLT293" s="156"/>
      <c r="FLU293" s="156"/>
      <c r="FLV293" s="156"/>
      <c r="FLW293" s="156"/>
      <c r="FLX293" s="156"/>
      <c r="FLY293" s="156"/>
      <c r="FLZ293" s="156"/>
      <c r="FMA293" s="156"/>
      <c r="FMB293" s="156"/>
      <c r="FMC293" s="156"/>
      <c r="FMD293" s="156"/>
      <c r="FME293" s="156"/>
      <c r="FMF293" s="156"/>
      <c r="FMG293" s="156"/>
      <c r="FMH293" s="157"/>
      <c r="FMI293" s="153"/>
      <c r="FMJ293" s="156"/>
      <c r="FMK293" s="156"/>
      <c r="FML293" s="156"/>
      <c r="FMM293" s="156"/>
      <c r="FMN293" s="156"/>
      <c r="FMO293" s="156"/>
      <c r="FMP293" s="156"/>
      <c r="FMQ293" s="156"/>
      <c r="FMR293" s="156"/>
      <c r="FMS293" s="156"/>
      <c r="FMT293" s="156"/>
      <c r="FMU293" s="156"/>
      <c r="FMV293" s="156"/>
      <c r="FMW293" s="156"/>
      <c r="FMX293" s="156"/>
      <c r="FMY293" s="156"/>
      <c r="FMZ293" s="156"/>
      <c r="FNA293" s="156"/>
      <c r="FNB293" s="156"/>
      <c r="FNC293" s="156"/>
      <c r="FND293" s="156"/>
      <c r="FNE293" s="156"/>
      <c r="FNF293" s="156"/>
      <c r="FNG293" s="156"/>
      <c r="FNH293" s="156"/>
      <c r="FNI293" s="156"/>
      <c r="FNJ293" s="156"/>
      <c r="FNK293" s="156"/>
      <c r="FNL293" s="156"/>
      <c r="FNM293" s="157"/>
      <c r="FNN293" s="153"/>
      <c r="FNO293" s="156"/>
      <c r="FNP293" s="156"/>
      <c r="FNQ293" s="156"/>
      <c r="FNR293" s="156"/>
      <c r="FNS293" s="156"/>
      <c r="FNT293" s="156"/>
      <c r="FNU293" s="156"/>
      <c r="FNV293" s="156"/>
      <c r="FNW293" s="156"/>
      <c r="FNX293" s="156"/>
      <c r="FNY293" s="156"/>
      <c r="FNZ293" s="156"/>
      <c r="FOA293" s="156"/>
      <c r="FOB293" s="156"/>
      <c r="FOC293" s="156"/>
      <c r="FOD293" s="156"/>
      <c r="FOE293" s="156"/>
      <c r="FOF293" s="156"/>
      <c r="FOG293" s="156"/>
      <c r="FOH293" s="156"/>
      <c r="FOI293" s="156"/>
      <c r="FOJ293" s="156"/>
      <c r="FOK293" s="156"/>
      <c r="FOL293" s="156"/>
      <c r="FOM293" s="156"/>
      <c r="FON293" s="156"/>
      <c r="FOO293" s="156"/>
      <c r="FOP293" s="156"/>
      <c r="FOQ293" s="156"/>
      <c r="FOR293" s="157"/>
      <c r="FOS293" s="153"/>
      <c r="FOT293" s="156"/>
      <c r="FOU293" s="156"/>
      <c r="FOV293" s="156"/>
      <c r="FOW293" s="156"/>
      <c r="FOX293" s="156"/>
      <c r="FOY293" s="156"/>
      <c r="FOZ293" s="156"/>
      <c r="FPA293" s="156"/>
      <c r="FPB293" s="156"/>
      <c r="FPC293" s="156"/>
      <c r="FPD293" s="156"/>
      <c r="FPE293" s="156"/>
      <c r="FPF293" s="156"/>
      <c r="FPG293" s="156"/>
      <c r="FPH293" s="156"/>
      <c r="FPI293" s="156"/>
      <c r="FPJ293" s="156"/>
      <c r="FPK293" s="156"/>
      <c r="FPL293" s="156"/>
      <c r="FPM293" s="156"/>
      <c r="FPN293" s="156"/>
      <c r="FPO293" s="156"/>
      <c r="FPP293" s="156"/>
      <c r="FPQ293" s="156"/>
      <c r="FPR293" s="156"/>
      <c r="FPS293" s="156"/>
      <c r="FPT293" s="156"/>
      <c r="FPU293" s="156"/>
      <c r="FPV293" s="156"/>
      <c r="FPW293" s="157"/>
      <c r="FPX293" s="153"/>
      <c r="FPY293" s="156"/>
      <c r="FPZ293" s="156"/>
      <c r="FQA293" s="156"/>
      <c r="FQB293" s="156"/>
      <c r="FQC293" s="156"/>
      <c r="FQD293" s="156"/>
      <c r="FQE293" s="156"/>
      <c r="FQF293" s="156"/>
      <c r="FQG293" s="156"/>
      <c r="FQH293" s="156"/>
      <c r="FQI293" s="156"/>
      <c r="FQJ293" s="156"/>
      <c r="FQK293" s="156"/>
      <c r="FQL293" s="156"/>
      <c r="FQM293" s="156"/>
      <c r="FQN293" s="156"/>
      <c r="FQO293" s="156"/>
      <c r="FQP293" s="156"/>
      <c r="FQQ293" s="156"/>
      <c r="FQR293" s="156"/>
      <c r="FQS293" s="156"/>
      <c r="FQT293" s="156"/>
      <c r="FQU293" s="156"/>
      <c r="FQV293" s="156"/>
      <c r="FQW293" s="156"/>
      <c r="FQX293" s="156"/>
      <c r="FQY293" s="156"/>
      <c r="FQZ293" s="156"/>
      <c r="FRA293" s="156"/>
      <c r="FRB293" s="157"/>
      <c r="FRC293" s="153"/>
      <c r="FRD293" s="156"/>
      <c r="FRE293" s="156"/>
      <c r="FRF293" s="156"/>
      <c r="FRG293" s="156"/>
      <c r="FRH293" s="156"/>
      <c r="FRI293" s="156"/>
      <c r="FRJ293" s="156"/>
      <c r="FRK293" s="156"/>
      <c r="FRL293" s="156"/>
      <c r="FRM293" s="156"/>
      <c r="FRN293" s="156"/>
      <c r="FRO293" s="156"/>
      <c r="FRP293" s="156"/>
      <c r="FRQ293" s="156"/>
      <c r="FRR293" s="156"/>
      <c r="FRS293" s="156"/>
      <c r="FRT293" s="156"/>
      <c r="FRU293" s="156"/>
      <c r="FRV293" s="156"/>
      <c r="FRW293" s="156"/>
      <c r="FRX293" s="156"/>
      <c r="FRY293" s="156"/>
      <c r="FRZ293" s="156"/>
      <c r="FSA293" s="156"/>
      <c r="FSB293" s="156"/>
      <c r="FSC293" s="156"/>
      <c r="FSD293" s="156"/>
      <c r="FSE293" s="156"/>
      <c r="FSF293" s="156"/>
      <c r="FSG293" s="157"/>
      <c r="FSH293" s="153"/>
      <c r="FSI293" s="156"/>
      <c r="FSJ293" s="156"/>
      <c r="FSK293" s="156"/>
      <c r="FSL293" s="156"/>
      <c r="FSM293" s="156"/>
      <c r="FSN293" s="156"/>
      <c r="FSO293" s="156"/>
      <c r="FSP293" s="156"/>
      <c r="FSQ293" s="156"/>
      <c r="FSR293" s="156"/>
      <c r="FSS293" s="156"/>
      <c r="FST293" s="156"/>
      <c r="FSU293" s="156"/>
      <c r="FSV293" s="156"/>
      <c r="FSW293" s="156"/>
      <c r="FSX293" s="156"/>
      <c r="FSY293" s="156"/>
      <c r="FSZ293" s="156"/>
      <c r="FTA293" s="156"/>
      <c r="FTB293" s="156"/>
      <c r="FTC293" s="156"/>
      <c r="FTD293" s="156"/>
      <c r="FTE293" s="156"/>
      <c r="FTF293" s="156"/>
      <c r="FTG293" s="156"/>
      <c r="FTH293" s="156"/>
      <c r="FTI293" s="156"/>
      <c r="FTJ293" s="156"/>
      <c r="FTK293" s="156"/>
      <c r="FTL293" s="157"/>
      <c r="FTM293" s="153"/>
      <c r="FTN293" s="156"/>
      <c r="FTO293" s="156"/>
      <c r="FTP293" s="156"/>
      <c r="FTQ293" s="156"/>
      <c r="FTR293" s="156"/>
      <c r="FTS293" s="156"/>
      <c r="FTT293" s="156"/>
      <c r="FTU293" s="156"/>
      <c r="FTV293" s="156"/>
      <c r="FTW293" s="156"/>
      <c r="FTX293" s="156"/>
      <c r="FTY293" s="156"/>
      <c r="FTZ293" s="156"/>
      <c r="FUA293" s="156"/>
      <c r="FUB293" s="156"/>
      <c r="FUC293" s="156"/>
      <c r="FUD293" s="156"/>
      <c r="FUE293" s="156"/>
      <c r="FUF293" s="156"/>
      <c r="FUG293" s="156"/>
      <c r="FUH293" s="156"/>
      <c r="FUI293" s="156"/>
      <c r="FUJ293" s="156"/>
      <c r="FUK293" s="156"/>
      <c r="FUL293" s="156"/>
      <c r="FUM293" s="156"/>
      <c r="FUN293" s="156"/>
      <c r="FUO293" s="156"/>
      <c r="FUP293" s="156"/>
      <c r="FUQ293" s="157"/>
      <c r="FUR293" s="153"/>
      <c r="FUS293" s="156"/>
      <c r="FUT293" s="156"/>
      <c r="FUU293" s="156"/>
      <c r="FUV293" s="156"/>
      <c r="FUW293" s="156"/>
      <c r="FUX293" s="156"/>
      <c r="FUY293" s="156"/>
      <c r="FUZ293" s="156"/>
      <c r="FVA293" s="156"/>
      <c r="FVB293" s="156"/>
      <c r="FVC293" s="156"/>
      <c r="FVD293" s="156"/>
      <c r="FVE293" s="156"/>
      <c r="FVF293" s="156"/>
      <c r="FVG293" s="156"/>
      <c r="FVH293" s="156"/>
      <c r="FVI293" s="156"/>
      <c r="FVJ293" s="156"/>
      <c r="FVK293" s="156"/>
      <c r="FVL293" s="156"/>
      <c r="FVM293" s="156"/>
      <c r="FVN293" s="156"/>
      <c r="FVO293" s="156"/>
      <c r="FVP293" s="156"/>
      <c r="FVQ293" s="156"/>
      <c r="FVR293" s="156"/>
      <c r="FVS293" s="156"/>
      <c r="FVT293" s="156"/>
      <c r="FVU293" s="156"/>
      <c r="FVV293" s="157"/>
      <c r="FVW293" s="153"/>
      <c r="FVX293" s="156"/>
      <c r="FVY293" s="156"/>
      <c r="FVZ293" s="156"/>
      <c r="FWA293" s="156"/>
      <c r="FWB293" s="156"/>
      <c r="FWC293" s="156"/>
      <c r="FWD293" s="156"/>
      <c r="FWE293" s="156"/>
      <c r="FWF293" s="156"/>
      <c r="FWG293" s="156"/>
      <c r="FWH293" s="156"/>
      <c r="FWI293" s="156"/>
      <c r="FWJ293" s="156"/>
      <c r="FWK293" s="156"/>
      <c r="FWL293" s="156"/>
      <c r="FWM293" s="156"/>
      <c r="FWN293" s="156"/>
      <c r="FWO293" s="156"/>
      <c r="FWP293" s="156"/>
      <c r="FWQ293" s="156"/>
      <c r="FWR293" s="156"/>
      <c r="FWS293" s="156"/>
      <c r="FWT293" s="156"/>
      <c r="FWU293" s="156"/>
      <c r="FWV293" s="156"/>
      <c r="FWW293" s="156"/>
      <c r="FWX293" s="156"/>
      <c r="FWY293" s="156"/>
      <c r="FWZ293" s="156"/>
      <c r="FXA293" s="157"/>
      <c r="FXB293" s="153"/>
      <c r="FXC293" s="156"/>
      <c r="FXD293" s="156"/>
      <c r="FXE293" s="156"/>
      <c r="FXF293" s="156"/>
      <c r="FXG293" s="156"/>
      <c r="FXH293" s="156"/>
      <c r="FXI293" s="156"/>
      <c r="FXJ293" s="156"/>
      <c r="FXK293" s="156"/>
      <c r="FXL293" s="156"/>
      <c r="FXM293" s="156"/>
      <c r="FXN293" s="156"/>
      <c r="FXO293" s="156"/>
      <c r="FXP293" s="156"/>
      <c r="FXQ293" s="156"/>
      <c r="FXR293" s="156"/>
      <c r="FXS293" s="156"/>
      <c r="FXT293" s="156"/>
      <c r="FXU293" s="156"/>
      <c r="FXV293" s="156"/>
      <c r="FXW293" s="156"/>
      <c r="FXX293" s="156"/>
      <c r="FXY293" s="156"/>
      <c r="FXZ293" s="156"/>
      <c r="FYA293" s="156"/>
      <c r="FYB293" s="156"/>
      <c r="FYC293" s="156"/>
      <c r="FYD293" s="156"/>
      <c r="FYE293" s="156"/>
      <c r="FYF293" s="157"/>
      <c r="FYG293" s="153"/>
      <c r="FYH293" s="156"/>
      <c r="FYI293" s="156"/>
      <c r="FYJ293" s="156"/>
      <c r="FYK293" s="156"/>
      <c r="FYL293" s="156"/>
      <c r="FYM293" s="156"/>
      <c r="FYN293" s="156"/>
      <c r="FYO293" s="156"/>
      <c r="FYP293" s="156"/>
      <c r="FYQ293" s="156"/>
      <c r="FYR293" s="156"/>
      <c r="FYS293" s="156"/>
      <c r="FYT293" s="156"/>
      <c r="FYU293" s="156"/>
      <c r="FYV293" s="156"/>
      <c r="FYW293" s="156"/>
      <c r="FYX293" s="156"/>
      <c r="FYY293" s="156"/>
      <c r="FYZ293" s="156"/>
      <c r="FZA293" s="156"/>
      <c r="FZB293" s="156"/>
      <c r="FZC293" s="156"/>
      <c r="FZD293" s="156"/>
      <c r="FZE293" s="156"/>
      <c r="FZF293" s="156"/>
      <c r="FZG293" s="156"/>
      <c r="FZH293" s="156"/>
      <c r="FZI293" s="156"/>
      <c r="FZJ293" s="156"/>
      <c r="FZK293" s="157"/>
      <c r="FZL293" s="153"/>
      <c r="FZM293" s="156"/>
      <c r="FZN293" s="156"/>
      <c r="FZO293" s="156"/>
      <c r="FZP293" s="156"/>
      <c r="FZQ293" s="156"/>
      <c r="FZR293" s="156"/>
      <c r="FZS293" s="156"/>
      <c r="FZT293" s="156"/>
      <c r="FZU293" s="156"/>
      <c r="FZV293" s="156"/>
      <c r="FZW293" s="156"/>
      <c r="FZX293" s="156"/>
      <c r="FZY293" s="156"/>
      <c r="FZZ293" s="156"/>
      <c r="GAA293" s="156"/>
      <c r="GAB293" s="156"/>
      <c r="GAC293" s="156"/>
      <c r="GAD293" s="156"/>
      <c r="GAE293" s="156"/>
      <c r="GAF293" s="156"/>
      <c r="GAG293" s="156"/>
      <c r="GAH293" s="156"/>
      <c r="GAI293" s="156"/>
      <c r="GAJ293" s="156"/>
      <c r="GAK293" s="156"/>
      <c r="GAL293" s="156"/>
      <c r="GAM293" s="156"/>
      <c r="GAN293" s="156"/>
      <c r="GAO293" s="156"/>
      <c r="GAP293" s="157"/>
      <c r="GAQ293" s="153"/>
      <c r="GAR293" s="156"/>
      <c r="GAS293" s="156"/>
      <c r="GAT293" s="156"/>
      <c r="GAU293" s="156"/>
      <c r="GAV293" s="156"/>
      <c r="GAW293" s="156"/>
      <c r="GAX293" s="156"/>
      <c r="GAY293" s="156"/>
      <c r="GAZ293" s="156"/>
      <c r="GBA293" s="156"/>
      <c r="GBB293" s="156"/>
      <c r="GBC293" s="156"/>
      <c r="GBD293" s="156"/>
      <c r="GBE293" s="156"/>
      <c r="GBF293" s="156"/>
      <c r="GBG293" s="156"/>
      <c r="GBH293" s="156"/>
      <c r="GBI293" s="156"/>
      <c r="GBJ293" s="156"/>
      <c r="GBK293" s="156"/>
      <c r="GBL293" s="156"/>
      <c r="GBM293" s="156"/>
      <c r="GBN293" s="156"/>
      <c r="GBO293" s="156"/>
      <c r="GBP293" s="156"/>
      <c r="GBQ293" s="156"/>
      <c r="GBR293" s="156"/>
      <c r="GBS293" s="156"/>
      <c r="GBT293" s="156"/>
      <c r="GBU293" s="157"/>
      <c r="GBV293" s="153"/>
      <c r="GBW293" s="156"/>
      <c r="GBX293" s="156"/>
      <c r="GBY293" s="156"/>
      <c r="GBZ293" s="156"/>
      <c r="GCA293" s="156"/>
      <c r="GCB293" s="156"/>
      <c r="GCC293" s="156"/>
      <c r="GCD293" s="156"/>
      <c r="GCE293" s="156"/>
      <c r="GCF293" s="156"/>
      <c r="GCG293" s="156"/>
      <c r="GCH293" s="156"/>
      <c r="GCI293" s="156"/>
      <c r="GCJ293" s="156"/>
      <c r="GCK293" s="156"/>
      <c r="GCL293" s="156"/>
      <c r="GCM293" s="156"/>
      <c r="GCN293" s="156"/>
      <c r="GCO293" s="156"/>
      <c r="GCP293" s="156"/>
      <c r="GCQ293" s="156"/>
      <c r="GCR293" s="156"/>
      <c r="GCS293" s="156"/>
      <c r="GCT293" s="156"/>
      <c r="GCU293" s="156"/>
      <c r="GCV293" s="156"/>
      <c r="GCW293" s="156"/>
      <c r="GCX293" s="156"/>
      <c r="GCY293" s="156"/>
      <c r="GCZ293" s="157"/>
      <c r="GDA293" s="153"/>
      <c r="GDB293" s="156"/>
      <c r="GDC293" s="156"/>
      <c r="GDD293" s="156"/>
      <c r="GDE293" s="156"/>
      <c r="GDF293" s="156"/>
      <c r="GDG293" s="156"/>
      <c r="GDH293" s="156"/>
      <c r="GDI293" s="156"/>
      <c r="GDJ293" s="156"/>
      <c r="GDK293" s="156"/>
      <c r="GDL293" s="156"/>
      <c r="GDM293" s="156"/>
      <c r="GDN293" s="156"/>
      <c r="GDO293" s="156"/>
      <c r="GDP293" s="156"/>
      <c r="GDQ293" s="156"/>
      <c r="GDR293" s="156"/>
      <c r="GDS293" s="156"/>
      <c r="GDT293" s="156"/>
      <c r="GDU293" s="156"/>
      <c r="GDV293" s="156"/>
      <c r="GDW293" s="156"/>
      <c r="GDX293" s="156"/>
      <c r="GDY293" s="156"/>
      <c r="GDZ293" s="156"/>
      <c r="GEA293" s="156"/>
      <c r="GEB293" s="156"/>
      <c r="GEC293" s="156"/>
      <c r="GED293" s="156"/>
      <c r="GEE293" s="157"/>
      <c r="GEF293" s="153"/>
      <c r="GEG293" s="156"/>
      <c r="GEH293" s="156"/>
      <c r="GEI293" s="156"/>
      <c r="GEJ293" s="156"/>
      <c r="GEK293" s="156"/>
      <c r="GEL293" s="156"/>
      <c r="GEM293" s="156"/>
      <c r="GEN293" s="156"/>
      <c r="GEO293" s="156"/>
      <c r="GEP293" s="156"/>
      <c r="GEQ293" s="156"/>
      <c r="GER293" s="156"/>
      <c r="GES293" s="156"/>
      <c r="GET293" s="156"/>
      <c r="GEU293" s="156"/>
      <c r="GEV293" s="156"/>
      <c r="GEW293" s="156"/>
      <c r="GEX293" s="156"/>
      <c r="GEY293" s="156"/>
      <c r="GEZ293" s="156"/>
      <c r="GFA293" s="156"/>
      <c r="GFB293" s="156"/>
      <c r="GFC293" s="156"/>
      <c r="GFD293" s="156"/>
      <c r="GFE293" s="156"/>
      <c r="GFF293" s="156"/>
      <c r="GFG293" s="156"/>
      <c r="GFH293" s="156"/>
      <c r="GFI293" s="156"/>
      <c r="GFJ293" s="157"/>
      <c r="GFK293" s="153"/>
      <c r="GFL293" s="156"/>
      <c r="GFM293" s="156"/>
      <c r="GFN293" s="156"/>
      <c r="GFO293" s="156"/>
      <c r="GFP293" s="156"/>
      <c r="GFQ293" s="156"/>
      <c r="GFR293" s="156"/>
      <c r="GFS293" s="156"/>
      <c r="GFT293" s="156"/>
      <c r="GFU293" s="156"/>
      <c r="GFV293" s="156"/>
      <c r="GFW293" s="156"/>
      <c r="GFX293" s="156"/>
      <c r="GFY293" s="156"/>
      <c r="GFZ293" s="156"/>
      <c r="GGA293" s="156"/>
      <c r="GGB293" s="156"/>
      <c r="GGC293" s="156"/>
      <c r="GGD293" s="156"/>
      <c r="GGE293" s="156"/>
      <c r="GGF293" s="156"/>
      <c r="GGG293" s="156"/>
      <c r="GGH293" s="156"/>
      <c r="GGI293" s="156"/>
      <c r="GGJ293" s="156"/>
      <c r="GGK293" s="156"/>
      <c r="GGL293" s="156"/>
      <c r="GGM293" s="156"/>
      <c r="GGN293" s="156"/>
      <c r="GGO293" s="157"/>
      <c r="GGP293" s="153"/>
      <c r="GGQ293" s="156"/>
      <c r="GGR293" s="156"/>
      <c r="GGS293" s="156"/>
      <c r="GGT293" s="156"/>
      <c r="GGU293" s="156"/>
      <c r="GGV293" s="156"/>
      <c r="GGW293" s="156"/>
      <c r="GGX293" s="156"/>
      <c r="GGY293" s="156"/>
      <c r="GGZ293" s="156"/>
      <c r="GHA293" s="156"/>
      <c r="GHB293" s="156"/>
      <c r="GHC293" s="156"/>
      <c r="GHD293" s="156"/>
      <c r="GHE293" s="156"/>
      <c r="GHF293" s="156"/>
      <c r="GHG293" s="156"/>
      <c r="GHH293" s="156"/>
      <c r="GHI293" s="156"/>
      <c r="GHJ293" s="156"/>
      <c r="GHK293" s="156"/>
      <c r="GHL293" s="156"/>
      <c r="GHM293" s="156"/>
      <c r="GHN293" s="156"/>
      <c r="GHO293" s="156"/>
      <c r="GHP293" s="156"/>
      <c r="GHQ293" s="156"/>
      <c r="GHR293" s="156"/>
      <c r="GHS293" s="156"/>
      <c r="GHT293" s="157"/>
      <c r="GHU293" s="153"/>
      <c r="GHV293" s="156"/>
      <c r="GHW293" s="156"/>
      <c r="GHX293" s="156"/>
      <c r="GHY293" s="156"/>
      <c r="GHZ293" s="156"/>
      <c r="GIA293" s="156"/>
      <c r="GIB293" s="156"/>
      <c r="GIC293" s="156"/>
      <c r="GID293" s="156"/>
      <c r="GIE293" s="156"/>
      <c r="GIF293" s="156"/>
      <c r="GIG293" s="156"/>
      <c r="GIH293" s="156"/>
      <c r="GII293" s="156"/>
      <c r="GIJ293" s="156"/>
      <c r="GIK293" s="156"/>
      <c r="GIL293" s="156"/>
      <c r="GIM293" s="156"/>
      <c r="GIN293" s="156"/>
      <c r="GIO293" s="156"/>
      <c r="GIP293" s="156"/>
      <c r="GIQ293" s="156"/>
      <c r="GIR293" s="156"/>
      <c r="GIS293" s="156"/>
      <c r="GIT293" s="156"/>
      <c r="GIU293" s="156"/>
      <c r="GIV293" s="156"/>
      <c r="GIW293" s="156"/>
      <c r="GIX293" s="156"/>
      <c r="GIY293" s="157"/>
      <c r="GIZ293" s="153"/>
      <c r="GJA293" s="156"/>
      <c r="GJB293" s="156"/>
      <c r="GJC293" s="156"/>
      <c r="GJD293" s="156"/>
      <c r="GJE293" s="156"/>
      <c r="GJF293" s="156"/>
      <c r="GJG293" s="156"/>
      <c r="GJH293" s="156"/>
      <c r="GJI293" s="156"/>
      <c r="GJJ293" s="156"/>
      <c r="GJK293" s="156"/>
      <c r="GJL293" s="156"/>
      <c r="GJM293" s="156"/>
      <c r="GJN293" s="156"/>
      <c r="GJO293" s="156"/>
      <c r="GJP293" s="156"/>
      <c r="GJQ293" s="156"/>
      <c r="GJR293" s="156"/>
      <c r="GJS293" s="156"/>
      <c r="GJT293" s="156"/>
      <c r="GJU293" s="156"/>
      <c r="GJV293" s="156"/>
      <c r="GJW293" s="156"/>
      <c r="GJX293" s="156"/>
      <c r="GJY293" s="156"/>
      <c r="GJZ293" s="156"/>
      <c r="GKA293" s="156"/>
      <c r="GKB293" s="156"/>
      <c r="GKC293" s="156"/>
      <c r="GKD293" s="157"/>
      <c r="GKE293" s="153"/>
      <c r="GKF293" s="156"/>
      <c r="GKG293" s="156"/>
      <c r="GKH293" s="156"/>
      <c r="GKI293" s="156"/>
      <c r="GKJ293" s="156"/>
      <c r="GKK293" s="156"/>
      <c r="GKL293" s="156"/>
      <c r="GKM293" s="156"/>
      <c r="GKN293" s="156"/>
      <c r="GKO293" s="156"/>
      <c r="GKP293" s="156"/>
      <c r="GKQ293" s="156"/>
      <c r="GKR293" s="156"/>
      <c r="GKS293" s="156"/>
      <c r="GKT293" s="156"/>
      <c r="GKU293" s="156"/>
      <c r="GKV293" s="156"/>
      <c r="GKW293" s="156"/>
      <c r="GKX293" s="156"/>
      <c r="GKY293" s="156"/>
      <c r="GKZ293" s="156"/>
      <c r="GLA293" s="156"/>
      <c r="GLB293" s="156"/>
      <c r="GLC293" s="156"/>
      <c r="GLD293" s="156"/>
      <c r="GLE293" s="156"/>
      <c r="GLF293" s="156"/>
      <c r="GLG293" s="156"/>
      <c r="GLH293" s="156"/>
      <c r="GLI293" s="157"/>
      <c r="GLJ293" s="153"/>
      <c r="GLK293" s="156"/>
      <c r="GLL293" s="156"/>
      <c r="GLM293" s="156"/>
      <c r="GLN293" s="156"/>
      <c r="GLO293" s="156"/>
      <c r="GLP293" s="156"/>
      <c r="GLQ293" s="156"/>
      <c r="GLR293" s="156"/>
      <c r="GLS293" s="156"/>
      <c r="GLT293" s="156"/>
      <c r="GLU293" s="156"/>
      <c r="GLV293" s="156"/>
      <c r="GLW293" s="156"/>
      <c r="GLX293" s="156"/>
      <c r="GLY293" s="156"/>
      <c r="GLZ293" s="156"/>
      <c r="GMA293" s="156"/>
      <c r="GMB293" s="156"/>
      <c r="GMC293" s="156"/>
      <c r="GMD293" s="156"/>
      <c r="GME293" s="156"/>
      <c r="GMF293" s="156"/>
      <c r="GMG293" s="156"/>
      <c r="GMH293" s="156"/>
      <c r="GMI293" s="156"/>
      <c r="GMJ293" s="156"/>
      <c r="GMK293" s="156"/>
      <c r="GML293" s="156"/>
      <c r="GMM293" s="156"/>
      <c r="GMN293" s="157"/>
      <c r="GMO293" s="153"/>
      <c r="GMP293" s="156"/>
      <c r="GMQ293" s="156"/>
      <c r="GMR293" s="156"/>
      <c r="GMS293" s="156"/>
      <c r="GMT293" s="156"/>
      <c r="GMU293" s="156"/>
      <c r="GMV293" s="156"/>
      <c r="GMW293" s="156"/>
      <c r="GMX293" s="156"/>
      <c r="GMY293" s="156"/>
      <c r="GMZ293" s="156"/>
      <c r="GNA293" s="156"/>
      <c r="GNB293" s="156"/>
      <c r="GNC293" s="156"/>
      <c r="GND293" s="156"/>
      <c r="GNE293" s="156"/>
      <c r="GNF293" s="156"/>
      <c r="GNG293" s="156"/>
      <c r="GNH293" s="156"/>
      <c r="GNI293" s="156"/>
      <c r="GNJ293" s="156"/>
      <c r="GNK293" s="156"/>
      <c r="GNL293" s="156"/>
      <c r="GNM293" s="156"/>
      <c r="GNN293" s="156"/>
      <c r="GNO293" s="156"/>
      <c r="GNP293" s="156"/>
      <c r="GNQ293" s="156"/>
      <c r="GNR293" s="156"/>
      <c r="GNS293" s="157"/>
      <c r="GNT293" s="153"/>
      <c r="GNU293" s="156"/>
      <c r="GNV293" s="156"/>
      <c r="GNW293" s="156"/>
      <c r="GNX293" s="156"/>
      <c r="GNY293" s="156"/>
      <c r="GNZ293" s="156"/>
      <c r="GOA293" s="156"/>
      <c r="GOB293" s="156"/>
      <c r="GOC293" s="156"/>
      <c r="GOD293" s="156"/>
      <c r="GOE293" s="156"/>
      <c r="GOF293" s="156"/>
      <c r="GOG293" s="156"/>
      <c r="GOH293" s="156"/>
      <c r="GOI293" s="156"/>
      <c r="GOJ293" s="156"/>
      <c r="GOK293" s="156"/>
      <c r="GOL293" s="156"/>
      <c r="GOM293" s="156"/>
      <c r="GON293" s="156"/>
      <c r="GOO293" s="156"/>
      <c r="GOP293" s="156"/>
      <c r="GOQ293" s="156"/>
      <c r="GOR293" s="156"/>
      <c r="GOS293" s="156"/>
      <c r="GOT293" s="156"/>
      <c r="GOU293" s="156"/>
      <c r="GOV293" s="156"/>
      <c r="GOW293" s="156"/>
      <c r="GOX293" s="157"/>
      <c r="GOY293" s="153"/>
      <c r="GOZ293" s="156"/>
      <c r="GPA293" s="156"/>
      <c r="GPB293" s="156"/>
      <c r="GPC293" s="156"/>
      <c r="GPD293" s="156"/>
      <c r="GPE293" s="156"/>
      <c r="GPF293" s="156"/>
      <c r="GPG293" s="156"/>
      <c r="GPH293" s="156"/>
      <c r="GPI293" s="156"/>
      <c r="GPJ293" s="156"/>
      <c r="GPK293" s="156"/>
      <c r="GPL293" s="156"/>
      <c r="GPM293" s="156"/>
      <c r="GPN293" s="156"/>
      <c r="GPO293" s="156"/>
      <c r="GPP293" s="156"/>
      <c r="GPQ293" s="156"/>
      <c r="GPR293" s="156"/>
      <c r="GPS293" s="156"/>
      <c r="GPT293" s="156"/>
      <c r="GPU293" s="156"/>
      <c r="GPV293" s="156"/>
      <c r="GPW293" s="156"/>
      <c r="GPX293" s="156"/>
      <c r="GPY293" s="156"/>
      <c r="GPZ293" s="156"/>
      <c r="GQA293" s="156"/>
      <c r="GQB293" s="156"/>
      <c r="GQC293" s="157"/>
      <c r="GQD293" s="153"/>
      <c r="GQE293" s="156"/>
      <c r="GQF293" s="156"/>
      <c r="GQG293" s="156"/>
      <c r="GQH293" s="156"/>
      <c r="GQI293" s="156"/>
      <c r="GQJ293" s="156"/>
      <c r="GQK293" s="156"/>
      <c r="GQL293" s="156"/>
      <c r="GQM293" s="156"/>
      <c r="GQN293" s="156"/>
      <c r="GQO293" s="156"/>
      <c r="GQP293" s="156"/>
      <c r="GQQ293" s="156"/>
      <c r="GQR293" s="156"/>
      <c r="GQS293" s="156"/>
      <c r="GQT293" s="156"/>
      <c r="GQU293" s="156"/>
      <c r="GQV293" s="156"/>
      <c r="GQW293" s="156"/>
      <c r="GQX293" s="156"/>
      <c r="GQY293" s="156"/>
      <c r="GQZ293" s="156"/>
      <c r="GRA293" s="156"/>
      <c r="GRB293" s="156"/>
      <c r="GRC293" s="156"/>
      <c r="GRD293" s="156"/>
      <c r="GRE293" s="156"/>
      <c r="GRF293" s="156"/>
      <c r="GRG293" s="156"/>
      <c r="GRH293" s="157"/>
      <c r="GRI293" s="153"/>
      <c r="GRJ293" s="156"/>
      <c r="GRK293" s="156"/>
      <c r="GRL293" s="156"/>
      <c r="GRM293" s="156"/>
      <c r="GRN293" s="156"/>
      <c r="GRO293" s="156"/>
      <c r="GRP293" s="156"/>
      <c r="GRQ293" s="156"/>
      <c r="GRR293" s="156"/>
      <c r="GRS293" s="156"/>
      <c r="GRT293" s="156"/>
      <c r="GRU293" s="156"/>
      <c r="GRV293" s="156"/>
      <c r="GRW293" s="156"/>
      <c r="GRX293" s="156"/>
      <c r="GRY293" s="156"/>
      <c r="GRZ293" s="156"/>
      <c r="GSA293" s="156"/>
      <c r="GSB293" s="156"/>
      <c r="GSC293" s="156"/>
      <c r="GSD293" s="156"/>
      <c r="GSE293" s="156"/>
      <c r="GSF293" s="156"/>
      <c r="GSG293" s="156"/>
      <c r="GSH293" s="156"/>
      <c r="GSI293" s="156"/>
      <c r="GSJ293" s="156"/>
      <c r="GSK293" s="156"/>
      <c r="GSL293" s="156"/>
      <c r="GSM293" s="157"/>
      <c r="GSN293" s="153"/>
      <c r="GSO293" s="156"/>
      <c r="GSP293" s="156"/>
      <c r="GSQ293" s="156"/>
      <c r="GSR293" s="156"/>
      <c r="GSS293" s="156"/>
      <c r="GST293" s="156"/>
      <c r="GSU293" s="156"/>
      <c r="GSV293" s="156"/>
      <c r="GSW293" s="156"/>
      <c r="GSX293" s="156"/>
      <c r="GSY293" s="156"/>
      <c r="GSZ293" s="156"/>
      <c r="GTA293" s="156"/>
      <c r="GTB293" s="156"/>
      <c r="GTC293" s="156"/>
      <c r="GTD293" s="156"/>
      <c r="GTE293" s="156"/>
      <c r="GTF293" s="156"/>
      <c r="GTG293" s="156"/>
      <c r="GTH293" s="156"/>
      <c r="GTI293" s="156"/>
      <c r="GTJ293" s="156"/>
      <c r="GTK293" s="156"/>
      <c r="GTL293" s="156"/>
      <c r="GTM293" s="156"/>
      <c r="GTN293" s="156"/>
      <c r="GTO293" s="156"/>
      <c r="GTP293" s="156"/>
      <c r="GTQ293" s="156"/>
      <c r="GTR293" s="157"/>
      <c r="GTS293" s="153"/>
      <c r="GTT293" s="156"/>
      <c r="GTU293" s="156"/>
      <c r="GTV293" s="156"/>
      <c r="GTW293" s="156"/>
      <c r="GTX293" s="156"/>
      <c r="GTY293" s="156"/>
      <c r="GTZ293" s="156"/>
      <c r="GUA293" s="156"/>
      <c r="GUB293" s="156"/>
      <c r="GUC293" s="156"/>
      <c r="GUD293" s="156"/>
      <c r="GUE293" s="156"/>
      <c r="GUF293" s="156"/>
      <c r="GUG293" s="156"/>
      <c r="GUH293" s="156"/>
      <c r="GUI293" s="156"/>
      <c r="GUJ293" s="156"/>
      <c r="GUK293" s="156"/>
      <c r="GUL293" s="156"/>
      <c r="GUM293" s="156"/>
      <c r="GUN293" s="156"/>
      <c r="GUO293" s="156"/>
      <c r="GUP293" s="156"/>
      <c r="GUQ293" s="156"/>
      <c r="GUR293" s="156"/>
      <c r="GUS293" s="156"/>
      <c r="GUT293" s="156"/>
      <c r="GUU293" s="156"/>
      <c r="GUV293" s="156"/>
      <c r="GUW293" s="157"/>
      <c r="GUX293" s="153"/>
      <c r="GUY293" s="156"/>
      <c r="GUZ293" s="156"/>
      <c r="GVA293" s="156"/>
      <c r="GVB293" s="156"/>
      <c r="GVC293" s="156"/>
      <c r="GVD293" s="156"/>
      <c r="GVE293" s="156"/>
      <c r="GVF293" s="156"/>
      <c r="GVG293" s="156"/>
      <c r="GVH293" s="156"/>
      <c r="GVI293" s="156"/>
      <c r="GVJ293" s="156"/>
      <c r="GVK293" s="156"/>
      <c r="GVL293" s="156"/>
      <c r="GVM293" s="156"/>
      <c r="GVN293" s="156"/>
      <c r="GVO293" s="156"/>
      <c r="GVP293" s="156"/>
      <c r="GVQ293" s="156"/>
      <c r="GVR293" s="156"/>
      <c r="GVS293" s="156"/>
      <c r="GVT293" s="156"/>
      <c r="GVU293" s="156"/>
      <c r="GVV293" s="156"/>
      <c r="GVW293" s="156"/>
      <c r="GVX293" s="156"/>
      <c r="GVY293" s="156"/>
      <c r="GVZ293" s="156"/>
      <c r="GWA293" s="156"/>
      <c r="GWB293" s="157"/>
      <c r="GWC293" s="153"/>
      <c r="GWD293" s="156"/>
      <c r="GWE293" s="156"/>
      <c r="GWF293" s="156"/>
      <c r="GWG293" s="156"/>
      <c r="GWH293" s="156"/>
      <c r="GWI293" s="156"/>
      <c r="GWJ293" s="156"/>
      <c r="GWK293" s="156"/>
      <c r="GWL293" s="156"/>
      <c r="GWM293" s="156"/>
      <c r="GWN293" s="156"/>
      <c r="GWO293" s="156"/>
      <c r="GWP293" s="156"/>
      <c r="GWQ293" s="156"/>
      <c r="GWR293" s="156"/>
      <c r="GWS293" s="156"/>
      <c r="GWT293" s="156"/>
      <c r="GWU293" s="156"/>
      <c r="GWV293" s="156"/>
      <c r="GWW293" s="156"/>
      <c r="GWX293" s="156"/>
      <c r="GWY293" s="156"/>
      <c r="GWZ293" s="156"/>
      <c r="GXA293" s="156"/>
      <c r="GXB293" s="156"/>
      <c r="GXC293" s="156"/>
      <c r="GXD293" s="156"/>
      <c r="GXE293" s="156"/>
      <c r="GXF293" s="156"/>
      <c r="GXG293" s="157"/>
      <c r="GXH293" s="153"/>
      <c r="GXI293" s="156"/>
      <c r="GXJ293" s="156"/>
      <c r="GXK293" s="156"/>
      <c r="GXL293" s="156"/>
      <c r="GXM293" s="156"/>
      <c r="GXN293" s="156"/>
      <c r="GXO293" s="156"/>
      <c r="GXP293" s="156"/>
      <c r="GXQ293" s="156"/>
      <c r="GXR293" s="156"/>
      <c r="GXS293" s="156"/>
      <c r="GXT293" s="156"/>
      <c r="GXU293" s="156"/>
      <c r="GXV293" s="156"/>
      <c r="GXW293" s="156"/>
      <c r="GXX293" s="156"/>
      <c r="GXY293" s="156"/>
      <c r="GXZ293" s="156"/>
      <c r="GYA293" s="156"/>
      <c r="GYB293" s="156"/>
      <c r="GYC293" s="156"/>
      <c r="GYD293" s="156"/>
      <c r="GYE293" s="156"/>
      <c r="GYF293" s="156"/>
      <c r="GYG293" s="156"/>
      <c r="GYH293" s="156"/>
      <c r="GYI293" s="156"/>
      <c r="GYJ293" s="156"/>
      <c r="GYK293" s="156"/>
      <c r="GYL293" s="157"/>
      <c r="GYM293" s="153"/>
      <c r="GYN293" s="156"/>
      <c r="GYO293" s="156"/>
      <c r="GYP293" s="156"/>
      <c r="GYQ293" s="156"/>
      <c r="GYR293" s="156"/>
      <c r="GYS293" s="156"/>
      <c r="GYT293" s="156"/>
      <c r="GYU293" s="156"/>
      <c r="GYV293" s="156"/>
      <c r="GYW293" s="156"/>
      <c r="GYX293" s="156"/>
      <c r="GYY293" s="156"/>
      <c r="GYZ293" s="156"/>
      <c r="GZA293" s="156"/>
      <c r="GZB293" s="156"/>
      <c r="GZC293" s="156"/>
      <c r="GZD293" s="156"/>
      <c r="GZE293" s="156"/>
      <c r="GZF293" s="156"/>
      <c r="GZG293" s="156"/>
      <c r="GZH293" s="156"/>
      <c r="GZI293" s="156"/>
      <c r="GZJ293" s="156"/>
      <c r="GZK293" s="156"/>
      <c r="GZL293" s="156"/>
      <c r="GZM293" s="156"/>
      <c r="GZN293" s="156"/>
      <c r="GZO293" s="156"/>
      <c r="GZP293" s="156"/>
      <c r="GZQ293" s="157"/>
      <c r="GZR293" s="153"/>
      <c r="GZS293" s="156"/>
      <c r="GZT293" s="156"/>
      <c r="GZU293" s="156"/>
      <c r="GZV293" s="156"/>
      <c r="GZW293" s="156"/>
      <c r="GZX293" s="156"/>
      <c r="GZY293" s="156"/>
      <c r="GZZ293" s="156"/>
      <c r="HAA293" s="156"/>
      <c r="HAB293" s="156"/>
      <c r="HAC293" s="156"/>
      <c r="HAD293" s="156"/>
      <c r="HAE293" s="156"/>
      <c r="HAF293" s="156"/>
      <c r="HAG293" s="156"/>
      <c r="HAH293" s="156"/>
      <c r="HAI293" s="156"/>
      <c r="HAJ293" s="156"/>
      <c r="HAK293" s="156"/>
      <c r="HAL293" s="156"/>
      <c r="HAM293" s="156"/>
      <c r="HAN293" s="156"/>
      <c r="HAO293" s="156"/>
      <c r="HAP293" s="156"/>
      <c r="HAQ293" s="156"/>
      <c r="HAR293" s="156"/>
      <c r="HAS293" s="156"/>
      <c r="HAT293" s="156"/>
      <c r="HAU293" s="156"/>
      <c r="HAV293" s="157"/>
      <c r="HAW293" s="153"/>
      <c r="HAX293" s="156"/>
      <c r="HAY293" s="156"/>
      <c r="HAZ293" s="156"/>
      <c r="HBA293" s="156"/>
      <c r="HBB293" s="156"/>
      <c r="HBC293" s="156"/>
      <c r="HBD293" s="156"/>
      <c r="HBE293" s="156"/>
      <c r="HBF293" s="156"/>
      <c r="HBG293" s="156"/>
      <c r="HBH293" s="156"/>
      <c r="HBI293" s="156"/>
      <c r="HBJ293" s="156"/>
      <c r="HBK293" s="156"/>
      <c r="HBL293" s="156"/>
      <c r="HBM293" s="156"/>
      <c r="HBN293" s="156"/>
      <c r="HBO293" s="156"/>
      <c r="HBP293" s="156"/>
      <c r="HBQ293" s="156"/>
      <c r="HBR293" s="156"/>
      <c r="HBS293" s="156"/>
      <c r="HBT293" s="156"/>
      <c r="HBU293" s="156"/>
      <c r="HBV293" s="156"/>
      <c r="HBW293" s="156"/>
      <c r="HBX293" s="156"/>
      <c r="HBY293" s="156"/>
      <c r="HBZ293" s="156"/>
      <c r="HCA293" s="157"/>
      <c r="HCB293" s="153"/>
      <c r="HCC293" s="156"/>
      <c r="HCD293" s="156"/>
      <c r="HCE293" s="156"/>
      <c r="HCF293" s="156"/>
      <c r="HCG293" s="156"/>
      <c r="HCH293" s="156"/>
      <c r="HCI293" s="156"/>
      <c r="HCJ293" s="156"/>
      <c r="HCK293" s="156"/>
      <c r="HCL293" s="156"/>
      <c r="HCM293" s="156"/>
      <c r="HCN293" s="156"/>
      <c r="HCO293" s="156"/>
      <c r="HCP293" s="156"/>
      <c r="HCQ293" s="156"/>
      <c r="HCR293" s="156"/>
      <c r="HCS293" s="156"/>
      <c r="HCT293" s="156"/>
      <c r="HCU293" s="156"/>
      <c r="HCV293" s="156"/>
      <c r="HCW293" s="156"/>
      <c r="HCX293" s="156"/>
      <c r="HCY293" s="156"/>
      <c r="HCZ293" s="156"/>
      <c r="HDA293" s="156"/>
      <c r="HDB293" s="156"/>
      <c r="HDC293" s="156"/>
      <c r="HDD293" s="156"/>
      <c r="HDE293" s="156"/>
      <c r="HDF293" s="157"/>
      <c r="HDG293" s="153"/>
      <c r="HDH293" s="156"/>
      <c r="HDI293" s="156"/>
      <c r="HDJ293" s="156"/>
      <c r="HDK293" s="156"/>
      <c r="HDL293" s="156"/>
      <c r="HDM293" s="156"/>
      <c r="HDN293" s="156"/>
      <c r="HDO293" s="156"/>
      <c r="HDP293" s="156"/>
      <c r="HDQ293" s="156"/>
      <c r="HDR293" s="156"/>
      <c r="HDS293" s="156"/>
      <c r="HDT293" s="156"/>
      <c r="HDU293" s="156"/>
      <c r="HDV293" s="156"/>
      <c r="HDW293" s="156"/>
      <c r="HDX293" s="156"/>
      <c r="HDY293" s="156"/>
      <c r="HDZ293" s="156"/>
      <c r="HEA293" s="156"/>
      <c r="HEB293" s="156"/>
      <c r="HEC293" s="156"/>
      <c r="HED293" s="156"/>
      <c r="HEE293" s="156"/>
      <c r="HEF293" s="156"/>
      <c r="HEG293" s="156"/>
      <c r="HEH293" s="156"/>
      <c r="HEI293" s="156"/>
      <c r="HEJ293" s="156"/>
      <c r="HEK293" s="157"/>
      <c r="HEL293" s="153"/>
      <c r="HEM293" s="156"/>
      <c r="HEN293" s="156"/>
      <c r="HEO293" s="156"/>
      <c r="HEP293" s="156"/>
      <c r="HEQ293" s="156"/>
      <c r="HER293" s="156"/>
      <c r="HES293" s="156"/>
      <c r="HET293" s="156"/>
      <c r="HEU293" s="156"/>
      <c r="HEV293" s="156"/>
      <c r="HEW293" s="156"/>
      <c r="HEX293" s="156"/>
      <c r="HEY293" s="156"/>
      <c r="HEZ293" s="156"/>
      <c r="HFA293" s="156"/>
      <c r="HFB293" s="156"/>
      <c r="HFC293" s="156"/>
      <c r="HFD293" s="156"/>
      <c r="HFE293" s="156"/>
      <c r="HFF293" s="156"/>
      <c r="HFG293" s="156"/>
      <c r="HFH293" s="156"/>
      <c r="HFI293" s="156"/>
      <c r="HFJ293" s="156"/>
      <c r="HFK293" s="156"/>
      <c r="HFL293" s="156"/>
      <c r="HFM293" s="156"/>
      <c r="HFN293" s="156"/>
      <c r="HFO293" s="156"/>
      <c r="HFP293" s="157"/>
      <c r="HFQ293" s="153"/>
      <c r="HFR293" s="156"/>
      <c r="HFS293" s="156"/>
      <c r="HFT293" s="156"/>
      <c r="HFU293" s="156"/>
      <c r="HFV293" s="156"/>
      <c r="HFW293" s="156"/>
      <c r="HFX293" s="156"/>
      <c r="HFY293" s="156"/>
      <c r="HFZ293" s="156"/>
      <c r="HGA293" s="156"/>
      <c r="HGB293" s="156"/>
      <c r="HGC293" s="156"/>
      <c r="HGD293" s="156"/>
      <c r="HGE293" s="156"/>
      <c r="HGF293" s="156"/>
      <c r="HGG293" s="156"/>
      <c r="HGH293" s="156"/>
      <c r="HGI293" s="156"/>
      <c r="HGJ293" s="156"/>
      <c r="HGK293" s="156"/>
      <c r="HGL293" s="156"/>
      <c r="HGM293" s="156"/>
      <c r="HGN293" s="156"/>
      <c r="HGO293" s="156"/>
      <c r="HGP293" s="156"/>
      <c r="HGQ293" s="156"/>
      <c r="HGR293" s="156"/>
      <c r="HGS293" s="156"/>
      <c r="HGT293" s="156"/>
      <c r="HGU293" s="157"/>
      <c r="HGV293" s="153"/>
      <c r="HGW293" s="156"/>
      <c r="HGX293" s="156"/>
      <c r="HGY293" s="156"/>
      <c r="HGZ293" s="156"/>
      <c r="HHA293" s="156"/>
      <c r="HHB293" s="156"/>
      <c r="HHC293" s="156"/>
      <c r="HHD293" s="156"/>
      <c r="HHE293" s="156"/>
      <c r="HHF293" s="156"/>
      <c r="HHG293" s="156"/>
      <c r="HHH293" s="156"/>
      <c r="HHI293" s="156"/>
      <c r="HHJ293" s="156"/>
      <c r="HHK293" s="156"/>
      <c r="HHL293" s="156"/>
      <c r="HHM293" s="156"/>
      <c r="HHN293" s="156"/>
      <c r="HHO293" s="156"/>
      <c r="HHP293" s="156"/>
      <c r="HHQ293" s="156"/>
      <c r="HHR293" s="156"/>
      <c r="HHS293" s="156"/>
      <c r="HHT293" s="156"/>
      <c r="HHU293" s="156"/>
      <c r="HHV293" s="156"/>
      <c r="HHW293" s="156"/>
      <c r="HHX293" s="156"/>
      <c r="HHY293" s="156"/>
      <c r="HHZ293" s="157"/>
      <c r="HIA293" s="153"/>
      <c r="HIB293" s="156"/>
      <c r="HIC293" s="156"/>
      <c r="HID293" s="156"/>
      <c r="HIE293" s="156"/>
      <c r="HIF293" s="156"/>
      <c r="HIG293" s="156"/>
      <c r="HIH293" s="156"/>
      <c r="HII293" s="156"/>
      <c r="HIJ293" s="156"/>
      <c r="HIK293" s="156"/>
      <c r="HIL293" s="156"/>
      <c r="HIM293" s="156"/>
      <c r="HIN293" s="156"/>
      <c r="HIO293" s="156"/>
      <c r="HIP293" s="156"/>
      <c r="HIQ293" s="156"/>
      <c r="HIR293" s="156"/>
      <c r="HIS293" s="156"/>
      <c r="HIT293" s="156"/>
      <c r="HIU293" s="156"/>
      <c r="HIV293" s="156"/>
      <c r="HIW293" s="156"/>
      <c r="HIX293" s="156"/>
      <c r="HIY293" s="156"/>
      <c r="HIZ293" s="156"/>
      <c r="HJA293" s="156"/>
      <c r="HJB293" s="156"/>
      <c r="HJC293" s="156"/>
      <c r="HJD293" s="156"/>
      <c r="HJE293" s="157"/>
      <c r="HJF293" s="153"/>
      <c r="HJG293" s="156"/>
      <c r="HJH293" s="156"/>
      <c r="HJI293" s="156"/>
      <c r="HJJ293" s="156"/>
      <c r="HJK293" s="156"/>
      <c r="HJL293" s="156"/>
      <c r="HJM293" s="156"/>
      <c r="HJN293" s="156"/>
      <c r="HJO293" s="156"/>
      <c r="HJP293" s="156"/>
      <c r="HJQ293" s="156"/>
      <c r="HJR293" s="156"/>
      <c r="HJS293" s="156"/>
      <c r="HJT293" s="156"/>
      <c r="HJU293" s="156"/>
      <c r="HJV293" s="156"/>
      <c r="HJW293" s="156"/>
      <c r="HJX293" s="156"/>
      <c r="HJY293" s="156"/>
      <c r="HJZ293" s="156"/>
      <c r="HKA293" s="156"/>
      <c r="HKB293" s="156"/>
      <c r="HKC293" s="156"/>
      <c r="HKD293" s="156"/>
      <c r="HKE293" s="156"/>
      <c r="HKF293" s="156"/>
      <c r="HKG293" s="156"/>
      <c r="HKH293" s="156"/>
      <c r="HKI293" s="156"/>
      <c r="HKJ293" s="157"/>
      <c r="HKK293" s="153"/>
      <c r="HKL293" s="156"/>
      <c r="HKM293" s="156"/>
      <c r="HKN293" s="156"/>
      <c r="HKO293" s="156"/>
      <c r="HKP293" s="156"/>
      <c r="HKQ293" s="156"/>
      <c r="HKR293" s="156"/>
      <c r="HKS293" s="156"/>
      <c r="HKT293" s="156"/>
      <c r="HKU293" s="156"/>
      <c r="HKV293" s="156"/>
      <c r="HKW293" s="156"/>
      <c r="HKX293" s="156"/>
      <c r="HKY293" s="156"/>
      <c r="HKZ293" s="156"/>
      <c r="HLA293" s="156"/>
      <c r="HLB293" s="156"/>
      <c r="HLC293" s="156"/>
      <c r="HLD293" s="156"/>
      <c r="HLE293" s="156"/>
      <c r="HLF293" s="156"/>
      <c r="HLG293" s="156"/>
      <c r="HLH293" s="156"/>
      <c r="HLI293" s="156"/>
      <c r="HLJ293" s="156"/>
      <c r="HLK293" s="156"/>
      <c r="HLL293" s="156"/>
      <c r="HLM293" s="156"/>
      <c r="HLN293" s="156"/>
      <c r="HLO293" s="157"/>
      <c r="HLP293" s="153"/>
      <c r="HLQ293" s="156"/>
      <c r="HLR293" s="156"/>
      <c r="HLS293" s="156"/>
      <c r="HLT293" s="156"/>
      <c r="HLU293" s="156"/>
      <c r="HLV293" s="156"/>
      <c r="HLW293" s="156"/>
      <c r="HLX293" s="156"/>
      <c r="HLY293" s="156"/>
      <c r="HLZ293" s="156"/>
      <c r="HMA293" s="156"/>
      <c r="HMB293" s="156"/>
      <c r="HMC293" s="156"/>
      <c r="HMD293" s="156"/>
      <c r="HME293" s="156"/>
      <c r="HMF293" s="156"/>
      <c r="HMG293" s="156"/>
      <c r="HMH293" s="156"/>
      <c r="HMI293" s="156"/>
      <c r="HMJ293" s="156"/>
      <c r="HMK293" s="156"/>
      <c r="HML293" s="156"/>
      <c r="HMM293" s="156"/>
      <c r="HMN293" s="156"/>
      <c r="HMO293" s="156"/>
      <c r="HMP293" s="156"/>
      <c r="HMQ293" s="156"/>
      <c r="HMR293" s="156"/>
      <c r="HMS293" s="156"/>
      <c r="HMT293" s="157"/>
      <c r="HMU293" s="153"/>
      <c r="HMV293" s="156"/>
      <c r="HMW293" s="156"/>
      <c r="HMX293" s="156"/>
      <c r="HMY293" s="156"/>
      <c r="HMZ293" s="156"/>
      <c r="HNA293" s="156"/>
      <c r="HNB293" s="156"/>
      <c r="HNC293" s="156"/>
      <c r="HND293" s="156"/>
      <c r="HNE293" s="156"/>
      <c r="HNF293" s="156"/>
      <c r="HNG293" s="156"/>
      <c r="HNH293" s="156"/>
      <c r="HNI293" s="156"/>
      <c r="HNJ293" s="156"/>
      <c r="HNK293" s="156"/>
      <c r="HNL293" s="156"/>
      <c r="HNM293" s="156"/>
      <c r="HNN293" s="156"/>
      <c r="HNO293" s="156"/>
      <c r="HNP293" s="156"/>
      <c r="HNQ293" s="156"/>
      <c r="HNR293" s="156"/>
      <c r="HNS293" s="156"/>
      <c r="HNT293" s="156"/>
      <c r="HNU293" s="156"/>
      <c r="HNV293" s="156"/>
      <c r="HNW293" s="156"/>
      <c r="HNX293" s="156"/>
      <c r="HNY293" s="157"/>
      <c r="HNZ293" s="153"/>
      <c r="HOA293" s="156"/>
      <c r="HOB293" s="156"/>
      <c r="HOC293" s="156"/>
      <c r="HOD293" s="156"/>
      <c r="HOE293" s="156"/>
      <c r="HOF293" s="156"/>
      <c r="HOG293" s="156"/>
      <c r="HOH293" s="156"/>
      <c r="HOI293" s="156"/>
      <c r="HOJ293" s="156"/>
      <c r="HOK293" s="156"/>
      <c r="HOL293" s="156"/>
      <c r="HOM293" s="156"/>
      <c r="HON293" s="156"/>
      <c r="HOO293" s="156"/>
      <c r="HOP293" s="156"/>
      <c r="HOQ293" s="156"/>
      <c r="HOR293" s="156"/>
      <c r="HOS293" s="156"/>
      <c r="HOT293" s="156"/>
      <c r="HOU293" s="156"/>
      <c r="HOV293" s="156"/>
      <c r="HOW293" s="156"/>
      <c r="HOX293" s="156"/>
      <c r="HOY293" s="156"/>
      <c r="HOZ293" s="156"/>
      <c r="HPA293" s="156"/>
      <c r="HPB293" s="156"/>
      <c r="HPC293" s="156"/>
      <c r="HPD293" s="157"/>
      <c r="HPE293" s="153"/>
      <c r="HPF293" s="156"/>
      <c r="HPG293" s="156"/>
      <c r="HPH293" s="156"/>
      <c r="HPI293" s="156"/>
      <c r="HPJ293" s="156"/>
      <c r="HPK293" s="156"/>
      <c r="HPL293" s="156"/>
      <c r="HPM293" s="156"/>
      <c r="HPN293" s="156"/>
      <c r="HPO293" s="156"/>
      <c r="HPP293" s="156"/>
      <c r="HPQ293" s="156"/>
      <c r="HPR293" s="156"/>
      <c r="HPS293" s="156"/>
      <c r="HPT293" s="156"/>
      <c r="HPU293" s="156"/>
      <c r="HPV293" s="156"/>
      <c r="HPW293" s="156"/>
      <c r="HPX293" s="156"/>
      <c r="HPY293" s="156"/>
      <c r="HPZ293" s="156"/>
      <c r="HQA293" s="156"/>
      <c r="HQB293" s="156"/>
      <c r="HQC293" s="156"/>
      <c r="HQD293" s="156"/>
      <c r="HQE293" s="156"/>
      <c r="HQF293" s="156"/>
      <c r="HQG293" s="156"/>
      <c r="HQH293" s="156"/>
      <c r="HQI293" s="157"/>
      <c r="HQJ293" s="153"/>
      <c r="HQK293" s="156"/>
      <c r="HQL293" s="156"/>
      <c r="HQM293" s="156"/>
      <c r="HQN293" s="156"/>
      <c r="HQO293" s="156"/>
      <c r="HQP293" s="156"/>
      <c r="HQQ293" s="156"/>
      <c r="HQR293" s="156"/>
      <c r="HQS293" s="156"/>
      <c r="HQT293" s="156"/>
      <c r="HQU293" s="156"/>
      <c r="HQV293" s="156"/>
      <c r="HQW293" s="156"/>
      <c r="HQX293" s="156"/>
      <c r="HQY293" s="156"/>
      <c r="HQZ293" s="156"/>
      <c r="HRA293" s="156"/>
      <c r="HRB293" s="156"/>
      <c r="HRC293" s="156"/>
      <c r="HRD293" s="156"/>
      <c r="HRE293" s="156"/>
      <c r="HRF293" s="156"/>
      <c r="HRG293" s="156"/>
      <c r="HRH293" s="156"/>
      <c r="HRI293" s="156"/>
      <c r="HRJ293" s="156"/>
      <c r="HRK293" s="156"/>
      <c r="HRL293" s="156"/>
      <c r="HRM293" s="156"/>
      <c r="HRN293" s="157"/>
      <c r="HRO293" s="153"/>
      <c r="HRP293" s="156"/>
      <c r="HRQ293" s="156"/>
      <c r="HRR293" s="156"/>
      <c r="HRS293" s="156"/>
      <c r="HRT293" s="156"/>
      <c r="HRU293" s="156"/>
      <c r="HRV293" s="156"/>
      <c r="HRW293" s="156"/>
      <c r="HRX293" s="156"/>
      <c r="HRY293" s="156"/>
      <c r="HRZ293" s="156"/>
      <c r="HSA293" s="156"/>
      <c r="HSB293" s="156"/>
      <c r="HSC293" s="156"/>
      <c r="HSD293" s="156"/>
      <c r="HSE293" s="156"/>
      <c r="HSF293" s="156"/>
      <c r="HSG293" s="156"/>
      <c r="HSH293" s="156"/>
      <c r="HSI293" s="156"/>
      <c r="HSJ293" s="156"/>
      <c r="HSK293" s="156"/>
      <c r="HSL293" s="156"/>
      <c r="HSM293" s="156"/>
      <c r="HSN293" s="156"/>
      <c r="HSO293" s="156"/>
      <c r="HSP293" s="156"/>
      <c r="HSQ293" s="156"/>
      <c r="HSR293" s="156"/>
      <c r="HSS293" s="157"/>
      <c r="HST293" s="153"/>
      <c r="HSU293" s="156"/>
      <c r="HSV293" s="156"/>
      <c r="HSW293" s="156"/>
      <c r="HSX293" s="156"/>
      <c r="HSY293" s="156"/>
      <c r="HSZ293" s="156"/>
      <c r="HTA293" s="156"/>
      <c r="HTB293" s="156"/>
      <c r="HTC293" s="156"/>
      <c r="HTD293" s="156"/>
      <c r="HTE293" s="156"/>
      <c r="HTF293" s="156"/>
      <c r="HTG293" s="156"/>
      <c r="HTH293" s="156"/>
      <c r="HTI293" s="156"/>
      <c r="HTJ293" s="156"/>
      <c r="HTK293" s="156"/>
      <c r="HTL293" s="156"/>
      <c r="HTM293" s="156"/>
      <c r="HTN293" s="156"/>
      <c r="HTO293" s="156"/>
      <c r="HTP293" s="156"/>
      <c r="HTQ293" s="156"/>
      <c r="HTR293" s="156"/>
      <c r="HTS293" s="156"/>
      <c r="HTT293" s="156"/>
      <c r="HTU293" s="156"/>
      <c r="HTV293" s="156"/>
      <c r="HTW293" s="156"/>
      <c r="HTX293" s="157"/>
      <c r="HTY293" s="153"/>
      <c r="HTZ293" s="156"/>
      <c r="HUA293" s="156"/>
      <c r="HUB293" s="156"/>
      <c r="HUC293" s="156"/>
      <c r="HUD293" s="156"/>
      <c r="HUE293" s="156"/>
      <c r="HUF293" s="156"/>
      <c r="HUG293" s="156"/>
      <c r="HUH293" s="156"/>
      <c r="HUI293" s="156"/>
      <c r="HUJ293" s="156"/>
      <c r="HUK293" s="156"/>
      <c r="HUL293" s="156"/>
      <c r="HUM293" s="156"/>
      <c r="HUN293" s="156"/>
      <c r="HUO293" s="156"/>
      <c r="HUP293" s="156"/>
      <c r="HUQ293" s="156"/>
      <c r="HUR293" s="156"/>
      <c r="HUS293" s="156"/>
      <c r="HUT293" s="156"/>
      <c r="HUU293" s="156"/>
      <c r="HUV293" s="156"/>
      <c r="HUW293" s="156"/>
      <c r="HUX293" s="156"/>
      <c r="HUY293" s="156"/>
      <c r="HUZ293" s="156"/>
      <c r="HVA293" s="156"/>
      <c r="HVB293" s="156"/>
      <c r="HVC293" s="157"/>
      <c r="HVD293" s="153"/>
      <c r="HVE293" s="156"/>
      <c r="HVF293" s="156"/>
      <c r="HVG293" s="156"/>
      <c r="HVH293" s="156"/>
      <c r="HVI293" s="156"/>
      <c r="HVJ293" s="156"/>
      <c r="HVK293" s="156"/>
      <c r="HVL293" s="156"/>
      <c r="HVM293" s="156"/>
      <c r="HVN293" s="156"/>
      <c r="HVO293" s="156"/>
      <c r="HVP293" s="156"/>
      <c r="HVQ293" s="156"/>
      <c r="HVR293" s="156"/>
      <c r="HVS293" s="156"/>
      <c r="HVT293" s="156"/>
      <c r="HVU293" s="156"/>
      <c r="HVV293" s="156"/>
      <c r="HVW293" s="156"/>
      <c r="HVX293" s="156"/>
      <c r="HVY293" s="156"/>
      <c r="HVZ293" s="156"/>
      <c r="HWA293" s="156"/>
      <c r="HWB293" s="156"/>
      <c r="HWC293" s="156"/>
      <c r="HWD293" s="156"/>
      <c r="HWE293" s="156"/>
      <c r="HWF293" s="156"/>
      <c r="HWG293" s="156"/>
      <c r="HWH293" s="157"/>
      <c r="HWI293" s="153"/>
      <c r="HWJ293" s="156"/>
      <c r="HWK293" s="156"/>
      <c r="HWL293" s="156"/>
      <c r="HWM293" s="156"/>
      <c r="HWN293" s="156"/>
      <c r="HWO293" s="156"/>
      <c r="HWP293" s="156"/>
      <c r="HWQ293" s="156"/>
      <c r="HWR293" s="156"/>
      <c r="HWS293" s="156"/>
      <c r="HWT293" s="156"/>
      <c r="HWU293" s="156"/>
      <c r="HWV293" s="156"/>
      <c r="HWW293" s="156"/>
      <c r="HWX293" s="156"/>
      <c r="HWY293" s="156"/>
      <c r="HWZ293" s="156"/>
      <c r="HXA293" s="156"/>
      <c r="HXB293" s="156"/>
      <c r="HXC293" s="156"/>
      <c r="HXD293" s="156"/>
      <c r="HXE293" s="156"/>
      <c r="HXF293" s="156"/>
      <c r="HXG293" s="156"/>
      <c r="HXH293" s="156"/>
      <c r="HXI293" s="156"/>
      <c r="HXJ293" s="156"/>
      <c r="HXK293" s="156"/>
      <c r="HXL293" s="156"/>
      <c r="HXM293" s="157"/>
      <c r="HXN293" s="153"/>
      <c r="HXO293" s="156"/>
      <c r="HXP293" s="156"/>
      <c r="HXQ293" s="156"/>
      <c r="HXR293" s="156"/>
      <c r="HXS293" s="156"/>
      <c r="HXT293" s="156"/>
      <c r="HXU293" s="156"/>
      <c r="HXV293" s="156"/>
      <c r="HXW293" s="156"/>
      <c r="HXX293" s="156"/>
      <c r="HXY293" s="156"/>
      <c r="HXZ293" s="156"/>
      <c r="HYA293" s="156"/>
      <c r="HYB293" s="156"/>
      <c r="HYC293" s="156"/>
      <c r="HYD293" s="156"/>
      <c r="HYE293" s="156"/>
      <c r="HYF293" s="156"/>
      <c r="HYG293" s="156"/>
      <c r="HYH293" s="156"/>
      <c r="HYI293" s="156"/>
      <c r="HYJ293" s="156"/>
      <c r="HYK293" s="156"/>
      <c r="HYL293" s="156"/>
      <c r="HYM293" s="156"/>
      <c r="HYN293" s="156"/>
      <c r="HYO293" s="156"/>
      <c r="HYP293" s="156"/>
      <c r="HYQ293" s="156"/>
      <c r="HYR293" s="157"/>
      <c r="HYS293" s="153"/>
      <c r="HYT293" s="156"/>
      <c r="HYU293" s="156"/>
      <c r="HYV293" s="156"/>
      <c r="HYW293" s="156"/>
      <c r="HYX293" s="156"/>
      <c r="HYY293" s="156"/>
      <c r="HYZ293" s="156"/>
      <c r="HZA293" s="156"/>
      <c r="HZB293" s="156"/>
      <c r="HZC293" s="156"/>
      <c r="HZD293" s="156"/>
      <c r="HZE293" s="156"/>
      <c r="HZF293" s="156"/>
      <c r="HZG293" s="156"/>
      <c r="HZH293" s="156"/>
      <c r="HZI293" s="156"/>
      <c r="HZJ293" s="156"/>
      <c r="HZK293" s="156"/>
      <c r="HZL293" s="156"/>
      <c r="HZM293" s="156"/>
      <c r="HZN293" s="156"/>
      <c r="HZO293" s="156"/>
      <c r="HZP293" s="156"/>
      <c r="HZQ293" s="156"/>
      <c r="HZR293" s="156"/>
      <c r="HZS293" s="156"/>
      <c r="HZT293" s="156"/>
      <c r="HZU293" s="156"/>
      <c r="HZV293" s="156"/>
      <c r="HZW293" s="157"/>
      <c r="HZX293" s="153"/>
      <c r="HZY293" s="156"/>
      <c r="HZZ293" s="156"/>
      <c r="IAA293" s="156"/>
      <c r="IAB293" s="156"/>
      <c r="IAC293" s="156"/>
      <c r="IAD293" s="156"/>
      <c r="IAE293" s="156"/>
      <c r="IAF293" s="156"/>
      <c r="IAG293" s="156"/>
      <c r="IAH293" s="156"/>
      <c r="IAI293" s="156"/>
      <c r="IAJ293" s="156"/>
      <c r="IAK293" s="156"/>
      <c r="IAL293" s="156"/>
      <c r="IAM293" s="156"/>
      <c r="IAN293" s="156"/>
      <c r="IAO293" s="156"/>
      <c r="IAP293" s="156"/>
      <c r="IAQ293" s="156"/>
      <c r="IAR293" s="156"/>
      <c r="IAS293" s="156"/>
      <c r="IAT293" s="156"/>
      <c r="IAU293" s="156"/>
      <c r="IAV293" s="156"/>
      <c r="IAW293" s="156"/>
      <c r="IAX293" s="156"/>
      <c r="IAY293" s="156"/>
      <c r="IAZ293" s="156"/>
      <c r="IBA293" s="156"/>
      <c r="IBB293" s="157"/>
      <c r="IBC293" s="153"/>
      <c r="IBD293" s="156"/>
      <c r="IBE293" s="156"/>
      <c r="IBF293" s="156"/>
      <c r="IBG293" s="156"/>
      <c r="IBH293" s="156"/>
      <c r="IBI293" s="156"/>
      <c r="IBJ293" s="156"/>
      <c r="IBK293" s="156"/>
      <c r="IBL293" s="156"/>
      <c r="IBM293" s="156"/>
      <c r="IBN293" s="156"/>
      <c r="IBO293" s="156"/>
      <c r="IBP293" s="156"/>
      <c r="IBQ293" s="156"/>
      <c r="IBR293" s="156"/>
      <c r="IBS293" s="156"/>
      <c r="IBT293" s="156"/>
      <c r="IBU293" s="156"/>
      <c r="IBV293" s="156"/>
      <c r="IBW293" s="156"/>
      <c r="IBX293" s="156"/>
      <c r="IBY293" s="156"/>
      <c r="IBZ293" s="156"/>
      <c r="ICA293" s="156"/>
      <c r="ICB293" s="156"/>
      <c r="ICC293" s="156"/>
      <c r="ICD293" s="156"/>
      <c r="ICE293" s="156"/>
      <c r="ICF293" s="156"/>
      <c r="ICG293" s="157"/>
      <c r="ICH293" s="153"/>
      <c r="ICI293" s="156"/>
      <c r="ICJ293" s="156"/>
      <c r="ICK293" s="156"/>
      <c r="ICL293" s="156"/>
      <c r="ICM293" s="156"/>
      <c r="ICN293" s="156"/>
      <c r="ICO293" s="156"/>
      <c r="ICP293" s="156"/>
      <c r="ICQ293" s="156"/>
      <c r="ICR293" s="156"/>
      <c r="ICS293" s="156"/>
      <c r="ICT293" s="156"/>
      <c r="ICU293" s="156"/>
      <c r="ICV293" s="156"/>
      <c r="ICW293" s="156"/>
      <c r="ICX293" s="156"/>
      <c r="ICY293" s="156"/>
      <c r="ICZ293" s="156"/>
      <c r="IDA293" s="156"/>
      <c r="IDB293" s="156"/>
      <c r="IDC293" s="156"/>
      <c r="IDD293" s="156"/>
      <c r="IDE293" s="156"/>
      <c r="IDF293" s="156"/>
      <c r="IDG293" s="156"/>
      <c r="IDH293" s="156"/>
      <c r="IDI293" s="156"/>
      <c r="IDJ293" s="156"/>
      <c r="IDK293" s="156"/>
      <c r="IDL293" s="157"/>
      <c r="IDM293" s="153"/>
      <c r="IDN293" s="156"/>
      <c r="IDO293" s="156"/>
      <c r="IDP293" s="156"/>
      <c r="IDQ293" s="156"/>
      <c r="IDR293" s="156"/>
      <c r="IDS293" s="156"/>
      <c r="IDT293" s="156"/>
      <c r="IDU293" s="156"/>
      <c r="IDV293" s="156"/>
      <c r="IDW293" s="156"/>
      <c r="IDX293" s="156"/>
      <c r="IDY293" s="156"/>
      <c r="IDZ293" s="156"/>
      <c r="IEA293" s="156"/>
      <c r="IEB293" s="156"/>
      <c r="IEC293" s="156"/>
      <c r="IED293" s="156"/>
      <c r="IEE293" s="156"/>
      <c r="IEF293" s="156"/>
      <c r="IEG293" s="156"/>
      <c r="IEH293" s="156"/>
      <c r="IEI293" s="156"/>
      <c r="IEJ293" s="156"/>
      <c r="IEK293" s="156"/>
      <c r="IEL293" s="156"/>
      <c r="IEM293" s="156"/>
      <c r="IEN293" s="156"/>
      <c r="IEO293" s="156"/>
      <c r="IEP293" s="156"/>
      <c r="IEQ293" s="157"/>
      <c r="IER293" s="153"/>
      <c r="IES293" s="156"/>
      <c r="IET293" s="156"/>
      <c r="IEU293" s="156"/>
      <c r="IEV293" s="156"/>
      <c r="IEW293" s="156"/>
      <c r="IEX293" s="156"/>
      <c r="IEY293" s="156"/>
      <c r="IEZ293" s="156"/>
      <c r="IFA293" s="156"/>
      <c r="IFB293" s="156"/>
      <c r="IFC293" s="156"/>
      <c r="IFD293" s="156"/>
      <c r="IFE293" s="156"/>
      <c r="IFF293" s="156"/>
      <c r="IFG293" s="156"/>
      <c r="IFH293" s="156"/>
      <c r="IFI293" s="156"/>
      <c r="IFJ293" s="156"/>
      <c r="IFK293" s="156"/>
      <c r="IFL293" s="156"/>
      <c r="IFM293" s="156"/>
      <c r="IFN293" s="156"/>
      <c r="IFO293" s="156"/>
      <c r="IFP293" s="156"/>
      <c r="IFQ293" s="156"/>
      <c r="IFR293" s="156"/>
      <c r="IFS293" s="156"/>
      <c r="IFT293" s="156"/>
      <c r="IFU293" s="156"/>
      <c r="IFV293" s="157"/>
      <c r="IFW293" s="153"/>
      <c r="IFX293" s="156"/>
      <c r="IFY293" s="156"/>
      <c r="IFZ293" s="156"/>
      <c r="IGA293" s="156"/>
      <c r="IGB293" s="156"/>
      <c r="IGC293" s="156"/>
      <c r="IGD293" s="156"/>
      <c r="IGE293" s="156"/>
      <c r="IGF293" s="156"/>
      <c r="IGG293" s="156"/>
      <c r="IGH293" s="156"/>
      <c r="IGI293" s="156"/>
      <c r="IGJ293" s="156"/>
      <c r="IGK293" s="156"/>
      <c r="IGL293" s="156"/>
      <c r="IGM293" s="156"/>
      <c r="IGN293" s="156"/>
      <c r="IGO293" s="156"/>
      <c r="IGP293" s="156"/>
      <c r="IGQ293" s="156"/>
      <c r="IGR293" s="156"/>
      <c r="IGS293" s="156"/>
      <c r="IGT293" s="156"/>
      <c r="IGU293" s="156"/>
      <c r="IGV293" s="156"/>
      <c r="IGW293" s="156"/>
      <c r="IGX293" s="156"/>
      <c r="IGY293" s="156"/>
      <c r="IGZ293" s="156"/>
      <c r="IHA293" s="157"/>
      <c r="IHB293" s="153"/>
      <c r="IHC293" s="156"/>
      <c r="IHD293" s="156"/>
      <c r="IHE293" s="156"/>
      <c r="IHF293" s="156"/>
      <c r="IHG293" s="156"/>
      <c r="IHH293" s="156"/>
      <c r="IHI293" s="156"/>
      <c r="IHJ293" s="156"/>
      <c r="IHK293" s="156"/>
      <c r="IHL293" s="156"/>
      <c r="IHM293" s="156"/>
      <c r="IHN293" s="156"/>
      <c r="IHO293" s="156"/>
      <c r="IHP293" s="156"/>
      <c r="IHQ293" s="156"/>
      <c r="IHR293" s="156"/>
      <c r="IHS293" s="156"/>
      <c r="IHT293" s="156"/>
      <c r="IHU293" s="156"/>
      <c r="IHV293" s="156"/>
      <c r="IHW293" s="156"/>
      <c r="IHX293" s="156"/>
      <c r="IHY293" s="156"/>
      <c r="IHZ293" s="156"/>
      <c r="IIA293" s="156"/>
      <c r="IIB293" s="156"/>
      <c r="IIC293" s="156"/>
      <c r="IID293" s="156"/>
      <c r="IIE293" s="156"/>
      <c r="IIF293" s="157"/>
      <c r="IIG293" s="153"/>
      <c r="IIH293" s="156"/>
      <c r="III293" s="156"/>
      <c r="IIJ293" s="156"/>
      <c r="IIK293" s="156"/>
      <c r="IIL293" s="156"/>
      <c r="IIM293" s="156"/>
      <c r="IIN293" s="156"/>
      <c r="IIO293" s="156"/>
      <c r="IIP293" s="156"/>
      <c r="IIQ293" s="156"/>
      <c r="IIR293" s="156"/>
      <c r="IIS293" s="156"/>
      <c r="IIT293" s="156"/>
      <c r="IIU293" s="156"/>
      <c r="IIV293" s="156"/>
      <c r="IIW293" s="156"/>
      <c r="IIX293" s="156"/>
      <c r="IIY293" s="156"/>
      <c r="IIZ293" s="156"/>
      <c r="IJA293" s="156"/>
      <c r="IJB293" s="156"/>
      <c r="IJC293" s="156"/>
      <c r="IJD293" s="156"/>
      <c r="IJE293" s="156"/>
      <c r="IJF293" s="156"/>
      <c r="IJG293" s="156"/>
      <c r="IJH293" s="156"/>
      <c r="IJI293" s="156"/>
      <c r="IJJ293" s="156"/>
      <c r="IJK293" s="157"/>
      <c r="IJL293" s="153"/>
      <c r="IJM293" s="156"/>
      <c r="IJN293" s="156"/>
      <c r="IJO293" s="156"/>
      <c r="IJP293" s="156"/>
      <c r="IJQ293" s="156"/>
      <c r="IJR293" s="156"/>
      <c r="IJS293" s="156"/>
      <c r="IJT293" s="156"/>
      <c r="IJU293" s="156"/>
      <c r="IJV293" s="156"/>
      <c r="IJW293" s="156"/>
      <c r="IJX293" s="156"/>
      <c r="IJY293" s="156"/>
      <c r="IJZ293" s="156"/>
      <c r="IKA293" s="156"/>
      <c r="IKB293" s="156"/>
      <c r="IKC293" s="156"/>
      <c r="IKD293" s="156"/>
      <c r="IKE293" s="156"/>
      <c r="IKF293" s="156"/>
      <c r="IKG293" s="156"/>
      <c r="IKH293" s="156"/>
      <c r="IKI293" s="156"/>
      <c r="IKJ293" s="156"/>
      <c r="IKK293" s="156"/>
      <c r="IKL293" s="156"/>
      <c r="IKM293" s="156"/>
      <c r="IKN293" s="156"/>
      <c r="IKO293" s="156"/>
      <c r="IKP293" s="157"/>
      <c r="IKQ293" s="153"/>
      <c r="IKR293" s="156"/>
      <c r="IKS293" s="156"/>
      <c r="IKT293" s="156"/>
      <c r="IKU293" s="156"/>
      <c r="IKV293" s="156"/>
      <c r="IKW293" s="156"/>
      <c r="IKX293" s="156"/>
      <c r="IKY293" s="156"/>
      <c r="IKZ293" s="156"/>
      <c r="ILA293" s="156"/>
      <c r="ILB293" s="156"/>
      <c r="ILC293" s="156"/>
      <c r="ILD293" s="156"/>
      <c r="ILE293" s="156"/>
      <c r="ILF293" s="156"/>
      <c r="ILG293" s="156"/>
      <c r="ILH293" s="156"/>
      <c r="ILI293" s="156"/>
      <c r="ILJ293" s="156"/>
      <c r="ILK293" s="156"/>
      <c r="ILL293" s="156"/>
      <c r="ILM293" s="156"/>
      <c r="ILN293" s="156"/>
      <c r="ILO293" s="156"/>
      <c r="ILP293" s="156"/>
      <c r="ILQ293" s="156"/>
      <c r="ILR293" s="156"/>
      <c r="ILS293" s="156"/>
      <c r="ILT293" s="156"/>
      <c r="ILU293" s="157"/>
      <c r="ILV293" s="153"/>
      <c r="ILW293" s="156"/>
      <c r="ILX293" s="156"/>
      <c r="ILY293" s="156"/>
      <c r="ILZ293" s="156"/>
      <c r="IMA293" s="156"/>
      <c r="IMB293" s="156"/>
      <c r="IMC293" s="156"/>
      <c r="IMD293" s="156"/>
      <c r="IME293" s="156"/>
      <c r="IMF293" s="156"/>
      <c r="IMG293" s="156"/>
      <c r="IMH293" s="156"/>
      <c r="IMI293" s="156"/>
      <c r="IMJ293" s="156"/>
      <c r="IMK293" s="156"/>
      <c r="IML293" s="156"/>
      <c r="IMM293" s="156"/>
      <c r="IMN293" s="156"/>
      <c r="IMO293" s="156"/>
      <c r="IMP293" s="156"/>
      <c r="IMQ293" s="156"/>
      <c r="IMR293" s="156"/>
      <c r="IMS293" s="156"/>
      <c r="IMT293" s="156"/>
      <c r="IMU293" s="156"/>
      <c r="IMV293" s="156"/>
      <c r="IMW293" s="156"/>
      <c r="IMX293" s="156"/>
      <c r="IMY293" s="156"/>
      <c r="IMZ293" s="157"/>
      <c r="INA293" s="153"/>
      <c r="INB293" s="156"/>
      <c r="INC293" s="156"/>
      <c r="IND293" s="156"/>
      <c r="INE293" s="156"/>
      <c r="INF293" s="156"/>
      <c r="ING293" s="156"/>
      <c r="INH293" s="156"/>
      <c r="INI293" s="156"/>
      <c r="INJ293" s="156"/>
      <c r="INK293" s="156"/>
      <c r="INL293" s="156"/>
      <c r="INM293" s="156"/>
      <c r="INN293" s="156"/>
      <c r="INO293" s="156"/>
      <c r="INP293" s="156"/>
      <c r="INQ293" s="156"/>
      <c r="INR293" s="156"/>
      <c r="INS293" s="156"/>
      <c r="INT293" s="156"/>
      <c r="INU293" s="156"/>
      <c r="INV293" s="156"/>
      <c r="INW293" s="156"/>
      <c r="INX293" s="156"/>
      <c r="INY293" s="156"/>
      <c r="INZ293" s="156"/>
      <c r="IOA293" s="156"/>
      <c r="IOB293" s="156"/>
      <c r="IOC293" s="156"/>
      <c r="IOD293" s="156"/>
      <c r="IOE293" s="157"/>
      <c r="IOF293" s="153"/>
      <c r="IOG293" s="156"/>
      <c r="IOH293" s="156"/>
      <c r="IOI293" s="156"/>
      <c r="IOJ293" s="156"/>
      <c r="IOK293" s="156"/>
      <c r="IOL293" s="156"/>
      <c r="IOM293" s="156"/>
      <c r="ION293" s="156"/>
      <c r="IOO293" s="156"/>
      <c r="IOP293" s="156"/>
      <c r="IOQ293" s="156"/>
      <c r="IOR293" s="156"/>
      <c r="IOS293" s="156"/>
      <c r="IOT293" s="156"/>
      <c r="IOU293" s="156"/>
      <c r="IOV293" s="156"/>
      <c r="IOW293" s="156"/>
      <c r="IOX293" s="156"/>
      <c r="IOY293" s="156"/>
      <c r="IOZ293" s="156"/>
      <c r="IPA293" s="156"/>
      <c r="IPB293" s="156"/>
      <c r="IPC293" s="156"/>
      <c r="IPD293" s="156"/>
      <c r="IPE293" s="156"/>
      <c r="IPF293" s="156"/>
      <c r="IPG293" s="156"/>
      <c r="IPH293" s="156"/>
      <c r="IPI293" s="156"/>
      <c r="IPJ293" s="157"/>
      <c r="IPK293" s="153"/>
      <c r="IPL293" s="156"/>
      <c r="IPM293" s="156"/>
      <c r="IPN293" s="156"/>
      <c r="IPO293" s="156"/>
      <c r="IPP293" s="156"/>
      <c r="IPQ293" s="156"/>
      <c r="IPR293" s="156"/>
      <c r="IPS293" s="156"/>
      <c r="IPT293" s="156"/>
      <c r="IPU293" s="156"/>
      <c r="IPV293" s="156"/>
      <c r="IPW293" s="156"/>
      <c r="IPX293" s="156"/>
      <c r="IPY293" s="156"/>
      <c r="IPZ293" s="156"/>
      <c r="IQA293" s="156"/>
      <c r="IQB293" s="156"/>
      <c r="IQC293" s="156"/>
      <c r="IQD293" s="156"/>
      <c r="IQE293" s="156"/>
      <c r="IQF293" s="156"/>
      <c r="IQG293" s="156"/>
      <c r="IQH293" s="156"/>
      <c r="IQI293" s="156"/>
      <c r="IQJ293" s="156"/>
      <c r="IQK293" s="156"/>
      <c r="IQL293" s="156"/>
      <c r="IQM293" s="156"/>
      <c r="IQN293" s="156"/>
      <c r="IQO293" s="157"/>
      <c r="IQP293" s="153"/>
      <c r="IQQ293" s="156"/>
      <c r="IQR293" s="156"/>
      <c r="IQS293" s="156"/>
      <c r="IQT293" s="156"/>
      <c r="IQU293" s="156"/>
      <c r="IQV293" s="156"/>
      <c r="IQW293" s="156"/>
      <c r="IQX293" s="156"/>
      <c r="IQY293" s="156"/>
      <c r="IQZ293" s="156"/>
      <c r="IRA293" s="156"/>
      <c r="IRB293" s="156"/>
      <c r="IRC293" s="156"/>
      <c r="IRD293" s="156"/>
      <c r="IRE293" s="156"/>
      <c r="IRF293" s="156"/>
      <c r="IRG293" s="156"/>
      <c r="IRH293" s="156"/>
      <c r="IRI293" s="156"/>
      <c r="IRJ293" s="156"/>
      <c r="IRK293" s="156"/>
      <c r="IRL293" s="156"/>
      <c r="IRM293" s="156"/>
      <c r="IRN293" s="156"/>
      <c r="IRO293" s="156"/>
      <c r="IRP293" s="156"/>
      <c r="IRQ293" s="156"/>
      <c r="IRR293" s="156"/>
      <c r="IRS293" s="156"/>
      <c r="IRT293" s="157"/>
      <c r="IRU293" s="153"/>
      <c r="IRV293" s="156"/>
      <c r="IRW293" s="156"/>
      <c r="IRX293" s="156"/>
      <c r="IRY293" s="156"/>
      <c r="IRZ293" s="156"/>
      <c r="ISA293" s="156"/>
      <c r="ISB293" s="156"/>
      <c r="ISC293" s="156"/>
      <c r="ISD293" s="156"/>
      <c r="ISE293" s="156"/>
      <c r="ISF293" s="156"/>
      <c r="ISG293" s="156"/>
      <c r="ISH293" s="156"/>
      <c r="ISI293" s="156"/>
      <c r="ISJ293" s="156"/>
      <c r="ISK293" s="156"/>
      <c r="ISL293" s="156"/>
      <c r="ISM293" s="156"/>
      <c r="ISN293" s="156"/>
      <c r="ISO293" s="156"/>
      <c r="ISP293" s="156"/>
      <c r="ISQ293" s="156"/>
      <c r="ISR293" s="156"/>
      <c r="ISS293" s="156"/>
      <c r="IST293" s="156"/>
      <c r="ISU293" s="156"/>
      <c r="ISV293" s="156"/>
      <c r="ISW293" s="156"/>
      <c r="ISX293" s="156"/>
      <c r="ISY293" s="157"/>
      <c r="ISZ293" s="153"/>
      <c r="ITA293" s="156"/>
      <c r="ITB293" s="156"/>
      <c r="ITC293" s="156"/>
      <c r="ITD293" s="156"/>
      <c r="ITE293" s="156"/>
      <c r="ITF293" s="156"/>
      <c r="ITG293" s="156"/>
      <c r="ITH293" s="156"/>
      <c r="ITI293" s="156"/>
      <c r="ITJ293" s="156"/>
      <c r="ITK293" s="156"/>
      <c r="ITL293" s="156"/>
      <c r="ITM293" s="156"/>
      <c r="ITN293" s="156"/>
      <c r="ITO293" s="156"/>
      <c r="ITP293" s="156"/>
      <c r="ITQ293" s="156"/>
      <c r="ITR293" s="156"/>
      <c r="ITS293" s="156"/>
      <c r="ITT293" s="156"/>
      <c r="ITU293" s="156"/>
      <c r="ITV293" s="156"/>
      <c r="ITW293" s="156"/>
      <c r="ITX293" s="156"/>
      <c r="ITY293" s="156"/>
      <c r="ITZ293" s="156"/>
      <c r="IUA293" s="156"/>
      <c r="IUB293" s="156"/>
      <c r="IUC293" s="156"/>
      <c r="IUD293" s="157"/>
      <c r="IUE293" s="153"/>
      <c r="IUF293" s="156"/>
      <c r="IUG293" s="156"/>
      <c r="IUH293" s="156"/>
      <c r="IUI293" s="156"/>
      <c r="IUJ293" s="156"/>
      <c r="IUK293" s="156"/>
      <c r="IUL293" s="156"/>
      <c r="IUM293" s="156"/>
      <c r="IUN293" s="156"/>
      <c r="IUO293" s="156"/>
      <c r="IUP293" s="156"/>
      <c r="IUQ293" s="156"/>
      <c r="IUR293" s="156"/>
      <c r="IUS293" s="156"/>
      <c r="IUT293" s="156"/>
      <c r="IUU293" s="156"/>
      <c r="IUV293" s="156"/>
      <c r="IUW293" s="156"/>
      <c r="IUX293" s="156"/>
      <c r="IUY293" s="156"/>
      <c r="IUZ293" s="156"/>
      <c r="IVA293" s="156"/>
      <c r="IVB293" s="156"/>
      <c r="IVC293" s="156"/>
      <c r="IVD293" s="156"/>
      <c r="IVE293" s="156"/>
      <c r="IVF293" s="156"/>
      <c r="IVG293" s="156"/>
      <c r="IVH293" s="156"/>
      <c r="IVI293" s="157"/>
      <c r="IVJ293" s="153"/>
      <c r="IVK293" s="156"/>
      <c r="IVL293" s="156"/>
      <c r="IVM293" s="156"/>
      <c r="IVN293" s="156"/>
      <c r="IVO293" s="156"/>
      <c r="IVP293" s="156"/>
      <c r="IVQ293" s="156"/>
      <c r="IVR293" s="156"/>
      <c r="IVS293" s="156"/>
      <c r="IVT293" s="156"/>
      <c r="IVU293" s="156"/>
      <c r="IVV293" s="156"/>
      <c r="IVW293" s="156"/>
      <c r="IVX293" s="156"/>
      <c r="IVY293" s="156"/>
      <c r="IVZ293" s="156"/>
      <c r="IWA293" s="156"/>
      <c r="IWB293" s="156"/>
      <c r="IWC293" s="156"/>
      <c r="IWD293" s="156"/>
      <c r="IWE293" s="156"/>
      <c r="IWF293" s="156"/>
      <c r="IWG293" s="156"/>
      <c r="IWH293" s="156"/>
      <c r="IWI293" s="156"/>
      <c r="IWJ293" s="156"/>
      <c r="IWK293" s="156"/>
      <c r="IWL293" s="156"/>
      <c r="IWM293" s="156"/>
      <c r="IWN293" s="157"/>
      <c r="IWO293" s="153"/>
      <c r="IWP293" s="156"/>
      <c r="IWQ293" s="156"/>
      <c r="IWR293" s="156"/>
      <c r="IWS293" s="156"/>
      <c r="IWT293" s="156"/>
      <c r="IWU293" s="156"/>
      <c r="IWV293" s="156"/>
      <c r="IWW293" s="156"/>
      <c r="IWX293" s="156"/>
      <c r="IWY293" s="156"/>
      <c r="IWZ293" s="156"/>
      <c r="IXA293" s="156"/>
      <c r="IXB293" s="156"/>
      <c r="IXC293" s="156"/>
      <c r="IXD293" s="156"/>
      <c r="IXE293" s="156"/>
      <c r="IXF293" s="156"/>
      <c r="IXG293" s="156"/>
      <c r="IXH293" s="156"/>
      <c r="IXI293" s="156"/>
      <c r="IXJ293" s="156"/>
      <c r="IXK293" s="156"/>
      <c r="IXL293" s="156"/>
      <c r="IXM293" s="156"/>
      <c r="IXN293" s="156"/>
      <c r="IXO293" s="156"/>
      <c r="IXP293" s="156"/>
      <c r="IXQ293" s="156"/>
      <c r="IXR293" s="156"/>
      <c r="IXS293" s="157"/>
      <c r="IXT293" s="153"/>
      <c r="IXU293" s="156"/>
      <c r="IXV293" s="156"/>
      <c r="IXW293" s="156"/>
      <c r="IXX293" s="156"/>
      <c r="IXY293" s="156"/>
      <c r="IXZ293" s="156"/>
      <c r="IYA293" s="156"/>
      <c r="IYB293" s="156"/>
      <c r="IYC293" s="156"/>
      <c r="IYD293" s="156"/>
      <c r="IYE293" s="156"/>
      <c r="IYF293" s="156"/>
      <c r="IYG293" s="156"/>
      <c r="IYH293" s="156"/>
      <c r="IYI293" s="156"/>
      <c r="IYJ293" s="156"/>
      <c r="IYK293" s="156"/>
      <c r="IYL293" s="156"/>
      <c r="IYM293" s="156"/>
      <c r="IYN293" s="156"/>
      <c r="IYO293" s="156"/>
      <c r="IYP293" s="156"/>
      <c r="IYQ293" s="156"/>
      <c r="IYR293" s="156"/>
      <c r="IYS293" s="156"/>
      <c r="IYT293" s="156"/>
      <c r="IYU293" s="156"/>
      <c r="IYV293" s="156"/>
      <c r="IYW293" s="156"/>
      <c r="IYX293" s="157"/>
      <c r="IYY293" s="153"/>
      <c r="IYZ293" s="156"/>
      <c r="IZA293" s="156"/>
      <c r="IZB293" s="156"/>
      <c r="IZC293" s="156"/>
      <c r="IZD293" s="156"/>
      <c r="IZE293" s="156"/>
      <c r="IZF293" s="156"/>
      <c r="IZG293" s="156"/>
      <c r="IZH293" s="156"/>
      <c r="IZI293" s="156"/>
      <c r="IZJ293" s="156"/>
      <c r="IZK293" s="156"/>
      <c r="IZL293" s="156"/>
      <c r="IZM293" s="156"/>
      <c r="IZN293" s="156"/>
      <c r="IZO293" s="156"/>
      <c r="IZP293" s="156"/>
      <c r="IZQ293" s="156"/>
      <c r="IZR293" s="156"/>
      <c r="IZS293" s="156"/>
      <c r="IZT293" s="156"/>
      <c r="IZU293" s="156"/>
      <c r="IZV293" s="156"/>
      <c r="IZW293" s="156"/>
      <c r="IZX293" s="156"/>
      <c r="IZY293" s="156"/>
      <c r="IZZ293" s="156"/>
      <c r="JAA293" s="156"/>
      <c r="JAB293" s="156"/>
      <c r="JAC293" s="157"/>
      <c r="JAD293" s="153"/>
      <c r="JAE293" s="156"/>
      <c r="JAF293" s="156"/>
      <c r="JAG293" s="156"/>
      <c r="JAH293" s="156"/>
      <c r="JAI293" s="156"/>
      <c r="JAJ293" s="156"/>
      <c r="JAK293" s="156"/>
      <c r="JAL293" s="156"/>
      <c r="JAM293" s="156"/>
      <c r="JAN293" s="156"/>
      <c r="JAO293" s="156"/>
      <c r="JAP293" s="156"/>
      <c r="JAQ293" s="156"/>
      <c r="JAR293" s="156"/>
      <c r="JAS293" s="156"/>
      <c r="JAT293" s="156"/>
      <c r="JAU293" s="156"/>
      <c r="JAV293" s="156"/>
      <c r="JAW293" s="156"/>
      <c r="JAX293" s="156"/>
      <c r="JAY293" s="156"/>
      <c r="JAZ293" s="156"/>
      <c r="JBA293" s="156"/>
      <c r="JBB293" s="156"/>
      <c r="JBC293" s="156"/>
      <c r="JBD293" s="156"/>
      <c r="JBE293" s="156"/>
      <c r="JBF293" s="156"/>
      <c r="JBG293" s="156"/>
      <c r="JBH293" s="157"/>
      <c r="JBI293" s="153"/>
      <c r="JBJ293" s="156"/>
      <c r="JBK293" s="156"/>
      <c r="JBL293" s="156"/>
      <c r="JBM293" s="156"/>
      <c r="JBN293" s="156"/>
      <c r="JBO293" s="156"/>
      <c r="JBP293" s="156"/>
      <c r="JBQ293" s="156"/>
      <c r="JBR293" s="156"/>
      <c r="JBS293" s="156"/>
      <c r="JBT293" s="156"/>
      <c r="JBU293" s="156"/>
      <c r="JBV293" s="156"/>
      <c r="JBW293" s="156"/>
      <c r="JBX293" s="156"/>
      <c r="JBY293" s="156"/>
      <c r="JBZ293" s="156"/>
      <c r="JCA293" s="156"/>
      <c r="JCB293" s="156"/>
      <c r="JCC293" s="156"/>
      <c r="JCD293" s="156"/>
      <c r="JCE293" s="156"/>
      <c r="JCF293" s="156"/>
      <c r="JCG293" s="156"/>
      <c r="JCH293" s="156"/>
      <c r="JCI293" s="156"/>
      <c r="JCJ293" s="156"/>
      <c r="JCK293" s="156"/>
      <c r="JCL293" s="156"/>
      <c r="JCM293" s="157"/>
      <c r="JCN293" s="153"/>
      <c r="JCO293" s="156"/>
      <c r="JCP293" s="156"/>
      <c r="JCQ293" s="156"/>
      <c r="JCR293" s="156"/>
      <c r="JCS293" s="156"/>
      <c r="JCT293" s="156"/>
      <c r="JCU293" s="156"/>
      <c r="JCV293" s="156"/>
      <c r="JCW293" s="156"/>
      <c r="JCX293" s="156"/>
      <c r="JCY293" s="156"/>
      <c r="JCZ293" s="156"/>
      <c r="JDA293" s="156"/>
      <c r="JDB293" s="156"/>
      <c r="JDC293" s="156"/>
      <c r="JDD293" s="156"/>
      <c r="JDE293" s="156"/>
      <c r="JDF293" s="156"/>
      <c r="JDG293" s="156"/>
      <c r="JDH293" s="156"/>
      <c r="JDI293" s="156"/>
      <c r="JDJ293" s="156"/>
      <c r="JDK293" s="156"/>
      <c r="JDL293" s="156"/>
      <c r="JDM293" s="156"/>
      <c r="JDN293" s="156"/>
      <c r="JDO293" s="156"/>
      <c r="JDP293" s="156"/>
      <c r="JDQ293" s="156"/>
      <c r="JDR293" s="157"/>
      <c r="JDS293" s="153"/>
      <c r="JDT293" s="156"/>
      <c r="JDU293" s="156"/>
      <c r="JDV293" s="156"/>
      <c r="JDW293" s="156"/>
      <c r="JDX293" s="156"/>
      <c r="JDY293" s="156"/>
      <c r="JDZ293" s="156"/>
      <c r="JEA293" s="156"/>
      <c r="JEB293" s="156"/>
      <c r="JEC293" s="156"/>
      <c r="JED293" s="156"/>
      <c r="JEE293" s="156"/>
      <c r="JEF293" s="156"/>
      <c r="JEG293" s="156"/>
      <c r="JEH293" s="156"/>
      <c r="JEI293" s="156"/>
      <c r="JEJ293" s="156"/>
      <c r="JEK293" s="156"/>
      <c r="JEL293" s="156"/>
      <c r="JEM293" s="156"/>
      <c r="JEN293" s="156"/>
      <c r="JEO293" s="156"/>
      <c r="JEP293" s="156"/>
      <c r="JEQ293" s="156"/>
      <c r="JER293" s="156"/>
      <c r="JES293" s="156"/>
      <c r="JET293" s="156"/>
      <c r="JEU293" s="156"/>
      <c r="JEV293" s="156"/>
      <c r="JEW293" s="157"/>
      <c r="JEX293" s="153"/>
      <c r="JEY293" s="156"/>
      <c r="JEZ293" s="156"/>
      <c r="JFA293" s="156"/>
      <c r="JFB293" s="156"/>
      <c r="JFC293" s="156"/>
      <c r="JFD293" s="156"/>
      <c r="JFE293" s="156"/>
      <c r="JFF293" s="156"/>
      <c r="JFG293" s="156"/>
      <c r="JFH293" s="156"/>
      <c r="JFI293" s="156"/>
      <c r="JFJ293" s="156"/>
      <c r="JFK293" s="156"/>
      <c r="JFL293" s="156"/>
      <c r="JFM293" s="156"/>
      <c r="JFN293" s="156"/>
      <c r="JFO293" s="156"/>
      <c r="JFP293" s="156"/>
      <c r="JFQ293" s="156"/>
      <c r="JFR293" s="156"/>
      <c r="JFS293" s="156"/>
      <c r="JFT293" s="156"/>
      <c r="JFU293" s="156"/>
      <c r="JFV293" s="156"/>
      <c r="JFW293" s="156"/>
      <c r="JFX293" s="156"/>
      <c r="JFY293" s="156"/>
      <c r="JFZ293" s="156"/>
      <c r="JGA293" s="156"/>
      <c r="JGB293" s="157"/>
      <c r="JGC293" s="153"/>
      <c r="JGD293" s="156"/>
      <c r="JGE293" s="156"/>
      <c r="JGF293" s="156"/>
      <c r="JGG293" s="156"/>
      <c r="JGH293" s="156"/>
      <c r="JGI293" s="156"/>
      <c r="JGJ293" s="156"/>
      <c r="JGK293" s="156"/>
      <c r="JGL293" s="156"/>
      <c r="JGM293" s="156"/>
      <c r="JGN293" s="156"/>
      <c r="JGO293" s="156"/>
      <c r="JGP293" s="156"/>
      <c r="JGQ293" s="156"/>
      <c r="JGR293" s="156"/>
      <c r="JGS293" s="156"/>
      <c r="JGT293" s="156"/>
      <c r="JGU293" s="156"/>
      <c r="JGV293" s="156"/>
      <c r="JGW293" s="156"/>
      <c r="JGX293" s="156"/>
      <c r="JGY293" s="156"/>
      <c r="JGZ293" s="156"/>
      <c r="JHA293" s="156"/>
      <c r="JHB293" s="156"/>
      <c r="JHC293" s="156"/>
      <c r="JHD293" s="156"/>
      <c r="JHE293" s="156"/>
      <c r="JHF293" s="156"/>
      <c r="JHG293" s="157"/>
      <c r="JHH293" s="153"/>
      <c r="JHI293" s="156"/>
      <c r="JHJ293" s="156"/>
      <c r="JHK293" s="156"/>
      <c r="JHL293" s="156"/>
      <c r="JHM293" s="156"/>
      <c r="JHN293" s="156"/>
      <c r="JHO293" s="156"/>
      <c r="JHP293" s="156"/>
      <c r="JHQ293" s="156"/>
      <c r="JHR293" s="156"/>
      <c r="JHS293" s="156"/>
      <c r="JHT293" s="156"/>
      <c r="JHU293" s="156"/>
      <c r="JHV293" s="156"/>
      <c r="JHW293" s="156"/>
      <c r="JHX293" s="156"/>
      <c r="JHY293" s="156"/>
      <c r="JHZ293" s="156"/>
      <c r="JIA293" s="156"/>
      <c r="JIB293" s="156"/>
      <c r="JIC293" s="156"/>
      <c r="JID293" s="156"/>
      <c r="JIE293" s="156"/>
      <c r="JIF293" s="156"/>
      <c r="JIG293" s="156"/>
      <c r="JIH293" s="156"/>
      <c r="JII293" s="156"/>
      <c r="JIJ293" s="156"/>
      <c r="JIK293" s="156"/>
      <c r="JIL293" s="157"/>
      <c r="JIM293" s="153"/>
      <c r="JIN293" s="156"/>
      <c r="JIO293" s="156"/>
      <c r="JIP293" s="156"/>
      <c r="JIQ293" s="156"/>
      <c r="JIR293" s="156"/>
      <c r="JIS293" s="156"/>
      <c r="JIT293" s="156"/>
      <c r="JIU293" s="156"/>
      <c r="JIV293" s="156"/>
      <c r="JIW293" s="156"/>
      <c r="JIX293" s="156"/>
      <c r="JIY293" s="156"/>
      <c r="JIZ293" s="156"/>
      <c r="JJA293" s="156"/>
      <c r="JJB293" s="156"/>
      <c r="JJC293" s="156"/>
      <c r="JJD293" s="156"/>
      <c r="JJE293" s="156"/>
      <c r="JJF293" s="156"/>
      <c r="JJG293" s="156"/>
      <c r="JJH293" s="156"/>
      <c r="JJI293" s="156"/>
      <c r="JJJ293" s="156"/>
      <c r="JJK293" s="156"/>
      <c r="JJL293" s="156"/>
      <c r="JJM293" s="156"/>
      <c r="JJN293" s="156"/>
      <c r="JJO293" s="156"/>
      <c r="JJP293" s="156"/>
      <c r="JJQ293" s="157"/>
      <c r="JJR293" s="153"/>
      <c r="JJS293" s="156"/>
      <c r="JJT293" s="156"/>
      <c r="JJU293" s="156"/>
      <c r="JJV293" s="156"/>
      <c r="JJW293" s="156"/>
      <c r="JJX293" s="156"/>
      <c r="JJY293" s="156"/>
      <c r="JJZ293" s="156"/>
      <c r="JKA293" s="156"/>
      <c r="JKB293" s="156"/>
      <c r="JKC293" s="156"/>
      <c r="JKD293" s="156"/>
      <c r="JKE293" s="156"/>
      <c r="JKF293" s="156"/>
      <c r="JKG293" s="156"/>
      <c r="JKH293" s="156"/>
      <c r="JKI293" s="156"/>
      <c r="JKJ293" s="156"/>
      <c r="JKK293" s="156"/>
      <c r="JKL293" s="156"/>
      <c r="JKM293" s="156"/>
      <c r="JKN293" s="156"/>
      <c r="JKO293" s="156"/>
      <c r="JKP293" s="156"/>
      <c r="JKQ293" s="156"/>
      <c r="JKR293" s="156"/>
      <c r="JKS293" s="156"/>
      <c r="JKT293" s="156"/>
      <c r="JKU293" s="156"/>
      <c r="JKV293" s="157"/>
      <c r="JKW293" s="153"/>
      <c r="JKX293" s="156"/>
      <c r="JKY293" s="156"/>
      <c r="JKZ293" s="156"/>
      <c r="JLA293" s="156"/>
      <c r="JLB293" s="156"/>
      <c r="JLC293" s="156"/>
      <c r="JLD293" s="156"/>
      <c r="JLE293" s="156"/>
      <c r="JLF293" s="156"/>
      <c r="JLG293" s="156"/>
      <c r="JLH293" s="156"/>
      <c r="JLI293" s="156"/>
      <c r="JLJ293" s="156"/>
      <c r="JLK293" s="156"/>
      <c r="JLL293" s="156"/>
      <c r="JLM293" s="156"/>
      <c r="JLN293" s="156"/>
      <c r="JLO293" s="156"/>
      <c r="JLP293" s="156"/>
      <c r="JLQ293" s="156"/>
      <c r="JLR293" s="156"/>
      <c r="JLS293" s="156"/>
      <c r="JLT293" s="156"/>
      <c r="JLU293" s="156"/>
      <c r="JLV293" s="156"/>
      <c r="JLW293" s="156"/>
      <c r="JLX293" s="156"/>
      <c r="JLY293" s="156"/>
      <c r="JLZ293" s="156"/>
      <c r="JMA293" s="157"/>
      <c r="JMB293" s="153"/>
      <c r="JMC293" s="156"/>
      <c r="JMD293" s="156"/>
      <c r="JME293" s="156"/>
      <c r="JMF293" s="156"/>
      <c r="JMG293" s="156"/>
      <c r="JMH293" s="156"/>
      <c r="JMI293" s="156"/>
      <c r="JMJ293" s="156"/>
      <c r="JMK293" s="156"/>
      <c r="JML293" s="156"/>
      <c r="JMM293" s="156"/>
      <c r="JMN293" s="156"/>
      <c r="JMO293" s="156"/>
      <c r="JMP293" s="156"/>
      <c r="JMQ293" s="156"/>
      <c r="JMR293" s="156"/>
      <c r="JMS293" s="156"/>
      <c r="JMT293" s="156"/>
      <c r="JMU293" s="156"/>
      <c r="JMV293" s="156"/>
      <c r="JMW293" s="156"/>
      <c r="JMX293" s="156"/>
      <c r="JMY293" s="156"/>
      <c r="JMZ293" s="156"/>
      <c r="JNA293" s="156"/>
      <c r="JNB293" s="156"/>
      <c r="JNC293" s="156"/>
      <c r="JND293" s="156"/>
      <c r="JNE293" s="156"/>
      <c r="JNF293" s="157"/>
      <c r="JNG293" s="153"/>
      <c r="JNH293" s="156"/>
      <c r="JNI293" s="156"/>
      <c r="JNJ293" s="156"/>
      <c r="JNK293" s="156"/>
      <c r="JNL293" s="156"/>
      <c r="JNM293" s="156"/>
      <c r="JNN293" s="156"/>
      <c r="JNO293" s="156"/>
      <c r="JNP293" s="156"/>
      <c r="JNQ293" s="156"/>
      <c r="JNR293" s="156"/>
      <c r="JNS293" s="156"/>
      <c r="JNT293" s="156"/>
      <c r="JNU293" s="156"/>
      <c r="JNV293" s="156"/>
      <c r="JNW293" s="156"/>
      <c r="JNX293" s="156"/>
      <c r="JNY293" s="156"/>
      <c r="JNZ293" s="156"/>
      <c r="JOA293" s="156"/>
      <c r="JOB293" s="156"/>
      <c r="JOC293" s="156"/>
      <c r="JOD293" s="156"/>
      <c r="JOE293" s="156"/>
      <c r="JOF293" s="156"/>
      <c r="JOG293" s="156"/>
      <c r="JOH293" s="156"/>
      <c r="JOI293" s="156"/>
      <c r="JOJ293" s="156"/>
      <c r="JOK293" s="157"/>
      <c r="JOL293" s="153"/>
      <c r="JOM293" s="156"/>
      <c r="JON293" s="156"/>
      <c r="JOO293" s="156"/>
      <c r="JOP293" s="156"/>
      <c r="JOQ293" s="156"/>
      <c r="JOR293" s="156"/>
      <c r="JOS293" s="156"/>
      <c r="JOT293" s="156"/>
      <c r="JOU293" s="156"/>
      <c r="JOV293" s="156"/>
      <c r="JOW293" s="156"/>
      <c r="JOX293" s="156"/>
      <c r="JOY293" s="156"/>
      <c r="JOZ293" s="156"/>
      <c r="JPA293" s="156"/>
      <c r="JPB293" s="156"/>
      <c r="JPC293" s="156"/>
      <c r="JPD293" s="156"/>
      <c r="JPE293" s="156"/>
      <c r="JPF293" s="156"/>
      <c r="JPG293" s="156"/>
      <c r="JPH293" s="156"/>
      <c r="JPI293" s="156"/>
      <c r="JPJ293" s="156"/>
      <c r="JPK293" s="156"/>
      <c r="JPL293" s="156"/>
      <c r="JPM293" s="156"/>
      <c r="JPN293" s="156"/>
      <c r="JPO293" s="156"/>
      <c r="JPP293" s="157"/>
      <c r="JPQ293" s="153"/>
      <c r="JPR293" s="156"/>
      <c r="JPS293" s="156"/>
      <c r="JPT293" s="156"/>
      <c r="JPU293" s="156"/>
      <c r="JPV293" s="156"/>
      <c r="JPW293" s="156"/>
      <c r="JPX293" s="156"/>
      <c r="JPY293" s="156"/>
      <c r="JPZ293" s="156"/>
      <c r="JQA293" s="156"/>
      <c r="JQB293" s="156"/>
      <c r="JQC293" s="156"/>
      <c r="JQD293" s="156"/>
      <c r="JQE293" s="156"/>
      <c r="JQF293" s="156"/>
      <c r="JQG293" s="156"/>
      <c r="JQH293" s="156"/>
      <c r="JQI293" s="156"/>
      <c r="JQJ293" s="156"/>
      <c r="JQK293" s="156"/>
      <c r="JQL293" s="156"/>
      <c r="JQM293" s="156"/>
      <c r="JQN293" s="156"/>
      <c r="JQO293" s="156"/>
      <c r="JQP293" s="156"/>
      <c r="JQQ293" s="156"/>
      <c r="JQR293" s="156"/>
      <c r="JQS293" s="156"/>
      <c r="JQT293" s="156"/>
      <c r="JQU293" s="157"/>
      <c r="JQV293" s="153"/>
      <c r="JQW293" s="156"/>
      <c r="JQX293" s="156"/>
      <c r="JQY293" s="156"/>
      <c r="JQZ293" s="156"/>
      <c r="JRA293" s="156"/>
      <c r="JRB293" s="156"/>
      <c r="JRC293" s="156"/>
      <c r="JRD293" s="156"/>
      <c r="JRE293" s="156"/>
      <c r="JRF293" s="156"/>
      <c r="JRG293" s="156"/>
      <c r="JRH293" s="156"/>
      <c r="JRI293" s="156"/>
      <c r="JRJ293" s="156"/>
      <c r="JRK293" s="156"/>
      <c r="JRL293" s="156"/>
      <c r="JRM293" s="156"/>
      <c r="JRN293" s="156"/>
      <c r="JRO293" s="156"/>
      <c r="JRP293" s="156"/>
      <c r="JRQ293" s="156"/>
      <c r="JRR293" s="156"/>
      <c r="JRS293" s="156"/>
      <c r="JRT293" s="156"/>
      <c r="JRU293" s="156"/>
      <c r="JRV293" s="156"/>
      <c r="JRW293" s="156"/>
      <c r="JRX293" s="156"/>
      <c r="JRY293" s="156"/>
      <c r="JRZ293" s="157"/>
      <c r="JSA293" s="153"/>
      <c r="JSB293" s="156"/>
      <c r="JSC293" s="156"/>
      <c r="JSD293" s="156"/>
      <c r="JSE293" s="156"/>
      <c r="JSF293" s="156"/>
      <c r="JSG293" s="156"/>
      <c r="JSH293" s="156"/>
      <c r="JSI293" s="156"/>
      <c r="JSJ293" s="156"/>
      <c r="JSK293" s="156"/>
      <c r="JSL293" s="156"/>
      <c r="JSM293" s="156"/>
      <c r="JSN293" s="156"/>
      <c r="JSO293" s="156"/>
      <c r="JSP293" s="156"/>
      <c r="JSQ293" s="156"/>
      <c r="JSR293" s="156"/>
      <c r="JSS293" s="156"/>
      <c r="JST293" s="156"/>
      <c r="JSU293" s="156"/>
      <c r="JSV293" s="156"/>
      <c r="JSW293" s="156"/>
      <c r="JSX293" s="156"/>
      <c r="JSY293" s="156"/>
      <c r="JSZ293" s="156"/>
      <c r="JTA293" s="156"/>
      <c r="JTB293" s="156"/>
      <c r="JTC293" s="156"/>
      <c r="JTD293" s="156"/>
      <c r="JTE293" s="157"/>
      <c r="JTF293" s="153"/>
      <c r="JTG293" s="156"/>
      <c r="JTH293" s="156"/>
      <c r="JTI293" s="156"/>
      <c r="JTJ293" s="156"/>
      <c r="JTK293" s="156"/>
      <c r="JTL293" s="156"/>
      <c r="JTM293" s="156"/>
      <c r="JTN293" s="156"/>
      <c r="JTO293" s="156"/>
      <c r="JTP293" s="156"/>
      <c r="JTQ293" s="156"/>
      <c r="JTR293" s="156"/>
      <c r="JTS293" s="156"/>
      <c r="JTT293" s="156"/>
      <c r="JTU293" s="156"/>
      <c r="JTV293" s="156"/>
      <c r="JTW293" s="156"/>
      <c r="JTX293" s="156"/>
      <c r="JTY293" s="156"/>
      <c r="JTZ293" s="156"/>
      <c r="JUA293" s="156"/>
      <c r="JUB293" s="156"/>
      <c r="JUC293" s="156"/>
      <c r="JUD293" s="156"/>
      <c r="JUE293" s="156"/>
      <c r="JUF293" s="156"/>
      <c r="JUG293" s="156"/>
      <c r="JUH293" s="156"/>
      <c r="JUI293" s="156"/>
      <c r="JUJ293" s="157"/>
      <c r="JUK293" s="153"/>
      <c r="JUL293" s="156"/>
      <c r="JUM293" s="156"/>
      <c r="JUN293" s="156"/>
      <c r="JUO293" s="156"/>
      <c r="JUP293" s="156"/>
      <c r="JUQ293" s="156"/>
      <c r="JUR293" s="156"/>
      <c r="JUS293" s="156"/>
      <c r="JUT293" s="156"/>
      <c r="JUU293" s="156"/>
      <c r="JUV293" s="156"/>
      <c r="JUW293" s="156"/>
      <c r="JUX293" s="156"/>
      <c r="JUY293" s="156"/>
      <c r="JUZ293" s="156"/>
      <c r="JVA293" s="156"/>
      <c r="JVB293" s="156"/>
      <c r="JVC293" s="156"/>
      <c r="JVD293" s="156"/>
      <c r="JVE293" s="156"/>
      <c r="JVF293" s="156"/>
      <c r="JVG293" s="156"/>
      <c r="JVH293" s="156"/>
      <c r="JVI293" s="156"/>
      <c r="JVJ293" s="156"/>
      <c r="JVK293" s="156"/>
      <c r="JVL293" s="156"/>
      <c r="JVM293" s="156"/>
      <c r="JVN293" s="156"/>
      <c r="JVO293" s="157"/>
      <c r="JVP293" s="153"/>
      <c r="JVQ293" s="156"/>
      <c r="JVR293" s="156"/>
      <c r="JVS293" s="156"/>
      <c r="JVT293" s="156"/>
      <c r="JVU293" s="156"/>
      <c r="JVV293" s="156"/>
      <c r="JVW293" s="156"/>
      <c r="JVX293" s="156"/>
      <c r="JVY293" s="156"/>
      <c r="JVZ293" s="156"/>
      <c r="JWA293" s="156"/>
      <c r="JWB293" s="156"/>
      <c r="JWC293" s="156"/>
      <c r="JWD293" s="156"/>
      <c r="JWE293" s="156"/>
      <c r="JWF293" s="156"/>
      <c r="JWG293" s="156"/>
      <c r="JWH293" s="156"/>
      <c r="JWI293" s="156"/>
      <c r="JWJ293" s="156"/>
      <c r="JWK293" s="156"/>
      <c r="JWL293" s="156"/>
      <c r="JWM293" s="156"/>
      <c r="JWN293" s="156"/>
      <c r="JWO293" s="156"/>
      <c r="JWP293" s="156"/>
      <c r="JWQ293" s="156"/>
      <c r="JWR293" s="156"/>
      <c r="JWS293" s="156"/>
      <c r="JWT293" s="157"/>
      <c r="JWU293" s="153"/>
      <c r="JWV293" s="156"/>
      <c r="JWW293" s="156"/>
      <c r="JWX293" s="156"/>
      <c r="JWY293" s="156"/>
      <c r="JWZ293" s="156"/>
      <c r="JXA293" s="156"/>
      <c r="JXB293" s="156"/>
      <c r="JXC293" s="156"/>
      <c r="JXD293" s="156"/>
      <c r="JXE293" s="156"/>
      <c r="JXF293" s="156"/>
      <c r="JXG293" s="156"/>
      <c r="JXH293" s="156"/>
      <c r="JXI293" s="156"/>
      <c r="JXJ293" s="156"/>
      <c r="JXK293" s="156"/>
      <c r="JXL293" s="156"/>
      <c r="JXM293" s="156"/>
      <c r="JXN293" s="156"/>
      <c r="JXO293" s="156"/>
      <c r="JXP293" s="156"/>
      <c r="JXQ293" s="156"/>
      <c r="JXR293" s="156"/>
      <c r="JXS293" s="156"/>
      <c r="JXT293" s="156"/>
      <c r="JXU293" s="156"/>
      <c r="JXV293" s="156"/>
      <c r="JXW293" s="156"/>
      <c r="JXX293" s="156"/>
      <c r="JXY293" s="157"/>
      <c r="JXZ293" s="153"/>
      <c r="JYA293" s="156"/>
      <c r="JYB293" s="156"/>
      <c r="JYC293" s="156"/>
      <c r="JYD293" s="156"/>
      <c r="JYE293" s="156"/>
      <c r="JYF293" s="156"/>
      <c r="JYG293" s="156"/>
      <c r="JYH293" s="156"/>
      <c r="JYI293" s="156"/>
      <c r="JYJ293" s="156"/>
      <c r="JYK293" s="156"/>
      <c r="JYL293" s="156"/>
      <c r="JYM293" s="156"/>
      <c r="JYN293" s="156"/>
      <c r="JYO293" s="156"/>
      <c r="JYP293" s="156"/>
      <c r="JYQ293" s="156"/>
      <c r="JYR293" s="156"/>
      <c r="JYS293" s="156"/>
      <c r="JYT293" s="156"/>
      <c r="JYU293" s="156"/>
      <c r="JYV293" s="156"/>
      <c r="JYW293" s="156"/>
      <c r="JYX293" s="156"/>
      <c r="JYY293" s="156"/>
      <c r="JYZ293" s="156"/>
      <c r="JZA293" s="156"/>
      <c r="JZB293" s="156"/>
      <c r="JZC293" s="156"/>
      <c r="JZD293" s="157"/>
      <c r="JZE293" s="153"/>
      <c r="JZF293" s="156"/>
      <c r="JZG293" s="156"/>
      <c r="JZH293" s="156"/>
      <c r="JZI293" s="156"/>
      <c r="JZJ293" s="156"/>
      <c r="JZK293" s="156"/>
      <c r="JZL293" s="156"/>
      <c r="JZM293" s="156"/>
      <c r="JZN293" s="156"/>
      <c r="JZO293" s="156"/>
      <c r="JZP293" s="156"/>
      <c r="JZQ293" s="156"/>
      <c r="JZR293" s="156"/>
      <c r="JZS293" s="156"/>
      <c r="JZT293" s="156"/>
      <c r="JZU293" s="156"/>
      <c r="JZV293" s="156"/>
      <c r="JZW293" s="156"/>
      <c r="JZX293" s="156"/>
      <c r="JZY293" s="156"/>
      <c r="JZZ293" s="156"/>
      <c r="KAA293" s="156"/>
      <c r="KAB293" s="156"/>
      <c r="KAC293" s="156"/>
      <c r="KAD293" s="156"/>
      <c r="KAE293" s="156"/>
      <c r="KAF293" s="156"/>
      <c r="KAG293" s="156"/>
      <c r="KAH293" s="156"/>
      <c r="KAI293" s="157"/>
      <c r="KAJ293" s="153"/>
      <c r="KAK293" s="156"/>
      <c r="KAL293" s="156"/>
      <c r="KAM293" s="156"/>
      <c r="KAN293" s="156"/>
      <c r="KAO293" s="156"/>
      <c r="KAP293" s="156"/>
      <c r="KAQ293" s="156"/>
      <c r="KAR293" s="156"/>
      <c r="KAS293" s="156"/>
      <c r="KAT293" s="156"/>
      <c r="KAU293" s="156"/>
      <c r="KAV293" s="156"/>
      <c r="KAW293" s="156"/>
      <c r="KAX293" s="156"/>
      <c r="KAY293" s="156"/>
      <c r="KAZ293" s="156"/>
      <c r="KBA293" s="156"/>
      <c r="KBB293" s="156"/>
      <c r="KBC293" s="156"/>
      <c r="KBD293" s="156"/>
      <c r="KBE293" s="156"/>
      <c r="KBF293" s="156"/>
      <c r="KBG293" s="156"/>
      <c r="KBH293" s="156"/>
      <c r="KBI293" s="156"/>
      <c r="KBJ293" s="156"/>
      <c r="KBK293" s="156"/>
      <c r="KBL293" s="156"/>
      <c r="KBM293" s="156"/>
      <c r="KBN293" s="157"/>
      <c r="KBO293" s="153"/>
      <c r="KBP293" s="156"/>
      <c r="KBQ293" s="156"/>
      <c r="KBR293" s="156"/>
      <c r="KBS293" s="156"/>
      <c r="KBT293" s="156"/>
      <c r="KBU293" s="156"/>
      <c r="KBV293" s="156"/>
      <c r="KBW293" s="156"/>
      <c r="KBX293" s="156"/>
      <c r="KBY293" s="156"/>
      <c r="KBZ293" s="156"/>
      <c r="KCA293" s="156"/>
      <c r="KCB293" s="156"/>
      <c r="KCC293" s="156"/>
      <c r="KCD293" s="156"/>
      <c r="KCE293" s="156"/>
      <c r="KCF293" s="156"/>
      <c r="KCG293" s="156"/>
      <c r="KCH293" s="156"/>
      <c r="KCI293" s="156"/>
      <c r="KCJ293" s="156"/>
      <c r="KCK293" s="156"/>
      <c r="KCL293" s="156"/>
      <c r="KCM293" s="156"/>
      <c r="KCN293" s="156"/>
      <c r="KCO293" s="156"/>
      <c r="KCP293" s="156"/>
      <c r="KCQ293" s="156"/>
      <c r="KCR293" s="156"/>
      <c r="KCS293" s="157"/>
      <c r="KCT293" s="153"/>
      <c r="KCU293" s="156"/>
      <c r="KCV293" s="156"/>
      <c r="KCW293" s="156"/>
      <c r="KCX293" s="156"/>
      <c r="KCY293" s="156"/>
      <c r="KCZ293" s="156"/>
      <c r="KDA293" s="156"/>
      <c r="KDB293" s="156"/>
      <c r="KDC293" s="156"/>
      <c r="KDD293" s="156"/>
      <c r="KDE293" s="156"/>
      <c r="KDF293" s="156"/>
      <c r="KDG293" s="156"/>
      <c r="KDH293" s="156"/>
      <c r="KDI293" s="156"/>
      <c r="KDJ293" s="156"/>
      <c r="KDK293" s="156"/>
      <c r="KDL293" s="156"/>
      <c r="KDM293" s="156"/>
      <c r="KDN293" s="156"/>
      <c r="KDO293" s="156"/>
      <c r="KDP293" s="156"/>
      <c r="KDQ293" s="156"/>
      <c r="KDR293" s="156"/>
      <c r="KDS293" s="156"/>
      <c r="KDT293" s="156"/>
      <c r="KDU293" s="156"/>
      <c r="KDV293" s="156"/>
      <c r="KDW293" s="156"/>
      <c r="KDX293" s="157"/>
      <c r="KDY293" s="153"/>
      <c r="KDZ293" s="156"/>
      <c r="KEA293" s="156"/>
      <c r="KEB293" s="156"/>
      <c r="KEC293" s="156"/>
      <c r="KED293" s="156"/>
      <c r="KEE293" s="156"/>
      <c r="KEF293" s="156"/>
      <c r="KEG293" s="156"/>
      <c r="KEH293" s="156"/>
      <c r="KEI293" s="156"/>
      <c r="KEJ293" s="156"/>
      <c r="KEK293" s="156"/>
      <c r="KEL293" s="156"/>
      <c r="KEM293" s="156"/>
      <c r="KEN293" s="156"/>
      <c r="KEO293" s="156"/>
      <c r="KEP293" s="156"/>
      <c r="KEQ293" s="156"/>
      <c r="KER293" s="156"/>
      <c r="KES293" s="156"/>
      <c r="KET293" s="156"/>
      <c r="KEU293" s="156"/>
      <c r="KEV293" s="156"/>
      <c r="KEW293" s="156"/>
      <c r="KEX293" s="156"/>
      <c r="KEY293" s="156"/>
      <c r="KEZ293" s="156"/>
      <c r="KFA293" s="156"/>
      <c r="KFB293" s="156"/>
      <c r="KFC293" s="157"/>
      <c r="KFD293" s="153"/>
      <c r="KFE293" s="156"/>
      <c r="KFF293" s="156"/>
      <c r="KFG293" s="156"/>
      <c r="KFH293" s="156"/>
      <c r="KFI293" s="156"/>
      <c r="KFJ293" s="156"/>
      <c r="KFK293" s="156"/>
      <c r="KFL293" s="156"/>
      <c r="KFM293" s="156"/>
      <c r="KFN293" s="156"/>
      <c r="KFO293" s="156"/>
      <c r="KFP293" s="156"/>
      <c r="KFQ293" s="156"/>
      <c r="KFR293" s="156"/>
      <c r="KFS293" s="156"/>
      <c r="KFT293" s="156"/>
      <c r="KFU293" s="156"/>
      <c r="KFV293" s="156"/>
      <c r="KFW293" s="156"/>
      <c r="KFX293" s="156"/>
      <c r="KFY293" s="156"/>
      <c r="KFZ293" s="156"/>
      <c r="KGA293" s="156"/>
      <c r="KGB293" s="156"/>
      <c r="KGC293" s="156"/>
      <c r="KGD293" s="156"/>
      <c r="KGE293" s="156"/>
      <c r="KGF293" s="156"/>
      <c r="KGG293" s="156"/>
      <c r="KGH293" s="157"/>
      <c r="KGI293" s="153"/>
      <c r="KGJ293" s="156"/>
      <c r="KGK293" s="156"/>
      <c r="KGL293" s="156"/>
      <c r="KGM293" s="156"/>
      <c r="KGN293" s="156"/>
      <c r="KGO293" s="156"/>
      <c r="KGP293" s="156"/>
      <c r="KGQ293" s="156"/>
      <c r="KGR293" s="156"/>
      <c r="KGS293" s="156"/>
      <c r="KGT293" s="156"/>
      <c r="KGU293" s="156"/>
      <c r="KGV293" s="156"/>
      <c r="KGW293" s="156"/>
      <c r="KGX293" s="156"/>
      <c r="KGY293" s="156"/>
      <c r="KGZ293" s="156"/>
      <c r="KHA293" s="156"/>
      <c r="KHB293" s="156"/>
      <c r="KHC293" s="156"/>
      <c r="KHD293" s="156"/>
      <c r="KHE293" s="156"/>
      <c r="KHF293" s="156"/>
      <c r="KHG293" s="156"/>
      <c r="KHH293" s="156"/>
      <c r="KHI293" s="156"/>
      <c r="KHJ293" s="156"/>
      <c r="KHK293" s="156"/>
      <c r="KHL293" s="156"/>
      <c r="KHM293" s="157"/>
      <c r="KHN293" s="153"/>
      <c r="KHO293" s="156"/>
      <c r="KHP293" s="156"/>
      <c r="KHQ293" s="156"/>
      <c r="KHR293" s="156"/>
      <c r="KHS293" s="156"/>
      <c r="KHT293" s="156"/>
      <c r="KHU293" s="156"/>
      <c r="KHV293" s="156"/>
      <c r="KHW293" s="156"/>
      <c r="KHX293" s="156"/>
      <c r="KHY293" s="156"/>
      <c r="KHZ293" s="156"/>
      <c r="KIA293" s="156"/>
      <c r="KIB293" s="156"/>
      <c r="KIC293" s="156"/>
      <c r="KID293" s="156"/>
      <c r="KIE293" s="156"/>
      <c r="KIF293" s="156"/>
      <c r="KIG293" s="156"/>
      <c r="KIH293" s="156"/>
      <c r="KII293" s="156"/>
      <c r="KIJ293" s="156"/>
      <c r="KIK293" s="156"/>
      <c r="KIL293" s="156"/>
      <c r="KIM293" s="156"/>
      <c r="KIN293" s="156"/>
      <c r="KIO293" s="156"/>
      <c r="KIP293" s="156"/>
      <c r="KIQ293" s="156"/>
      <c r="KIR293" s="157"/>
      <c r="KIS293" s="153"/>
      <c r="KIT293" s="156"/>
      <c r="KIU293" s="156"/>
      <c r="KIV293" s="156"/>
      <c r="KIW293" s="156"/>
      <c r="KIX293" s="156"/>
      <c r="KIY293" s="156"/>
      <c r="KIZ293" s="156"/>
      <c r="KJA293" s="156"/>
      <c r="KJB293" s="156"/>
      <c r="KJC293" s="156"/>
      <c r="KJD293" s="156"/>
      <c r="KJE293" s="156"/>
      <c r="KJF293" s="156"/>
      <c r="KJG293" s="156"/>
      <c r="KJH293" s="156"/>
      <c r="KJI293" s="156"/>
      <c r="KJJ293" s="156"/>
      <c r="KJK293" s="156"/>
      <c r="KJL293" s="156"/>
      <c r="KJM293" s="156"/>
      <c r="KJN293" s="156"/>
      <c r="KJO293" s="156"/>
      <c r="KJP293" s="156"/>
      <c r="KJQ293" s="156"/>
      <c r="KJR293" s="156"/>
      <c r="KJS293" s="156"/>
      <c r="KJT293" s="156"/>
      <c r="KJU293" s="156"/>
      <c r="KJV293" s="156"/>
      <c r="KJW293" s="157"/>
      <c r="KJX293" s="153"/>
      <c r="KJY293" s="156"/>
      <c r="KJZ293" s="156"/>
      <c r="KKA293" s="156"/>
      <c r="KKB293" s="156"/>
      <c r="KKC293" s="156"/>
      <c r="KKD293" s="156"/>
      <c r="KKE293" s="156"/>
      <c r="KKF293" s="156"/>
      <c r="KKG293" s="156"/>
      <c r="KKH293" s="156"/>
      <c r="KKI293" s="156"/>
      <c r="KKJ293" s="156"/>
      <c r="KKK293" s="156"/>
      <c r="KKL293" s="156"/>
      <c r="KKM293" s="156"/>
      <c r="KKN293" s="156"/>
      <c r="KKO293" s="156"/>
      <c r="KKP293" s="156"/>
      <c r="KKQ293" s="156"/>
      <c r="KKR293" s="156"/>
      <c r="KKS293" s="156"/>
      <c r="KKT293" s="156"/>
      <c r="KKU293" s="156"/>
      <c r="KKV293" s="156"/>
      <c r="KKW293" s="156"/>
      <c r="KKX293" s="156"/>
      <c r="KKY293" s="156"/>
      <c r="KKZ293" s="156"/>
      <c r="KLA293" s="156"/>
      <c r="KLB293" s="157"/>
      <c r="KLC293" s="153"/>
      <c r="KLD293" s="156"/>
      <c r="KLE293" s="156"/>
      <c r="KLF293" s="156"/>
      <c r="KLG293" s="156"/>
      <c r="KLH293" s="156"/>
      <c r="KLI293" s="156"/>
      <c r="KLJ293" s="156"/>
      <c r="KLK293" s="156"/>
      <c r="KLL293" s="156"/>
      <c r="KLM293" s="156"/>
      <c r="KLN293" s="156"/>
      <c r="KLO293" s="156"/>
      <c r="KLP293" s="156"/>
      <c r="KLQ293" s="156"/>
      <c r="KLR293" s="156"/>
      <c r="KLS293" s="156"/>
      <c r="KLT293" s="156"/>
      <c r="KLU293" s="156"/>
      <c r="KLV293" s="156"/>
      <c r="KLW293" s="156"/>
      <c r="KLX293" s="156"/>
      <c r="KLY293" s="156"/>
      <c r="KLZ293" s="156"/>
      <c r="KMA293" s="156"/>
      <c r="KMB293" s="156"/>
      <c r="KMC293" s="156"/>
      <c r="KMD293" s="156"/>
      <c r="KME293" s="156"/>
      <c r="KMF293" s="156"/>
      <c r="KMG293" s="157"/>
      <c r="KMH293" s="153"/>
      <c r="KMI293" s="156"/>
      <c r="KMJ293" s="156"/>
      <c r="KMK293" s="156"/>
      <c r="KML293" s="156"/>
      <c r="KMM293" s="156"/>
      <c r="KMN293" s="156"/>
      <c r="KMO293" s="156"/>
      <c r="KMP293" s="156"/>
      <c r="KMQ293" s="156"/>
      <c r="KMR293" s="156"/>
      <c r="KMS293" s="156"/>
      <c r="KMT293" s="156"/>
      <c r="KMU293" s="156"/>
      <c r="KMV293" s="156"/>
      <c r="KMW293" s="156"/>
      <c r="KMX293" s="156"/>
      <c r="KMY293" s="156"/>
      <c r="KMZ293" s="156"/>
      <c r="KNA293" s="156"/>
      <c r="KNB293" s="156"/>
      <c r="KNC293" s="156"/>
      <c r="KND293" s="156"/>
      <c r="KNE293" s="156"/>
      <c r="KNF293" s="156"/>
      <c r="KNG293" s="156"/>
      <c r="KNH293" s="156"/>
      <c r="KNI293" s="156"/>
      <c r="KNJ293" s="156"/>
      <c r="KNK293" s="156"/>
      <c r="KNL293" s="157"/>
      <c r="KNM293" s="153"/>
      <c r="KNN293" s="156"/>
      <c r="KNO293" s="156"/>
      <c r="KNP293" s="156"/>
      <c r="KNQ293" s="156"/>
      <c r="KNR293" s="156"/>
      <c r="KNS293" s="156"/>
      <c r="KNT293" s="156"/>
      <c r="KNU293" s="156"/>
      <c r="KNV293" s="156"/>
      <c r="KNW293" s="156"/>
      <c r="KNX293" s="156"/>
      <c r="KNY293" s="156"/>
      <c r="KNZ293" s="156"/>
      <c r="KOA293" s="156"/>
      <c r="KOB293" s="156"/>
      <c r="KOC293" s="156"/>
      <c r="KOD293" s="156"/>
      <c r="KOE293" s="156"/>
      <c r="KOF293" s="156"/>
      <c r="KOG293" s="156"/>
      <c r="KOH293" s="156"/>
      <c r="KOI293" s="156"/>
      <c r="KOJ293" s="156"/>
      <c r="KOK293" s="156"/>
      <c r="KOL293" s="156"/>
      <c r="KOM293" s="156"/>
      <c r="KON293" s="156"/>
      <c r="KOO293" s="156"/>
      <c r="KOP293" s="156"/>
      <c r="KOQ293" s="157"/>
      <c r="KOR293" s="153"/>
      <c r="KOS293" s="156"/>
      <c r="KOT293" s="156"/>
      <c r="KOU293" s="156"/>
      <c r="KOV293" s="156"/>
      <c r="KOW293" s="156"/>
      <c r="KOX293" s="156"/>
      <c r="KOY293" s="156"/>
      <c r="KOZ293" s="156"/>
      <c r="KPA293" s="156"/>
      <c r="KPB293" s="156"/>
      <c r="KPC293" s="156"/>
      <c r="KPD293" s="156"/>
      <c r="KPE293" s="156"/>
      <c r="KPF293" s="156"/>
      <c r="KPG293" s="156"/>
      <c r="KPH293" s="156"/>
      <c r="KPI293" s="156"/>
      <c r="KPJ293" s="156"/>
      <c r="KPK293" s="156"/>
      <c r="KPL293" s="156"/>
      <c r="KPM293" s="156"/>
      <c r="KPN293" s="156"/>
      <c r="KPO293" s="156"/>
      <c r="KPP293" s="156"/>
      <c r="KPQ293" s="156"/>
      <c r="KPR293" s="156"/>
      <c r="KPS293" s="156"/>
      <c r="KPT293" s="156"/>
      <c r="KPU293" s="156"/>
      <c r="KPV293" s="157"/>
      <c r="KPW293" s="153"/>
      <c r="KPX293" s="156"/>
      <c r="KPY293" s="156"/>
      <c r="KPZ293" s="156"/>
      <c r="KQA293" s="156"/>
      <c r="KQB293" s="156"/>
      <c r="KQC293" s="156"/>
      <c r="KQD293" s="156"/>
      <c r="KQE293" s="156"/>
      <c r="KQF293" s="156"/>
      <c r="KQG293" s="156"/>
      <c r="KQH293" s="156"/>
      <c r="KQI293" s="156"/>
      <c r="KQJ293" s="156"/>
      <c r="KQK293" s="156"/>
      <c r="KQL293" s="156"/>
      <c r="KQM293" s="156"/>
      <c r="KQN293" s="156"/>
      <c r="KQO293" s="156"/>
      <c r="KQP293" s="156"/>
      <c r="KQQ293" s="156"/>
      <c r="KQR293" s="156"/>
      <c r="KQS293" s="156"/>
      <c r="KQT293" s="156"/>
      <c r="KQU293" s="156"/>
      <c r="KQV293" s="156"/>
      <c r="KQW293" s="156"/>
      <c r="KQX293" s="156"/>
      <c r="KQY293" s="156"/>
      <c r="KQZ293" s="156"/>
      <c r="KRA293" s="157"/>
      <c r="KRB293" s="153"/>
      <c r="KRC293" s="156"/>
      <c r="KRD293" s="156"/>
      <c r="KRE293" s="156"/>
      <c r="KRF293" s="156"/>
      <c r="KRG293" s="156"/>
      <c r="KRH293" s="156"/>
      <c r="KRI293" s="156"/>
      <c r="KRJ293" s="156"/>
      <c r="KRK293" s="156"/>
      <c r="KRL293" s="156"/>
      <c r="KRM293" s="156"/>
      <c r="KRN293" s="156"/>
      <c r="KRO293" s="156"/>
      <c r="KRP293" s="156"/>
      <c r="KRQ293" s="156"/>
      <c r="KRR293" s="156"/>
      <c r="KRS293" s="156"/>
      <c r="KRT293" s="156"/>
      <c r="KRU293" s="156"/>
      <c r="KRV293" s="156"/>
      <c r="KRW293" s="156"/>
      <c r="KRX293" s="156"/>
      <c r="KRY293" s="156"/>
      <c r="KRZ293" s="156"/>
      <c r="KSA293" s="156"/>
      <c r="KSB293" s="156"/>
      <c r="KSC293" s="156"/>
      <c r="KSD293" s="156"/>
      <c r="KSE293" s="156"/>
      <c r="KSF293" s="157"/>
      <c r="KSG293" s="153"/>
      <c r="KSH293" s="156"/>
      <c r="KSI293" s="156"/>
      <c r="KSJ293" s="156"/>
      <c r="KSK293" s="156"/>
      <c r="KSL293" s="156"/>
      <c r="KSM293" s="156"/>
      <c r="KSN293" s="156"/>
      <c r="KSO293" s="156"/>
      <c r="KSP293" s="156"/>
      <c r="KSQ293" s="156"/>
      <c r="KSR293" s="156"/>
      <c r="KSS293" s="156"/>
      <c r="KST293" s="156"/>
      <c r="KSU293" s="156"/>
      <c r="KSV293" s="156"/>
      <c r="KSW293" s="156"/>
      <c r="KSX293" s="156"/>
      <c r="KSY293" s="156"/>
      <c r="KSZ293" s="156"/>
      <c r="KTA293" s="156"/>
      <c r="KTB293" s="156"/>
      <c r="KTC293" s="156"/>
      <c r="KTD293" s="156"/>
      <c r="KTE293" s="156"/>
      <c r="KTF293" s="156"/>
      <c r="KTG293" s="156"/>
      <c r="KTH293" s="156"/>
      <c r="KTI293" s="156"/>
      <c r="KTJ293" s="156"/>
      <c r="KTK293" s="157"/>
      <c r="KTL293" s="153"/>
      <c r="KTM293" s="156"/>
      <c r="KTN293" s="156"/>
      <c r="KTO293" s="156"/>
      <c r="KTP293" s="156"/>
      <c r="KTQ293" s="156"/>
      <c r="KTR293" s="156"/>
      <c r="KTS293" s="156"/>
      <c r="KTT293" s="156"/>
      <c r="KTU293" s="156"/>
      <c r="KTV293" s="156"/>
      <c r="KTW293" s="156"/>
      <c r="KTX293" s="156"/>
      <c r="KTY293" s="156"/>
      <c r="KTZ293" s="156"/>
      <c r="KUA293" s="156"/>
      <c r="KUB293" s="156"/>
      <c r="KUC293" s="156"/>
      <c r="KUD293" s="156"/>
      <c r="KUE293" s="156"/>
      <c r="KUF293" s="156"/>
      <c r="KUG293" s="156"/>
      <c r="KUH293" s="156"/>
      <c r="KUI293" s="156"/>
      <c r="KUJ293" s="156"/>
      <c r="KUK293" s="156"/>
      <c r="KUL293" s="156"/>
      <c r="KUM293" s="156"/>
      <c r="KUN293" s="156"/>
      <c r="KUO293" s="156"/>
      <c r="KUP293" s="157"/>
      <c r="KUQ293" s="153"/>
      <c r="KUR293" s="156"/>
      <c r="KUS293" s="156"/>
      <c r="KUT293" s="156"/>
      <c r="KUU293" s="156"/>
      <c r="KUV293" s="156"/>
      <c r="KUW293" s="156"/>
      <c r="KUX293" s="156"/>
      <c r="KUY293" s="156"/>
      <c r="KUZ293" s="156"/>
      <c r="KVA293" s="156"/>
      <c r="KVB293" s="156"/>
      <c r="KVC293" s="156"/>
      <c r="KVD293" s="156"/>
      <c r="KVE293" s="156"/>
      <c r="KVF293" s="156"/>
      <c r="KVG293" s="156"/>
      <c r="KVH293" s="156"/>
      <c r="KVI293" s="156"/>
      <c r="KVJ293" s="156"/>
      <c r="KVK293" s="156"/>
      <c r="KVL293" s="156"/>
      <c r="KVM293" s="156"/>
      <c r="KVN293" s="156"/>
      <c r="KVO293" s="156"/>
      <c r="KVP293" s="156"/>
      <c r="KVQ293" s="156"/>
      <c r="KVR293" s="156"/>
      <c r="KVS293" s="156"/>
      <c r="KVT293" s="156"/>
      <c r="KVU293" s="157"/>
      <c r="KVV293" s="153"/>
      <c r="KVW293" s="156"/>
      <c r="KVX293" s="156"/>
      <c r="KVY293" s="156"/>
      <c r="KVZ293" s="156"/>
      <c r="KWA293" s="156"/>
      <c r="KWB293" s="156"/>
      <c r="KWC293" s="156"/>
      <c r="KWD293" s="156"/>
      <c r="KWE293" s="156"/>
      <c r="KWF293" s="156"/>
      <c r="KWG293" s="156"/>
      <c r="KWH293" s="156"/>
      <c r="KWI293" s="156"/>
      <c r="KWJ293" s="156"/>
      <c r="KWK293" s="156"/>
      <c r="KWL293" s="156"/>
      <c r="KWM293" s="156"/>
      <c r="KWN293" s="156"/>
      <c r="KWO293" s="156"/>
      <c r="KWP293" s="156"/>
      <c r="KWQ293" s="156"/>
      <c r="KWR293" s="156"/>
      <c r="KWS293" s="156"/>
      <c r="KWT293" s="156"/>
      <c r="KWU293" s="156"/>
      <c r="KWV293" s="156"/>
      <c r="KWW293" s="156"/>
      <c r="KWX293" s="156"/>
      <c r="KWY293" s="156"/>
      <c r="KWZ293" s="157"/>
      <c r="KXA293" s="153"/>
      <c r="KXB293" s="156"/>
      <c r="KXC293" s="156"/>
      <c r="KXD293" s="156"/>
      <c r="KXE293" s="156"/>
      <c r="KXF293" s="156"/>
      <c r="KXG293" s="156"/>
      <c r="KXH293" s="156"/>
      <c r="KXI293" s="156"/>
      <c r="KXJ293" s="156"/>
      <c r="KXK293" s="156"/>
      <c r="KXL293" s="156"/>
      <c r="KXM293" s="156"/>
      <c r="KXN293" s="156"/>
      <c r="KXO293" s="156"/>
      <c r="KXP293" s="156"/>
      <c r="KXQ293" s="156"/>
      <c r="KXR293" s="156"/>
      <c r="KXS293" s="156"/>
      <c r="KXT293" s="156"/>
      <c r="KXU293" s="156"/>
      <c r="KXV293" s="156"/>
      <c r="KXW293" s="156"/>
      <c r="KXX293" s="156"/>
      <c r="KXY293" s="156"/>
      <c r="KXZ293" s="156"/>
      <c r="KYA293" s="156"/>
      <c r="KYB293" s="156"/>
      <c r="KYC293" s="156"/>
      <c r="KYD293" s="156"/>
      <c r="KYE293" s="157"/>
      <c r="KYF293" s="153"/>
      <c r="KYG293" s="156"/>
      <c r="KYH293" s="156"/>
      <c r="KYI293" s="156"/>
      <c r="KYJ293" s="156"/>
      <c r="KYK293" s="156"/>
      <c r="KYL293" s="156"/>
      <c r="KYM293" s="156"/>
      <c r="KYN293" s="156"/>
      <c r="KYO293" s="156"/>
      <c r="KYP293" s="156"/>
      <c r="KYQ293" s="156"/>
      <c r="KYR293" s="156"/>
      <c r="KYS293" s="156"/>
      <c r="KYT293" s="156"/>
      <c r="KYU293" s="156"/>
      <c r="KYV293" s="156"/>
      <c r="KYW293" s="156"/>
      <c r="KYX293" s="156"/>
      <c r="KYY293" s="156"/>
      <c r="KYZ293" s="156"/>
      <c r="KZA293" s="156"/>
      <c r="KZB293" s="156"/>
      <c r="KZC293" s="156"/>
      <c r="KZD293" s="156"/>
      <c r="KZE293" s="156"/>
      <c r="KZF293" s="156"/>
      <c r="KZG293" s="156"/>
      <c r="KZH293" s="156"/>
      <c r="KZI293" s="156"/>
      <c r="KZJ293" s="157"/>
      <c r="KZK293" s="153"/>
      <c r="KZL293" s="156"/>
      <c r="KZM293" s="156"/>
      <c r="KZN293" s="156"/>
      <c r="KZO293" s="156"/>
      <c r="KZP293" s="156"/>
      <c r="KZQ293" s="156"/>
      <c r="KZR293" s="156"/>
      <c r="KZS293" s="156"/>
      <c r="KZT293" s="156"/>
      <c r="KZU293" s="156"/>
      <c r="KZV293" s="156"/>
      <c r="KZW293" s="156"/>
      <c r="KZX293" s="156"/>
      <c r="KZY293" s="156"/>
      <c r="KZZ293" s="156"/>
      <c r="LAA293" s="156"/>
      <c r="LAB293" s="156"/>
      <c r="LAC293" s="156"/>
      <c r="LAD293" s="156"/>
      <c r="LAE293" s="156"/>
      <c r="LAF293" s="156"/>
      <c r="LAG293" s="156"/>
      <c r="LAH293" s="156"/>
      <c r="LAI293" s="156"/>
      <c r="LAJ293" s="156"/>
      <c r="LAK293" s="156"/>
      <c r="LAL293" s="156"/>
      <c r="LAM293" s="156"/>
      <c r="LAN293" s="156"/>
      <c r="LAO293" s="157"/>
      <c r="LAP293" s="153"/>
      <c r="LAQ293" s="156"/>
      <c r="LAR293" s="156"/>
      <c r="LAS293" s="156"/>
      <c r="LAT293" s="156"/>
      <c r="LAU293" s="156"/>
      <c r="LAV293" s="156"/>
      <c r="LAW293" s="156"/>
      <c r="LAX293" s="156"/>
      <c r="LAY293" s="156"/>
      <c r="LAZ293" s="156"/>
      <c r="LBA293" s="156"/>
      <c r="LBB293" s="156"/>
      <c r="LBC293" s="156"/>
      <c r="LBD293" s="156"/>
      <c r="LBE293" s="156"/>
      <c r="LBF293" s="156"/>
      <c r="LBG293" s="156"/>
      <c r="LBH293" s="156"/>
      <c r="LBI293" s="156"/>
      <c r="LBJ293" s="156"/>
      <c r="LBK293" s="156"/>
      <c r="LBL293" s="156"/>
      <c r="LBM293" s="156"/>
      <c r="LBN293" s="156"/>
      <c r="LBO293" s="156"/>
      <c r="LBP293" s="156"/>
      <c r="LBQ293" s="156"/>
      <c r="LBR293" s="156"/>
      <c r="LBS293" s="156"/>
      <c r="LBT293" s="157"/>
      <c r="LBU293" s="153"/>
      <c r="LBV293" s="156"/>
      <c r="LBW293" s="156"/>
      <c r="LBX293" s="156"/>
      <c r="LBY293" s="156"/>
      <c r="LBZ293" s="156"/>
      <c r="LCA293" s="156"/>
      <c r="LCB293" s="156"/>
      <c r="LCC293" s="156"/>
      <c r="LCD293" s="156"/>
      <c r="LCE293" s="156"/>
      <c r="LCF293" s="156"/>
      <c r="LCG293" s="156"/>
      <c r="LCH293" s="156"/>
      <c r="LCI293" s="156"/>
      <c r="LCJ293" s="156"/>
      <c r="LCK293" s="156"/>
      <c r="LCL293" s="156"/>
      <c r="LCM293" s="156"/>
      <c r="LCN293" s="156"/>
      <c r="LCO293" s="156"/>
      <c r="LCP293" s="156"/>
      <c r="LCQ293" s="156"/>
      <c r="LCR293" s="156"/>
      <c r="LCS293" s="156"/>
      <c r="LCT293" s="156"/>
      <c r="LCU293" s="156"/>
      <c r="LCV293" s="156"/>
      <c r="LCW293" s="156"/>
      <c r="LCX293" s="156"/>
      <c r="LCY293" s="157"/>
      <c r="LCZ293" s="153"/>
      <c r="LDA293" s="156"/>
      <c r="LDB293" s="156"/>
      <c r="LDC293" s="156"/>
      <c r="LDD293" s="156"/>
      <c r="LDE293" s="156"/>
      <c r="LDF293" s="156"/>
      <c r="LDG293" s="156"/>
      <c r="LDH293" s="156"/>
      <c r="LDI293" s="156"/>
      <c r="LDJ293" s="156"/>
      <c r="LDK293" s="156"/>
      <c r="LDL293" s="156"/>
      <c r="LDM293" s="156"/>
      <c r="LDN293" s="156"/>
      <c r="LDO293" s="156"/>
      <c r="LDP293" s="156"/>
      <c r="LDQ293" s="156"/>
      <c r="LDR293" s="156"/>
      <c r="LDS293" s="156"/>
      <c r="LDT293" s="156"/>
      <c r="LDU293" s="156"/>
      <c r="LDV293" s="156"/>
      <c r="LDW293" s="156"/>
      <c r="LDX293" s="156"/>
      <c r="LDY293" s="156"/>
      <c r="LDZ293" s="156"/>
      <c r="LEA293" s="156"/>
      <c r="LEB293" s="156"/>
      <c r="LEC293" s="156"/>
      <c r="LED293" s="157"/>
      <c r="LEE293" s="153"/>
      <c r="LEF293" s="156"/>
      <c r="LEG293" s="156"/>
      <c r="LEH293" s="156"/>
      <c r="LEI293" s="156"/>
      <c r="LEJ293" s="156"/>
      <c r="LEK293" s="156"/>
      <c r="LEL293" s="156"/>
      <c r="LEM293" s="156"/>
      <c r="LEN293" s="156"/>
      <c r="LEO293" s="156"/>
      <c r="LEP293" s="156"/>
      <c r="LEQ293" s="156"/>
      <c r="LER293" s="156"/>
      <c r="LES293" s="156"/>
      <c r="LET293" s="156"/>
      <c r="LEU293" s="156"/>
      <c r="LEV293" s="156"/>
      <c r="LEW293" s="156"/>
      <c r="LEX293" s="156"/>
      <c r="LEY293" s="156"/>
      <c r="LEZ293" s="156"/>
      <c r="LFA293" s="156"/>
      <c r="LFB293" s="156"/>
      <c r="LFC293" s="156"/>
      <c r="LFD293" s="156"/>
      <c r="LFE293" s="156"/>
      <c r="LFF293" s="156"/>
      <c r="LFG293" s="156"/>
      <c r="LFH293" s="156"/>
      <c r="LFI293" s="157"/>
      <c r="LFJ293" s="153"/>
      <c r="LFK293" s="156"/>
      <c r="LFL293" s="156"/>
      <c r="LFM293" s="156"/>
      <c r="LFN293" s="156"/>
      <c r="LFO293" s="156"/>
      <c r="LFP293" s="156"/>
      <c r="LFQ293" s="156"/>
      <c r="LFR293" s="156"/>
      <c r="LFS293" s="156"/>
      <c r="LFT293" s="156"/>
      <c r="LFU293" s="156"/>
      <c r="LFV293" s="156"/>
      <c r="LFW293" s="156"/>
      <c r="LFX293" s="156"/>
      <c r="LFY293" s="156"/>
      <c r="LFZ293" s="156"/>
      <c r="LGA293" s="156"/>
      <c r="LGB293" s="156"/>
      <c r="LGC293" s="156"/>
      <c r="LGD293" s="156"/>
      <c r="LGE293" s="156"/>
      <c r="LGF293" s="156"/>
      <c r="LGG293" s="156"/>
      <c r="LGH293" s="156"/>
      <c r="LGI293" s="156"/>
      <c r="LGJ293" s="156"/>
      <c r="LGK293" s="156"/>
      <c r="LGL293" s="156"/>
      <c r="LGM293" s="156"/>
      <c r="LGN293" s="157"/>
      <c r="LGO293" s="153"/>
      <c r="LGP293" s="156"/>
      <c r="LGQ293" s="156"/>
      <c r="LGR293" s="156"/>
      <c r="LGS293" s="156"/>
      <c r="LGT293" s="156"/>
      <c r="LGU293" s="156"/>
      <c r="LGV293" s="156"/>
      <c r="LGW293" s="156"/>
      <c r="LGX293" s="156"/>
      <c r="LGY293" s="156"/>
      <c r="LGZ293" s="156"/>
      <c r="LHA293" s="156"/>
      <c r="LHB293" s="156"/>
      <c r="LHC293" s="156"/>
      <c r="LHD293" s="156"/>
      <c r="LHE293" s="156"/>
      <c r="LHF293" s="156"/>
      <c r="LHG293" s="156"/>
      <c r="LHH293" s="156"/>
      <c r="LHI293" s="156"/>
      <c r="LHJ293" s="156"/>
      <c r="LHK293" s="156"/>
      <c r="LHL293" s="156"/>
      <c r="LHM293" s="156"/>
      <c r="LHN293" s="156"/>
      <c r="LHO293" s="156"/>
      <c r="LHP293" s="156"/>
      <c r="LHQ293" s="156"/>
      <c r="LHR293" s="156"/>
      <c r="LHS293" s="157"/>
      <c r="LHT293" s="153"/>
      <c r="LHU293" s="156"/>
      <c r="LHV293" s="156"/>
      <c r="LHW293" s="156"/>
      <c r="LHX293" s="156"/>
      <c r="LHY293" s="156"/>
      <c r="LHZ293" s="156"/>
      <c r="LIA293" s="156"/>
      <c r="LIB293" s="156"/>
      <c r="LIC293" s="156"/>
      <c r="LID293" s="156"/>
      <c r="LIE293" s="156"/>
      <c r="LIF293" s="156"/>
      <c r="LIG293" s="156"/>
      <c r="LIH293" s="156"/>
      <c r="LII293" s="156"/>
      <c r="LIJ293" s="156"/>
      <c r="LIK293" s="156"/>
      <c r="LIL293" s="156"/>
      <c r="LIM293" s="156"/>
      <c r="LIN293" s="156"/>
      <c r="LIO293" s="156"/>
      <c r="LIP293" s="156"/>
      <c r="LIQ293" s="156"/>
      <c r="LIR293" s="156"/>
      <c r="LIS293" s="156"/>
      <c r="LIT293" s="156"/>
      <c r="LIU293" s="156"/>
      <c r="LIV293" s="156"/>
      <c r="LIW293" s="156"/>
      <c r="LIX293" s="157"/>
      <c r="LIY293" s="153"/>
      <c r="LIZ293" s="156"/>
      <c r="LJA293" s="156"/>
      <c r="LJB293" s="156"/>
      <c r="LJC293" s="156"/>
      <c r="LJD293" s="156"/>
      <c r="LJE293" s="156"/>
      <c r="LJF293" s="156"/>
      <c r="LJG293" s="156"/>
      <c r="LJH293" s="156"/>
      <c r="LJI293" s="156"/>
      <c r="LJJ293" s="156"/>
      <c r="LJK293" s="156"/>
      <c r="LJL293" s="156"/>
      <c r="LJM293" s="156"/>
      <c r="LJN293" s="156"/>
      <c r="LJO293" s="156"/>
      <c r="LJP293" s="156"/>
      <c r="LJQ293" s="156"/>
      <c r="LJR293" s="156"/>
      <c r="LJS293" s="156"/>
      <c r="LJT293" s="156"/>
      <c r="LJU293" s="156"/>
      <c r="LJV293" s="156"/>
      <c r="LJW293" s="156"/>
      <c r="LJX293" s="156"/>
      <c r="LJY293" s="156"/>
      <c r="LJZ293" s="156"/>
      <c r="LKA293" s="156"/>
      <c r="LKB293" s="156"/>
      <c r="LKC293" s="157"/>
      <c r="LKD293" s="153"/>
      <c r="LKE293" s="156"/>
      <c r="LKF293" s="156"/>
      <c r="LKG293" s="156"/>
      <c r="LKH293" s="156"/>
      <c r="LKI293" s="156"/>
      <c r="LKJ293" s="156"/>
      <c r="LKK293" s="156"/>
      <c r="LKL293" s="156"/>
      <c r="LKM293" s="156"/>
      <c r="LKN293" s="156"/>
      <c r="LKO293" s="156"/>
      <c r="LKP293" s="156"/>
      <c r="LKQ293" s="156"/>
      <c r="LKR293" s="156"/>
      <c r="LKS293" s="156"/>
      <c r="LKT293" s="156"/>
      <c r="LKU293" s="156"/>
      <c r="LKV293" s="156"/>
      <c r="LKW293" s="156"/>
      <c r="LKX293" s="156"/>
      <c r="LKY293" s="156"/>
      <c r="LKZ293" s="156"/>
      <c r="LLA293" s="156"/>
      <c r="LLB293" s="156"/>
      <c r="LLC293" s="156"/>
      <c r="LLD293" s="156"/>
      <c r="LLE293" s="156"/>
      <c r="LLF293" s="156"/>
      <c r="LLG293" s="156"/>
      <c r="LLH293" s="157"/>
      <c r="LLI293" s="153"/>
      <c r="LLJ293" s="156"/>
      <c r="LLK293" s="156"/>
      <c r="LLL293" s="156"/>
      <c r="LLM293" s="156"/>
      <c r="LLN293" s="156"/>
      <c r="LLO293" s="156"/>
      <c r="LLP293" s="156"/>
      <c r="LLQ293" s="156"/>
      <c r="LLR293" s="156"/>
      <c r="LLS293" s="156"/>
      <c r="LLT293" s="156"/>
      <c r="LLU293" s="156"/>
      <c r="LLV293" s="156"/>
      <c r="LLW293" s="156"/>
      <c r="LLX293" s="156"/>
      <c r="LLY293" s="156"/>
      <c r="LLZ293" s="156"/>
      <c r="LMA293" s="156"/>
      <c r="LMB293" s="156"/>
      <c r="LMC293" s="156"/>
      <c r="LMD293" s="156"/>
      <c r="LME293" s="156"/>
      <c r="LMF293" s="156"/>
      <c r="LMG293" s="156"/>
      <c r="LMH293" s="156"/>
      <c r="LMI293" s="156"/>
      <c r="LMJ293" s="156"/>
      <c r="LMK293" s="156"/>
      <c r="LML293" s="156"/>
      <c r="LMM293" s="157"/>
      <c r="LMN293" s="153"/>
      <c r="LMO293" s="156"/>
      <c r="LMP293" s="156"/>
      <c r="LMQ293" s="156"/>
      <c r="LMR293" s="156"/>
      <c r="LMS293" s="156"/>
      <c r="LMT293" s="156"/>
      <c r="LMU293" s="156"/>
      <c r="LMV293" s="156"/>
      <c r="LMW293" s="156"/>
      <c r="LMX293" s="156"/>
      <c r="LMY293" s="156"/>
      <c r="LMZ293" s="156"/>
      <c r="LNA293" s="156"/>
      <c r="LNB293" s="156"/>
      <c r="LNC293" s="156"/>
      <c r="LND293" s="156"/>
      <c r="LNE293" s="156"/>
      <c r="LNF293" s="156"/>
      <c r="LNG293" s="156"/>
      <c r="LNH293" s="156"/>
      <c r="LNI293" s="156"/>
      <c r="LNJ293" s="156"/>
      <c r="LNK293" s="156"/>
      <c r="LNL293" s="156"/>
      <c r="LNM293" s="156"/>
      <c r="LNN293" s="156"/>
      <c r="LNO293" s="156"/>
      <c r="LNP293" s="156"/>
      <c r="LNQ293" s="156"/>
      <c r="LNR293" s="157"/>
      <c r="LNS293" s="153"/>
      <c r="LNT293" s="156"/>
      <c r="LNU293" s="156"/>
      <c r="LNV293" s="156"/>
      <c r="LNW293" s="156"/>
      <c r="LNX293" s="156"/>
      <c r="LNY293" s="156"/>
      <c r="LNZ293" s="156"/>
      <c r="LOA293" s="156"/>
      <c r="LOB293" s="156"/>
      <c r="LOC293" s="156"/>
      <c r="LOD293" s="156"/>
      <c r="LOE293" s="156"/>
      <c r="LOF293" s="156"/>
      <c r="LOG293" s="156"/>
      <c r="LOH293" s="156"/>
      <c r="LOI293" s="156"/>
      <c r="LOJ293" s="156"/>
      <c r="LOK293" s="156"/>
      <c r="LOL293" s="156"/>
      <c r="LOM293" s="156"/>
      <c r="LON293" s="156"/>
      <c r="LOO293" s="156"/>
      <c r="LOP293" s="156"/>
      <c r="LOQ293" s="156"/>
      <c r="LOR293" s="156"/>
      <c r="LOS293" s="156"/>
      <c r="LOT293" s="156"/>
      <c r="LOU293" s="156"/>
      <c r="LOV293" s="156"/>
      <c r="LOW293" s="157"/>
      <c r="LOX293" s="153"/>
      <c r="LOY293" s="156"/>
      <c r="LOZ293" s="156"/>
      <c r="LPA293" s="156"/>
      <c r="LPB293" s="156"/>
      <c r="LPC293" s="156"/>
      <c r="LPD293" s="156"/>
      <c r="LPE293" s="156"/>
      <c r="LPF293" s="156"/>
      <c r="LPG293" s="156"/>
      <c r="LPH293" s="156"/>
      <c r="LPI293" s="156"/>
      <c r="LPJ293" s="156"/>
      <c r="LPK293" s="156"/>
      <c r="LPL293" s="156"/>
      <c r="LPM293" s="156"/>
      <c r="LPN293" s="156"/>
      <c r="LPO293" s="156"/>
      <c r="LPP293" s="156"/>
      <c r="LPQ293" s="156"/>
      <c r="LPR293" s="156"/>
      <c r="LPS293" s="156"/>
      <c r="LPT293" s="156"/>
      <c r="LPU293" s="156"/>
      <c r="LPV293" s="156"/>
      <c r="LPW293" s="156"/>
      <c r="LPX293" s="156"/>
      <c r="LPY293" s="156"/>
      <c r="LPZ293" s="156"/>
      <c r="LQA293" s="156"/>
      <c r="LQB293" s="157"/>
      <c r="LQC293" s="153"/>
      <c r="LQD293" s="156"/>
      <c r="LQE293" s="156"/>
      <c r="LQF293" s="156"/>
      <c r="LQG293" s="156"/>
      <c r="LQH293" s="156"/>
      <c r="LQI293" s="156"/>
      <c r="LQJ293" s="156"/>
      <c r="LQK293" s="156"/>
      <c r="LQL293" s="156"/>
      <c r="LQM293" s="156"/>
      <c r="LQN293" s="156"/>
      <c r="LQO293" s="156"/>
      <c r="LQP293" s="156"/>
      <c r="LQQ293" s="156"/>
      <c r="LQR293" s="156"/>
      <c r="LQS293" s="156"/>
      <c r="LQT293" s="156"/>
      <c r="LQU293" s="156"/>
      <c r="LQV293" s="156"/>
      <c r="LQW293" s="156"/>
      <c r="LQX293" s="156"/>
      <c r="LQY293" s="156"/>
      <c r="LQZ293" s="156"/>
      <c r="LRA293" s="156"/>
      <c r="LRB293" s="156"/>
      <c r="LRC293" s="156"/>
      <c r="LRD293" s="156"/>
      <c r="LRE293" s="156"/>
      <c r="LRF293" s="156"/>
      <c r="LRG293" s="157"/>
      <c r="LRH293" s="153"/>
      <c r="LRI293" s="156"/>
      <c r="LRJ293" s="156"/>
      <c r="LRK293" s="156"/>
      <c r="LRL293" s="156"/>
      <c r="LRM293" s="156"/>
      <c r="LRN293" s="156"/>
      <c r="LRO293" s="156"/>
      <c r="LRP293" s="156"/>
      <c r="LRQ293" s="156"/>
      <c r="LRR293" s="156"/>
      <c r="LRS293" s="156"/>
      <c r="LRT293" s="156"/>
      <c r="LRU293" s="156"/>
      <c r="LRV293" s="156"/>
      <c r="LRW293" s="156"/>
      <c r="LRX293" s="156"/>
      <c r="LRY293" s="156"/>
      <c r="LRZ293" s="156"/>
      <c r="LSA293" s="156"/>
      <c r="LSB293" s="156"/>
      <c r="LSC293" s="156"/>
      <c r="LSD293" s="156"/>
      <c r="LSE293" s="156"/>
      <c r="LSF293" s="156"/>
      <c r="LSG293" s="156"/>
      <c r="LSH293" s="156"/>
      <c r="LSI293" s="156"/>
      <c r="LSJ293" s="156"/>
      <c r="LSK293" s="156"/>
      <c r="LSL293" s="157"/>
      <c r="LSM293" s="153"/>
      <c r="LSN293" s="156"/>
      <c r="LSO293" s="156"/>
      <c r="LSP293" s="156"/>
      <c r="LSQ293" s="156"/>
      <c r="LSR293" s="156"/>
      <c r="LSS293" s="156"/>
      <c r="LST293" s="156"/>
      <c r="LSU293" s="156"/>
      <c r="LSV293" s="156"/>
      <c r="LSW293" s="156"/>
      <c r="LSX293" s="156"/>
      <c r="LSY293" s="156"/>
      <c r="LSZ293" s="156"/>
      <c r="LTA293" s="156"/>
      <c r="LTB293" s="156"/>
      <c r="LTC293" s="156"/>
      <c r="LTD293" s="156"/>
      <c r="LTE293" s="156"/>
      <c r="LTF293" s="156"/>
      <c r="LTG293" s="156"/>
      <c r="LTH293" s="156"/>
      <c r="LTI293" s="156"/>
      <c r="LTJ293" s="156"/>
      <c r="LTK293" s="156"/>
      <c r="LTL293" s="156"/>
      <c r="LTM293" s="156"/>
      <c r="LTN293" s="156"/>
      <c r="LTO293" s="156"/>
      <c r="LTP293" s="156"/>
      <c r="LTQ293" s="157"/>
      <c r="LTR293" s="153"/>
      <c r="LTS293" s="156"/>
      <c r="LTT293" s="156"/>
      <c r="LTU293" s="156"/>
      <c r="LTV293" s="156"/>
      <c r="LTW293" s="156"/>
      <c r="LTX293" s="156"/>
      <c r="LTY293" s="156"/>
      <c r="LTZ293" s="156"/>
      <c r="LUA293" s="156"/>
      <c r="LUB293" s="156"/>
      <c r="LUC293" s="156"/>
      <c r="LUD293" s="156"/>
      <c r="LUE293" s="156"/>
      <c r="LUF293" s="156"/>
      <c r="LUG293" s="156"/>
      <c r="LUH293" s="156"/>
      <c r="LUI293" s="156"/>
      <c r="LUJ293" s="156"/>
      <c r="LUK293" s="156"/>
      <c r="LUL293" s="156"/>
      <c r="LUM293" s="156"/>
      <c r="LUN293" s="156"/>
      <c r="LUO293" s="156"/>
      <c r="LUP293" s="156"/>
      <c r="LUQ293" s="156"/>
      <c r="LUR293" s="156"/>
      <c r="LUS293" s="156"/>
      <c r="LUT293" s="156"/>
      <c r="LUU293" s="156"/>
      <c r="LUV293" s="157"/>
      <c r="LUW293" s="153"/>
      <c r="LUX293" s="156"/>
      <c r="LUY293" s="156"/>
      <c r="LUZ293" s="156"/>
      <c r="LVA293" s="156"/>
      <c r="LVB293" s="156"/>
      <c r="LVC293" s="156"/>
      <c r="LVD293" s="156"/>
      <c r="LVE293" s="156"/>
      <c r="LVF293" s="156"/>
      <c r="LVG293" s="156"/>
      <c r="LVH293" s="156"/>
      <c r="LVI293" s="156"/>
      <c r="LVJ293" s="156"/>
      <c r="LVK293" s="156"/>
      <c r="LVL293" s="156"/>
      <c r="LVM293" s="156"/>
      <c r="LVN293" s="156"/>
      <c r="LVO293" s="156"/>
      <c r="LVP293" s="156"/>
      <c r="LVQ293" s="156"/>
      <c r="LVR293" s="156"/>
      <c r="LVS293" s="156"/>
      <c r="LVT293" s="156"/>
      <c r="LVU293" s="156"/>
      <c r="LVV293" s="156"/>
      <c r="LVW293" s="156"/>
      <c r="LVX293" s="156"/>
      <c r="LVY293" s="156"/>
      <c r="LVZ293" s="156"/>
      <c r="LWA293" s="157"/>
      <c r="LWB293" s="153"/>
      <c r="LWC293" s="156"/>
      <c r="LWD293" s="156"/>
      <c r="LWE293" s="156"/>
      <c r="LWF293" s="156"/>
      <c r="LWG293" s="156"/>
      <c r="LWH293" s="156"/>
      <c r="LWI293" s="156"/>
      <c r="LWJ293" s="156"/>
      <c r="LWK293" s="156"/>
      <c r="LWL293" s="156"/>
      <c r="LWM293" s="156"/>
      <c r="LWN293" s="156"/>
      <c r="LWO293" s="156"/>
      <c r="LWP293" s="156"/>
      <c r="LWQ293" s="156"/>
      <c r="LWR293" s="156"/>
      <c r="LWS293" s="156"/>
      <c r="LWT293" s="156"/>
      <c r="LWU293" s="156"/>
      <c r="LWV293" s="156"/>
      <c r="LWW293" s="156"/>
      <c r="LWX293" s="156"/>
      <c r="LWY293" s="156"/>
      <c r="LWZ293" s="156"/>
      <c r="LXA293" s="156"/>
      <c r="LXB293" s="156"/>
      <c r="LXC293" s="156"/>
      <c r="LXD293" s="156"/>
      <c r="LXE293" s="156"/>
      <c r="LXF293" s="157"/>
      <c r="LXG293" s="153"/>
      <c r="LXH293" s="156"/>
      <c r="LXI293" s="156"/>
      <c r="LXJ293" s="156"/>
      <c r="LXK293" s="156"/>
      <c r="LXL293" s="156"/>
      <c r="LXM293" s="156"/>
      <c r="LXN293" s="156"/>
      <c r="LXO293" s="156"/>
      <c r="LXP293" s="156"/>
      <c r="LXQ293" s="156"/>
      <c r="LXR293" s="156"/>
      <c r="LXS293" s="156"/>
      <c r="LXT293" s="156"/>
      <c r="LXU293" s="156"/>
      <c r="LXV293" s="156"/>
      <c r="LXW293" s="156"/>
      <c r="LXX293" s="156"/>
      <c r="LXY293" s="156"/>
      <c r="LXZ293" s="156"/>
      <c r="LYA293" s="156"/>
      <c r="LYB293" s="156"/>
      <c r="LYC293" s="156"/>
      <c r="LYD293" s="156"/>
      <c r="LYE293" s="156"/>
      <c r="LYF293" s="156"/>
      <c r="LYG293" s="156"/>
      <c r="LYH293" s="156"/>
      <c r="LYI293" s="156"/>
      <c r="LYJ293" s="156"/>
      <c r="LYK293" s="157"/>
      <c r="LYL293" s="153"/>
      <c r="LYM293" s="156"/>
      <c r="LYN293" s="156"/>
      <c r="LYO293" s="156"/>
      <c r="LYP293" s="156"/>
      <c r="LYQ293" s="156"/>
      <c r="LYR293" s="156"/>
      <c r="LYS293" s="156"/>
      <c r="LYT293" s="156"/>
      <c r="LYU293" s="156"/>
      <c r="LYV293" s="156"/>
      <c r="LYW293" s="156"/>
      <c r="LYX293" s="156"/>
      <c r="LYY293" s="156"/>
      <c r="LYZ293" s="156"/>
      <c r="LZA293" s="156"/>
      <c r="LZB293" s="156"/>
      <c r="LZC293" s="156"/>
      <c r="LZD293" s="156"/>
      <c r="LZE293" s="156"/>
      <c r="LZF293" s="156"/>
      <c r="LZG293" s="156"/>
      <c r="LZH293" s="156"/>
      <c r="LZI293" s="156"/>
      <c r="LZJ293" s="156"/>
      <c r="LZK293" s="156"/>
      <c r="LZL293" s="156"/>
      <c r="LZM293" s="156"/>
      <c r="LZN293" s="156"/>
      <c r="LZO293" s="156"/>
      <c r="LZP293" s="157"/>
      <c r="LZQ293" s="153"/>
      <c r="LZR293" s="156"/>
      <c r="LZS293" s="156"/>
      <c r="LZT293" s="156"/>
      <c r="LZU293" s="156"/>
      <c r="LZV293" s="156"/>
      <c r="LZW293" s="156"/>
      <c r="LZX293" s="156"/>
      <c r="LZY293" s="156"/>
      <c r="LZZ293" s="156"/>
      <c r="MAA293" s="156"/>
      <c r="MAB293" s="156"/>
      <c r="MAC293" s="156"/>
      <c r="MAD293" s="156"/>
      <c r="MAE293" s="156"/>
      <c r="MAF293" s="156"/>
      <c r="MAG293" s="156"/>
      <c r="MAH293" s="156"/>
      <c r="MAI293" s="156"/>
      <c r="MAJ293" s="156"/>
      <c r="MAK293" s="156"/>
      <c r="MAL293" s="156"/>
      <c r="MAM293" s="156"/>
      <c r="MAN293" s="156"/>
      <c r="MAO293" s="156"/>
      <c r="MAP293" s="156"/>
      <c r="MAQ293" s="156"/>
      <c r="MAR293" s="156"/>
      <c r="MAS293" s="156"/>
      <c r="MAT293" s="156"/>
      <c r="MAU293" s="157"/>
      <c r="MAV293" s="153"/>
      <c r="MAW293" s="156"/>
      <c r="MAX293" s="156"/>
      <c r="MAY293" s="156"/>
      <c r="MAZ293" s="156"/>
      <c r="MBA293" s="156"/>
      <c r="MBB293" s="156"/>
      <c r="MBC293" s="156"/>
      <c r="MBD293" s="156"/>
      <c r="MBE293" s="156"/>
      <c r="MBF293" s="156"/>
      <c r="MBG293" s="156"/>
      <c r="MBH293" s="156"/>
      <c r="MBI293" s="156"/>
      <c r="MBJ293" s="156"/>
      <c r="MBK293" s="156"/>
      <c r="MBL293" s="156"/>
      <c r="MBM293" s="156"/>
      <c r="MBN293" s="156"/>
      <c r="MBO293" s="156"/>
      <c r="MBP293" s="156"/>
      <c r="MBQ293" s="156"/>
      <c r="MBR293" s="156"/>
      <c r="MBS293" s="156"/>
      <c r="MBT293" s="156"/>
      <c r="MBU293" s="156"/>
      <c r="MBV293" s="156"/>
      <c r="MBW293" s="156"/>
      <c r="MBX293" s="156"/>
      <c r="MBY293" s="156"/>
      <c r="MBZ293" s="157"/>
      <c r="MCA293" s="153"/>
      <c r="MCB293" s="156"/>
      <c r="MCC293" s="156"/>
      <c r="MCD293" s="156"/>
      <c r="MCE293" s="156"/>
      <c r="MCF293" s="156"/>
      <c r="MCG293" s="156"/>
      <c r="MCH293" s="156"/>
      <c r="MCI293" s="156"/>
      <c r="MCJ293" s="156"/>
      <c r="MCK293" s="156"/>
      <c r="MCL293" s="156"/>
      <c r="MCM293" s="156"/>
      <c r="MCN293" s="156"/>
      <c r="MCO293" s="156"/>
      <c r="MCP293" s="156"/>
      <c r="MCQ293" s="156"/>
      <c r="MCR293" s="156"/>
      <c r="MCS293" s="156"/>
      <c r="MCT293" s="156"/>
      <c r="MCU293" s="156"/>
      <c r="MCV293" s="156"/>
      <c r="MCW293" s="156"/>
      <c r="MCX293" s="156"/>
      <c r="MCY293" s="156"/>
      <c r="MCZ293" s="156"/>
      <c r="MDA293" s="156"/>
      <c r="MDB293" s="156"/>
      <c r="MDC293" s="156"/>
      <c r="MDD293" s="156"/>
      <c r="MDE293" s="157"/>
      <c r="MDF293" s="153"/>
      <c r="MDG293" s="156"/>
      <c r="MDH293" s="156"/>
      <c r="MDI293" s="156"/>
      <c r="MDJ293" s="156"/>
      <c r="MDK293" s="156"/>
      <c r="MDL293" s="156"/>
      <c r="MDM293" s="156"/>
      <c r="MDN293" s="156"/>
      <c r="MDO293" s="156"/>
      <c r="MDP293" s="156"/>
      <c r="MDQ293" s="156"/>
      <c r="MDR293" s="156"/>
      <c r="MDS293" s="156"/>
      <c r="MDT293" s="156"/>
      <c r="MDU293" s="156"/>
      <c r="MDV293" s="156"/>
      <c r="MDW293" s="156"/>
      <c r="MDX293" s="156"/>
      <c r="MDY293" s="156"/>
      <c r="MDZ293" s="156"/>
      <c r="MEA293" s="156"/>
      <c r="MEB293" s="156"/>
      <c r="MEC293" s="156"/>
      <c r="MED293" s="156"/>
      <c r="MEE293" s="156"/>
      <c r="MEF293" s="156"/>
      <c r="MEG293" s="156"/>
      <c r="MEH293" s="156"/>
      <c r="MEI293" s="156"/>
      <c r="MEJ293" s="157"/>
      <c r="MEK293" s="153"/>
      <c r="MEL293" s="156"/>
      <c r="MEM293" s="156"/>
      <c r="MEN293" s="156"/>
      <c r="MEO293" s="156"/>
      <c r="MEP293" s="156"/>
      <c r="MEQ293" s="156"/>
      <c r="MER293" s="156"/>
      <c r="MES293" s="156"/>
      <c r="MET293" s="156"/>
      <c r="MEU293" s="156"/>
      <c r="MEV293" s="156"/>
      <c r="MEW293" s="156"/>
      <c r="MEX293" s="156"/>
      <c r="MEY293" s="156"/>
      <c r="MEZ293" s="156"/>
      <c r="MFA293" s="156"/>
      <c r="MFB293" s="156"/>
      <c r="MFC293" s="156"/>
      <c r="MFD293" s="156"/>
      <c r="MFE293" s="156"/>
      <c r="MFF293" s="156"/>
      <c r="MFG293" s="156"/>
      <c r="MFH293" s="156"/>
      <c r="MFI293" s="156"/>
      <c r="MFJ293" s="156"/>
      <c r="MFK293" s="156"/>
      <c r="MFL293" s="156"/>
      <c r="MFM293" s="156"/>
      <c r="MFN293" s="156"/>
      <c r="MFO293" s="157"/>
      <c r="MFP293" s="153"/>
      <c r="MFQ293" s="156"/>
      <c r="MFR293" s="156"/>
      <c r="MFS293" s="156"/>
      <c r="MFT293" s="156"/>
      <c r="MFU293" s="156"/>
      <c r="MFV293" s="156"/>
      <c r="MFW293" s="156"/>
      <c r="MFX293" s="156"/>
      <c r="MFY293" s="156"/>
      <c r="MFZ293" s="156"/>
      <c r="MGA293" s="156"/>
      <c r="MGB293" s="156"/>
      <c r="MGC293" s="156"/>
      <c r="MGD293" s="156"/>
      <c r="MGE293" s="156"/>
      <c r="MGF293" s="156"/>
      <c r="MGG293" s="156"/>
      <c r="MGH293" s="156"/>
      <c r="MGI293" s="156"/>
      <c r="MGJ293" s="156"/>
      <c r="MGK293" s="156"/>
      <c r="MGL293" s="156"/>
      <c r="MGM293" s="156"/>
      <c r="MGN293" s="156"/>
      <c r="MGO293" s="156"/>
      <c r="MGP293" s="156"/>
      <c r="MGQ293" s="156"/>
      <c r="MGR293" s="156"/>
      <c r="MGS293" s="156"/>
      <c r="MGT293" s="157"/>
      <c r="MGU293" s="153"/>
      <c r="MGV293" s="156"/>
      <c r="MGW293" s="156"/>
      <c r="MGX293" s="156"/>
      <c r="MGY293" s="156"/>
      <c r="MGZ293" s="156"/>
      <c r="MHA293" s="156"/>
      <c r="MHB293" s="156"/>
      <c r="MHC293" s="156"/>
      <c r="MHD293" s="156"/>
      <c r="MHE293" s="156"/>
      <c r="MHF293" s="156"/>
      <c r="MHG293" s="156"/>
      <c r="MHH293" s="156"/>
      <c r="MHI293" s="156"/>
      <c r="MHJ293" s="156"/>
      <c r="MHK293" s="156"/>
      <c r="MHL293" s="156"/>
      <c r="MHM293" s="156"/>
      <c r="MHN293" s="156"/>
      <c r="MHO293" s="156"/>
      <c r="MHP293" s="156"/>
      <c r="MHQ293" s="156"/>
      <c r="MHR293" s="156"/>
      <c r="MHS293" s="156"/>
      <c r="MHT293" s="156"/>
      <c r="MHU293" s="156"/>
      <c r="MHV293" s="156"/>
      <c r="MHW293" s="156"/>
      <c r="MHX293" s="156"/>
      <c r="MHY293" s="157"/>
      <c r="MHZ293" s="153"/>
      <c r="MIA293" s="156"/>
      <c r="MIB293" s="156"/>
      <c r="MIC293" s="156"/>
      <c r="MID293" s="156"/>
      <c r="MIE293" s="156"/>
      <c r="MIF293" s="156"/>
      <c r="MIG293" s="156"/>
      <c r="MIH293" s="156"/>
      <c r="MII293" s="156"/>
      <c r="MIJ293" s="156"/>
      <c r="MIK293" s="156"/>
      <c r="MIL293" s="156"/>
      <c r="MIM293" s="156"/>
      <c r="MIN293" s="156"/>
      <c r="MIO293" s="156"/>
      <c r="MIP293" s="156"/>
      <c r="MIQ293" s="156"/>
      <c r="MIR293" s="156"/>
      <c r="MIS293" s="156"/>
      <c r="MIT293" s="156"/>
      <c r="MIU293" s="156"/>
      <c r="MIV293" s="156"/>
      <c r="MIW293" s="156"/>
      <c r="MIX293" s="156"/>
      <c r="MIY293" s="156"/>
      <c r="MIZ293" s="156"/>
      <c r="MJA293" s="156"/>
      <c r="MJB293" s="156"/>
      <c r="MJC293" s="156"/>
      <c r="MJD293" s="157"/>
      <c r="MJE293" s="153"/>
      <c r="MJF293" s="156"/>
      <c r="MJG293" s="156"/>
      <c r="MJH293" s="156"/>
      <c r="MJI293" s="156"/>
      <c r="MJJ293" s="156"/>
      <c r="MJK293" s="156"/>
      <c r="MJL293" s="156"/>
      <c r="MJM293" s="156"/>
      <c r="MJN293" s="156"/>
      <c r="MJO293" s="156"/>
      <c r="MJP293" s="156"/>
      <c r="MJQ293" s="156"/>
      <c r="MJR293" s="156"/>
      <c r="MJS293" s="156"/>
      <c r="MJT293" s="156"/>
      <c r="MJU293" s="156"/>
      <c r="MJV293" s="156"/>
      <c r="MJW293" s="156"/>
      <c r="MJX293" s="156"/>
      <c r="MJY293" s="156"/>
      <c r="MJZ293" s="156"/>
      <c r="MKA293" s="156"/>
      <c r="MKB293" s="156"/>
      <c r="MKC293" s="156"/>
      <c r="MKD293" s="156"/>
      <c r="MKE293" s="156"/>
      <c r="MKF293" s="156"/>
      <c r="MKG293" s="156"/>
      <c r="MKH293" s="156"/>
      <c r="MKI293" s="157"/>
      <c r="MKJ293" s="153"/>
      <c r="MKK293" s="156"/>
      <c r="MKL293" s="156"/>
      <c r="MKM293" s="156"/>
      <c r="MKN293" s="156"/>
      <c r="MKO293" s="156"/>
      <c r="MKP293" s="156"/>
      <c r="MKQ293" s="156"/>
      <c r="MKR293" s="156"/>
      <c r="MKS293" s="156"/>
      <c r="MKT293" s="156"/>
      <c r="MKU293" s="156"/>
      <c r="MKV293" s="156"/>
      <c r="MKW293" s="156"/>
      <c r="MKX293" s="156"/>
      <c r="MKY293" s="156"/>
      <c r="MKZ293" s="156"/>
      <c r="MLA293" s="156"/>
      <c r="MLB293" s="156"/>
      <c r="MLC293" s="156"/>
      <c r="MLD293" s="156"/>
      <c r="MLE293" s="156"/>
      <c r="MLF293" s="156"/>
      <c r="MLG293" s="156"/>
      <c r="MLH293" s="156"/>
      <c r="MLI293" s="156"/>
      <c r="MLJ293" s="156"/>
      <c r="MLK293" s="156"/>
      <c r="MLL293" s="156"/>
      <c r="MLM293" s="156"/>
      <c r="MLN293" s="157"/>
      <c r="MLO293" s="153"/>
      <c r="MLP293" s="156"/>
      <c r="MLQ293" s="156"/>
      <c r="MLR293" s="156"/>
      <c r="MLS293" s="156"/>
      <c r="MLT293" s="156"/>
      <c r="MLU293" s="156"/>
      <c r="MLV293" s="156"/>
      <c r="MLW293" s="156"/>
      <c r="MLX293" s="156"/>
      <c r="MLY293" s="156"/>
      <c r="MLZ293" s="156"/>
      <c r="MMA293" s="156"/>
      <c r="MMB293" s="156"/>
      <c r="MMC293" s="156"/>
      <c r="MMD293" s="156"/>
      <c r="MME293" s="156"/>
      <c r="MMF293" s="156"/>
      <c r="MMG293" s="156"/>
      <c r="MMH293" s="156"/>
      <c r="MMI293" s="156"/>
      <c r="MMJ293" s="156"/>
      <c r="MMK293" s="156"/>
      <c r="MML293" s="156"/>
      <c r="MMM293" s="156"/>
      <c r="MMN293" s="156"/>
      <c r="MMO293" s="156"/>
      <c r="MMP293" s="156"/>
      <c r="MMQ293" s="156"/>
      <c r="MMR293" s="156"/>
      <c r="MMS293" s="157"/>
      <c r="MMT293" s="153"/>
      <c r="MMU293" s="156"/>
      <c r="MMV293" s="156"/>
      <c r="MMW293" s="156"/>
      <c r="MMX293" s="156"/>
      <c r="MMY293" s="156"/>
      <c r="MMZ293" s="156"/>
      <c r="MNA293" s="156"/>
      <c r="MNB293" s="156"/>
      <c r="MNC293" s="156"/>
      <c r="MND293" s="156"/>
      <c r="MNE293" s="156"/>
      <c r="MNF293" s="156"/>
      <c r="MNG293" s="156"/>
      <c r="MNH293" s="156"/>
      <c r="MNI293" s="156"/>
      <c r="MNJ293" s="156"/>
      <c r="MNK293" s="156"/>
      <c r="MNL293" s="156"/>
      <c r="MNM293" s="156"/>
      <c r="MNN293" s="156"/>
      <c r="MNO293" s="156"/>
      <c r="MNP293" s="156"/>
      <c r="MNQ293" s="156"/>
      <c r="MNR293" s="156"/>
      <c r="MNS293" s="156"/>
      <c r="MNT293" s="156"/>
      <c r="MNU293" s="156"/>
      <c r="MNV293" s="156"/>
      <c r="MNW293" s="156"/>
      <c r="MNX293" s="157"/>
      <c r="MNY293" s="153"/>
      <c r="MNZ293" s="156"/>
      <c r="MOA293" s="156"/>
      <c r="MOB293" s="156"/>
      <c r="MOC293" s="156"/>
      <c r="MOD293" s="156"/>
      <c r="MOE293" s="156"/>
      <c r="MOF293" s="156"/>
      <c r="MOG293" s="156"/>
      <c r="MOH293" s="156"/>
      <c r="MOI293" s="156"/>
      <c r="MOJ293" s="156"/>
      <c r="MOK293" s="156"/>
      <c r="MOL293" s="156"/>
      <c r="MOM293" s="156"/>
      <c r="MON293" s="156"/>
      <c r="MOO293" s="156"/>
      <c r="MOP293" s="156"/>
      <c r="MOQ293" s="156"/>
      <c r="MOR293" s="156"/>
      <c r="MOS293" s="156"/>
      <c r="MOT293" s="156"/>
      <c r="MOU293" s="156"/>
      <c r="MOV293" s="156"/>
      <c r="MOW293" s="156"/>
      <c r="MOX293" s="156"/>
      <c r="MOY293" s="156"/>
      <c r="MOZ293" s="156"/>
      <c r="MPA293" s="156"/>
      <c r="MPB293" s="156"/>
      <c r="MPC293" s="157"/>
      <c r="MPD293" s="153"/>
      <c r="MPE293" s="156"/>
      <c r="MPF293" s="156"/>
      <c r="MPG293" s="156"/>
      <c r="MPH293" s="156"/>
      <c r="MPI293" s="156"/>
      <c r="MPJ293" s="156"/>
      <c r="MPK293" s="156"/>
      <c r="MPL293" s="156"/>
      <c r="MPM293" s="156"/>
      <c r="MPN293" s="156"/>
      <c r="MPO293" s="156"/>
      <c r="MPP293" s="156"/>
      <c r="MPQ293" s="156"/>
      <c r="MPR293" s="156"/>
      <c r="MPS293" s="156"/>
      <c r="MPT293" s="156"/>
      <c r="MPU293" s="156"/>
      <c r="MPV293" s="156"/>
      <c r="MPW293" s="156"/>
      <c r="MPX293" s="156"/>
      <c r="MPY293" s="156"/>
      <c r="MPZ293" s="156"/>
      <c r="MQA293" s="156"/>
      <c r="MQB293" s="156"/>
      <c r="MQC293" s="156"/>
      <c r="MQD293" s="156"/>
      <c r="MQE293" s="156"/>
      <c r="MQF293" s="156"/>
      <c r="MQG293" s="156"/>
      <c r="MQH293" s="157"/>
      <c r="MQI293" s="153"/>
      <c r="MQJ293" s="156"/>
      <c r="MQK293" s="156"/>
      <c r="MQL293" s="156"/>
      <c r="MQM293" s="156"/>
      <c r="MQN293" s="156"/>
      <c r="MQO293" s="156"/>
      <c r="MQP293" s="156"/>
      <c r="MQQ293" s="156"/>
      <c r="MQR293" s="156"/>
      <c r="MQS293" s="156"/>
      <c r="MQT293" s="156"/>
      <c r="MQU293" s="156"/>
      <c r="MQV293" s="156"/>
      <c r="MQW293" s="156"/>
      <c r="MQX293" s="156"/>
      <c r="MQY293" s="156"/>
      <c r="MQZ293" s="156"/>
      <c r="MRA293" s="156"/>
      <c r="MRB293" s="156"/>
      <c r="MRC293" s="156"/>
      <c r="MRD293" s="156"/>
      <c r="MRE293" s="156"/>
      <c r="MRF293" s="156"/>
      <c r="MRG293" s="156"/>
      <c r="MRH293" s="156"/>
      <c r="MRI293" s="156"/>
      <c r="MRJ293" s="156"/>
      <c r="MRK293" s="156"/>
      <c r="MRL293" s="156"/>
      <c r="MRM293" s="157"/>
      <c r="MRN293" s="153"/>
      <c r="MRO293" s="156"/>
      <c r="MRP293" s="156"/>
      <c r="MRQ293" s="156"/>
      <c r="MRR293" s="156"/>
      <c r="MRS293" s="156"/>
      <c r="MRT293" s="156"/>
      <c r="MRU293" s="156"/>
      <c r="MRV293" s="156"/>
      <c r="MRW293" s="156"/>
      <c r="MRX293" s="156"/>
      <c r="MRY293" s="156"/>
      <c r="MRZ293" s="156"/>
      <c r="MSA293" s="156"/>
      <c r="MSB293" s="156"/>
      <c r="MSC293" s="156"/>
      <c r="MSD293" s="156"/>
      <c r="MSE293" s="156"/>
      <c r="MSF293" s="156"/>
      <c r="MSG293" s="156"/>
      <c r="MSH293" s="156"/>
      <c r="MSI293" s="156"/>
      <c r="MSJ293" s="156"/>
      <c r="MSK293" s="156"/>
      <c r="MSL293" s="156"/>
      <c r="MSM293" s="156"/>
      <c r="MSN293" s="156"/>
      <c r="MSO293" s="156"/>
      <c r="MSP293" s="156"/>
      <c r="MSQ293" s="156"/>
      <c r="MSR293" s="157"/>
      <c r="MSS293" s="153"/>
      <c r="MST293" s="156"/>
      <c r="MSU293" s="156"/>
      <c r="MSV293" s="156"/>
      <c r="MSW293" s="156"/>
      <c r="MSX293" s="156"/>
      <c r="MSY293" s="156"/>
      <c r="MSZ293" s="156"/>
      <c r="MTA293" s="156"/>
      <c r="MTB293" s="156"/>
      <c r="MTC293" s="156"/>
      <c r="MTD293" s="156"/>
      <c r="MTE293" s="156"/>
      <c r="MTF293" s="156"/>
      <c r="MTG293" s="156"/>
      <c r="MTH293" s="156"/>
      <c r="MTI293" s="156"/>
      <c r="MTJ293" s="156"/>
      <c r="MTK293" s="156"/>
      <c r="MTL293" s="156"/>
      <c r="MTM293" s="156"/>
      <c r="MTN293" s="156"/>
      <c r="MTO293" s="156"/>
      <c r="MTP293" s="156"/>
      <c r="MTQ293" s="156"/>
      <c r="MTR293" s="156"/>
      <c r="MTS293" s="156"/>
      <c r="MTT293" s="156"/>
      <c r="MTU293" s="156"/>
      <c r="MTV293" s="156"/>
      <c r="MTW293" s="157"/>
      <c r="MTX293" s="153"/>
      <c r="MTY293" s="156"/>
      <c r="MTZ293" s="156"/>
      <c r="MUA293" s="156"/>
      <c r="MUB293" s="156"/>
      <c r="MUC293" s="156"/>
      <c r="MUD293" s="156"/>
      <c r="MUE293" s="156"/>
      <c r="MUF293" s="156"/>
      <c r="MUG293" s="156"/>
      <c r="MUH293" s="156"/>
      <c r="MUI293" s="156"/>
      <c r="MUJ293" s="156"/>
      <c r="MUK293" s="156"/>
      <c r="MUL293" s="156"/>
      <c r="MUM293" s="156"/>
      <c r="MUN293" s="156"/>
      <c r="MUO293" s="156"/>
      <c r="MUP293" s="156"/>
      <c r="MUQ293" s="156"/>
      <c r="MUR293" s="156"/>
      <c r="MUS293" s="156"/>
      <c r="MUT293" s="156"/>
      <c r="MUU293" s="156"/>
      <c r="MUV293" s="156"/>
      <c r="MUW293" s="156"/>
      <c r="MUX293" s="156"/>
      <c r="MUY293" s="156"/>
      <c r="MUZ293" s="156"/>
      <c r="MVA293" s="156"/>
      <c r="MVB293" s="157"/>
      <c r="MVC293" s="153"/>
      <c r="MVD293" s="156"/>
      <c r="MVE293" s="156"/>
      <c r="MVF293" s="156"/>
      <c r="MVG293" s="156"/>
      <c r="MVH293" s="156"/>
      <c r="MVI293" s="156"/>
      <c r="MVJ293" s="156"/>
      <c r="MVK293" s="156"/>
      <c r="MVL293" s="156"/>
      <c r="MVM293" s="156"/>
      <c r="MVN293" s="156"/>
      <c r="MVO293" s="156"/>
      <c r="MVP293" s="156"/>
      <c r="MVQ293" s="156"/>
      <c r="MVR293" s="156"/>
      <c r="MVS293" s="156"/>
      <c r="MVT293" s="156"/>
      <c r="MVU293" s="156"/>
      <c r="MVV293" s="156"/>
      <c r="MVW293" s="156"/>
      <c r="MVX293" s="156"/>
      <c r="MVY293" s="156"/>
      <c r="MVZ293" s="156"/>
      <c r="MWA293" s="156"/>
      <c r="MWB293" s="156"/>
      <c r="MWC293" s="156"/>
      <c r="MWD293" s="156"/>
      <c r="MWE293" s="156"/>
      <c r="MWF293" s="156"/>
      <c r="MWG293" s="157"/>
      <c r="MWH293" s="153"/>
      <c r="MWI293" s="156"/>
      <c r="MWJ293" s="156"/>
      <c r="MWK293" s="156"/>
      <c r="MWL293" s="156"/>
      <c r="MWM293" s="156"/>
      <c r="MWN293" s="156"/>
      <c r="MWO293" s="156"/>
      <c r="MWP293" s="156"/>
      <c r="MWQ293" s="156"/>
      <c r="MWR293" s="156"/>
      <c r="MWS293" s="156"/>
      <c r="MWT293" s="156"/>
      <c r="MWU293" s="156"/>
      <c r="MWV293" s="156"/>
      <c r="MWW293" s="156"/>
      <c r="MWX293" s="156"/>
      <c r="MWY293" s="156"/>
      <c r="MWZ293" s="156"/>
      <c r="MXA293" s="156"/>
      <c r="MXB293" s="156"/>
      <c r="MXC293" s="156"/>
      <c r="MXD293" s="156"/>
      <c r="MXE293" s="156"/>
      <c r="MXF293" s="156"/>
      <c r="MXG293" s="156"/>
      <c r="MXH293" s="156"/>
      <c r="MXI293" s="156"/>
      <c r="MXJ293" s="156"/>
      <c r="MXK293" s="156"/>
      <c r="MXL293" s="157"/>
      <c r="MXM293" s="153"/>
      <c r="MXN293" s="156"/>
      <c r="MXO293" s="156"/>
      <c r="MXP293" s="156"/>
      <c r="MXQ293" s="156"/>
      <c r="MXR293" s="156"/>
      <c r="MXS293" s="156"/>
      <c r="MXT293" s="156"/>
      <c r="MXU293" s="156"/>
      <c r="MXV293" s="156"/>
      <c r="MXW293" s="156"/>
      <c r="MXX293" s="156"/>
      <c r="MXY293" s="156"/>
      <c r="MXZ293" s="156"/>
      <c r="MYA293" s="156"/>
      <c r="MYB293" s="156"/>
      <c r="MYC293" s="156"/>
      <c r="MYD293" s="156"/>
      <c r="MYE293" s="156"/>
      <c r="MYF293" s="156"/>
      <c r="MYG293" s="156"/>
      <c r="MYH293" s="156"/>
      <c r="MYI293" s="156"/>
      <c r="MYJ293" s="156"/>
      <c r="MYK293" s="156"/>
      <c r="MYL293" s="156"/>
      <c r="MYM293" s="156"/>
      <c r="MYN293" s="156"/>
      <c r="MYO293" s="156"/>
      <c r="MYP293" s="156"/>
      <c r="MYQ293" s="157"/>
      <c r="MYR293" s="153"/>
      <c r="MYS293" s="156"/>
      <c r="MYT293" s="156"/>
      <c r="MYU293" s="156"/>
      <c r="MYV293" s="156"/>
      <c r="MYW293" s="156"/>
      <c r="MYX293" s="156"/>
      <c r="MYY293" s="156"/>
      <c r="MYZ293" s="156"/>
      <c r="MZA293" s="156"/>
      <c r="MZB293" s="156"/>
      <c r="MZC293" s="156"/>
      <c r="MZD293" s="156"/>
      <c r="MZE293" s="156"/>
      <c r="MZF293" s="156"/>
      <c r="MZG293" s="156"/>
      <c r="MZH293" s="156"/>
      <c r="MZI293" s="156"/>
      <c r="MZJ293" s="156"/>
      <c r="MZK293" s="156"/>
      <c r="MZL293" s="156"/>
      <c r="MZM293" s="156"/>
      <c r="MZN293" s="156"/>
      <c r="MZO293" s="156"/>
      <c r="MZP293" s="156"/>
      <c r="MZQ293" s="156"/>
      <c r="MZR293" s="156"/>
      <c r="MZS293" s="156"/>
      <c r="MZT293" s="156"/>
      <c r="MZU293" s="156"/>
      <c r="MZV293" s="157"/>
      <c r="MZW293" s="153"/>
      <c r="MZX293" s="156"/>
      <c r="MZY293" s="156"/>
      <c r="MZZ293" s="156"/>
      <c r="NAA293" s="156"/>
      <c r="NAB293" s="156"/>
      <c r="NAC293" s="156"/>
      <c r="NAD293" s="156"/>
      <c r="NAE293" s="156"/>
      <c r="NAF293" s="156"/>
      <c r="NAG293" s="156"/>
      <c r="NAH293" s="156"/>
      <c r="NAI293" s="156"/>
      <c r="NAJ293" s="156"/>
      <c r="NAK293" s="156"/>
      <c r="NAL293" s="156"/>
      <c r="NAM293" s="156"/>
      <c r="NAN293" s="156"/>
      <c r="NAO293" s="156"/>
      <c r="NAP293" s="156"/>
      <c r="NAQ293" s="156"/>
      <c r="NAR293" s="156"/>
      <c r="NAS293" s="156"/>
      <c r="NAT293" s="156"/>
      <c r="NAU293" s="156"/>
      <c r="NAV293" s="156"/>
      <c r="NAW293" s="156"/>
      <c r="NAX293" s="156"/>
      <c r="NAY293" s="156"/>
      <c r="NAZ293" s="156"/>
      <c r="NBA293" s="157"/>
      <c r="NBB293" s="153"/>
      <c r="NBC293" s="156"/>
      <c r="NBD293" s="156"/>
      <c r="NBE293" s="156"/>
      <c r="NBF293" s="156"/>
      <c r="NBG293" s="156"/>
      <c r="NBH293" s="156"/>
      <c r="NBI293" s="156"/>
      <c r="NBJ293" s="156"/>
      <c r="NBK293" s="156"/>
      <c r="NBL293" s="156"/>
      <c r="NBM293" s="156"/>
      <c r="NBN293" s="156"/>
      <c r="NBO293" s="156"/>
      <c r="NBP293" s="156"/>
      <c r="NBQ293" s="156"/>
      <c r="NBR293" s="156"/>
      <c r="NBS293" s="156"/>
      <c r="NBT293" s="156"/>
      <c r="NBU293" s="156"/>
      <c r="NBV293" s="156"/>
      <c r="NBW293" s="156"/>
      <c r="NBX293" s="156"/>
      <c r="NBY293" s="156"/>
      <c r="NBZ293" s="156"/>
      <c r="NCA293" s="156"/>
      <c r="NCB293" s="156"/>
      <c r="NCC293" s="156"/>
      <c r="NCD293" s="156"/>
      <c r="NCE293" s="156"/>
      <c r="NCF293" s="157"/>
      <c r="NCG293" s="153"/>
      <c r="NCH293" s="156"/>
      <c r="NCI293" s="156"/>
      <c r="NCJ293" s="156"/>
      <c r="NCK293" s="156"/>
      <c r="NCL293" s="156"/>
      <c r="NCM293" s="156"/>
      <c r="NCN293" s="156"/>
      <c r="NCO293" s="156"/>
      <c r="NCP293" s="156"/>
      <c r="NCQ293" s="156"/>
      <c r="NCR293" s="156"/>
      <c r="NCS293" s="156"/>
      <c r="NCT293" s="156"/>
      <c r="NCU293" s="156"/>
      <c r="NCV293" s="156"/>
      <c r="NCW293" s="156"/>
      <c r="NCX293" s="156"/>
      <c r="NCY293" s="156"/>
      <c r="NCZ293" s="156"/>
      <c r="NDA293" s="156"/>
      <c r="NDB293" s="156"/>
      <c r="NDC293" s="156"/>
      <c r="NDD293" s="156"/>
      <c r="NDE293" s="156"/>
      <c r="NDF293" s="156"/>
      <c r="NDG293" s="156"/>
      <c r="NDH293" s="156"/>
      <c r="NDI293" s="156"/>
      <c r="NDJ293" s="156"/>
      <c r="NDK293" s="157"/>
      <c r="NDL293" s="153"/>
      <c r="NDM293" s="156"/>
      <c r="NDN293" s="156"/>
      <c r="NDO293" s="156"/>
      <c r="NDP293" s="156"/>
      <c r="NDQ293" s="156"/>
      <c r="NDR293" s="156"/>
      <c r="NDS293" s="156"/>
      <c r="NDT293" s="156"/>
      <c r="NDU293" s="156"/>
      <c r="NDV293" s="156"/>
      <c r="NDW293" s="156"/>
      <c r="NDX293" s="156"/>
      <c r="NDY293" s="156"/>
      <c r="NDZ293" s="156"/>
      <c r="NEA293" s="156"/>
      <c r="NEB293" s="156"/>
      <c r="NEC293" s="156"/>
      <c r="NED293" s="156"/>
      <c r="NEE293" s="156"/>
      <c r="NEF293" s="156"/>
      <c r="NEG293" s="156"/>
      <c r="NEH293" s="156"/>
      <c r="NEI293" s="156"/>
      <c r="NEJ293" s="156"/>
      <c r="NEK293" s="156"/>
      <c r="NEL293" s="156"/>
      <c r="NEM293" s="156"/>
      <c r="NEN293" s="156"/>
      <c r="NEO293" s="156"/>
      <c r="NEP293" s="157"/>
      <c r="NEQ293" s="153"/>
      <c r="NER293" s="156"/>
      <c r="NES293" s="156"/>
      <c r="NET293" s="156"/>
      <c r="NEU293" s="156"/>
      <c r="NEV293" s="156"/>
      <c r="NEW293" s="156"/>
      <c r="NEX293" s="156"/>
      <c r="NEY293" s="156"/>
      <c r="NEZ293" s="156"/>
      <c r="NFA293" s="156"/>
      <c r="NFB293" s="156"/>
      <c r="NFC293" s="156"/>
      <c r="NFD293" s="156"/>
      <c r="NFE293" s="156"/>
      <c r="NFF293" s="156"/>
      <c r="NFG293" s="156"/>
      <c r="NFH293" s="156"/>
      <c r="NFI293" s="156"/>
      <c r="NFJ293" s="156"/>
      <c r="NFK293" s="156"/>
      <c r="NFL293" s="156"/>
      <c r="NFM293" s="156"/>
      <c r="NFN293" s="156"/>
      <c r="NFO293" s="156"/>
      <c r="NFP293" s="156"/>
      <c r="NFQ293" s="156"/>
      <c r="NFR293" s="156"/>
      <c r="NFS293" s="156"/>
      <c r="NFT293" s="156"/>
      <c r="NFU293" s="157"/>
      <c r="NFV293" s="153"/>
      <c r="NFW293" s="156"/>
      <c r="NFX293" s="156"/>
      <c r="NFY293" s="156"/>
      <c r="NFZ293" s="156"/>
      <c r="NGA293" s="156"/>
      <c r="NGB293" s="156"/>
      <c r="NGC293" s="156"/>
      <c r="NGD293" s="156"/>
      <c r="NGE293" s="156"/>
      <c r="NGF293" s="156"/>
      <c r="NGG293" s="156"/>
      <c r="NGH293" s="156"/>
      <c r="NGI293" s="156"/>
      <c r="NGJ293" s="156"/>
      <c r="NGK293" s="156"/>
      <c r="NGL293" s="156"/>
      <c r="NGM293" s="156"/>
      <c r="NGN293" s="156"/>
      <c r="NGO293" s="156"/>
      <c r="NGP293" s="156"/>
      <c r="NGQ293" s="156"/>
      <c r="NGR293" s="156"/>
      <c r="NGS293" s="156"/>
      <c r="NGT293" s="156"/>
      <c r="NGU293" s="156"/>
      <c r="NGV293" s="156"/>
      <c r="NGW293" s="156"/>
      <c r="NGX293" s="156"/>
      <c r="NGY293" s="156"/>
      <c r="NGZ293" s="157"/>
      <c r="NHA293" s="153"/>
      <c r="NHB293" s="156"/>
      <c r="NHC293" s="156"/>
      <c r="NHD293" s="156"/>
      <c r="NHE293" s="156"/>
      <c r="NHF293" s="156"/>
      <c r="NHG293" s="156"/>
      <c r="NHH293" s="156"/>
      <c r="NHI293" s="156"/>
      <c r="NHJ293" s="156"/>
      <c r="NHK293" s="156"/>
      <c r="NHL293" s="156"/>
      <c r="NHM293" s="156"/>
      <c r="NHN293" s="156"/>
      <c r="NHO293" s="156"/>
      <c r="NHP293" s="156"/>
      <c r="NHQ293" s="156"/>
      <c r="NHR293" s="156"/>
      <c r="NHS293" s="156"/>
      <c r="NHT293" s="156"/>
      <c r="NHU293" s="156"/>
      <c r="NHV293" s="156"/>
      <c r="NHW293" s="156"/>
      <c r="NHX293" s="156"/>
      <c r="NHY293" s="156"/>
      <c r="NHZ293" s="156"/>
      <c r="NIA293" s="156"/>
      <c r="NIB293" s="156"/>
      <c r="NIC293" s="156"/>
      <c r="NID293" s="156"/>
      <c r="NIE293" s="157"/>
      <c r="NIF293" s="153"/>
      <c r="NIG293" s="156"/>
      <c r="NIH293" s="156"/>
      <c r="NII293" s="156"/>
      <c r="NIJ293" s="156"/>
      <c r="NIK293" s="156"/>
      <c r="NIL293" s="156"/>
      <c r="NIM293" s="156"/>
      <c r="NIN293" s="156"/>
      <c r="NIO293" s="156"/>
      <c r="NIP293" s="156"/>
      <c r="NIQ293" s="156"/>
      <c r="NIR293" s="156"/>
      <c r="NIS293" s="156"/>
      <c r="NIT293" s="156"/>
      <c r="NIU293" s="156"/>
      <c r="NIV293" s="156"/>
      <c r="NIW293" s="156"/>
      <c r="NIX293" s="156"/>
      <c r="NIY293" s="156"/>
      <c r="NIZ293" s="156"/>
      <c r="NJA293" s="156"/>
      <c r="NJB293" s="156"/>
      <c r="NJC293" s="156"/>
      <c r="NJD293" s="156"/>
      <c r="NJE293" s="156"/>
      <c r="NJF293" s="156"/>
      <c r="NJG293" s="156"/>
      <c r="NJH293" s="156"/>
      <c r="NJI293" s="156"/>
      <c r="NJJ293" s="157"/>
      <c r="NJK293" s="153"/>
      <c r="NJL293" s="156"/>
      <c r="NJM293" s="156"/>
      <c r="NJN293" s="156"/>
      <c r="NJO293" s="156"/>
      <c r="NJP293" s="156"/>
      <c r="NJQ293" s="156"/>
      <c r="NJR293" s="156"/>
      <c r="NJS293" s="156"/>
      <c r="NJT293" s="156"/>
      <c r="NJU293" s="156"/>
      <c r="NJV293" s="156"/>
      <c r="NJW293" s="156"/>
      <c r="NJX293" s="156"/>
      <c r="NJY293" s="156"/>
      <c r="NJZ293" s="156"/>
      <c r="NKA293" s="156"/>
      <c r="NKB293" s="156"/>
      <c r="NKC293" s="156"/>
      <c r="NKD293" s="156"/>
      <c r="NKE293" s="156"/>
      <c r="NKF293" s="156"/>
      <c r="NKG293" s="156"/>
      <c r="NKH293" s="156"/>
      <c r="NKI293" s="156"/>
      <c r="NKJ293" s="156"/>
      <c r="NKK293" s="156"/>
      <c r="NKL293" s="156"/>
      <c r="NKM293" s="156"/>
      <c r="NKN293" s="156"/>
      <c r="NKO293" s="157"/>
      <c r="NKP293" s="153"/>
      <c r="NKQ293" s="156"/>
      <c r="NKR293" s="156"/>
      <c r="NKS293" s="156"/>
      <c r="NKT293" s="156"/>
      <c r="NKU293" s="156"/>
      <c r="NKV293" s="156"/>
      <c r="NKW293" s="156"/>
      <c r="NKX293" s="156"/>
      <c r="NKY293" s="156"/>
      <c r="NKZ293" s="156"/>
      <c r="NLA293" s="156"/>
      <c r="NLB293" s="156"/>
      <c r="NLC293" s="156"/>
      <c r="NLD293" s="156"/>
      <c r="NLE293" s="156"/>
      <c r="NLF293" s="156"/>
      <c r="NLG293" s="156"/>
      <c r="NLH293" s="156"/>
      <c r="NLI293" s="156"/>
      <c r="NLJ293" s="156"/>
      <c r="NLK293" s="156"/>
      <c r="NLL293" s="156"/>
      <c r="NLM293" s="156"/>
      <c r="NLN293" s="156"/>
      <c r="NLO293" s="156"/>
      <c r="NLP293" s="156"/>
      <c r="NLQ293" s="156"/>
      <c r="NLR293" s="156"/>
      <c r="NLS293" s="156"/>
      <c r="NLT293" s="157"/>
      <c r="NLU293" s="153"/>
      <c r="NLV293" s="156"/>
      <c r="NLW293" s="156"/>
      <c r="NLX293" s="156"/>
      <c r="NLY293" s="156"/>
      <c r="NLZ293" s="156"/>
      <c r="NMA293" s="156"/>
      <c r="NMB293" s="156"/>
      <c r="NMC293" s="156"/>
      <c r="NMD293" s="156"/>
      <c r="NME293" s="156"/>
      <c r="NMF293" s="156"/>
      <c r="NMG293" s="156"/>
      <c r="NMH293" s="156"/>
      <c r="NMI293" s="156"/>
      <c r="NMJ293" s="156"/>
      <c r="NMK293" s="156"/>
      <c r="NML293" s="156"/>
      <c r="NMM293" s="156"/>
      <c r="NMN293" s="156"/>
      <c r="NMO293" s="156"/>
      <c r="NMP293" s="156"/>
      <c r="NMQ293" s="156"/>
      <c r="NMR293" s="156"/>
      <c r="NMS293" s="156"/>
      <c r="NMT293" s="156"/>
      <c r="NMU293" s="156"/>
      <c r="NMV293" s="156"/>
      <c r="NMW293" s="156"/>
      <c r="NMX293" s="156"/>
      <c r="NMY293" s="157"/>
      <c r="NMZ293" s="153"/>
      <c r="NNA293" s="156"/>
      <c r="NNB293" s="156"/>
      <c r="NNC293" s="156"/>
      <c r="NND293" s="156"/>
      <c r="NNE293" s="156"/>
      <c r="NNF293" s="156"/>
      <c r="NNG293" s="156"/>
      <c r="NNH293" s="156"/>
      <c r="NNI293" s="156"/>
      <c r="NNJ293" s="156"/>
      <c r="NNK293" s="156"/>
      <c r="NNL293" s="156"/>
      <c r="NNM293" s="156"/>
      <c r="NNN293" s="156"/>
      <c r="NNO293" s="156"/>
      <c r="NNP293" s="156"/>
      <c r="NNQ293" s="156"/>
      <c r="NNR293" s="156"/>
      <c r="NNS293" s="156"/>
      <c r="NNT293" s="156"/>
      <c r="NNU293" s="156"/>
      <c r="NNV293" s="156"/>
      <c r="NNW293" s="156"/>
      <c r="NNX293" s="156"/>
      <c r="NNY293" s="156"/>
      <c r="NNZ293" s="156"/>
      <c r="NOA293" s="156"/>
      <c r="NOB293" s="156"/>
      <c r="NOC293" s="156"/>
      <c r="NOD293" s="157"/>
      <c r="NOE293" s="153"/>
      <c r="NOF293" s="156"/>
      <c r="NOG293" s="156"/>
      <c r="NOH293" s="156"/>
      <c r="NOI293" s="156"/>
      <c r="NOJ293" s="156"/>
      <c r="NOK293" s="156"/>
      <c r="NOL293" s="156"/>
      <c r="NOM293" s="156"/>
      <c r="NON293" s="156"/>
      <c r="NOO293" s="156"/>
      <c r="NOP293" s="156"/>
      <c r="NOQ293" s="156"/>
      <c r="NOR293" s="156"/>
      <c r="NOS293" s="156"/>
      <c r="NOT293" s="156"/>
      <c r="NOU293" s="156"/>
      <c r="NOV293" s="156"/>
      <c r="NOW293" s="156"/>
      <c r="NOX293" s="156"/>
      <c r="NOY293" s="156"/>
      <c r="NOZ293" s="156"/>
      <c r="NPA293" s="156"/>
      <c r="NPB293" s="156"/>
      <c r="NPC293" s="156"/>
      <c r="NPD293" s="156"/>
      <c r="NPE293" s="156"/>
      <c r="NPF293" s="156"/>
      <c r="NPG293" s="156"/>
      <c r="NPH293" s="156"/>
      <c r="NPI293" s="157"/>
      <c r="NPJ293" s="153"/>
      <c r="NPK293" s="156"/>
      <c r="NPL293" s="156"/>
      <c r="NPM293" s="156"/>
      <c r="NPN293" s="156"/>
      <c r="NPO293" s="156"/>
      <c r="NPP293" s="156"/>
      <c r="NPQ293" s="156"/>
      <c r="NPR293" s="156"/>
      <c r="NPS293" s="156"/>
      <c r="NPT293" s="156"/>
      <c r="NPU293" s="156"/>
      <c r="NPV293" s="156"/>
      <c r="NPW293" s="156"/>
      <c r="NPX293" s="156"/>
      <c r="NPY293" s="156"/>
      <c r="NPZ293" s="156"/>
      <c r="NQA293" s="156"/>
      <c r="NQB293" s="156"/>
      <c r="NQC293" s="156"/>
      <c r="NQD293" s="156"/>
      <c r="NQE293" s="156"/>
      <c r="NQF293" s="156"/>
      <c r="NQG293" s="156"/>
      <c r="NQH293" s="156"/>
      <c r="NQI293" s="156"/>
      <c r="NQJ293" s="156"/>
      <c r="NQK293" s="156"/>
      <c r="NQL293" s="156"/>
      <c r="NQM293" s="156"/>
      <c r="NQN293" s="157"/>
      <c r="NQO293" s="153"/>
      <c r="NQP293" s="156"/>
      <c r="NQQ293" s="156"/>
      <c r="NQR293" s="156"/>
      <c r="NQS293" s="156"/>
      <c r="NQT293" s="156"/>
      <c r="NQU293" s="156"/>
      <c r="NQV293" s="156"/>
      <c r="NQW293" s="156"/>
      <c r="NQX293" s="156"/>
      <c r="NQY293" s="156"/>
      <c r="NQZ293" s="156"/>
      <c r="NRA293" s="156"/>
      <c r="NRB293" s="156"/>
      <c r="NRC293" s="156"/>
      <c r="NRD293" s="156"/>
      <c r="NRE293" s="156"/>
      <c r="NRF293" s="156"/>
      <c r="NRG293" s="156"/>
      <c r="NRH293" s="156"/>
      <c r="NRI293" s="156"/>
      <c r="NRJ293" s="156"/>
      <c r="NRK293" s="156"/>
      <c r="NRL293" s="156"/>
      <c r="NRM293" s="156"/>
      <c r="NRN293" s="156"/>
      <c r="NRO293" s="156"/>
      <c r="NRP293" s="156"/>
      <c r="NRQ293" s="156"/>
      <c r="NRR293" s="156"/>
      <c r="NRS293" s="157"/>
      <c r="NRT293" s="153"/>
      <c r="NRU293" s="156"/>
      <c r="NRV293" s="156"/>
      <c r="NRW293" s="156"/>
      <c r="NRX293" s="156"/>
      <c r="NRY293" s="156"/>
      <c r="NRZ293" s="156"/>
      <c r="NSA293" s="156"/>
      <c r="NSB293" s="156"/>
      <c r="NSC293" s="156"/>
      <c r="NSD293" s="156"/>
      <c r="NSE293" s="156"/>
      <c r="NSF293" s="156"/>
      <c r="NSG293" s="156"/>
      <c r="NSH293" s="156"/>
      <c r="NSI293" s="156"/>
      <c r="NSJ293" s="156"/>
      <c r="NSK293" s="156"/>
      <c r="NSL293" s="156"/>
      <c r="NSM293" s="156"/>
      <c r="NSN293" s="156"/>
      <c r="NSO293" s="156"/>
      <c r="NSP293" s="156"/>
      <c r="NSQ293" s="156"/>
      <c r="NSR293" s="156"/>
      <c r="NSS293" s="156"/>
      <c r="NST293" s="156"/>
      <c r="NSU293" s="156"/>
      <c r="NSV293" s="156"/>
      <c r="NSW293" s="156"/>
      <c r="NSX293" s="157"/>
      <c r="NSY293" s="153"/>
      <c r="NSZ293" s="156"/>
      <c r="NTA293" s="156"/>
      <c r="NTB293" s="156"/>
      <c r="NTC293" s="156"/>
      <c r="NTD293" s="156"/>
      <c r="NTE293" s="156"/>
      <c r="NTF293" s="156"/>
      <c r="NTG293" s="156"/>
      <c r="NTH293" s="156"/>
      <c r="NTI293" s="156"/>
      <c r="NTJ293" s="156"/>
      <c r="NTK293" s="156"/>
      <c r="NTL293" s="156"/>
      <c r="NTM293" s="156"/>
      <c r="NTN293" s="156"/>
      <c r="NTO293" s="156"/>
      <c r="NTP293" s="156"/>
      <c r="NTQ293" s="156"/>
      <c r="NTR293" s="156"/>
      <c r="NTS293" s="156"/>
      <c r="NTT293" s="156"/>
      <c r="NTU293" s="156"/>
      <c r="NTV293" s="156"/>
      <c r="NTW293" s="156"/>
      <c r="NTX293" s="156"/>
      <c r="NTY293" s="156"/>
      <c r="NTZ293" s="156"/>
      <c r="NUA293" s="156"/>
      <c r="NUB293" s="156"/>
      <c r="NUC293" s="157"/>
      <c r="NUD293" s="153"/>
      <c r="NUE293" s="156"/>
      <c r="NUF293" s="156"/>
      <c r="NUG293" s="156"/>
      <c r="NUH293" s="156"/>
      <c r="NUI293" s="156"/>
      <c r="NUJ293" s="156"/>
      <c r="NUK293" s="156"/>
      <c r="NUL293" s="156"/>
      <c r="NUM293" s="156"/>
      <c r="NUN293" s="156"/>
      <c r="NUO293" s="156"/>
      <c r="NUP293" s="156"/>
      <c r="NUQ293" s="156"/>
      <c r="NUR293" s="156"/>
      <c r="NUS293" s="156"/>
      <c r="NUT293" s="156"/>
      <c r="NUU293" s="156"/>
      <c r="NUV293" s="156"/>
      <c r="NUW293" s="156"/>
      <c r="NUX293" s="156"/>
      <c r="NUY293" s="156"/>
      <c r="NUZ293" s="156"/>
      <c r="NVA293" s="156"/>
      <c r="NVB293" s="156"/>
      <c r="NVC293" s="156"/>
      <c r="NVD293" s="156"/>
      <c r="NVE293" s="156"/>
      <c r="NVF293" s="156"/>
      <c r="NVG293" s="156"/>
      <c r="NVH293" s="157"/>
      <c r="NVI293" s="153"/>
      <c r="NVJ293" s="156"/>
      <c r="NVK293" s="156"/>
      <c r="NVL293" s="156"/>
      <c r="NVM293" s="156"/>
      <c r="NVN293" s="156"/>
      <c r="NVO293" s="156"/>
      <c r="NVP293" s="156"/>
      <c r="NVQ293" s="156"/>
      <c r="NVR293" s="156"/>
      <c r="NVS293" s="156"/>
      <c r="NVT293" s="156"/>
      <c r="NVU293" s="156"/>
      <c r="NVV293" s="156"/>
      <c r="NVW293" s="156"/>
      <c r="NVX293" s="156"/>
      <c r="NVY293" s="156"/>
      <c r="NVZ293" s="156"/>
      <c r="NWA293" s="156"/>
      <c r="NWB293" s="156"/>
      <c r="NWC293" s="156"/>
      <c r="NWD293" s="156"/>
      <c r="NWE293" s="156"/>
      <c r="NWF293" s="156"/>
      <c r="NWG293" s="156"/>
      <c r="NWH293" s="156"/>
      <c r="NWI293" s="156"/>
      <c r="NWJ293" s="156"/>
      <c r="NWK293" s="156"/>
      <c r="NWL293" s="156"/>
      <c r="NWM293" s="157"/>
      <c r="NWN293" s="153"/>
      <c r="NWO293" s="156"/>
      <c r="NWP293" s="156"/>
      <c r="NWQ293" s="156"/>
      <c r="NWR293" s="156"/>
      <c r="NWS293" s="156"/>
      <c r="NWT293" s="156"/>
      <c r="NWU293" s="156"/>
      <c r="NWV293" s="156"/>
      <c r="NWW293" s="156"/>
      <c r="NWX293" s="156"/>
      <c r="NWY293" s="156"/>
      <c r="NWZ293" s="156"/>
      <c r="NXA293" s="156"/>
      <c r="NXB293" s="156"/>
      <c r="NXC293" s="156"/>
      <c r="NXD293" s="156"/>
      <c r="NXE293" s="156"/>
      <c r="NXF293" s="156"/>
      <c r="NXG293" s="156"/>
      <c r="NXH293" s="156"/>
      <c r="NXI293" s="156"/>
      <c r="NXJ293" s="156"/>
      <c r="NXK293" s="156"/>
      <c r="NXL293" s="156"/>
      <c r="NXM293" s="156"/>
      <c r="NXN293" s="156"/>
      <c r="NXO293" s="156"/>
      <c r="NXP293" s="156"/>
      <c r="NXQ293" s="156"/>
      <c r="NXR293" s="157"/>
      <c r="NXS293" s="153"/>
      <c r="NXT293" s="156"/>
      <c r="NXU293" s="156"/>
      <c r="NXV293" s="156"/>
      <c r="NXW293" s="156"/>
      <c r="NXX293" s="156"/>
      <c r="NXY293" s="156"/>
      <c r="NXZ293" s="156"/>
      <c r="NYA293" s="156"/>
      <c r="NYB293" s="156"/>
      <c r="NYC293" s="156"/>
      <c r="NYD293" s="156"/>
      <c r="NYE293" s="156"/>
      <c r="NYF293" s="156"/>
      <c r="NYG293" s="156"/>
      <c r="NYH293" s="156"/>
      <c r="NYI293" s="156"/>
      <c r="NYJ293" s="156"/>
      <c r="NYK293" s="156"/>
      <c r="NYL293" s="156"/>
      <c r="NYM293" s="156"/>
      <c r="NYN293" s="156"/>
      <c r="NYO293" s="156"/>
      <c r="NYP293" s="156"/>
      <c r="NYQ293" s="156"/>
      <c r="NYR293" s="156"/>
      <c r="NYS293" s="156"/>
      <c r="NYT293" s="156"/>
      <c r="NYU293" s="156"/>
      <c r="NYV293" s="156"/>
      <c r="NYW293" s="157"/>
      <c r="NYX293" s="153"/>
      <c r="NYY293" s="156"/>
      <c r="NYZ293" s="156"/>
      <c r="NZA293" s="156"/>
      <c r="NZB293" s="156"/>
      <c r="NZC293" s="156"/>
      <c r="NZD293" s="156"/>
      <c r="NZE293" s="156"/>
      <c r="NZF293" s="156"/>
      <c r="NZG293" s="156"/>
      <c r="NZH293" s="156"/>
      <c r="NZI293" s="156"/>
      <c r="NZJ293" s="156"/>
      <c r="NZK293" s="156"/>
      <c r="NZL293" s="156"/>
      <c r="NZM293" s="156"/>
      <c r="NZN293" s="156"/>
      <c r="NZO293" s="156"/>
      <c r="NZP293" s="156"/>
      <c r="NZQ293" s="156"/>
      <c r="NZR293" s="156"/>
      <c r="NZS293" s="156"/>
      <c r="NZT293" s="156"/>
      <c r="NZU293" s="156"/>
      <c r="NZV293" s="156"/>
      <c r="NZW293" s="156"/>
      <c r="NZX293" s="156"/>
      <c r="NZY293" s="156"/>
      <c r="NZZ293" s="156"/>
      <c r="OAA293" s="156"/>
      <c r="OAB293" s="157"/>
      <c r="OAC293" s="153"/>
      <c r="OAD293" s="156"/>
      <c r="OAE293" s="156"/>
      <c r="OAF293" s="156"/>
      <c r="OAG293" s="156"/>
      <c r="OAH293" s="156"/>
      <c r="OAI293" s="156"/>
      <c r="OAJ293" s="156"/>
      <c r="OAK293" s="156"/>
      <c r="OAL293" s="156"/>
      <c r="OAM293" s="156"/>
      <c r="OAN293" s="156"/>
      <c r="OAO293" s="156"/>
      <c r="OAP293" s="156"/>
      <c r="OAQ293" s="156"/>
      <c r="OAR293" s="156"/>
      <c r="OAS293" s="156"/>
      <c r="OAT293" s="156"/>
      <c r="OAU293" s="156"/>
      <c r="OAV293" s="156"/>
      <c r="OAW293" s="156"/>
      <c r="OAX293" s="156"/>
      <c r="OAY293" s="156"/>
      <c r="OAZ293" s="156"/>
      <c r="OBA293" s="156"/>
      <c r="OBB293" s="156"/>
      <c r="OBC293" s="156"/>
      <c r="OBD293" s="156"/>
      <c r="OBE293" s="156"/>
      <c r="OBF293" s="156"/>
      <c r="OBG293" s="157"/>
      <c r="OBH293" s="153"/>
      <c r="OBI293" s="156"/>
      <c r="OBJ293" s="156"/>
      <c r="OBK293" s="156"/>
      <c r="OBL293" s="156"/>
      <c r="OBM293" s="156"/>
      <c r="OBN293" s="156"/>
      <c r="OBO293" s="156"/>
      <c r="OBP293" s="156"/>
      <c r="OBQ293" s="156"/>
      <c r="OBR293" s="156"/>
      <c r="OBS293" s="156"/>
      <c r="OBT293" s="156"/>
      <c r="OBU293" s="156"/>
      <c r="OBV293" s="156"/>
      <c r="OBW293" s="156"/>
      <c r="OBX293" s="156"/>
      <c r="OBY293" s="156"/>
      <c r="OBZ293" s="156"/>
      <c r="OCA293" s="156"/>
      <c r="OCB293" s="156"/>
      <c r="OCC293" s="156"/>
      <c r="OCD293" s="156"/>
      <c r="OCE293" s="156"/>
      <c r="OCF293" s="156"/>
      <c r="OCG293" s="156"/>
      <c r="OCH293" s="156"/>
      <c r="OCI293" s="156"/>
      <c r="OCJ293" s="156"/>
      <c r="OCK293" s="156"/>
      <c r="OCL293" s="157"/>
      <c r="OCM293" s="153"/>
      <c r="OCN293" s="156"/>
      <c r="OCO293" s="156"/>
      <c r="OCP293" s="156"/>
      <c r="OCQ293" s="156"/>
      <c r="OCR293" s="156"/>
      <c r="OCS293" s="156"/>
      <c r="OCT293" s="156"/>
      <c r="OCU293" s="156"/>
      <c r="OCV293" s="156"/>
      <c r="OCW293" s="156"/>
      <c r="OCX293" s="156"/>
      <c r="OCY293" s="156"/>
      <c r="OCZ293" s="156"/>
      <c r="ODA293" s="156"/>
      <c r="ODB293" s="156"/>
      <c r="ODC293" s="156"/>
      <c r="ODD293" s="156"/>
      <c r="ODE293" s="156"/>
      <c r="ODF293" s="156"/>
      <c r="ODG293" s="156"/>
      <c r="ODH293" s="156"/>
      <c r="ODI293" s="156"/>
      <c r="ODJ293" s="156"/>
      <c r="ODK293" s="156"/>
      <c r="ODL293" s="156"/>
      <c r="ODM293" s="156"/>
      <c r="ODN293" s="156"/>
      <c r="ODO293" s="156"/>
      <c r="ODP293" s="156"/>
      <c r="ODQ293" s="157"/>
      <c r="ODR293" s="153"/>
      <c r="ODS293" s="156"/>
      <c r="ODT293" s="156"/>
      <c r="ODU293" s="156"/>
      <c r="ODV293" s="156"/>
      <c r="ODW293" s="156"/>
      <c r="ODX293" s="156"/>
      <c r="ODY293" s="156"/>
      <c r="ODZ293" s="156"/>
      <c r="OEA293" s="156"/>
      <c r="OEB293" s="156"/>
      <c r="OEC293" s="156"/>
      <c r="OED293" s="156"/>
      <c r="OEE293" s="156"/>
      <c r="OEF293" s="156"/>
      <c r="OEG293" s="156"/>
      <c r="OEH293" s="156"/>
      <c r="OEI293" s="156"/>
      <c r="OEJ293" s="156"/>
      <c r="OEK293" s="156"/>
      <c r="OEL293" s="156"/>
      <c r="OEM293" s="156"/>
      <c r="OEN293" s="156"/>
      <c r="OEO293" s="156"/>
      <c r="OEP293" s="156"/>
      <c r="OEQ293" s="156"/>
      <c r="OER293" s="156"/>
      <c r="OES293" s="156"/>
      <c r="OET293" s="156"/>
      <c r="OEU293" s="156"/>
      <c r="OEV293" s="157"/>
      <c r="OEW293" s="153"/>
      <c r="OEX293" s="156"/>
      <c r="OEY293" s="156"/>
      <c r="OEZ293" s="156"/>
      <c r="OFA293" s="156"/>
      <c r="OFB293" s="156"/>
      <c r="OFC293" s="156"/>
      <c r="OFD293" s="156"/>
      <c r="OFE293" s="156"/>
      <c r="OFF293" s="156"/>
      <c r="OFG293" s="156"/>
      <c r="OFH293" s="156"/>
      <c r="OFI293" s="156"/>
      <c r="OFJ293" s="156"/>
      <c r="OFK293" s="156"/>
      <c r="OFL293" s="156"/>
      <c r="OFM293" s="156"/>
      <c r="OFN293" s="156"/>
      <c r="OFO293" s="156"/>
      <c r="OFP293" s="156"/>
      <c r="OFQ293" s="156"/>
      <c r="OFR293" s="156"/>
      <c r="OFS293" s="156"/>
      <c r="OFT293" s="156"/>
      <c r="OFU293" s="156"/>
      <c r="OFV293" s="156"/>
      <c r="OFW293" s="156"/>
      <c r="OFX293" s="156"/>
      <c r="OFY293" s="156"/>
      <c r="OFZ293" s="156"/>
      <c r="OGA293" s="157"/>
      <c r="OGB293" s="153"/>
      <c r="OGC293" s="156"/>
      <c r="OGD293" s="156"/>
      <c r="OGE293" s="156"/>
      <c r="OGF293" s="156"/>
      <c r="OGG293" s="156"/>
      <c r="OGH293" s="156"/>
      <c r="OGI293" s="156"/>
      <c r="OGJ293" s="156"/>
      <c r="OGK293" s="156"/>
      <c r="OGL293" s="156"/>
      <c r="OGM293" s="156"/>
      <c r="OGN293" s="156"/>
      <c r="OGO293" s="156"/>
      <c r="OGP293" s="156"/>
      <c r="OGQ293" s="156"/>
      <c r="OGR293" s="156"/>
      <c r="OGS293" s="156"/>
      <c r="OGT293" s="156"/>
      <c r="OGU293" s="156"/>
      <c r="OGV293" s="156"/>
      <c r="OGW293" s="156"/>
      <c r="OGX293" s="156"/>
      <c r="OGY293" s="156"/>
      <c r="OGZ293" s="156"/>
      <c r="OHA293" s="156"/>
      <c r="OHB293" s="156"/>
      <c r="OHC293" s="156"/>
      <c r="OHD293" s="156"/>
      <c r="OHE293" s="156"/>
      <c r="OHF293" s="157"/>
      <c r="OHG293" s="153"/>
      <c r="OHH293" s="156"/>
      <c r="OHI293" s="156"/>
      <c r="OHJ293" s="156"/>
      <c r="OHK293" s="156"/>
      <c r="OHL293" s="156"/>
      <c r="OHM293" s="156"/>
      <c r="OHN293" s="156"/>
      <c r="OHO293" s="156"/>
      <c r="OHP293" s="156"/>
      <c r="OHQ293" s="156"/>
      <c r="OHR293" s="156"/>
      <c r="OHS293" s="156"/>
      <c r="OHT293" s="156"/>
      <c r="OHU293" s="156"/>
      <c r="OHV293" s="156"/>
      <c r="OHW293" s="156"/>
      <c r="OHX293" s="156"/>
      <c r="OHY293" s="156"/>
      <c r="OHZ293" s="156"/>
      <c r="OIA293" s="156"/>
      <c r="OIB293" s="156"/>
      <c r="OIC293" s="156"/>
      <c r="OID293" s="156"/>
      <c r="OIE293" s="156"/>
      <c r="OIF293" s="156"/>
      <c r="OIG293" s="156"/>
      <c r="OIH293" s="156"/>
      <c r="OII293" s="156"/>
      <c r="OIJ293" s="156"/>
      <c r="OIK293" s="157"/>
      <c r="OIL293" s="153"/>
      <c r="OIM293" s="156"/>
      <c r="OIN293" s="156"/>
      <c r="OIO293" s="156"/>
      <c r="OIP293" s="156"/>
      <c r="OIQ293" s="156"/>
      <c r="OIR293" s="156"/>
      <c r="OIS293" s="156"/>
      <c r="OIT293" s="156"/>
      <c r="OIU293" s="156"/>
      <c r="OIV293" s="156"/>
      <c r="OIW293" s="156"/>
      <c r="OIX293" s="156"/>
      <c r="OIY293" s="156"/>
      <c r="OIZ293" s="156"/>
      <c r="OJA293" s="156"/>
      <c r="OJB293" s="156"/>
      <c r="OJC293" s="156"/>
      <c r="OJD293" s="156"/>
      <c r="OJE293" s="156"/>
      <c r="OJF293" s="156"/>
      <c r="OJG293" s="156"/>
      <c r="OJH293" s="156"/>
      <c r="OJI293" s="156"/>
      <c r="OJJ293" s="156"/>
      <c r="OJK293" s="156"/>
      <c r="OJL293" s="156"/>
      <c r="OJM293" s="156"/>
      <c r="OJN293" s="156"/>
      <c r="OJO293" s="156"/>
      <c r="OJP293" s="157"/>
      <c r="OJQ293" s="153"/>
      <c r="OJR293" s="156"/>
      <c r="OJS293" s="156"/>
      <c r="OJT293" s="156"/>
      <c r="OJU293" s="156"/>
      <c r="OJV293" s="156"/>
      <c r="OJW293" s="156"/>
      <c r="OJX293" s="156"/>
      <c r="OJY293" s="156"/>
      <c r="OJZ293" s="156"/>
      <c r="OKA293" s="156"/>
      <c r="OKB293" s="156"/>
      <c r="OKC293" s="156"/>
      <c r="OKD293" s="156"/>
      <c r="OKE293" s="156"/>
      <c r="OKF293" s="156"/>
      <c r="OKG293" s="156"/>
      <c r="OKH293" s="156"/>
      <c r="OKI293" s="156"/>
      <c r="OKJ293" s="156"/>
      <c r="OKK293" s="156"/>
      <c r="OKL293" s="156"/>
      <c r="OKM293" s="156"/>
      <c r="OKN293" s="156"/>
      <c r="OKO293" s="156"/>
      <c r="OKP293" s="156"/>
      <c r="OKQ293" s="156"/>
      <c r="OKR293" s="156"/>
      <c r="OKS293" s="156"/>
      <c r="OKT293" s="156"/>
      <c r="OKU293" s="157"/>
      <c r="OKV293" s="153"/>
      <c r="OKW293" s="156"/>
      <c r="OKX293" s="156"/>
      <c r="OKY293" s="156"/>
      <c r="OKZ293" s="156"/>
      <c r="OLA293" s="156"/>
      <c r="OLB293" s="156"/>
      <c r="OLC293" s="156"/>
      <c r="OLD293" s="156"/>
      <c r="OLE293" s="156"/>
      <c r="OLF293" s="156"/>
      <c r="OLG293" s="156"/>
      <c r="OLH293" s="156"/>
      <c r="OLI293" s="156"/>
      <c r="OLJ293" s="156"/>
      <c r="OLK293" s="156"/>
      <c r="OLL293" s="156"/>
      <c r="OLM293" s="156"/>
      <c r="OLN293" s="156"/>
      <c r="OLO293" s="156"/>
      <c r="OLP293" s="156"/>
      <c r="OLQ293" s="156"/>
      <c r="OLR293" s="156"/>
      <c r="OLS293" s="156"/>
      <c r="OLT293" s="156"/>
      <c r="OLU293" s="156"/>
      <c r="OLV293" s="156"/>
      <c r="OLW293" s="156"/>
      <c r="OLX293" s="156"/>
      <c r="OLY293" s="156"/>
      <c r="OLZ293" s="157"/>
      <c r="OMA293" s="153"/>
      <c r="OMB293" s="156"/>
      <c r="OMC293" s="156"/>
      <c r="OMD293" s="156"/>
      <c r="OME293" s="156"/>
      <c r="OMF293" s="156"/>
      <c r="OMG293" s="156"/>
      <c r="OMH293" s="156"/>
      <c r="OMI293" s="156"/>
      <c r="OMJ293" s="156"/>
      <c r="OMK293" s="156"/>
      <c r="OML293" s="156"/>
      <c r="OMM293" s="156"/>
      <c r="OMN293" s="156"/>
      <c r="OMO293" s="156"/>
      <c r="OMP293" s="156"/>
      <c r="OMQ293" s="156"/>
      <c r="OMR293" s="156"/>
      <c r="OMS293" s="156"/>
      <c r="OMT293" s="156"/>
      <c r="OMU293" s="156"/>
      <c r="OMV293" s="156"/>
      <c r="OMW293" s="156"/>
      <c r="OMX293" s="156"/>
      <c r="OMY293" s="156"/>
      <c r="OMZ293" s="156"/>
      <c r="ONA293" s="156"/>
      <c r="ONB293" s="156"/>
      <c r="ONC293" s="156"/>
      <c r="OND293" s="156"/>
      <c r="ONE293" s="157"/>
      <c r="ONF293" s="153"/>
      <c r="ONG293" s="156"/>
      <c r="ONH293" s="156"/>
      <c r="ONI293" s="156"/>
      <c r="ONJ293" s="156"/>
      <c r="ONK293" s="156"/>
      <c r="ONL293" s="156"/>
      <c r="ONM293" s="156"/>
      <c r="ONN293" s="156"/>
      <c r="ONO293" s="156"/>
      <c r="ONP293" s="156"/>
      <c r="ONQ293" s="156"/>
      <c r="ONR293" s="156"/>
      <c r="ONS293" s="156"/>
      <c r="ONT293" s="156"/>
      <c r="ONU293" s="156"/>
      <c r="ONV293" s="156"/>
      <c r="ONW293" s="156"/>
      <c r="ONX293" s="156"/>
      <c r="ONY293" s="156"/>
      <c r="ONZ293" s="156"/>
      <c r="OOA293" s="156"/>
      <c r="OOB293" s="156"/>
      <c r="OOC293" s="156"/>
      <c r="OOD293" s="156"/>
      <c r="OOE293" s="156"/>
      <c r="OOF293" s="156"/>
      <c r="OOG293" s="156"/>
      <c r="OOH293" s="156"/>
      <c r="OOI293" s="156"/>
      <c r="OOJ293" s="157"/>
      <c r="OOK293" s="153"/>
      <c r="OOL293" s="156"/>
      <c r="OOM293" s="156"/>
      <c r="OON293" s="156"/>
      <c r="OOO293" s="156"/>
      <c r="OOP293" s="156"/>
      <c r="OOQ293" s="156"/>
      <c r="OOR293" s="156"/>
      <c r="OOS293" s="156"/>
      <c r="OOT293" s="156"/>
      <c r="OOU293" s="156"/>
      <c r="OOV293" s="156"/>
      <c r="OOW293" s="156"/>
      <c r="OOX293" s="156"/>
      <c r="OOY293" s="156"/>
      <c r="OOZ293" s="156"/>
      <c r="OPA293" s="156"/>
      <c r="OPB293" s="156"/>
      <c r="OPC293" s="156"/>
      <c r="OPD293" s="156"/>
      <c r="OPE293" s="156"/>
      <c r="OPF293" s="156"/>
      <c r="OPG293" s="156"/>
      <c r="OPH293" s="156"/>
      <c r="OPI293" s="156"/>
      <c r="OPJ293" s="156"/>
      <c r="OPK293" s="156"/>
      <c r="OPL293" s="156"/>
      <c r="OPM293" s="156"/>
      <c r="OPN293" s="156"/>
      <c r="OPO293" s="157"/>
      <c r="OPP293" s="153"/>
      <c r="OPQ293" s="156"/>
      <c r="OPR293" s="156"/>
      <c r="OPS293" s="156"/>
      <c r="OPT293" s="156"/>
      <c r="OPU293" s="156"/>
      <c r="OPV293" s="156"/>
      <c r="OPW293" s="156"/>
      <c r="OPX293" s="156"/>
      <c r="OPY293" s="156"/>
      <c r="OPZ293" s="156"/>
      <c r="OQA293" s="156"/>
      <c r="OQB293" s="156"/>
      <c r="OQC293" s="156"/>
      <c r="OQD293" s="156"/>
      <c r="OQE293" s="156"/>
      <c r="OQF293" s="156"/>
      <c r="OQG293" s="156"/>
      <c r="OQH293" s="156"/>
      <c r="OQI293" s="156"/>
      <c r="OQJ293" s="156"/>
      <c r="OQK293" s="156"/>
      <c r="OQL293" s="156"/>
      <c r="OQM293" s="156"/>
      <c r="OQN293" s="156"/>
      <c r="OQO293" s="156"/>
      <c r="OQP293" s="156"/>
      <c r="OQQ293" s="156"/>
      <c r="OQR293" s="156"/>
      <c r="OQS293" s="156"/>
      <c r="OQT293" s="157"/>
      <c r="OQU293" s="153"/>
      <c r="OQV293" s="156"/>
      <c r="OQW293" s="156"/>
      <c r="OQX293" s="156"/>
      <c r="OQY293" s="156"/>
      <c r="OQZ293" s="156"/>
      <c r="ORA293" s="156"/>
      <c r="ORB293" s="156"/>
      <c r="ORC293" s="156"/>
      <c r="ORD293" s="156"/>
      <c r="ORE293" s="156"/>
      <c r="ORF293" s="156"/>
      <c r="ORG293" s="156"/>
      <c r="ORH293" s="156"/>
      <c r="ORI293" s="156"/>
      <c r="ORJ293" s="156"/>
      <c r="ORK293" s="156"/>
      <c r="ORL293" s="156"/>
      <c r="ORM293" s="156"/>
      <c r="ORN293" s="156"/>
      <c r="ORO293" s="156"/>
      <c r="ORP293" s="156"/>
      <c r="ORQ293" s="156"/>
      <c r="ORR293" s="156"/>
      <c r="ORS293" s="156"/>
      <c r="ORT293" s="156"/>
      <c r="ORU293" s="156"/>
      <c r="ORV293" s="156"/>
      <c r="ORW293" s="156"/>
      <c r="ORX293" s="156"/>
      <c r="ORY293" s="157"/>
      <c r="ORZ293" s="153"/>
      <c r="OSA293" s="156"/>
      <c r="OSB293" s="156"/>
      <c r="OSC293" s="156"/>
      <c r="OSD293" s="156"/>
      <c r="OSE293" s="156"/>
      <c r="OSF293" s="156"/>
      <c r="OSG293" s="156"/>
      <c r="OSH293" s="156"/>
      <c r="OSI293" s="156"/>
      <c r="OSJ293" s="156"/>
      <c r="OSK293" s="156"/>
      <c r="OSL293" s="156"/>
      <c r="OSM293" s="156"/>
      <c r="OSN293" s="156"/>
      <c r="OSO293" s="156"/>
      <c r="OSP293" s="156"/>
      <c r="OSQ293" s="156"/>
      <c r="OSR293" s="156"/>
      <c r="OSS293" s="156"/>
      <c r="OST293" s="156"/>
      <c r="OSU293" s="156"/>
      <c r="OSV293" s="156"/>
      <c r="OSW293" s="156"/>
      <c r="OSX293" s="156"/>
      <c r="OSY293" s="156"/>
      <c r="OSZ293" s="156"/>
      <c r="OTA293" s="156"/>
      <c r="OTB293" s="156"/>
      <c r="OTC293" s="156"/>
      <c r="OTD293" s="157"/>
      <c r="OTE293" s="153"/>
      <c r="OTF293" s="156"/>
      <c r="OTG293" s="156"/>
      <c r="OTH293" s="156"/>
      <c r="OTI293" s="156"/>
      <c r="OTJ293" s="156"/>
      <c r="OTK293" s="156"/>
      <c r="OTL293" s="156"/>
      <c r="OTM293" s="156"/>
      <c r="OTN293" s="156"/>
      <c r="OTO293" s="156"/>
      <c r="OTP293" s="156"/>
      <c r="OTQ293" s="156"/>
      <c r="OTR293" s="156"/>
      <c r="OTS293" s="156"/>
      <c r="OTT293" s="156"/>
      <c r="OTU293" s="156"/>
      <c r="OTV293" s="156"/>
      <c r="OTW293" s="156"/>
      <c r="OTX293" s="156"/>
      <c r="OTY293" s="156"/>
      <c r="OTZ293" s="156"/>
      <c r="OUA293" s="156"/>
      <c r="OUB293" s="156"/>
      <c r="OUC293" s="156"/>
      <c r="OUD293" s="156"/>
      <c r="OUE293" s="156"/>
      <c r="OUF293" s="156"/>
      <c r="OUG293" s="156"/>
      <c r="OUH293" s="156"/>
      <c r="OUI293" s="157"/>
      <c r="OUJ293" s="153"/>
      <c r="OUK293" s="156"/>
      <c r="OUL293" s="156"/>
      <c r="OUM293" s="156"/>
      <c r="OUN293" s="156"/>
      <c r="OUO293" s="156"/>
      <c r="OUP293" s="156"/>
      <c r="OUQ293" s="156"/>
      <c r="OUR293" s="156"/>
      <c r="OUS293" s="156"/>
      <c r="OUT293" s="156"/>
      <c r="OUU293" s="156"/>
      <c r="OUV293" s="156"/>
      <c r="OUW293" s="156"/>
      <c r="OUX293" s="156"/>
      <c r="OUY293" s="156"/>
      <c r="OUZ293" s="156"/>
      <c r="OVA293" s="156"/>
      <c r="OVB293" s="156"/>
      <c r="OVC293" s="156"/>
      <c r="OVD293" s="156"/>
      <c r="OVE293" s="156"/>
      <c r="OVF293" s="156"/>
      <c r="OVG293" s="156"/>
      <c r="OVH293" s="156"/>
      <c r="OVI293" s="156"/>
      <c r="OVJ293" s="156"/>
      <c r="OVK293" s="156"/>
      <c r="OVL293" s="156"/>
      <c r="OVM293" s="156"/>
      <c r="OVN293" s="157"/>
      <c r="OVO293" s="153"/>
      <c r="OVP293" s="156"/>
      <c r="OVQ293" s="156"/>
      <c r="OVR293" s="156"/>
      <c r="OVS293" s="156"/>
      <c r="OVT293" s="156"/>
      <c r="OVU293" s="156"/>
      <c r="OVV293" s="156"/>
      <c r="OVW293" s="156"/>
      <c r="OVX293" s="156"/>
      <c r="OVY293" s="156"/>
      <c r="OVZ293" s="156"/>
      <c r="OWA293" s="156"/>
      <c r="OWB293" s="156"/>
      <c r="OWC293" s="156"/>
      <c r="OWD293" s="156"/>
      <c r="OWE293" s="156"/>
      <c r="OWF293" s="156"/>
      <c r="OWG293" s="156"/>
      <c r="OWH293" s="156"/>
      <c r="OWI293" s="156"/>
      <c r="OWJ293" s="156"/>
      <c r="OWK293" s="156"/>
      <c r="OWL293" s="156"/>
      <c r="OWM293" s="156"/>
      <c r="OWN293" s="156"/>
      <c r="OWO293" s="156"/>
      <c r="OWP293" s="156"/>
      <c r="OWQ293" s="156"/>
      <c r="OWR293" s="156"/>
      <c r="OWS293" s="157"/>
      <c r="OWT293" s="153"/>
      <c r="OWU293" s="156"/>
      <c r="OWV293" s="156"/>
      <c r="OWW293" s="156"/>
      <c r="OWX293" s="156"/>
      <c r="OWY293" s="156"/>
      <c r="OWZ293" s="156"/>
      <c r="OXA293" s="156"/>
      <c r="OXB293" s="156"/>
      <c r="OXC293" s="156"/>
      <c r="OXD293" s="156"/>
      <c r="OXE293" s="156"/>
      <c r="OXF293" s="156"/>
      <c r="OXG293" s="156"/>
      <c r="OXH293" s="156"/>
      <c r="OXI293" s="156"/>
      <c r="OXJ293" s="156"/>
      <c r="OXK293" s="156"/>
      <c r="OXL293" s="156"/>
      <c r="OXM293" s="156"/>
      <c r="OXN293" s="156"/>
      <c r="OXO293" s="156"/>
      <c r="OXP293" s="156"/>
      <c r="OXQ293" s="156"/>
      <c r="OXR293" s="156"/>
      <c r="OXS293" s="156"/>
      <c r="OXT293" s="156"/>
      <c r="OXU293" s="156"/>
      <c r="OXV293" s="156"/>
      <c r="OXW293" s="156"/>
      <c r="OXX293" s="157"/>
      <c r="OXY293" s="153"/>
      <c r="OXZ293" s="156"/>
      <c r="OYA293" s="156"/>
      <c r="OYB293" s="156"/>
      <c r="OYC293" s="156"/>
      <c r="OYD293" s="156"/>
      <c r="OYE293" s="156"/>
      <c r="OYF293" s="156"/>
      <c r="OYG293" s="156"/>
      <c r="OYH293" s="156"/>
      <c r="OYI293" s="156"/>
      <c r="OYJ293" s="156"/>
      <c r="OYK293" s="156"/>
      <c r="OYL293" s="156"/>
      <c r="OYM293" s="156"/>
      <c r="OYN293" s="156"/>
      <c r="OYO293" s="156"/>
      <c r="OYP293" s="156"/>
      <c r="OYQ293" s="156"/>
      <c r="OYR293" s="156"/>
      <c r="OYS293" s="156"/>
      <c r="OYT293" s="156"/>
      <c r="OYU293" s="156"/>
      <c r="OYV293" s="156"/>
      <c r="OYW293" s="156"/>
      <c r="OYX293" s="156"/>
      <c r="OYY293" s="156"/>
      <c r="OYZ293" s="156"/>
      <c r="OZA293" s="156"/>
      <c r="OZB293" s="156"/>
      <c r="OZC293" s="157"/>
      <c r="OZD293" s="153"/>
      <c r="OZE293" s="156"/>
      <c r="OZF293" s="156"/>
      <c r="OZG293" s="156"/>
      <c r="OZH293" s="156"/>
      <c r="OZI293" s="156"/>
      <c r="OZJ293" s="156"/>
      <c r="OZK293" s="156"/>
      <c r="OZL293" s="156"/>
      <c r="OZM293" s="156"/>
      <c r="OZN293" s="156"/>
      <c r="OZO293" s="156"/>
      <c r="OZP293" s="156"/>
      <c r="OZQ293" s="156"/>
      <c r="OZR293" s="156"/>
      <c r="OZS293" s="156"/>
      <c r="OZT293" s="156"/>
      <c r="OZU293" s="156"/>
      <c r="OZV293" s="156"/>
      <c r="OZW293" s="156"/>
      <c r="OZX293" s="156"/>
      <c r="OZY293" s="156"/>
      <c r="OZZ293" s="156"/>
      <c r="PAA293" s="156"/>
      <c r="PAB293" s="156"/>
      <c r="PAC293" s="156"/>
      <c r="PAD293" s="156"/>
      <c r="PAE293" s="156"/>
      <c r="PAF293" s="156"/>
      <c r="PAG293" s="156"/>
      <c r="PAH293" s="157"/>
      <c r="PAI293" s="153"/>
      <c r="PAJ293" s="156"/>
      <c r="PAK293" s="156"/>
      <c r="PAL293" s="156"/>
      <c r="PAM293" s="156"/>
      <c r="PAN293" s="156"/>
      <c r="PAO293" s="156"/>
      <c r="PAP293" s="156"/>
      <c r="PAQ293" s="156"/>
      <c r="PAR293" s="156"/>
      <c r="PAS293" s="156"/>
      <c r="PAT293" s="156"/>
      <c r="PAU293" s="156"/>
      <c r="PAV293" s="156"/>
      <c r="PAW293" s="156"/>
      <c r="PAX293" s="156"/>
      <c r="PAY293" s="156"/>
      <c r="PAZ293" s="156"/>
      <c r="PBA293" s="156"/>
      <c r="PBB293" s="156"/>
      <c r="PBC293" s="156"/>
      <c r="PBD293" s="156"/>
      <c r="PBE293" s="156"/>
      <c r="PBF293" s="156"/>
      <c r="PBG293" s="156"/>
      <c r="PBH293" s="156"/>
      <c r="PBI293" s="156"/>
      <c r="PBJ293" s="156"/>
      <c r="PBK293" s="156"/>
      <c r="PBL293" s="156"/>
      <c r="PBM293" s="157"/>
      <c r="PBN293" s="153"/>
      <c r="PBO293" s="156"/>
      <c r="PBP293" s="156"/>
      <c r="PBQ293" s="156"/>
      <c r="PBR293" s="156"/>
      <c r="PBS293" s="156"/>
      <c r="PBT293" s="156"/>
      <c r="PBU293" s="156"/>
      <c r="PBV293" s="156"/>
      <c r="PBW293" s="156"/>
      <c r="PBX293" s="156"/>
      <c r="PBY293" s="156"/>
      <c r="PBZ293" s="156"/>
      <c r="PCA293" s="156"/>
      <c r="PCB293" s="156"/>
      <c r="PCC293" s="156"/>
      <c r="PCD293" s="156"/>
      <c r="PCE293" s="156"/>
      <c r="PCF293" s="156"/>
      <c r="PCG293" s="156"/>
      <c r="PCH293" s="156"/>
      <c r="PCI293" s="156"/>
      <c r="PCJ293" s="156"/>
      <c r="PCK293" s="156"/>
      <c r="PCL293" s="156"/>
      <c r="PCM293" s="156"/>
      <c r="PCN293" s="156"/>
      <c r="PCO293" s="156"/>
      <c r="PCP293" s="156"/>
      <c r="PCQ293" s="156"/>
      <c r="PCR293" s="157"/>
      <c r="PCS293" s="153"/>
      <c r="PCT293" s="156"/>
      <c r="PCU293" s="156"/>
      <c r="PCV293" s="156"/>
      <c r="PCW293" s="156"/>
      <c r="PCX293" s="156"/>
      <c r="PCY293" s="156"/>
      <c r="PCZ293" s="156"/>
      <c r="PDA293" s="156"/>
      <c r="PDB293" s="156"/>
      <c r="PDC293" s="156"/>
      <c r="PDD293" s="156"/>
      <c r="PDE293" s="156"/>
      <c r="PDF293" s="156"/>
      <c r="PDG293" s="156"/>
      <c r="PDH293" s="156"/>
      <c r="PDI293" s="156"/>
      <c r="PDJ293" s="156"/>
      <c r="PDK293" s="156"/>
      <c r="PDL293" s="156"/>
      <c r="PDM293" s="156"/>
      <c r="PDN293" s="156"/>
      <c r="PDO293" s="156"/>
      <c r="PDP293" s="156"/>
      <c r="PDQ293" s="156"/>
      <c r="PDR293" s="156"/>
      <c r="PDS293" s="156"/>
      <c r="PDT293" s="156"/>
      <c r="PDU293" s="156"/>
      <c r="PDV293" s="156"/>
      <c r="PDW293" s="157"/>
      <c r="PDX293" s="153"/>
      <c r="PDY293" s="156"/>
      <c r="PDZ293" s="156"/>
      <c r="PEA293" s="156"/>
      <c r="PEB293" s="156"/>
      <c r="PEC293" s="156"/>
      <c r="PED293" s="156"/>
      <c r="PEE293" s="156"/>
      <c r="PEF293" s="156"/>
      <c r="PEG293" s="156"/>
      <c r="PEH293" s="156"/>
      <c r="PEI293" s="156"/>
      <c r="PEJ293" s="156"/>
      <c r="PEK293" s="156"/>
      <c r="PEL293" s="156"/>
      <c r="PEM293" s="156"/>
      <c r="PEN293" s="156"/>
      <c r="PEO293" s="156"/>
      <c r="PEP293" s="156"/>
      <c r="PEQ293" s="156"/>
      <c r="PER293" s="156"/>
      <c r="PES293" s="156"/>
      <c r="PET293" s="156"/>
      <c r="PEU293" s="156"/>
      <c r="PEV293" s="156"/>
      <c r="PEW293" s="156"/>
      <c r="PEX293" s="156"/>
      <c r="PEY293" s="156"/>
      <c r="PEZ293" s="156"/>
      <c r="PFA293" s="156"/>
      <c r="PFB293" s="157"/>
      <c r="PFC293" s="153"/>
      <c r="PFD293" s="156"/>
      <c r="PFE293" s="156"/>
      <c r="PFF293" s="156"/>
      <c r="PFG293" s="156"/>
      <c r="PFH293" s="156"/>
      <c r="PFI293" s="156"/>
      <c r="PFJ293" s="156"/>
      <c r="PFK293" s="156"/>
      <c r="PFL293" s="156"/>
      <c r="PFM293" s="156"/>
      <c r="PFN293" s="156"/>
      <c r="PFO293" s="156"/>
      <c r="PFP293" s="156"/>
      <c r="PFQ293" s="156"/>
      <c r="PFR293" s="156"/>
      <c r="PFS293" s="156"/>
      <c r="PFT293" s="156"/>
      <c r="PFU293" s="156"/>
      <c r="PFV293" s="156"/>
      <c r="PFW293" s="156"/>
      <c r="PFX293" s="156"/>
      <c r="PFY293" s="156"/>
      <c r="PFZ293" s="156"/>
      <c r="PGA293" s="156"/>
      <c r="PGB293" s="156"/>
      <c r="PGC293" s="156"/>
      <c r="PGD293" s="156"/>
      <c r="PGE293" s="156"/>
      <c r="PGF293" s="156"/>
      <c r="PGG293" s="157"/>
      <c r="PGH293" s="153"/>
      <c r="PGI293" s="156"/>
      <c r="PGJ293" s="156"/>
      <c r="PGK293" s="156"/>
      <c r="PGL293" s="156"/>
      <c r="PGM293" s="156"/>
      <c r="PGN293" s="156"/>
      <c r="PGO293" s="156"/>
      <c r="PGP293" s="156"/>
      <c r="PGQ293" s="156"/>
      <c r="PGR293" s="156"/>
      <c r="PGS293" s="156"/>
      <c r="PGT293" s="156"/>
      <c r="PGU293" s="156"/>
      <c r="PGV293" s="156"/>
      <c r="PGW293" s="156"/>
      <c r="PGX293" s="156"/>
      <c r="PGY293" s="156"/>
      <c r="PGZ293" s="156"/>
      <c r="PHA293" s="156"/>
      <c r="PHB293" s="156"/>
      <c r="PHC293" s="156"/>
      <c r="PHD293" s="156"/>
      <c r="PHE293" s="156"/>
      <c r="PHF293" s="156"/>
      <c r="PHG293" s="156"/>
      <c r="PHH293" s="156"/>
      <c r="PHI293" s="156"/>
      <c r="PHJ293" s="156"/>
      <c r="PHK293" s="156"/>
      <c r="PHL293" s="157"/>
      <c r="PHM293" s="153"/>
      <c r="PHN293" s="156"/>
      <c r="PHO293" s="156"/>
      <c r="PHP293" s="156"/>
      <c r="PHQ293" s="156"/>
      <c r="PHR293" s="156"/>
      <c r="PHS293" s="156"/>
      <c r="PHT293" s="156"/>
      <c r="PHU293" s="156"/>
      <c r="PHV293" s="156"/>
      <c r="PHW293" s="156"/>
      <c r="PHX293" s="156"/>
      <c r="PHY293" s="156"/>
      <c r="PHZ293" s="156"/>
      <c r="PIA293" s="156"/>
      <c r="PIB293" s="156"/>
      <c r="PIC293" s="156"/>
      <c r="PID293" s="156"/>
      <c r="PIE293" s="156"/>
      <c r="PIF293" s="156"/>
      <c r="PIG293" s="156"/>
      <c r="PIH293" s="156"/>
      <c r="PII293" s="156"/>
      <c r="PIJ293" s="156"/>
      <c r="PIK293" s="156"/>
      <c r="PIL293" s="156"/>
      <c r="PIM293" s="156"/>
      <c r="PIN293" s="156"/>
      <c r="PIO293" s="156"/>
      <c r="PIP293" s="156"/>
      <c r="PIQ293" s="157"/>
      <c r="PIR293" s="153"/>
      <c r="PIS293" s="156"/>
      <c r="PIT293" s="156"/>
      <c r="PIU293" s="156"/>
      <c r="PIV293" s="156"/>
      <c r="PIW293" s="156"/>
      <c r="PIX293" s="156"/>
      <c r="PIY293" s="156"/>
      <c r="PIZ293" s="156"/>
      <c r="PJA293" s="156"/>
      <c r="PJB293" s="156"/>
      <c r="PJC293" s="156"/>
      <c r="PJD293" s="156"/>
      <c r="PJE293" s="156"/>
      <c r="PJF293" s="156"/>
      <c r="PJG293" s="156"/>
      <c r="PJH293" s="156"/>
      <c r="PJI293" s="156"/>
      <c r="PJJ293" s="156"/>
      <c r="PJK293" s="156"/>
      <c r="PJL293" s="156"/>
      <c r="PJM293" s="156"/>
      <c r="PJN293" s="156"/>
      <c r="PJO293" s="156"/>
      <c r="PJP293" s="156"/>
      <c r="PJQ293" s="156"/>
      <c r="PJR293" s="156"/>
      <c r="PJS293" s="156"/>
      <c r="PJT293" s="156"/>
      <c r="PJU293" s="156"/>
      <c r="PJV293" s="157"/>
      <c r="PJW293" s="153"/>
      <c r="PJX293" s="156"/>
      <c r="PJY293" s="156"/>
      <c r="PJZ293" s="156"/>
      <c r="PKA293" s="156"/>
      <c r="PKB293" s="156"/>
      <c r="PKC293" s="156"/>
      <c r="PKD293" s="156"/>
      <c r="PKE293" s="156"/>
      <c r="PKF293" s="156"/>
      <c r="PKG293" s="156"/>
      <c r="PKH293" s="156"/>
      <c r="PKI293" s="156"/>
      <c r="PKJ293" s="156"/>
      <c r="PKK293" s="156"/>
      <c r="PKL293" s="156"/>
      <c r="PKM293" s="156"/>
      <c r="PKN293" s="156"/>
      <c r="PKO293" s="156"/>
      <c r="PKP293" s="156"/>
      <c r="PKQ293" s="156"/>
      <c r="PKR293" s="156"/>
      <c r="PKS293" s="156"/>
      <c r="PKT293" s="156"/>
      <c r="PKU293" s="156"/>
      <c r="PKV293" s="156"/>
      <c r="PKW293" s="156"/>
      <c r="PKX293" s="156"/>
      <c r="PKY293" s="156"/>
      <c r="PKZ293" s="156"/>
      <c r="PLA293" s="157"/>
      <c r="PLB293" s="153"/>
      <c r="PLC293" s="156"/>
      <c r="PLD293" s="156"/>
      <c r="PLE293" s="156"/>
      <c r="PLF293" s="156"/>
      <c r="PLG293" s="156"/>
      <c r="PLH293" s="156"/>
      <c r="PLI293" s="156"/>
      <c r="PLJ293" s="156"/>
      <c r="PLK293" s="156"/>
      <c r="PLL293" s="156"/>
      <c r="PLM293" s="156"/>
      <c r="PLN293" s="156"/>
      <c r="PLO293" s="156"/>
      <c r="PLP293" s="156"/>
      <c r="PLQ293" s="156"/>
      <c r="PLR293" s="156"/>
      <c r="PLS293" s="156"/>
      <c r="PLT293" s="156"/>
      <c r="PLU293" s="156"/>
      <c r="PLV293" s="156"/>
      <c r="PLW293" s="156"/>
      <c r="PLX293" s="156"/>
      <c r="PLY293" s="156"/>
      <c r="PLZ293" s="156"/>
      <c r="PMA293" s="156"/>
      <c r="PMB293" s="156"/>
      <c r="PMC293" s="156"/>
      <c r="PMD293" s="156"/>
      <c r="PME293" s="156"/>
      <c r="PMF293" s="157"/>
      <c r="PMG293" s="153"/>
      <c r="PMH293" s="156"/>
      <c r="PMI293" s="156"/>
      <c r="PMJ293" s="156"/>
      <c r="PMK293" s="156"/>
      <c r="PML293" s="156"/>
      <c r="PMM293" s="156"/>
      <c r="PMN293" s="156"/>
      <c r="PMO293" s="156"/>
      <c r="PMP293" s="156"/>
      <c r="PMQ293" s="156"/>
      <c r="PMR293" s="156"/>
      <c r="PMS293" s="156"/>
      <c r="PMT293" s="156"/>
      <c r="PMU293" s="156"/>
      <c r="PMV293" s="156"/>
      <c r="PMW293" s="156"/>
      <c r="PMX293" s="156"/>
      <c r="PMY293" s="156"/>
      <c r="PMZ293" s="156"/>
      <c r="PNA293" s="156"/>
      <c r="PNB293" s="156"/>
      <c r="PNC293" s="156"/>
      <c r="PND293" s="156"/>
      <c r="PNE293" s="156"/>
      <c r="PNF293" s="156"/>
      <c r="PNG293" s="156"/>
      <c r="PNH293" s="156"/>
      <c r="PNI293" s="156"/>
      <c r="PNJ293" s="156"/>
      <c r="PNK293" s="157"/>
      <c r="PNL293" s="153"/>
      <c r="PNM293" s="156"/>
      <c r="PNN293" s="156"/>
      <c r="PNO293" s="156"/>
      <c r="PNP293" s="156"/>
      <c r="PNQ293" s="156"/>
      <c r="PNR293" s="156"/>
      <c r="PNS293" s="156"/>
      <c r="PNT293" s="156"/>
      <c r="PNU293" s="156"/>
      <c r="PNV293" s="156"/>
      <c r="PNW293" s="156"/>
      <c r="PNX293" s="156"/>
      <c r="PNY293" s="156"/>
      <c r="PNZ293" s="156"/>
      <c r="POA293" s="156"/>
      <c r="POB293" s="156"/>
      <c r="POC293" s="156"/>
      <c r="POD293" s="156"/>
      <c r="POE293" s="156"/>
      <c r="POF293" s="156"/>
      <c r="POG293" s="156"/>
      <c r="POH293" s="156"/>
      <c r="POI293" s="156"/>
      <c r="POJ293" s="156"/>
      <c r="POK293" s="156"/>
      <c r="POL293" s="156"/>
      <c r="POM293" s="156"/>
      <c r="PON293" s="156"/>
      <c r="POO293" s="156"/>
      <c r="POP293" s="157"/>
      <c r="POQ293" s="153"/>
      <c r="POR293" s="156"/>
      <c r="POS293" s="156"/>
      <c r="POT293" s="156"/>
      <c r="POU293" s="156"/>
      <c r="POV293" s="156"/>
      <c r="POW293" s="156"/>
      <c r="POX293" s="156"/>
      <c r="POY293" s="156"/>
      <c r="POZ293" s="156"/>
      <c r="PPA293" s="156"/>
      <c r="PPB293" s="156"/>
      <c r="PPC293" s="156"/>
      <c r="PPD293" s="156"/>
      <c r="PPE293" s="156"/>
      <c r="PPF293" s="156"/>
      <c r="PPG293" s="156"/>
      <c r="PPH293" s="156"/>
      <c r="PPI293" s="156"/>
      <c r="PPJ293" s="156"/>
      <c r="PPK293" s="156"/>
      <c r="PPL293" s="156"/>
      <c r="PPM293" s="156"/>
      <c r="PPN293" s="156"/>
      <c r="PPO293" s="156"/>
      <c r="PPP293" s="156"/>
      <c r="PPQ293" s="156"/>
      <c r="PPR293" s="156"/>
      <c r="PPS293" s="156"/>
      <c r="PPT293" s="156"/>
      <c r="PPU293" s="157"/>
      <c r="PPV293" s="153"/>
      <c r="PPW293" s="156"/>
      <c r="PPX293" s="156"/>
      <c r="PPY293" s="156"/>
      <c r="PPZ293" s="156"/>
      <c r="PQA293" s="156"/>
      <c r="PQB293" s="156"/>
      <c r="PQC293" s="156"/>
      <c r="PQD293" s="156"/>
      <c r="PQE293" s="156"/>
      <c r="PQF293" s="156"/>
      <c r="PQG293" s="156"/>
      <c r="PQH293" s="156"/>
      <c r="PQI293" s="156"/>
      <c r="PQJ293" s="156"/>
      <c r="PQK293" s="156"/>
      <c r="PQL293" s="156"/>
      <c r="PQM293" s="156"/>
      <c r="PQN293" s="156"/>
      <c r="PQO293" s="156"/>
      <c r="PQP293" s="156"/>
      <c r="PQQ293" s="156"/>
      <c r="PQR293" s="156"/>
      <c r="PQS293" s="156"/>
      <c r="PQT293" s="156"/>
      <c r="PQU293" s="156"/>
      <c r="PQV293" s="156"/>
      <c r="PQW293" s="156"/>
      <c r="PQX293" s="156"/>
      <c r="PQY293" s="156"/>
      <c r="PQZ293" s="157"/>
      <c r="PRA293" s="153"/>
      <c r="PRB293" s="156"/>
      <c r="PRC293" s="156"/>
      <c r="PRD293" s="156"/>
      <c r="PRE293" s="156"/>
      <c r="PRF293" s="156"/>
      <c r="PRG293" s="156"/>
      <c r="PRH293" s="156"/>
      <c r="PRI293" s="156"/>
      <c r="PRJ293" s="156"/>
      <c r="PRK293" s="156"/>
      <c r="PRL293" s="156"/>
      <c r="PRM293" s="156"/>
      <c r="PRN293" s="156"/>
      <c r="PRO293" s="156"/>
      <c r="PRP293" s="156"/>
      <c r="PRQ293" s="156"/>
      <c r="PRR293" s="156"/>
      <c r="PRS293" s="156"/>
      <c r="PRT293" s="156"/>
      <c r="PRU293" s="156"/>
      <c r="PRV293" s="156"/>
      <c r="PRW293" s="156"/>
      <c r="PRX293" s="156"/>
      <c r="PRY293" s="156"/>
      <c r="PRZ293" s="156"/>
      <c r="PSA293" s="156"/>
      <c r="PSB293" s="156"/>
      <c r="PSC293" s="156"/>
      <c r="PSD293" s="156"/>
      <c r="PSE293" s="157"/>
      <c r="PSF293" s="153"/>
      <c r="PSG293" s="156"/>
      <c r="PSH293" s="156"/>
      <c r="PSI293" s="156"/>
      <c r="PSJ293" s="156"/>
      <c r="PSK293" s="156"/>
      <c r="PSL293" s="156"/>
      <c r="PSM293" s="156"/>
      <c r="PSN293" s="156"/>
      <c r="PSO293" s="156"/>
      <c r="PSP293" s="156"/>
      <c r="PSQ293" s="156"/>
      <c r="PSR293" s="156"/>
      <c r="PSS293" s="156"/>
      <c r="PST293" s="156"/>
      <c r="PSU293" s="156"/>
      <c r="PSV293" s="156"/>
      <c r="PSW293" s="156"/>
      <c r="PSX293" s="156"/>
      <c r="PSY293" s="156"/>
      <c r="PSZ293" s="156"/>
      <c r="PTA293" s="156"/>
      <c r="PTB293" s="156"/>
      <c r="PTC293" s="156"/>
      <c r="PTD293" s="156"/>
      <c r="PTE293" s="156"/>
      <c r="PTF293" s="156"/>
      <c r="PTG293" s="156"/>
      <c r="PTH293" s="156"/>
      <c r="PTI293" s="156"/>
      <c r="PTJ293" s="157"/>
      <c r="PTK293" s="153"/>
      <c r="PTL293" s="156"/>
      <c r="PTM293" s="156"/>
      <c r="PTN293" s="156"/>
      <c r="PTO293" s="156"/>
      <c r="PTP293" s="156"/>
      <c r="PTQ293" s="156"/>
      <c r="PTR293" s="156"/>
      <c r="PTS293" s="156"/>
      <c r="PTT293" s="156"/>
      <c r="PTU293" s="156"/>
      <c r="PTV293" s="156"/>
      <c r="PTW293" s="156"/>
      <c r="PTX293" s="156"/>
      <c r="PTY293" s="156"/>
      <c r="PTZ293" s="156"/>
      <c r="PUA293" s="156"/>
      <c r="PUB293" s="156"/>
      <c r="PUC293" s="156"/>
      <c r="PUD293" s="156"/>
      <c r="PUE293" s="156"/>
      <c r="PUF293" s="156"/>
      <c r="PUG293" s="156"/>
      <c r="PUH293" s="156"/>
      <c r="PUI293" s="156"/>
      <c r="PUJ293" s="156"/>
      <c r="PUK293" s="156"/>
      <c r="PUL293" s="156"/>
      <c r="PUM293" s="156"/>
      <c r="PUN293" s="156"/>
      <c r="PUO293" s="157"/>
      <c r="PUP293" s="153"/>
      <c r="PUQ293" s="156"/>
      <c r="PUR293" s="156"/>
      <c r="PUS293" s="156"/>
      <c r="PUT293" s="156"/>
      <c r="PUU293" s="156"/>
      <c r="PUV293" s="156"/>
      <c r="PUW293" s="156"/>
      <c r="PUX293" s="156"/>
      <c r="PUY293" s="156"/>
      <c r="PUZ293" s="156"/>
      <c r="PVA293" s="156"/>
      <c r="PVB293" s="156"/>
      <c r="PVC293" s="156"/>
      <c r="PVD293" s="156"/>
      <c r="PVE293" s="156"/>
      <c r="PVF293" s="156"/>
      <c r="PVG293" s="156"/>
      <c r="PVH293" s="156"/>
      <c r="PVI293" s="156"/>
      <c r="PVJ293" s="156"/>
      <c r="PVK293" s="156"/>
      <c r="PVL293" s="156"/>
      <c r="PVM293" s="156"/>
      <c r="PVN293" s="156"/>
      <c r="PVO293" s="156"/>
      <c r="PVP293" s="156"/>
      <c r="PVQ293" s="156"/>
      <c r="PVR293" s="156"/>
      <c r="PVS293" s="156"/>
      <c r="PVT293" s="157"/>
      <c r="PVU293" s="153"/>
      <c r="PVV293" s="156"/>
      <c r="PVW293" s="156"/>
      <c r="PVX293" s="156"/>
      <c r="PVY293" s="156"/>
      <c r="PVZ293" s="156"/>
      <c r="PWA293" s="156"/>
      <c r="PWB293" s="156"/>
      <c r="PWC293" s="156"/>
      <c r="PWD293" s="156"/>
      <c r="PWE293" s="156"/>
      <c r="PWF293" s="156"/>
      <c r="PWG293" s="156"/>
      <c r="PWH293" s="156"/>
      <c r="PWI293" s="156"/>
      <c r="PWJ293" s="156"/>
      <c r="PWK293" s="156"/>
      <c r="PWL293" s="156"/>
      <c r="PWM293" s="156"/>
      <c r="PWN293" s="156"/>
      <c r="PWO293" s="156"/>
      <c r="PWP293" s="156"/>
      <c r="PWQ293" s="156"/>
      <c r="PWR293" s="156"/>
      <c r="PWS293" s="156"/>
      <c r="PWT293" s="156"/>
      <c r="PWU293" s="156"/>
      <c r="PWV293" s="156"/>
      <c r="PWW293" s="156"/>
      <c r="PWX293" s="156"/>
      <c r="PWY293" s="157"/>
      <c r="PWZ293" s="153"/>
      <c r="PXA293" s="156"/>
      <c r="PXB293" s="156"/>
      <c r="PXC293" s="156"/>
      <c r="PXD293" s="156"/>
      <c r="PXE293" s="156"/>
      <c r="PXF293" s="156"/>
      <c r="PXG293" s="156"/>
      <c r="PXH293" s="156"/>
      <c r="PXI293" s="156"/>
      <c r="PXJ293" s="156"/>
      <c r="PXK293" s="156"/>
      <c r="PXL293" s="156"/>
      <c r="PXM293" s="156"/>
      <c r="PXN293" s="156"/>
      <c r="PXO293" s="156"/>
      <c r="PXP293" s="156"/>
      <c r="PXQ293" s="156"/>
      <c r="PXR293" s="156"/>
      <c r="PXS293" s="156"/>
      <c r="PXT293" s="156"/>
      <c r="PXU293" s="156"/>
      <c r="PXV293" s="156"/>
      <c r="PXW293" s="156"/>
      <c r="PXX293" s="156"/>
      <c r="PXY293" s="156"/>
      <c r="PXZ293" s="156"/>
      <c r="PYA293" s="156"/>
      <c r="PYB293" s="156"/>
      <c r="PYC293" s="156"/>
      <c r="PYD293" s="157"/>
      <c r="PYE293" s="153"/>
      <c r="PYF293" s="156"/>
      <c r="PYG293" s="156"/>
      <c r="PYH293" s="156"/>
      <c r="PYI293" s="156"/>
      <c r="PYJ293" s="156"/>
      <c r="PYK293" s="156"/>
      <c r="PYL293" s="156"/>
      <c r="PYM293" s="156"/>
      <c r="PYN293" s="156"/>
      <c r="PYO293" s="156"/>
      <c r="PYP293" s="156"/>
      <c r="PYQ293" s="156"/>
      <c r="PYR293" s="156"/>
      <c r="PYS293" s="156"/>
      <c r="PYT293" s="156"/>
      <c r="PYU293" s="156"/>
      <c r="PYV293" s="156"/>
      <c r="PYW293" s="156"/>
      <c r="PYX293" s="156"/>
      <c r="PYY293" s="156"/>
      <c r="PYZ293" s="156"/>
      <c r="PZA293" s="156"/>
      <c r="PZB293" s="156"/>
      <c r="PZC293" s="156"/>
      <c r="PZD293" s="156"/>
      <c r="PZE293" s="156"/>
      <c r="PZF293" s="156"/>
      <c r="PZG293" s="156"/>
      <c r="PZH293" s="156"/>
      <c r="PZI293" s="157"/>
      <c r="PZJ293" s="153"/>
      <c r="PZK293" s="156"/>
      <c r="PZL293" s="156"/>
      <c r="PZM293" s="156"/>
      <c r="PZN293" s="156"/>
      <c r="PZO293" s="156"/>
      <c r="PZP293" s="156"/>
      <c r="PZQ293" s="156"/>
      <c r="PZR293" s="156"/>
      <c r="PZS293" s="156"/>
      <c r="PZT293" s="156"/>
      <c r="PZU293" s="156"/>
      <c r="PZV293" s="156"/>
      <c r="PZW293" s="156"/>
      <c r="PZX293" s="156"/>
      <c r="PZY293" s="156"/>
      <c r="PZZ293" s="156"/>
      <c r="QAA293" s="156"/>
      <c r="QAB293" s="156"/>
      <c r="QAC293" s="156"/>
      <c r="QAD293" s="156"/>
      <c r="QAE293" s="156"/>
      <c r="QAF293" s="156"/>
      <c r="QAG293" s="156"/>
      <c r="QAH293" s="156"/>
      <c r="QAI293" s="156"/>
      <c r="QAJ293" s="156"/>
      <c r="QAK293" s="156"/>
      <c r="QAL293" s="156"/>
      <c r="QAM293" s="156"/>
      <c r="QAN293" s="157"/>
      <c r="QAO293" s="153"/>
      <c r="QAP293" s="156"/>
      <c r="QAQ293" s="156"/>
      <c r="QAR293" s="156"/>
      <c r="QAS293" s="156"/>
      <c r="QAT293" s="156"/>
      <c r="QAU293" s="156"/>
      <c r="QAV293" s="156"/>
      <c r="QAW293" s="156"/>
      <c r="QAX293" s="156"/>
      <c r="QAY293" s="156"/>
      <c r="QAZ293" s="156"/>
      <c r="QBA293" s="156"/>
      <c r="QBB293" s="156"/>
      <c r="QBC293" s="156"/>
      <c r="QBD293" s="156"/>
      <c r="QBE293" s="156"/>
      <c r="QBF293" s="156"/>
      <c r="QBG293" s="156"/>
      <c r="QBH293" s="156"/>
      <c r="QBI293" s="156"/>
      <c r="QBJ293" s="156"/>
      <c r="QBK293" s="156"/>
      <c r="QBL293" s="156"/>
      <c r="QBM293" s="156"/>
      <c r="QBN293" s="156"/>
      <c r="QBO293" s="156"/>
      <c r="QBP293" s="156"/>
      <c r="QBQ293" s="156"/>
      <c r="QBR293" s="156"/>
      <c r="QBS293" s="157"/>
      <c r="QBT293" s="153"/>
      <c r="QBU293" s="156"/>
      <c r="QBV293" s="156"/>
      <c r="QBW293" s="156"/>
      <c r="QBX293" s="156"/>
      <c r="QBY293" s="156"/>
      <c r="QBZ293" s="156"/>
      <c r="QCA293" s="156"/>
      <c r="QCB293" s="156"/>
      <c r="QCC293" s="156"/>
      <c r="QCD293" s="156"/>
      <c r="QCE293" s="156"/>
      <c r="QCF293" s="156"/>
      <c r="QCG293" s="156"/>
      <c r="QCH293" s="156"/>
      <c r="QCI293" s="156"/>
      <c r="QCJ293" s="156"/>
      <c r="QCK293" s="156"/>
      <c r="QCL293" s="156"/>
      <c r="QCM293" s="156"/>
      <c r="QCN293" s="156"/>
      <c r="QCO293" s="156"/>
      <c r="QCP293" s="156"/>
      <c r="QCQ293" s="156"/>
      <c r="QCR293" s="156"/>
      <c r="QCS293" s="156"/>
      <c r="QCT293" s="156"/>
      <c r="QCU293" s="156"/>
      <c r="QCV293" s="156"/>
      <c r="QCW293" s="156"/>
      <c r="QCX293" s="157"/>
      <c r="QCY293" s="153"/>
      <c r="QCZ293" s="156"/>
      <c r="QDA293" s="156"/>
      <c r="QDB293" s="156"/>
      <c r="QDC293" s="156"/>
      <c r="QDD293" s="156"/>
      <c r="QDE293" s="156"/>
      <c r="QDF293" s="156"/>
      <c r="QDG293" s="156"/>
      <c r="QDH293" s="156"/>
      <c r="QDI293" s="156"/>
      <c r="QDJ293" s="156"/>
      <c r="QDK293" s="156"/>
      <c r="QDL293" s="156"/>
      <c r="QDM293" s="156"/>
      <c r="QDN293" s="156"/>
      <c r="QDO293" s="156"/>
      <c r="QDP293" s="156"/>
      <c r="QDQ293" s="156"/>
      <c r="QDR293" s="156"/>
      <c r="QDS293" s="156"/>
      <c r="QDT293" s="156"/>
      <c r="QDU293" s="156"/>
      <c r="QDV293" s="156"/>
      <c r="QDW293" s="156"/>
      <c r="QDX293" s="156"/>
      <c r="QDY293" s="156"/>
      <c r="QDZ293" s="156"/>
      <c r="QEA293" s="156"/>
      <c r="QEB293" s="156"/>
      <c r="QEC293" s="157"/>
      <c r="QED293" s="153"/>
      <c r="QEE293" s="156"/>
      <c r="QEF293" s="156"/>
      <c r="QEG293" s="156"/>
      <c r="QEH293" s="156"/>
      <c r="QEI293" s="156"/>
      <c r="QEJ293" s="156"/>
      <c r="QEK293" s="156"/>
      <c r="QEL293" s="156"/>
      <c r="QEM293" s="156"/>
      <c r="QEN293" s="156"/>
      <c r="QEO293" s="156"/>
      <c r="QEP293" s="156"/>
      <c r="QEQ293" s="156"/>
      <c r="QER293" s="156"/>
      <c r="QES293" s="156"/>
      <c r="QET293" s="156"/>
      <c r="QEU293" s="156"/>
      <c r="QEV293" s="156"/>
      <c r="QEW293" s="156"/>
      <c r="QEX293" s="156"/>
      <c r="QEY293" s="156"/>
      <c r="QEZ293" s="156"/>
      <c r="QFA293" s="156"/>
      <c r="QFB293" s="156"/>
      <c r="QFC293" s="156"/>
      <c r="QFD293" s="156"/>
      <c r="QFE293" s="156"/>
      <c r="QFF293" s="156"/>
      <c r="QFG293" s="156"/>
      <c r="QFH293" s="157"/>
      <c r="QFI293" s="153"/>
      <c r="QFJ293" s="156"/>
      <c r="QFK293" s="156"/>
      <c r="QFL293" s="156"/>
      <c r="QFM293" s="156"/>
      <c r="QFN293" s="156"/>
      <c r="QFO293" s="156"/>
      <c r="QFP293" s="156"/>
      <c r="QFQ293" s="156"/>
      <c r="QFR293" s="156"/>
      <c r="QFS293" s="156"/>
      <c r="QFT293" s="156"/>
      <c r="QFU293" s="156"/>
      <c r="QFV293" s="156"/>
      <c r="QFW293" s="156"/>
      <c r="QFX293" s="156"/>
      <c r="QFY293" s="156"/>
      <c r="QFZ293" s="156"/>
      <c r="QGA293" s="156"/>
      <c r="QGB293" s="156"/>
      <c r="QGC293" s="156"/>
      <c r="QGD293" s="156"/>
      <c r="QGE293" s="156"/>
      <c r="QGF293" s="156"/>
      <c r="QGG293" s="156"/>
      <c r="QGH293" s="156"/>
      <c r="QGI293" s="156"/>
      <c r="QGJ293" s="156"/>
      <c r="QGK293" s="156"/>
      <c r="QGL293" s="156"/>
      <c r="QGM293" s="157"/>
      <c r="QGN293" s="153"/>
      <c r="QGO293" s="156"/>
      <c r="QGP293" s="156"/>
      <c r="QGQ293" s="156"/>
      <c r="QGR293" s="156"/>
      <c r="QGS293" s="156"/>
      <c r="QGT293" s="156"/>
      <c r="QGU293" s="156"/>
      <c r="QGV293" s="156"/>
      <c r="QGW293" s="156"/>
      <c r="QGX293" s="156"/>
      <c r="QGY293" s="156"/>
      <c r="QGZ293" s="156"/>
      <c r="QHA293" s="156"/>
      <c r="QHB293" s="156"/>
      <c r="QHC293" s="156"/>
      <c r="QHD293" s="156"/>
      <c r="QHE293" s="156"/>
      <c r="QHF293" s="156"/>
      <c r="QHG293" s="156"/>
      <c r="QHH293" s="156"/>
      <c r="QHI293" s="156"/>
      <c r="QHJ293" s="156"/>
      <c r="QHK293" s="156"/>
      <c r="QHL293" s="156"/>
      <c r="QHM293" s="156"/>
      <c r="QHN293" s="156"/>
      <c r="QHO293" s="156"/>
      <c r="QHP293" s="156"/>
      <c r="QHQ293" s="156"/>
      <c r="QHR293" s="157"/>
      <c r="QHS293" s="153"/>
      <c r="QHT293" s="156"/>
      <c r="QHU293" s="156"/>
      <c r="QHV293" s="156"/>
      <c r="QHW293" s="156"/>
      <c r="QHX293" s="156"/>
      <c r="QHY293" s="156"/>
      <c r="QHZ293" s="156"/>
      <c r="QIA293" s="156"/>
      <c r="QIB293" s="156"/>
      <c r="QIC293" s="156"/>
      <c r="QID293" s="156"/>
      <c r="QIE293" s="156"/>
      <c r="QIF293" s="156"/>
      <c r="QIG293" s="156"/>
      <c r="QIH293" s="156"/>
      <c r="QII293" s="156"/>
      <c r="QIJ293" s="156"/>
      <c r="QIK293" s="156"/>
      <c r="QIL293" s="156"/>
      <c r="QIM293" s="156"/>
      <c r="QIN293" s="156"/>
      <c r="QIO293" s="156"/>
      <c r="QIP293" s="156"/>
      <c r="QIQ293" s="156"/>
      <c r="QIR293" s="156"/>
      <c r="QIS293" s="156"/>
      <c r="QIT293" s="156"/>
      <c r="QIU293" s="156"/>
      <c r="QIV293" s="156"/>
      <c r="QIW293" s="157"/>
      <c r="QIX293" s="153"/>
      <c r="QIY293" s="156"/>
      <c r="QIZ293" s="156"/>
      <c r="QJA293" s="156"/>
      <c r="QJB293" s="156"/>
      <c r="QJC293" s="156"/>
      <c r="QJD293" s="156"/>
      <c r="QJE293" s="156"/>
      <c r="QJF293" s="156"/>
      <c r="QJG293" s="156"/>
      <c r="QJH293" s="156"/>
      <c r="QJI293" s="156"/>
      <c r="QJJ293" s="156"/>
      <c r="QJK293" s="156"/>
      <c r="QJL293" s="156"/>
      <c r="QJM293" s="156"/>
      <c r="QJN293" s="156"/>
      <c r="QJO293" s="156"/>
      <c r="QJP293" s="156"/>
      <c r="QJQ293" s="156"/>
      <c r="QJR293" s="156"/>
      <c r="QJS293" s="156"/>
      <c r="QJT293" s="156"/>
      <c r="QJU293" s="156"/>
      <c r="QJV293" s="156"/>
      <c r="QJW293" s="156"/>
      <c r="QJX293" s="156"/>
      <c r="QJY293" s="156"/>
      <c r="QJZ293" s="156"/>
      <c r="QKA293" s="156"/>
      <c r="QKB293" s="157"/>
      <c r="QKC293" s="153"/>
      <c r="QKD293" s="156"/>
      <c r="QKE293" s="156"/>
      <c r="QKF293" s="156"/>
      <c r="QKG293" s="156"/>
      <c r="QKH293" s="156"/>
      <c r="QKI293" s="156"/>
      <c r="QKJ293" s="156"/>
      <c r="QKK293" s="156"/>
      <c r="QKL293" s="156"/>
      <c r="QKM293" s="156"/>
      <c r="QKN293" s="156"/>
      <c r="QKO293" s="156"/>
      <c r="QKP293" s="156"/>
      <c r="QKQ293" s="156"/>
      <c r="QKR293" s="156"/>
      <c r="QKS293" s="156"/>
      <c r="QKT293" s="156"/>
      <c r="QKU293" s="156"/>
      <c r="QKV293" s="156"/>
      <c r="QKW293" s="156"/>
      <c r="QKX293" s="156"/>
      <c r="QKY293" s="156"/>
      <c r="QKZ293" s="156"/>
      <c r="QLA293" s="156"/>
      <c r="QLB293" s="156"/>
      <c r="QLC293" s="156"/>
      <c r="QLD293" s="156"/>
      <c r="QLE293" s="156"/>
      <c r="QLF293" s="156"/>
      <c r="QLG293" s="157"/>
      <c r="QLH293" s="153"/>
      <c r="QLI293" s="156"/>
      <c r="QLJ293" s="156"/>
      <c r="QLK293" s="156"/>
      <c r="QLL293" s="156"/>
      <c r="QLM293" s="156"/>
      <c r="QLN293" s="156"/>
      <c r="QLO293" s="156"/>
      <c r="QLP293" s="156"/>
      <c r="QLQ293" s="156"/>
      <c r="QLR293" s="156"/>
      <c r="QLS293" s="156"/>
      <c r="QLT293" s="156"/>
      <c r="QLU293" s="156"/>
      <c r="QLV293" s="156"/>
      <c r="QLW293" s="156"/>
      <c r="QLX293" s="156"/>
      <c r="QLY293" s="156"/>
      <c r="QLZ293" s="156"/>
      <c r="QMA293" s="156"/>
      <c r="QMB293" s="156"/>
      <c r="QMC293" s="156"/>
      <c r="QMD293" s="156"/>
      <c r="QME293" s="156"/>
      <c r="QMF293" s="156"/>
      <c r="QMG293" s="156"/>
      <c r="QMH293" s="156"/>
      <c r="QMI293" s="156"/>
      <c r="QMJ293" s="156"/>
      <c r="QMK293" s="156"/>
      <c r="QML293" s="157"/>
      <c r="QMM293" s="153"/>
      <c r="QMN293" s="156"/>
      <c r="QMO293" s="156"/>
      <c r="QMP293" s="156"/>
      <c r="QMQ293" s="156"/>
      <c r="QMR293" s="156"/>
      <c r="QMS293" s="156"/>
      <c r="QMT293" s="156"/>
      <c r="QMU293" s="156"/>
      <c r="QMV293" s="156"/>
      <c r="QMW293" s="156"/>
      <c r="QMX293" s="156"/>
      <c r="QMY293" s="156"/>
      <c r="QMZ293" s="156"/>
      <c r="QNA293" s="156"/>
      <c r="QNB293" s="156"/>
      <c r="QNC293" s="156"/>
      <c r="QND293" s="156"/>
      <c r="QNE293" s="156"/>
      <c r="QNF293" s="156"/>
      <c r="QNG293" s="156"/>
      <c r="QNH293" s="156"/>
      <c r="QNI293" s="156"/>
      <c r="QNJ293" s="156"/>
      <c r="QNK293" s="156"/>
      <c r="QNL293" s="156"/>
      <c r="QNM293" s="156"/>
      <c r="QNN293" s="156"/>
      <c r="QNO293" s="156"/>
      <c r="QNP293" s="156"/>
      <c r="QNQ293" s="157"/>
      <c r="QNR293" s="153"/>
      <c r="QNS293" s="156"/>
      <c r="QNT293" s="156"/>
      <c r="QNU293" s="156"/>
      <c r="QNV293" s="156"/>
      <c r="QNW293" s="156"/>
      <c r="QNX293" s="156"/>
      <c r="QNY293" s="156"/>
      <c r="QNZ293" s="156"/>
      <c r="QOA293" s="156"/>
      <c r="QOB293" s="156"/>
      <c r="QOC293" s="156"/>
      <c r="QOD293" s="156"/>
      <c r="QOE293" s="156"/>
      <c r="QOF293" s="156"/>
      <c r="QOG293" s="156"/>
      <c r="QOH293" s="156"/>
      <c r="QOI293" s="156"/>
      <c r="QOJ293" s="156"/>
      <c r="QOK293" s="156"/>
      <c r="QOL293" s="156"/>
      <c r="QOM293" s="156"/>
      <c r="QON293" s="156"/>
      <c r="QOO293" s="156"/>
      <c r="QOP293" s="156"/>
      <c r="QOQ293" s="156"/>
      <c r="QOR293" s="156"/>
      <c r="QOS293" s="156"/>
      <c r="QOT293" s="156"/>
      <c r="QOU293" s="156"/>
      <c r="QOV293" s="157"/>
      <c r="QOW293" s="153"/>
      <c r="QOX293" s="156"/>
      <c r="QOY293" s="156"/>
      <c r="QOZ293" s="156"/>
      <c r="QPA293" s="156"/>
      <c r="QPB293" s="156"/>
      <c r="QPC293" s="156"/>
      <c r="QPD293" s="156"/>
      <c r="QPE293" s="156"/>
      <c r="QPF293" s="156"/>
      <c r="QPG293" s="156"/>
      <c r="QPH293" s="156"/>
      <c r="QPI293" s="156"/>
      <c r="QPJ293" s="156"/>
      <c r="QPK293" s="156"/>
      <c r="QPL293" s="156"/>
      <c r="QPM293" s="156"/>
      <c r="QPN293" s="156"/>
      <c r="QPO293" s="156"/>
      <c r="QPP293" s="156"/>
      <c r="QPQ293" s="156"/>
      <c r="QPR293" s="156"/>
      <c r="QPS293" s="156"/>
      <c r="QPT293" s="156"/>
      <c r="QPU293" s="156"/>
      <c r="QPV293" s="156"/>
      <c r="QPW293" s="156"/>
      <c r="QPX293" s="156"/>
      <c r="QPY293" s="156"/>
      <c r="QPZ293" s="156"/>
      <c r="QQA293" s="157"/>
      <c r="QQB293" s="153"/>
      <c r="QQC293" s="156"/>
      <c r="QQD293" s="156"/>
      <c r="QQE293" s="156"/>
      <c r="QQF293" s="156"/>
      <c r="QQG293" s="156"/>
      <c r="QQH293" s="156"/>
      <c r="QQI293" s="156"/>
      <c r="QQJ293" s="156"/>
      <c r="QQK293" s="156"/>
      <c r="QQL293" s="156"/>
      <c r="QQM293" s="156"/>
      <c r="QQN293" s="156"/>
      <c r="QQO293" s="156"/>
      <c r="QQP293" s="156"/>
      <c r="QQQ293" s="156"/>
      <c r="QQR293" s="156"/>
      <c r="QQS293" s="156"/>
      <c r="QQT293" s="156"/>
      <c r="QQU293" s="156"/>
      <c r="QQV293" s="156"/>
      <c r="QQW293" s="156"/>
      <c r="QQX293" s="156"/>
      <c r="QQY293" s="156"/>
      <c r="QQZ293" s="156"/>
      <c r="QRA293" s="156"/>
      <c r="QRB293" s="156"/>
      <c r="QRC293" s="156"/>
      <c r="QRD293" s="156"/>
      <c r="QRE293" s="156"/>
      <c r="QRF293" s="157"/>
      <c r="QRG293" s="153"/>
      <c r="QRH293" s="156"/>
      <c r="QRI293" s="156"/>
      <c r="QRJ293" s="156"/>
      <c r="QRK293" s="156"/>
      <c r="QRL293" s="156"/>
      <c r="QRM293" s="156"/>
      <c r="QRN293" s="156"/>
      <c r="QRO293" s="156"/>
      <c r="QRP293" s="156"/>
      <c r="QRQ293" s="156"/>
      <c r="QRR293" s="156"/>
      <c r="QRS293" s="156"/>
      <c r="QRT293" s="156"/>
      <c r="QRU293" s="156"/>
      <c r="QRV293" s="156"/>
      <c r="QRW293" s="156"/>
      <c r="QRX293" s="156"/>
      <c r="QRY293" s="156"/>
      <c r="QRZ293" s="156"/>
      <c r="QSA293" s="156"/>
      <c r="QSB293" s="156"/>
      <c r="QSC293" s="156"/>
      <c r="QSD293" s="156"/>
      <c r="QSE293" s="156"/>
      <c r="QSF293" s="156"/>
      <c r="QSG293" s="156"/>
      <c r="QSH293" s="156"/>
      <c r="QSI293" s="156"/>
      <c r="QSJ293" s="156"/>
      <c r="QSK293" s="157"/>
      <c r="QSL293" s="153"/>
      <c r="QSM293" s="156"/>
      <c r="QSN293" s="156"/>
      <c r="QSO293" s="156"/>
      <c r="QSP293" s="156"/>
      <c r="QSQ293" s="156"/>
      <c r="QSR293" s="156"/>
      <c r="QSS293" s="156"/>
      <c r="QST293" s="156"/>
      <c r="QSU293" s="156"/>
      <c r="QSV293" s="156"/>
      <c r="QSW293" s="156"/>
      <c r="QSX293" s="156"/>
      <c r="QSY293" s="156"/>
      <c r="QSZ293" s="156"/>
      <c r="QTA293" s="156"/>
      <c r="QTB293" s="156"/>
      <c r="QTC293" s="156"/>
      <c r="QTD293" s="156"/>
      <c r="QTE293" s="156"/>
      <c r="QTF293" s="156"/>
      <c r="QTG293" s="156"/>
      <c r="QTH293" s="156"/>
      <c r="QTI293" s="156"/>
      <c r="QTJ293" s="156"/>
      <c r="QTK293" s="156"/>
      <c r="QTL293" s="156"/>
      <c r="QTM293" s="156"/>
      <c r="QTN293" s="156"/>
      <c r="QTO293" s="156"/>
      <c r="QTP293" s="157"/>
      <c r="QTQ293" s="153"/>
      <c r="QTR293" s="156"/>
      <c r="QTS293" s="156"/>
      <c r="QTT293" s="156"/>
      <c r="QTU293" s="156"/>
      <c r="QTV293" s="156"/>
      <c r="QTW293" s="156"/>
      <c r="QTX293" s="156"/>
      <c r="QTY293" s="156"/>
      <c r="QTZ293" s="156"/>
      <c r="QUA293" s="156"/>
      <c r="QUB293" s="156"/>
      <c r="QUC293" s="156"/>
      <c r="QUD293" s="156"/>
      <c r="QUE293" s="156"/>
      <c r="QUF293" s="156"/>
      <c r="QUG293" s="156"/>
      <c r="QUH293" s="156"/>
      <c r="QUI293" s="156"/>
      <c r="QUJ293" s="156"/>
      <c r="QUK293" s="156"/>
      <c r="QUL293" s="156"/>
      <c r="QUM293" s="156"/>
      <c r="QUN293" s="156"/>
      <c r="QUO293" s="156"/>
      <c r="QUP293" s="156"/>
      <c r="QUQ293" s="156"/>
      <c r="QUR293" s="156"/>
      <c r="QUS293" s="156"/>
      <c r="QUT293" s="156"/>
      <c r="QUU293" s="157"/>
      <c r="QUV293" s="153"/>
      <c r="QUW293" s="156"/>
      <c r="QUX293" s="156"/>
      <c r="QUY293" s="156"/>
      <c r="QUZ293" s="156"/>
      <c r="QVA293" s="156"/>
      <c r="QVB293" s="156"/>
      <c r="QVC293" s="156"/>
      <c r="QVD293" s="156"/>
      <c r="QVE293" s="156"/>
      <c r="QVF293" s="156"/>
      <c r="QVG293" s="156"/>
      <c r="QVH293" s="156"/>
      <c r="QVI293" s="156"/>
      <c r="QVJ293" s="156"/>
      <c r="QVK293" s="156"/>
      <c r="QVL293" s="156"/>
      <c r="QVM293" s="156"/>
      <c r="QVN293" s="156"/>
      <c r="QVO293" s="156"/>
      <c r="QVP293" s="156"/>
      <c r="QVQ293" s="156"/>
      <c r="QVR293" s="156"/>
      <c r="QVS293" s="156"/>
      <c r="QVT293" s="156"/>
      <c r="QVU293" s="156"/>
      <c r="QVV293" s="156"/>
      <c r="QVW293" s="156"/>
      <c r="QVX293" s="156"/>
      <c r="QVY293" s="156"/>
      <c r="QVZ293" s="157"/>
      <c r="QWA293" s="153"/>
      <c r="QWB293" s="156"/>
      <c r="QWC293" s="156"/>
      <c r="QWD293" s="156"/>
      <c r="QWE293" s="156"/>
      <c r="QWF293" s="156"/>
      <c r="QWG293" s="156"/>
      <c r="QWH293" s="156"/>
      <c r="QWI293" s="156"/>
      <c r="QWJ293" s="156"/>
      <c r="QWK293" s="156"/>
      <c r="QWL293" s="156"/>
      <c r="QWM293" s="156"/>
      <c r="QWN293" s="156"/>
      <c r="QWO293" s="156"/>
      <c r="QWP293" s="156"/>
      <c r="QWQ293" s="156"/>
      <c r="QWR293" s="156"/>
      <c r="QWS293" s="156"/>
      <c r="QWT293" s="156"/>
      <c r="QWU293" s="156"/>
      <c r="QWV293" s="156"/>
      <c r="QWW293" s="156"/>
      <c r="QWX293" s="156"/>
      <c r="QWY293" s="156"/>
      <c r="QWZ293" s="156"/>
      <c r="QXA293" s="156"/>
      <c r="QXB293" s="156"/>
      <c r="QXC293" s="156"/>
      <c r="QXD293" s="156"/>
      <c r="QXE293" s="157"/>
      <c r="QXF293" s="153"/>
      <c r="QXG293" s="156"/>
      <c r="QXH293" s="156"/>
      <c r="QXI293" s="156"/>
      <c r="QXJ293" s="156"/>
      <c r="QXK293" s="156"/>
      <c r="QXL293" s="156"/>
      <c r="QXM293" s="156"/>
      <c r="QXN293" s="156"/>
      <c r="QXO293" s="156"/>
      <c r="QXP293" s="156"/>
      <c r="QXQ293" s="156"/>
      <c r="QXR293" s="156"/>
      <c r="QXS293" s="156"/>
      <c r="QXT293" s="156"/>
      <c r="QXU293" s="156"/>
      <c r="QXV293" s="156"/>
      <c r="QXW293" s="156"/>
      <c r="QXX293" s="156"/>
      <c r="QXY293" s="156"/>
      <c r="QXZ293" s="156"/>
      <c r="QYA293" s="156"/>
      <c r="QYB293" s="156"/>
      <c r="QYC293" s="156"/>
      <c r="QYD293" s="156"/>
      <c r="QYE293" s="156"/>
      <c r="QYF293" s="156"/>
      <c r="QYG293" s="156"/>
      <c r="QYH293" s="156"/>
      <c r="QYI293" s="156"/>
      <c r="QYJ293" s="157"/>
      <c r="QYK293" s="153"/>
      <c r="QYL293" s="156"/>
      <c r="QYM293" s="156"/>
      <c r="QYN293" s="156"/>
      <c r="QYO293" s="156"/>
      <c r="QYP293" s="156"/>
      <c r="QYQ293" s="156"/>
      <c r="QYR293" s="156"/>
      <c r="QYS293" s="156"/>
      <c r="QYT293" s="156"/>
      <c r="QYU293" s="156"/>
      <c r="QYV293" s="156"/>
      <c r="QYW293" s="156"/>
      <c r="QYX293" s="156"/>
      <c r="QYY293" s="156"/>
      <c r="QYZ293" s="156"/>
      <c r="QZA293" s="156"/>
      <c r="QZB293" s="156"/>
      <c r="QZC293" s="156"/>
      <c r="QZD293" s="156"/>
      <c r="QZE293" s="156"/>
      <c r="QZF293" s="156"/>
      <c r="QZG293" s="156"/>
      <c r="QZH293" s="156"/>
      <c r="QZI293" s="156"/>
      <c r="QZJ293" s="156"/>
      <c r="QZK293" s="156"/>
      <c r="QZL293" s="156"/>
      <c r="QZM293" s="156"/>
      <c r="QZN293" s="156"/>
      <c r="QZO293" s="157"/>
      <c r="QZP293" s="153"/>
      <c r="QZQ293" s="156"/>
      <c r="QZR293" s="156"/>
      <c r="QZS293" s="156"/>
      <c r="QZT293" s="156"/>
      <c r="QZU293" s="156"/>
      <c r="QZV293" s="156"/>
      <c r="QZW293" s="156"/>
      <c r="QZX293" s="156"/>
      <c r="QZY293" s="156"/>
      <c r="QZZ293" s="156"/>
      <c r="RAA293" s="156"/>
      <c r="RAB293" s="156"/>
      <c r="RAC293" s="156"/>
      <c r="RAD293" s="156"/>
      <c r="RAE293" s="156"/>
      <c r="RAF293" s="156"/>
      <c r="RAG293" s="156"/>
      <c r="RAH293" s="156"/>
      <c r="RAI293" s="156"/>
      <c r="RAJ293" s="156"/>
      <c r="RAK293" s="156"/>
      <c r="RAL293" s="156"/>
      <c r="RAM293" s="156"/>
      <c r="RAN293" s="156"/>
      <c r="RAO293" s="156"/>
      <c r="RAP293" s="156"/>
      <c r="RAQ293" s="156"/>
      <c r="RAR293" s="156"/>
      <c r="RAS293" s="156"/>
      <c r="RAT293" s="157"/>
      <c r="RAU293" s="153"/>
      <c r="RAV293" s="156"/>
      <c r="RAW293" s="156"/>
      <c r="RAX293" s="156"/>
      <c r="RAY293" s="156"/>
      <c r="RAZ293" s="156"/>
      <c r="RBA293" s="156"/>
      <c r="RBB293" s="156"/>
      <c r="RBC293" s="156"/>
      <c r="RBD293" s="156"/>
      <c r="RBE293" s="156"/>
      <c r="RBF293" s="156"/>
      <c r="RBG293" s="156"/>
      <c r="RBH293" s="156"/>
      <c r="RBI293" s="156"/>
      <c r="RBJ293" s="156"/>
      <c r="RBK293" s="156"/>
      <c r="RBL293" s="156"/>
      <c r="RBM293" s="156"/>
      <c r="RBN293" s="156"/>
      <c r="RBO293" s="156"/>
      <c r="RBP293" s="156"/>
      <c r="RBQ293" s="156"/>
      <c r="RBR293" s="156"/>
      <c r="RBS293" s="156"/>
      <c r="RBT293" s="156"/>
      <c r="RBU293" s="156"/>
      <c r="RBV293" s="156"/>
      <c r="RBW293" s="156"/>
      <c r="RBX293" s="156"/>
      <c r="RBY293" s="157"/>
      <c r="RBZ293" s="153"/>
      <c r="RCA293" s="156"/>
      <c r="RCB293" s="156"/>
      <c r="RCC293" s="156"/>
      <c r="RCD293" s="156"/>
      <c r="RCE293" s="156"/>
      <c r="RCF293" s="156"/>
      <c r="RCG293" s="156"/>
      <c r="RCH293" s="156"/>
      <c r="RCI293" s="156"/>
      <c r="RCJ293" s="156"/>
      <c r="RCK293" s="156"/>
      <c r="RCL293" s="156"/>
      <c r="RCM293" s="156"/>
      <c r="RCN293" s="156"/>
      <c r="RCO293" s="156"/>
      <c r="RCP293" s="156"/>
      <c r="RCQ293" s="156"/>
      <c r="RCR293" s="156"/>
      <c r="RCS293" s="156"/>
      <c r="RCT293" s="156"/>
      <c r="RCU293" s="156"/>
      <c r="RCV293" s="156"/>
      <c r="RCW293" s="156"/>
      <c r="RCX293" s="156"/>
      <c r="RCY293" s="156"/>
      <c r="RCZ293" s="156"/>
      <c r="RDA293" s="156"/>
      <c r="RDB293" s="156"/>
      <c r="RDC293" s="156"/>
      <c r="RDD293" s="157"/>
      <c r="RDE293" s="153"/>
      <c r="RDF293" s="156"/>
      <c r="RDG293" s="156"/>
      <c r="RDH293" s="156"/>
      <c r="RDI293" s="156"/>
      <c r="RDJ293" s="156"/>
      <c r="RDK293" s="156"/>
      <c r="RDL293" s="156"/>
      <c r="RDM293" s="156"/>
      <c r="RDN293" s="156"/>
      <c r="RDO293" s="156"/>
      <c r="RDP293" s="156"/>
      <c r="RDQ293" s="156"/>
      <c r="RDR293" s="156"/>
      <c r="RDS293" s="156"/>
      <c r="RDT293" s="156"/>
      <c r="RDU293" s="156"/>
      <c r="RDV293" s="156"/>
      <c r="RDW293" s="156"/>
      <c r="RDX293" s="156"/>
      <c r="RDY293" s="156"/>
      <c r="RDZ293" s="156"/>
      <c r="REA293" s="156"/>
      <c r="REB293" s="156"/>
      <c r="REC293" s="156"/>
      <c r="RED293" s="156"/>
      <c r="REE293" s="156"/>
      <c r="REF293" s="156"/>
      <c r="REG293" s="156"/>
      <c r="REH293" s="156"/>
      <c r="REI293" s="157"/>
      <c r="REJ293" s="153"/>
      <c r="REK293" s="156"/>
      <c r="REL293" s="156"/>
      <c r="REM293" s="156"/>
      <c r="REN293" s="156"/>
      <c r="REO293" s="156"/>
      <c r="REP293" s="156"/>
      <c r="REQ293" s="156"/>
      <c r="RER293" s="156"/>
      <c r="RES293" s="156"/>
      <c r="RET293" s="156"/>
      <c r="REU293" s="156"/>
      <c r="REV293" s="156"/>
      <c r="REW293" s="156"/>
      <c r="REX293" s="156"/>
      <c r="REY293" s="156"/>
      <c r="REZ293" s="156"/>
      <c r="RFA293" s="156"/>
      <c r="RFB293" s="156"/>
      <c r="RFC293" s="156"/>
      <c r="RFD293" s="156"/>
      <c r="RFE293" s="156"/>
      <c r="RFF293" s="156"/>
      <c r="RFG293" s="156"/>
      <c r="RFH293" s="156"/>
      <c r="RFI293" s="156"/>
      <c r="RFJ293" s="156"/>
      <c r="RFK293" s="156"/>
      <c r="RFL293" s="156"/>
      <c r="RFM293" s="156"/>
      <c r="RFN293" s="157"/>
      <c r="RFO293" s="153"/>
      <c r="RFP293" s="156"/>
      <c r="RFQ293" s="156"/>
      <c r="RFR293" s="156"/>
      <c r="RFS293" s="156"/>
      <c r="RFT293" s="156"/>
      <c r="RFU293" s="156"/>
      <c r="RFV293" s="156"/>
      <c r="RFW293" s="156"/>
      <c r="RFX293" s="156"/>
      <c r="RFY293" s="156"/>
      <c r="RFZ293" s="156"/>
      <c r="RGA293" s="156"/>
      <c r="RGB293" s="156"/>
      <c r="RGC293" s="156"/>
      <c r="RGD293" s="156"/>
      <c r="RGE293" s="156"/>
      <c r="RGF293" s="156"/>
      <c r="RGG293" s="156"/>
      <c r="RGH293" s="156"/>
      <c r="RGI293" s="156"/>
      <c r="RGJ293" s="156"/>
      <c r="RGK293" s="156"/>
      <c r="RGL293" s="156"/>
      <c r="RGM293" s="156"/>
      <c r="RGN293" s="156"/>
      <c r="RGO293" s="156"/>
      <c r="RGP293" s="156"/>
      <c r="RGQ293" s="156"/>
      <c r="RGR293" s="156"/>
      <c r="RGS293" s="157"/>
      <c r="RGT293" s="153"/>
      <c r="RGU293" s="156"/>
      <c r="RGV293" s="156"/>
      <c r="RGW293" s="156"/>
      <c r="RGX293" s="156"/>
      <c r="RGY293" s="156"/>
      <c r="RGZ293" s="156"/>
      <c r="RHA293" s="156"/>
      <c r="RHB293" s="156"/>
      <c r="RHC293" s="156"/>
      <c r="RHD293" s="156"/>
      <c r="RHE293" s="156"/>
      <c r="RHF293" s="156"/>
      <c r="RHG293" s="156"/>
      <c r="RHH293" s="156"/>
      <c r="RHI293" s="156"/>
      <c r="RHJ293" s="156"/>
      <c r="RHK293" s="156"/>
      <c r="RHL293" s="156"/>
      <c r="RHM293" s="156"/>
      <c r="RHN293" s="156"/>
      <c r="RHO293" s="156"/>
      <c r="RHP293" s="156"/>
      <c r="RHQ293" s="156"/>
      <c r="RHR293" s="156"/>
      <c r="RHS293" s="156"/>
      <c r="RHT293" s="156"/>
      <c r="RHU293" s="156"/>
      <c r="RHV293" s="156"/>
      <c r="RHW293" s="156"/>
      <c r="RHX293" s="157"/>
      <c r="RHY293" s="153"/>
      <c r="RHZ293" s="156"/>
      <c r="RIA293" s="156"/>
      <c r="RIB293" s="156"/>
      <c r="RIC293" s="156"/>
      <c r="RID293" s="156"/>
      <c r="RIE293" s="156"/>
      <c r="RIF293" s="156"/>
      <c r="RIG293" s="156"/>
      <c r="RIH293" s="156"/>
      <c r="RII293" s="156"/>
      <c r="RIJ293" s="156"/>
      <c r="RIK293" s="156"/>
      <c r="RIL293" s="156"/>
      <c r="RIM293" s="156"/>
      <c r="RIN293" s="156"/>
      <c r="RIO293" s="156"/>
      <c r="RIP293" s="156"/>
      <c r="RIQ293" s="156"/>
      <c r="RIR293" s="156"/>
      <c r="RIS293" s="156"/>
      <c r="RIT293" s="156"/>
      <c r="RIU293" s="156"/>
      <c r="RIV293" s="156"/>
      <c r="RIW293" s="156"/>
      <c r="RIX293" s="156"/>
      <c r="RIY293" s="156"/>
      <c r="RIZ293" s="156"/>
      <c r="RJA293" s="156"/>
      <c r="RJB293" s="156"/>
      <c r="RJC293" s="157"/>
      <c r="RJD293" s="153"/>
      <c r="RJE293" s="156"/>
      <c r="RJF293" s="156"/>
      <c r="RJG293" s="156"/>
      <c r="RJH293" s="156"/>
      <c r="RJI293" s="156"/>
      <c r="RJJ293" s="156"/>
      <c r="RJK293" s="156"/>
      <c r="RJL293" s="156"/>
      <c r="RJM293" s="156"/>
      <c r="RJN293" s="156"/>
      <c r="RJO293" s="156"/>
      <c r="RJP293" s="156"/>
      <c r="RJQ293" s="156"/>
      <c r="RJR293" s="156"/>
      <c r="RJS293" s="156"/>
      <c r="RJT293" s="156"/>
      <c r="RJU293" s="156"/>
      <c r="RJV293" s="156"/>
      <c r="RJW293" s="156"/>
      <c r="RJX293" s="156"/>
      <c r="RJY293" s="156"/>
      <c r="RJZ293" s="156"/>
      <c r="RKA293" s="156"/>
      <c r="RKB293" s="156"/>
      <c r="RKC293" s="156"/>
      <c r="RKD293" s="156"/>
      <c r="RKE293" s="156"/>
      <c r="RKF293" s="156"/>
      <c r="RKG293" s="156"/>
      <c r="RKH293" s="157"/>
      <c r="RKI293" s="153"/>
      <c r="RKJ293" s="156"/>
      <c r="RKK293" s="156"/>
      <c r="RKL293" s="156"/>
      <c r="RKM293" s="156"/>
      <c r="RKN293" s="156"/>
      <c r="RKO293" s="156"/>
      <c r="RKP293" s="156"/>
      <c r="RKQ293" s="156"/>
      <c r="RKR293" s="156"/>
      <c r="RKS293" s="156"/>
      <c r="RKT293" s="156"/>
      <c r="RKU293" s="156"/>
      <c r="RKV293" s="156"/>
      <c r="RKW293" s="156"/>
      <c r="RKX293" s="156"/>
      <c r="RKY293" s="156"/>
      <c r="RKZ293" s="156"/>
      <c r="RLA293" s="156"/>
      <c r="RLB293" s="156"/>
      <c r="RLC293" s="156"/>
      <c r="RLD293" s="156"/>
      <c r="RLE293" s="156"/>
      <c r="RLF293" s="156"/>
      <c r="RLG293" s="156"/>
      <c r="RLH293" s="156"/>
      <c r="RLI293" s="156"/>
      <c r="RLJ293" s="156"/>
      <c r="RLK293" s="156"/>
      <c r="RLL293" s="156"/>
      <c r="RLM293" s="157"/>
      <c r="RLN293" s="153"/>
      <c r="RLO293" s="156"/>
      <c r="RLP293" s="156"/>
      <c r="RLQ293" s="156"/>
      <c r="RLR293" s="156"/>
      <c r="RLS293" s="156"/>
      <c r="RLT293" s="156"/>
      <c r="RLU293" s="156"/>
      <c r="RLV293" s="156"/>
      <c r="RLW293" s="156"/>
      <c r="RLX293" s="156"/>
      <c r="RLY293" s="156"/>
      <c r="RLZ293" s="156"/>
      <c r="RMA293" s="156"/>
      <c r="RMB293" s="156"/>
      <c r="RMC293" s="156"/>
      <c r="RMD293" s="156"/>
      <c r="RME293" s="156"/>
      <c r="RMF293" s="156"/>
      <c r="RMG293" s="156"/>
      <c r="RMH293" s="156"/>
      <c r="RMI293" s="156"/>
      <c r="RMJ293" s="156"/>
      <c r="RMK293" s="156"/>
      <c r="RML293" s="156"/>
      <c r="RMM293" s="156"/>
      <c r="RMN293" s="156"/>
      <c r="RMO293" s="156"/>
      <c r="RMP293" s="156"/>
      <c r="RMQ293" s="156"/>
      <c r="RMR293" s="157"/>
      <c r="RMS293" s="153"/>
      <c r="RMT293" s="156"/>
      <c r="RMU293" s="156"/>
      <c r="RMV293" s="156"/>
      <c r="RMW293" s="156"/>
      <c r="RMX293" s="156"/>
      <c r="RMY293" s="156"/>
      <c r="RMZ293" s="156"/>
      <c r="RNA293" s="156"/>
      <c r="RNB293" s="156"/>
      <c r="RNC293" s="156"/>
      <c r="RND293" s="156"/>
      <c r="RNE293" s="156"/>
      <c r="RNF293" s="156"/>
      <c r="RNG293" s="156"/>
      <c r="RNH293" s="156"/>
      <c r="RNI293" s="156"/>
      <c r="RNJ293" s="156"/>
      <c r="RNK293" s="156"/>
      <c r="RNL293" s="156"/>
      <c r="RNM293" s="156"/>
      <c r="RNN293" s="156"/>
      <c r="RNO293" s="156"/>
      <c r="RNP293" s="156"/>
      <c r="RNQ293" s="156"/>
      <c r="RNR293" s="156"/>
      <c r="RNS293" s="156"/>
      <c r="RNT293" s="156"/>
      <c r="RNU293" s="156"/>
      <c r="RNV293" s="156"/>
      <c r="RNW293" s="157"/>
      <c r="RNX293" s="153"/>
      <c r="RNY293" s="156"/>
      <c r="RNZ293" s="156"/>
      <c r="ROA293" s="156"/>
      <c r="ROB293" s="156"/>
      <c r="ROC293" s="156"/>
      <c r="ROD293" s="156"/>
      <c r="ROE293" s="156"/>
      <c r="ROF293" s="156"/>
      <c r="ROG293" s="156"/>
      <c r="ROH293" s="156"/>
      <c r="ROI293" s="156"/>
      <c r="ROJ293" s="156"/>
      <c r="ROK293" s="156"/>
      <c r="ROL293" s="156"/>
      <c r="ROM293" s="156"/>
      <c r="RON293" s="156"/>
      <c r="ROO293" s="156"/>
      <c r="ROP293" s="156"/>
      <c r="ROQ293" s="156"/>
      <c r="ROR293" s="156"/>
      <c r="ROS293" s="156"/>
      <c r="ROT293" s="156"/>
      <c r="ROU293" s="156"/>
      <c r="ROV293" s="156"/>
      <c r="ROW293" s="156"/>
      <c r="ROX293" s="156"/>
      <c r="ROY293" s="156"/>
      <c r="ROZ293" s="156"/>
      <c r="RPA293" s="156"/>
      <c r="RPB293" s="157"/>
      <c r="RPC293" s="153"/>
      <c r="RPD293" s="156"/>
      <c r="RPE293" s="156"/>
      <c r="RPF293" s="156"/>
      <c r="RPG293" s="156"/>
      <c r="RPH293" s="156"/>
      <c r="RPI293" s="156"/>
      <c r="RPJ293" s="156"/>
      <c r="RPK293" s="156"/>
      <c r="RPL293" s="156"/>
      <c r="RPM293" s="156"/>
      <c r="RPN293" s="156"/>
      <c r="RPO293" s="156"/>
      <c r="RPP293" s="156"/>
      <c r="RPQ293" s="156"/>
      <c r="RPR293" s="156"/>
      <c r="RPS293" s="156"/>
      <c r="RPT293" s="156"/>
      <c r="RPU293" s="156"/>
      <c r="RPV293" s="156"/>
      <c r="RPW293" s="156"/>
      <c r="RPX293" s="156"/>
      <c r="RPY293" s="156"/>
      <c r="RPZ293" s="156"/>
      <c r="RQA293" s="156"/>
      <c r="RQB293" s="156"/>
      <c r="RQC293" s="156"/>
      <c r="RQD293" s="156"/>
      <c r="RQE293" s="156"/>
      <c r="RQF293" s="156"/>
      <c r="RQG293" s="157"/>
      <c r="RQH293" s="153"/>
      <c r="RQI293" s="156"/>
      <c r="RQJ293" s="156"/>
      <c r="RQK293" s="156"/>
      <c r="RQL293" s="156"/>
      <c r="RQM293" s="156"/>
      <c r="RQN293" s="156"/>
      <c r="RQO293" s="156"/>
      <c r="RQP293" s="156"/>
      <c r="RQQ293" s="156"/>
      <c r="RQR293" s="156"/>
      <c r="RQS293" s="156"/>
      <c r="RQT293" s="156"/>
      <c r="RQU293" s="156"/>
      <c r="RQV293" s="156"/>
      <c r="RQW293" s="156"/>
      <c r="RQX293" s="156"/>
      <c r="RQY293" s="156"/>
      <c r="RQZ293" s="156"/>
      <c r="RRA293" s="156"/>
      <c r="RRB293" s="156"/>
      <c r="RRC293" s="156"/>
      <c r="RRD293" s="156"/>
      <c r="RRE293" s="156"/>
      <c r="RRF293" s="156"/>
      <c r="RRG293" s="156"/>
      <c r="RRH293" s="156"/>
      <c r="RRI293" s="156"/>
      <c r="RRJ293" s="156"/>
      <c r="RRK293" s="156"/>
      <c r="RRL293" s="157"/>
      <c r="RRM293" s="153"/>
      <c r="RRN293" s="156"/>
      <c r="RRO293" s="156"/>
      <c r="RRP293" s="156"/>
      <c r="RRQ293" s="156"/>
      <c r="RRR293" s="156"/>
      <c r="RRS293" s="156"/>
      <c r="RRT293" s="156"/>
      <c r="RRU293" s="156"/>
      <c r="RRV293" s="156"/>
      <c r="RRW293" s="156"/>
      <c r="RRX293" s="156"/>
      <c r="RRY293" s="156"/>
      <c r="RRZ293" s="156"/>
      <c r="RSA293" s="156"/>
      <c r="RSB293" s="156"/>
      <c r="RSC293" s="156"/>
      <c r="RSD293" s="156"/>
      <c r="RSE293" s="156"/>
      <c r="RSF293" s="156"/>
      <c r="RSG293" s="156"/>
      <c r="RSH293" s="156"/>
      <c r="RSI293" s="156"/>
      <c r="RSJ293" s="156"/>
      <c r="RSK293" s="156"/>
      <c r="RSL293" s="156"/>
      <c r="RSM293" s="156"/>
      <c r="RSN293" s="156"/>
      <c r="RSO293" s="156"/>
      <c r="RSP293" s="156"/>
      <c r="RSQ293" s="157"/>
      <c r="RSR293" s="153"/>
      <c r="RSS293" s="156"/>
      <c r="RST293" s="156"/>
      <c r="RSU293" s="156"/>
      <c r="RSV293" s="156"/>
      <c r="RSW293" s="156"/>
      <c r="RSX293" s="156"/>
      <c r="RSY293" s="156"/>
      <c r="RSZ293" s="156"/>
      <c r="RTA293" s="156"/>
      <c r="RTB293" s="156"/>
      <c r="RTC293" s="156"/>
      <c r="RTD293" s="156"/>
      <c r="RTE293" s="156"/>
      <c r="RTF293" s="156"/>
      <c r="RTG293" s="156"/>
      <c r="RTH293" s="156"/>
      <c r="RTI293" s="156"/>
      <c r="RTJ293" s="156"/>
      <c r="RTK293" s="156"/>
      <c r="RTL293" s="156"/>
      <c r="RTM293" s="156"/>
      <c r="RTN293" s="156"/>
      <c r="RTO293" s="156"/>
      <c r="RTP293" s="156"/>
      <c r="RTQ293" s="156"/>
      <c r="RTR293" s="156"/>
      <c r="RTS293" s="156"/>
      <c r="RTT293" s="156"/>
      <c r="RTU293" s="156"/>
      <c r="RTV293" s="157"/>
      <c r="RTW293" s="153"/>
      <c r="RTX293" s="156"/>
      <c r="RTY293" s="156"/>
      <c r="RTZ293" s="156"/>
      <c r="RUA293" s="156"/>
      <c r="RUB293" s="156"/>
      <c r="RUC293" s="156"/>
      <c r="RUD293" s="156"/>
      <c r="RUE293" s="156"/>
      <c r="RUF293" s="156"/>
      <c r="RUG293" s="156"/>
      <c r="RUH293" s="156"/>
      <c r="RUI293" s="156"/>
      <c r="RUJ293" s="156"/>
      <c r="RUK293" s="156"/>
      <c r="RUL293" s="156"/>
      <c r="RUM293" s="156"/>
      <c r="RUN293" s="156"/>
      <c r="RUO293" s="156"/>
      <c r="RUP293" s="156"/>
      <c r="RUQ293" s="156"/>
      <c r="RUR293" s="156"/>
      <c r="RUS293" s="156"/>
      <c r="RUT293" s="156"/>
      <c r="RUU293" s="156"/>
      <c r="RUV293" s="156"/>
      <c r="RUW293" s="156"/>
      <c r="RUX293" s="156"/>
      <c r="RUY293" s="156"/>
      <c r="RUZ293" s="156"/>
      <c r="RVA293" s="157"/>
      <c r="RVB293" s="153"/>
      <c r="RVC293" s="156"/>
      <c r="RVD293" s="156"/>
      <c r="RVE293" s="156"/>
      <c r="RVF293" s="156"/>
      <c r="RVG293" s="156"/>
      <c r="RVH293" s="156"/>
      <c r="RVI293" s="156"/>
      <c r="RVJ293" s="156"/>
      <c r="RVK293" s="156"/>
      <c r="RVL293" s="156"/>
      <c r="RVM293" s="156"/>
      <c r="RVN293" s="156"/>
      <c r="RVO293" s="156"/>
      <c r="RVP293" s="156"/>
      <c r="RVQ293" s="156"/>
      <c r="RVR293" s="156"/>
      <c r="RVS293" s="156"/>
      <c r="RVT293" s="156"/>
      <c r="RVU293" s="156"/>
      <c r="RVV293" s="156"/>
      <c r="RVW293" s="156"/>
      <c r="RVX293" s="156"/>
      <c r="RVY293" s="156"/>
      <c r="RVZ293" s="156"/>
      <c r="RWA293" s="156"/>
      <c r="RWB293" s="156"/>
      <c r="RWC293" s="156"/>
      <c r="RWD293" s="156"/>
      <c r="RWE293" s="156"/>
      <c r="RWF293" s="157"/>
      <c r="RWG293" s="153"/>
      <c r="RWH293" s="156"/>
      <c r="RWI293" s="156"/>
      <c r="RWJ293" s="156"/>
      <c r="RWK293" s="156"/>
      <c r="RWL293" s="156"/>
      <c r="RWM293" s="156"/>
      <c r="RWN293" s="156"/>
      <c r="RWO293" s="156"/>
      <c r="RWP293" s="156"/>
      <c r="RWQ293" s="156"/>
      <c r="RWR293" s="156"/>
      <c r="RWS293" s="156"/>
      <c r="RWT293" s="156"/>
      <c r="RWU293" s="156"/>
      <c r="RWV293" s="156"/>
      <c r="RWW293" s="156"/>
      <c r="RWX293" s="156"/>
      <c r="RWY293" s="156"/>
      <c r="RWZ293" s="156"/>
      <c r="RXA293" s="156"/>
      <c r="RXB293" s="156"/>
      <c r="RXC293" s="156"/>
      <c r="RXD293" s="156"/>
      <c r="RXE293" s="156"/>
      <c r="RXF293" s="156"/>
      <c r="RXG293" s="156"/>
      <c r="RXH293" s="156"/>
      <c r="RXI293" s="156"/>
      <c r="RXJ293" s="156"/>
      <c r="RXK293" s="157"/>
      <c r="RXL293" s="153"/>
      <c r="RXM293" s="156"/>
      <c r="RXN293" s="156"/>
      <c r="RXO293" s="156"/>
      <c r="RXP293" s="156"/>
      <c r="RXQ293" s="156"/>
      <c r="RXR293" s="156"/>
      <c r="RXS293" s="156"/>
      <c r="RXT293" s="156"/>
      <c r="RXU293" s="156"/>
      <c r="RXV293" s="156"/>
      <c r="RXW293" s="156"/>
      <c r="RXX293" s="156"/>
      <c r="RXY293" s="156"/>
      <c r="RXZ293" s="156"/>
      <c r="RYA293" s="156"/>
      <c r="RYB293" s="156"/>
      <c r="RYC293" s="156"/>
      <c r="RYD293" s="156"/>
      <c r="RYE293" s="156"/>
      <c r="RYF293" s="156"/>
      <c r="RYG293" s="156"/>
      <c r="RYH293" s="156"/>
      <c r="RYI293" s="156"/>
      <c r="RYJ293" s="156"/>
      <c r="RYK293" s="156"/>
      <c r="RYL293" s="156"/>
      <c r="RYM293" s="156"/>
      <c r="RYN293" s="156"/>
      <c r="RYO293" s="156"/>
      <c r="RYP293" s="157"/>
      <c r="RYQ293" s="153"/>
      <c r="RYR293" s="156"/>
      <c r="RYS293" s="156"/>
      <c r="RYT293" s="156"/>
      <c r="RYU293" s="156"/>
      <c r="RYV293" s="156"/>
      <c r="RYW293" s="156"/>
      <c r="RYX293" s="156"/>
      <c r="RYY293" s="156"/>
      <c r="RYZ293" s="156"/>
      <c r="RZA293" s="156"/>
      <c r="RZB293" s="156"/>
      <c r="RZC293" s="156"/>
      <c r="RZD293" s="156"/>
      <c r="RZE293" s="156"/>
      <c r="RZF293" s="156"/>
      <c r="RZG293" s="156"/>
      <c r="RZH293" s="156"/>
      <c r="RZI293" s="156"/>
      <c r="RZJ293" s="156"/>
      <c r="RZK293" s="156"/>
      <c r="RZL293" s="156"/>
      <c r="RZM293" s="156"/>
      <c r="RZN293" s="156"/>
      <c r="RZO293" s="156"/>
      <c r="RZP293" s="156"/>
      <c r="RZQ293" s="156"/>
      <c r="RZR293" s="156"/>
      <c r="RZS293" s="156"/>
      <c r="RZT293" s="156"/>
      <c r="RZU293" s="157"/>
      <c r="RZV293" s="153"/>
      <c r="RZW293" s="156"/>
      <c r="RZX293" s="156"/>
      <c r="RZY293" s="156"/>
      <c r="RZZ293" s="156"/>
      <c r="SAA293" s="156"/>
      <c r="SAB293" s="156"/>
      <c r="SAC293" s="156"/>
      <c r="SAD293" s="156"/>
      <c r="SAE293" s="156"/>
      <c r="SAF293" s="156"/>
      <c r="SAG293" s="156"/>
      <c r="SAH293" s="156"/>
      <c r="SAI293" s="156"/>
      <c r="SAJ293" s="156"/>
      <c r="SAK293" s="156"/>
      <c r="SAL293" s="156"/>
      <c r="SAM293" s="156"/>
      <c r="SAN293" s="156"/>
      <c r="SAO293" s="156"/>
      <c r="SAP293" s="156"/>
      <c r="SAQ293" s="156"/>
      <c r="SAR293" s="156"/>
      <c r="SAS293" s="156"/>
      <c r="SAT293" s="156"/>
      <c r="SAU293" s="156"/>
      <c r="SAV293" s="156"/>
      <c r="SAW293" s="156"/>
      <c r="SAX293" s="156"/>
      <c r="SAY293" s="156"/>
      <c r="SAZ293" s="157"/>
      <c r="SBA293" s="153"/>
      <c r="SBB293" s="156"/>
      <c r="SBC293" s="156"/>
      <c r="SBD293" s="156"/>
      <c r="SBE293" s="156"/>
      <c r="SBF293" s="156"/>
      <c r="SBG293" s="156"/>
      <c r="SBH293" s="156"/>
      <c r="SBI293" s="156"/>
      <c r="SBJ293" s="156"/>
      <c r="SBK293" s="156"/>
      <c r="SBL293" s="156"/>
      <c r="SBM293" s="156"/>
      <c r="SBN293" s="156"/>
      <c r="SBO293" s="156"/>
      <c r="SBP293" s="156"/>
      <c r="SBQ293" s="156"/>
      <c r="SBR293" s="156"/>
      <c r="SBS293" s="156"/>
      <c r="SBT293" s="156"/>
      <c r="SBU293" s="156"/>
      <c r="SBV293" s="156"/>
      <c r="SBW293" s="156"/>
      <c r="SBX293" s="156"/>
      <c r="SBY293" s="156"/>
      <c r="SBZ293" s="156"/>
      <c r="SCA293" s="156"/>
      <c r="SCB293" s="156"/>
      <c r="SCC293" s="156"/>
      <c r="SCD293" s="156"/>
      <c r="SCE293" s="157"/>
      <c r="SCF293" s="153"/>
      <c r="SCG293" s="156"/>
      <c r="SCH293" s="156"/>
      <c r="SCI293" s="156"/>
      <c r="SCJ293" s="156"/>
      <c r="SCK293" s="156"/>
      <c r="SCL293" s="156"/>
      <c r="SCM293" s="156"/>
      <c r="SCN293" s="156"/>
      <c r="SCO293" s="156"/>
      <c r="SCP293" s="156"/>
      <c r="SCQ293" s="156"/>
      <c r="SCR293" s="156"/>
      <c r="SCS293" s="156"/>
      <c r="SCT293" s="156"/>
      <c r="SCU293" s="156"/>
      <c r="SCV293" s="156"/>
      <c r="SCW293" s="156"/>
      <c r="SCX293" s="156"/>
      <c r="SCY293" s="156"/>
      <c r="SCZ293" s="156"/>
      <c r="SDA293" s="156"/>
      <c r="SDB293" s="156"/>
      <c r="SDC293" s="156"/>
      <c r="SDD293" s="156"/>
      <c r="SDE293" s="156"/>
      <c r="SDF293" s="156"/>
      <c r="SDG293" s="156"/>
      <c r="SDH293" s="156"/>
      <c r="SDI293" s="156"/>
      <c r="SDJ293" s="157"/>
      <c r="SDK293" s="153"/>
      <c r="SDL293" s="156"/>
      <c r="SDM293" s="156"/>
      <c r="SDN293" s="156"/>
      <c r="SDO293" s="156"/>
      <c r="SDP293" s="156"/>
      <c r="SDQ293" s="156"/>
      <c r="SDR293" s="156"/>
      <c r="SDS293" s="156"/>
      <c r="SDT293" s="156"/>
      <c r="SDU293" s="156"/>
      <c r="SDV293" s="156"/>
      <c r="SDW293" s="156"/>
      <c r="SDX293" s="156"/>
      <c r="SDY293" s="156"/>
      <c r="SDZ293" s="156"/>
      <c r="SEA293" s="156"/>
      <c r="SEB293" s="156"/>
      <c r="SEC293" s="156"/>
      <c r="SED293" s="156"/>
      <c r="SEE293" s="156"/>
      <c r="SEF293" s="156"/>
      <c r="SEG293" s="156"/>
      <c r="SEH293" s="156"/>
      <c r="SEI293" s="156"/>
      <c r="SEJ293" s="156"/>
      <c r="SEK293" s="156"/>
      <c r="SEL293" s="156"/>
      <c r="SEM293" s="156"/>
      <c r="SEN293" s="156"/>
      <c r="SEO293" s="157"/>
      <c r="SEP293" s="153"/>
      <c r="SEQ293" s="156"/>
      <c r="SER293" s="156"/>
      <c r="SES293" s="156"/>
      <c r="SET293" s="156"/>
      <c r="SEU293" s="156"/>
      <c r="SEV293" s="156"/>
      <c r="SEW293" s="156"/>
      <c r="SEX293" s="156"/>
      <c r="SEY293" s="156"/>
      <c r="SEZ293" s="156"/>
      <c r="SFA293" s="156"/>
      <c r="SFB293" s="156"/>
      <c r="SFC293" s="156"/>
      <c r="SFD293" s="156"/>
      <c r="SFE293" s="156"/>
      <c r="SFF293" s="156"/>
      <c r="SFG293" s="156"/>
      <c r="SFH293" s="156"/>
      <c r="SFI293" s="156"/>
      <c r="SFJ293" s="156"/>
      <c r="SFK293" s="156"/>
      <c r="SFL293" s="156"/>
      <c r="SFM293" s="156"/>
      <c r="SFN293" s="156"/>
      <c r="SFO293" s="156"/>
      <c r="SFP293" s="156"/>
      <c r="SFQ293" s="156"/>
      <c r="SFR293" s="156"/>
      <c r="SFS293" s="156"/>
      <c r="SFT293" s="157"/>
      <c r="SFU293" s="153"/>
      <c r="SFV293" s="156"/>
      <c r="SFW293" s="156"/>
      <c r="SFX293" s="156"/>
      <c r="SFY293" s="156"/>
      <c r="SFZ293" s="156"/>
      <c r="SGA293" s="156"/>
      <c r="SGB293" s="156"/>
      <c r="SGC293" s="156"/>
      <c r="SGD293" s="156"/>
      <c r="SGE293" s="156"/>
      <c r="SGF293" s="156"/>
      <c r="SGG293" s="156"/>
      <c r="SGH293" s="156"/>
      <c r="SGI293" s="156"/>
      <c r="SGJ293" s="156"/>
      <c r="SGK293" s="156"/>
      <c r="SGL293" s="156"/>
      <c r="SGM293" s="156"/>
      <c r="SGN293" s="156"/>
      <c r="SGO293" s="156"/>
      <c r="SGP293" s="156"/>
      <c r="SGQ293" s="156"/>
      <c r="SGR293" s="156"/>
      <c r="SGS293" s="156"/>
      <c r="SGT293" s="156"/>
      <c r="SGU293" s="156"/>
      <c r="SGV293" s="156"/>
      <c r="SGW293" s="156"/>
      <c r="SGX293" s="156"/>
      <c r="SGY293" s="157"/>
      <c r="SGZ293" s="153"/>
      <c r="SHA293" s="156"/>
      <c r="SHB293" s="156"/>
      <c r="SHC293" s="156"/>
      <c r="SHD293" s="156"/>
      <c r="SHE293" s="156"/>
      <c r="SHF293" s="156"/>
      <c r="SHG293" s="156"/>
      <c r="SHH293" s="156"/>
      <c r="SHI293" s="156"/>
      <c r="SHJ293" s="156"/>
      <c r="SHK293" s="156"/>
      <c r="SHL293" s="156"/>
      <c r="SHM293" s="156"/>
      <c r="SHN293" s="156"/>
      <c r="SHO293" s="156"/>
      <c r="SHP293" s="156"/>
      <c r="SHQ293" s="156"/>
      <c r="SHR293" s="156"/>
      <c r="SHS293" s="156"/>
      <c r="SHT293" s="156"/>
      <c r="SHU293" s="156"/>
      <c r="SHV293" s="156"/>
      <c r="SHW293" s="156"/>
      <c r="SHX293" s="156"/>
      <c r="SHY293" s="156"/>
      <c r="SHZ293" s="156"/>
      <c r="SIA293" s="156"/>
      <c r="SIB293" s="156"/>
      <c r="SIC293" s="156"/>
      <c r="SID293" s="157"/>
      <c r="SIE293" s="153"/>
      <c r="SIF293" s="156"/>
      <c r="SIG293" s="156"/>
      <c r="SIH293" s="156"/>
      <c r="SII293" s="156"/>
      <c r="SIJ293" s="156"/>
      <c r="SIK293" s="156"/>
      <c r="SIL293" s="156"/>
      <c r="SIM293" s="156"/>
      <c r="SIN293" s="156"/>
      <c r="SIO293" s="156"/>
      <c r="SIP293" s="156"/>
      <c r="SIQ293" s="156"/>
      <c r="SIR293" s="156"/>
      <c r="SIS293" s="156"/>
      <c r="SIT293" s="156"/>
      <c r="SIU293" s="156"/>
      <c r="SIV293" s="156"/>
      <c r="SIW293" s="156"/>
      <c r="SIX293" s="156"/>
      <c r="SIY293" s="156"/>
      <c r="SIZ293" s="156"/>
      <c r="SJA293" s="156"/>
      <c r="SJB293" s="156"/>
      <c r="SJC293" s="156"/>
      <c r="SJD293" s="156"/>
      <c r="SJE293" s="156"/>
      <c r="SJF293" s="156"/>
      <c r="SJG293" s="156"/>
      <c r="SJH293" s="156"/>
      <c r="SJI293" s="157"/>
      <c r="SJJ293" s="153"/>
      <c r="SJK293" s="156"/>
      <c r="SJL293" s="156"/>
      <c r="SJM293" s="156"/>
      <c r="SJN293" s="156"/>
      <c r="SJO293" s="156"/>
      <c r="SJP293" s="156"/>
      <c r="SJQ293" s="156"/>
      <c r="SJR293" s="156"/>
      <c r="SJS293" s="156"/>
      <c r="SJT293" s="156"/>
      <c r="SJU293" s="156"/>
      <c r="SJV293" s="156"/>
      <c r="SJW293" s="156"/>
      <c r="SJX293" s="156"/>
      <c r="SJY293" s="156"/>
      <c r="SJZ293" s="156"/>
      <c r="SKA293" s="156"/>
      <c r="SKB293" s="156"/>
      <c r="SKC293" s="156"/>
      <c r="SKD293" s="156"/>
      <c r="SKE293" s="156"/>
      <c r="SKF293" s="156"/>
      <c r="SKG293" s="156"/>
      <c r="SKH293" s="156"/>
      <c r="SKI293" s="156"/>
      <c r="SKJ293" s="156"/>
      <c r="SKK293" s="156"/>
      <c r="SKL293" s="156"/>
      <c r="SKM293" s="156"/>
      <c r="SKN293" s="157"/>
      <c r="SKO293" s="153"/>
      <c r="SKP293" s="156"/>
      <c r="SKQ293" s="156"/>
      <c r="SKR293" s="156"/>
      <c r="SKS293" s="156"/>
      <c r="SKT293" s="156"/>
      <c r="SKU293" s="156"/>
      <c r="SKV293" s="156"/>
      <c r="SKW293" s="156"/>
      <c r="SKX293" s="156"/>
      <c r="SKY293" s="156"/>
      <c r="SKZ293" s="156"/>
      <c r="SLA293" s="156"/>
      <c r="SLB293" s="156"/>
      <c r="SLC293" s="156"/>
      <c r="SLD293" s="156"/>
      <c r="SLE293" s="156"/>
      <c r="SLF293" s="156"/>
      <c r="SLG293" s="156"/>
      <c r="SLH293" s="156"/>
      <c r="SLI293" s="156"/>
      <c r="SLJ293" s="156"/>
      <c r="SLK293" s="156"/>
      <c r="SLL293" s="156"/>
      <c r="SLM293" s="156"/>
      <c r="SLN293" s="156"/>
      <c r="SLO293" s="156"/>
      <c r="SLP293" s="156"/>
      <c r="SLQ293" s="156"/>
      <c r="SLR293" s="156"/>
      <c r="SLS293" s="157"/>
      <c r="SLT293" s="153"/>
      <c r="SLU293" s="156"/>
      <c r="SLV293" s="156"/>
      <c r="SLW293" s="156"/>
      <c r="SLX293" s="156"/>
      <c r="SLY293" s="156"/>
      <c r="SLZ293" s="156"/>
      <c r="SMA293" s="156"/>
      <c r="SMB293" s="156"/>
      <c r="SMC293" s="156"/>
      <c r="SMD293" s="156"/>
      <c r="SME293" s="156"/>
      <c r="SMF293" s="156"/>
      <c r="SMG293" s="156"/>
      <c r="SMH293" s="156"/>
      <c r="SMI293" s="156"/>
      <c r="SMJ293" s="156"/>
      <c r="SMK293" s="156"/>
      <c r="SML293" s="156"/>
      <c r="SMM293" s="156"/>
      <c r="SMN293" s="156"/>
      <c r="SMO293" s="156"/>
      <c r="SMP293" s="156"/>
      <c r="SMQ293" s="156"/>
      <c r="SMR293" s="156"/>
      <c r="SMS293" s="156"/>
      <c r="SMT293" s="156"/>
      <c r="SMU293" s="156"/>
      <c r="SMV293" s="156"/>
      <c r="SMW293" s="156"/>
      <c r="SMX293" s="157"/>
      <c r="SMY293" s="153"/>
      <c r="SMZ293" s="156"/>
      <c r="SNA293" s="156"/>
      <c r="SNB293" s="156"/>
      <c r="SNC293" s="156"/>
      <c r="SND293" s="156"/>
      <c r="SNE293" s="156"/>
      <c r="SNF293" s="156"/>
      <c r="SNG293" s="156"/>
      <c r="SNH293" s="156"/>
      <c r="SNI293" s="156"/>
      <c r="SNJ293" s="156"/>
      <c r="SNK293" s="156"/>
      <c r="SNL293" s="156"/>
      <c r="SNM293" s="156"/>
      <c r="SNN293" s="156"/>
      <c r="SNO293" s="156"/>
      <c r="SNP293" s="156"/>
      <c r="SNQ293" s="156"/>
      <c r="SNR293" s="156"/>
      <c r="SNS293" s="156"/>
      <c r="SNT293" s="156"/>
      <c r="SNU293" s="156"/>
      <c r="SNV293" s="156"/>
      <c r="SNW293" s="156"/>
      <c r="SNX293" s="156"/>
      <c r="SNY293" s="156"/>
      <c r="SNZ293" s="156"/>
      <c r="SOA293" s="156"/>
      <c r="SOB293" s="156"/>
      <c r="SOC293" s="157"/>
      <c r="SOD293" s="153"/>
      <c r="SOE293" s="156"/>
      <c r="SOF293" s="156"/>
      <c r="SOG293" s="156"/>
      <c r="SOH293" s="156"/>
      <c r="SOI293" s="156"/>
      <c r="SOJ293" s="156"/>
      <c r="SOK293" s="156"/>
      <c r="SOL293" s="156"/>
      <c r="SOM293" s="156"/>
      <c r="SON293" s="156"/>
      <c r="SOO293" s="156"/>
      <c r="SOP293" s="156"/>
      <c r="SOQ293" s="156"/>
      <c r="SOR293" s="156"/>
      <c r="SOS293" s="156"/>
      <c r="SOT293" s="156"/>
      <c r="SOU293" s="156"/>
      <c r="SOV293" s="156"/>
      <c r="SOW293" s="156"/>
      <c r="SOX293" s="156"/>
      <c r="SOY293" s="156"/>
      <c r="SOZ293" s="156"/>
      <c r="SPA293" s="156"/>
      <c r="SPB293" s="156"/>
      <c r="SPC293" s="156"/>
      <c r="SPD293" s="156"/>
      <c r="SPE293" s="156"/>
      <c r="SPF293" s="156"/>
      <c r="SPG293" s="156"/>
      <c r="SPH293" s="157"/>
      <c r="SPI293" s="153"/>
      <c r="SPJ293" s="156"/>
      <c r="SPK293" s="156"/>
      <c r="SPL293" s="156"/>
      <c r="SPM293" s="156"/>
      <c r="SPN293" s="156"/>
      <c r="SPO293" s="156"/>
      <c r="SPP293" s="156"/>
      <c r="SPQ293" s="156"/>
      <c r="SPR293" s="156"/>
      <c r="SPS293" s="156"/>
      <c r="SPT293" s="156"/>
      <c r="SPU293" s="156"/>
      <c r="SPV293" s="156"/>
      <c r="SPW293" s="156"/>
      <c r="SPX293" s="156"/>
      <c r="SPY293" s="156"/>
      <c r="SPZ293" s="156"/>
      <c r="SQA293" s="156"/>
      <c r="SQB293" s="156"/>
      <c r="SQC293" s="156"/>
      <c r="SQD293" s="156"/>
      <c r="SQE293" s="156"/>
      <c r="SQF293" s="156"/>
      <c r="SQG293" s="156"/>
      <c r="SQH293" s="156"/>
      <c r="SQI293" s="156"/>
      <c r="SQJ293" s="156"/>
      <c r="SQK293" s="156"/>
      <c r="SQL293" s="156"/>
      <c r="SQM293" s="157"/>
      <c r="SQN293" s="153"/>
      <c r="SQO293" s="156"/>
      <c r="SQP293" s="156"/>
      <c r="SQQ293" s="156"/>
      <c r="SQR293" s="156"/>
      <c r="SQS293" s="156"/>
      <c r="SQT293" s="156"/>
      <c r="SQU293" s="156"/>
      <c r="SQV293" s="156"/>
      <c r="SQW293" s="156"/>
      <c r="SQX293" s="156"/>
      <c r="SQY293" s="156"/>
      <c r="SQZ293" s="156"/>
      <c r="SRA293" s="156"/>
      <c r="SRB293" s="156"/>
      <c r="SRC293" s="156"/>
      <c r="SRD293" s="156"/>
      <c r="SRE293" s="156"/>
      <c r="SRF293" s="156"/>
      <c r="SRG293" s="156"/>
      <c r="SRH293" s="156"/>
      <c r="SRI293" s="156"/>
      <c r="SRJ293" s="156"/>
      <c r="SRK293" s="156"/>
      <c r="SRL293" s="156"/>
      <c r="SRM293" s="156"/>
      <c r="SRN293" s="156"/>
      <c r="SRO293" s="156"/>
      <c r="SRP293" s="156"/>
      <c r="SRQ293" s="156"/>
      <c r="SRR293" s="157"/>
      <c r="SRS293" s="153"/>
      <c r="SRT293" s="156"/>
      <c r="SRU293" s="156"/>
      <c r="SRV293" s="156"/>
      <c r="SRW293" s="156"/>
      <c r="SRX293" s="156"/>
      <c r="SRY293" s="156"/>
      <c r="SRZ293" s="156"/>
      <c r="SSA293" s="156"/>
      <c r="SSB293" s="156"/>
      <c r="SSC293" s="156"/>
      <c r="SSD293" s="156"/>
      <c r="SSE293" s="156"/>
      <c r="SSF293" s="156"/>
      <c r="SSG293" s="156"/>
      <c r="SSH293" s="156"/>
      <c r="SSI293" s="156"/>
      <c r="SSJ293" s="156"/>
      <c r="SSK293" s="156"/>
      <c r="SSL293" s="156"/>
      <c r="SSM293" s="156"/>
      <c r="SSN293" s="156"/>
      <c r="SSO293" s="156"/>
      <c r="SSP293" s="156"/>
      <c r="SSQ293" s="156"/>
      <c r="SSR293" s="156"/>
      <c r="SSS293" s="156"/>
      <c r="SST293" s="156"/>
      <c r="SSU293" s="156"/>
      <c r="SSV293" s="156"/>
      <c r="SSW293" s="157"/>
      <c r="SSX293" s="153"/>
      <c r="SSY293" s="156"/>
      <c r="SSZ293" s="156"/>
      <c r="STA293" s="156"/>
      <c r="STB293" s="156"/>
      <c r="STC293" s="156"/>
      <c r="STD293" s="156"/>
      <c r="STE293" s="156"/>
      <c r="STF293" s="156"/>
      <c r="STG293" s="156"/>
      <c r="STH293" s="156"/>
      <c r="STI293" s="156"/>
      <c r="STJ293" s="156"/>
      <c r="STK293" s="156"/>
      <c r="STL293" s="156"/>
      <c r="STM293" s="156"/>
      <c r="STN293" s="156"/>
      <c r="STO293" s="156"/>
      <c r="STP293" s="156"/>
      <c r="STQ293" s="156"/>
      <c r="STR293" s="156"/>
      <c r="STS293" s="156"/>
      <c r="STT293" s="156"/>
      <c r="STU293" s="156"/>
      <c r="STV293" s="156"/>
      <c r="STW293" s="156"/>
      <c r="STX293" s="156"/>
      <c r="STY293" s="156"/>
      <c r="STZ293" s="156"/>
      <c r="SUA293" s="156"/>
      <c r="SUB293" s="157"/>
      <c r="SUC293" s="153"/>
      <c r="SUD293" s="156"/>
      <c r="SUE293" s="156"/>
      <c r="SUF293" s="156"/>
      <c r="SUG293" s="156"/>
      <c r="SUH293" s="156"/>
      <c r="SUI293" s="156"/>
      <c r="SUJ293" s="156"/>
      <c r="SUK293" s="156"/>
      <c r="SUL293" s="156"/>
      <c r="SUM293" s="156"/>
      <c r="SUN293" s="156"/>
      <c r="SUO293" s="156"/>
      <c r="SUP293" s="156"/>
      <c r="SUQ293" s="156"/>
      <c r="SUR293" s="156"/>
      <c r="SUS293" s="156"/>
      <c r="SUT293" s="156"/>
      <c r="SUU293" s="156"/>
      <c r="SUV293" s="156"/>
      <c r="SUW293" s="156"/>
      <c r="SUX293" s="156"/>
      <c r="SUY293" s="156"/>
      <c r="SUZ293" s="156"/>
      <c r="SVA293" s="156"/>
      <c r="SVB293" s="156"/>
      <c r="SVC293" s="156"/>
      <c r="SVD293" s="156"/>
      <c r="SVE293" s="156"/>
      <c r="SVF293" s="156"/>
      <c r="SVG293" s="157"/>
      <c r="SVH293" s="153"/>
      <c r="SVI293" s="156"/>
      <c r="SVJ293" s="156"/>
      <c r="SVK293" s="156"/>
      <c r="SVL293" s="156"/>
      <c r="SVM293" s="156"/>
      <c r="SVN293" s="156"/>
      <c r="SVO293" s="156"/>
      <c r="SVP293" s="156"/>
      <c r="SVQ293" s="156"/>
      <c r="SVR293" s="156"/>
      <c r="SVS293" s="156"/>
      <c r="SVT293" s="156"/>
      <c r="SVU293" s="156"/>
      <c r="SVV293" s="156"/>
      <c r="SVW293" s="156"/>
      <c r="SVX293" s="156"/>
      <c r="SVY293" s="156"/>
      <c r="SVZ293" s="156"/>
      <c r="SWA293" s="156"/>
      <c r="SWB293" s="156"/>
      <c r="SWC293" s="156"/>
      <c r="SWD293" s="156"/>
      <c r="SWE293" s="156"/>
      <c r="SWF293" s="156"/>
      <c r="SWG293" s="156"/>
      <c r="SWH293" s="156"/>
      <c r="SWI293" s="156"/>
      <c r="SWJ293" s="156"/>
      <c r="SWK293" s="156"/>
      <c r="SWL293" s="157"/>
      <c r="SWM293" s="153"/>
      <c r="SWN293" s="156"/>
      <c r="SWO293" s="156"/>
      <c r="SWP293" s="156"/>
      <c r="SWQ293" s="156"/>
      <c r="SWR293" s="156"/>
      <c r="SWS293" s="156"/>
      <c r="SWT293" s="156"/>
      <c r="SWU293" s="156"/>
      <c r="SWV293" s="156"/>
      <c r="SWW293" s="156"/>
      <c r="SWX293" s="156"/>
      <c r="SWY293" s="156"/>
      <c r="SWZ293" s="156"/>
      <c r="SXA293" s="156"/>
      <c r="SXB293" s="156"/>
      <c r="SXC293" s="156"/>
      <c r="SXD293" s="156"/>
      <c r="SXE293" s="156"/>
      <c r="SXF293" s="156"/>
      <c r="SXG293" s="156"/>
      <c r="SXH293" s="156"/>
      <c r="SXI293" s="156"/>
      <c r="SXJ293" s="156"/>
      <c r="SXK293" s="156"/>
      <c r="SXL293" s="156"/>
      <c r="SXM293" s="156"/>
      <c r="SXN293" s="156"/>
      <c r="SXO293" s="156"/>
      <c r="SXP293" s="156"/>
      <c r="SXQ293" s="157"/>
      <c r="SXR293" s="153"/>
      <c r="SXS293" s="156"/>
      <c r="SXT293" s="156"/>
      <c r="SXU293" s="156"/>
      <c r="SXV293" s="156"/>
      <c r="SXW293" s="156"/>
      <c r="SXX293" s="156"/>
      <c r="SXY293" s="156"/>
      <c r="SXZ293" s="156"/>
      <c r="SYA293" s="156"/>
      <c r="SYB293" s="156"/>
      <c r="SYC293" s="156"/>
      <c r="SYD293" s="156"/>
      <c r="SYE293" s="156"/>
      <c r="SYF293" s="156"/>
      <c r="SYG293" s="156"/>
      <c r="SYH293" s="156"/>
      <c r="SYI293" s="156"/>
      <c r="SYJ293" s="156"/>
      <c r="SYK293" s="156"/>
      <c r="SYL293" s="156"/>
      <c r="SYM293" s="156"/>
      <c r="SYN293" s="156"/>
      <c r="SYO293" s="156"/>
      <c r="SYP293" s="156"/>
      <c r="SYQ293" s="156"/>
      <c r="SYR293" s="156"/>
      <c r="SYS293" s="156"/>
      <c r="SYT293" s="156"/>
      <c r="SYU293" s="156"/>
      <c r="SYV293" s="157"/>
      <c r="SYW293" s="153"/>
      <c r="SYX293" s="156"/>
      <c r="SYY293" s="156"/>
      <c r="SYZ293" s="156"/>
      <c r="SZA293" s="156"/>
      <c r="SZB293" s="156"/>
      <c r="SZC293" s="156"/>
      <c r="SZD293" s="156"/>
      <c r="SZE293" s="156"/>
      <c r="SZF293" s="156"/>
      <c r="SZG293" s="156"/>
      <c r="SZH293" s="156"/>
      <c r="SZI293" s="156"/>
      <c r="SZJ293" s="156"/>
      <c r="SZK293" s="156"/>
      <c r="SZL293" s="156"/>
      <c r="SZM293" s="156"/>
      <c r="SZN293" s="156"/>
      <c r="SZO293" s="156"/>
      <c r="SZP293" s="156"/>
      <c r="SZQ293" s="156"/>
      <c r="SZR293" s="156"/>
      <c r="SZS293" s="156"/>
      <c r="SZT293" s="156"/>
      <c r="SZU293" s="156"/>
      <c r="SZV293" s="156"/>
      <c r="SZW293" s="156"/>
      <c r="SZX293" s="156"/>
      <c r="SZY293" s="156"/>
      <c r="SZZ293" s="156"/>
      <c r="TAA293" s="157"/>
      <c r="TAB293" s="153"/>
      <c r="TAC293" s="156"/>
      <c r="TAD293" s="156"/>
      <c r="TAE293" s="156"/>
      <c r="TAF293" s="156"/>
      <c r="TAG293" s="156"/>
      <c r="TAH293" s="156"/>
      <c r="TAI293" s="156"/>
      <c r="TAJ293" s="156"/>
      <c r="TAK293" s="156"/>
      <c r="TAL293" s="156"/>
      <c r="TAM293" s="156"/>
      <c r="TAN293" s="156"/>
      <c r="TAO293" s="156"/>
      <c r="TAP293" s="156"/>
      <c r="TAQ293" s="156"/>
      <c r="TAR293" s="156"/>
      <c r="TAS293" s="156"/>
      <c r="TAT293" s="156"/>
      <c r="TAU293" s="156"/>
      <c r="TAV293" s="156"/>
      <c r="TAW293" s="156"/>
      <c r="TAX293" s="156"/>
      <c r="TAY293" s="156"/>
      <c r="TAZ293" s="156"/>
      <c r="TBA293" s="156"/>
      <c r="TBB293" s="156"/>
      <c r="TBC293" s="156"/>
      <c r="TBD293" s="156"/>
      <c r="TBE293" s="156"/>
      <c r="TBF293" s="157"/>
      <c r="TBG293" s="153"/>
      <c r="TBH293" s="156"/>
      <c r="TBI293" s="156"/>
      <c r="TBJ293" s="156"/>
      <c r="TBK293" s="156"/>
      <c r="TBL293" s="156"/>
      <c r="TBM293" s="156"/>
      <c r="TBN293" s="156"/>
      <c r="TBO293" s="156"/>
      <c r="TBP293" s="156"/>
      <c r="TBQ293" s="156"/>
      <c r="TBR293" s="156"/>
      <c r="TBS293" s="156"/>
      <c r="TBT293" s="156"/>
      <c r="TBU293" s="156"/>
      <c r="TBV293" s="156"/>
      <c r="TBW293" s="156"/>
      <c r="TBX293" s="156"/>
      <c r="TBY293" s="156"/>
      <c r="TBZ293" s="156"/>
      <c r="TCA293" s="156"/>
      <c r="TCB293" s="156"/>
      <c r="TCC293" s="156"/>
      <c r="TCD293" s="156"/>
      <c r="TCE293" s="156"/>
      <c r="TCF293" s="156"/>
      <c r="TCG293" s="156"/>
      <c r="TCH293" s="156"/>
      <c r="TCI293" s="156"/>
      <c r="TCJ293" s="156"/>
      <c r="TCK293" s="157"/>
      <c r="TCL293" s="153"/>
      <c r="TCM293" s="156"/>
      <c r="TCN293" s="156"/>
      <c r="TCO293" s="156"/>
      <c r="TCP293" s="156"/>
      <c r="TCQ293" s="156"/>
      <c r="TCR293" s="156"/>
      <c r="TCS293" s="156"/>
      <c r="TCT293" s="156"/>
      <c r="TCU293" s="156"/>
      <c r="TCV293" s="156"/>
      <c r="TCW293" s="156"/>
      <c r="TCX293" s="156"/>
      <c r="TCY293" s="156"/>
      <c r="TCZ293" s="156"/>
      <c r="TDA293" s="156"/>
      <c r="TDB293" s="156"/>
      <c r="TDC293" s="156"/>
      <c r="TDD293" s="156"/>
      <c r="TDE293" s="156"/>
      <c r="TDF293" s="156"/>
      <c r="TDG293" s="156"/>
      <c r="TDH293" s="156"/>
      <c r="TDI293" s="156"/>
      <c r="TDJ293" s="156"/>
      <c r="TDK293" s="156"/>
      <c r="TDL293" s="156"/>
      <c r="TDM293" s="156"/>
      <c r="TDN293" s="156"/>
      <c r="TDO293" s="156"/>
      <c r="TDP293" s="157"/>
      <c r="TDQ293" s="153"/>
      <c r="TDR293" s="156"/>
      <c r="TDS293" s="156"/>
      <c r="TDT293" s="156"/>
      <c r="TDU293" s="156"/>
      <c r="TDV293" s="156"/>
      <c r="TDW293" s="156"/>
      <c r="TDX293" s="156"/>
      <c r="TDY293" s="156"/>
      <c r="TDZ293" s="156"/>
      <c r="TEA293" s="156"/>
      <c r="TEB293" s="156"/>
      <c r="TEC293" s="156"/>
      <c r="TED293" s="156"/>
      <c r="TEE293" s="156"/>
      <c r="TEF293" s="156"/>
      <c r="TEG293" s="156"/>
      <c r="TEH293" s="156"/>
      <c r="TEI293" s="156"/>
      <c r="TEJ293" s="156"/>
      <c r="TEK293" s="156"/>
      <c r="TEL293" s="156"/>
      <c r="TEM293" s="156"/>
      <c r="TEN293" s="156"/>
      <c r="TEO293" s="156"/>
      <c r="TEP293" s="156"/>
      <c r="TEQ293" s="156"/>
      <c r="TER293" s="156"/>
      <c r="TES293" s="156"/>
      <c r="TET293" s="156"/>
      <c r="TEU293" s="157"/>
      <c r="TEV293" s="153"/>
      <c r="TEW293" s="156"/>
      <c r="TEX293" s="156"/>
      <c r="TEY293" s="156"/>
      <c r="TEZ293" s="156"/>
      <c r="TFA293" s="156"/>
      <c r="TFB293" s="156"/>
      <c r="TFC293" s="156"/>
      <c r="TFD293" s="156"/>
      <c r="TFE293" s="156"/>
      <c r="TFF293" s="156"/>
      <c r="TFG293" s="156"/>
      <c r="TFH293" s="156"/>
      <c r="TFI293" s="156"/>
      <c r="TFJ293" s="156"/>
      <c r="TFK293" s="156"/>
      <c r="TFL293" s="156"/>
      <c r="TFM293" s="156"/>
      <c r="TFN293" s="156"/>
      <c r="TFO293" s="156"/>
      <c r="TFP293" s="156"/>
      <c r="TFQ293" s="156"/>
      <c r="TFR293" s="156"/>
      <c r="TFS293" s="156"/>
      <c r="TFT293" s="156"/>
      <c r="TFU293" s="156"/>
      <c r="TFV293" s="156"/>
      <c r="TFW293" s="156"/>
      <c r="TFX293" s="156"/>
      <c r="TFY293" s="156"/>
      <c r="TFZ293" s="157"/>
      <c r="TGA293" s="153"/>
      <c r="TGB293" s="156"/>
      <c r="TGC293" s="156"/>
      <c r="TGD293" s="156"/>
      <c r="TGE293" s="156"/>
      <c r="TGF293" s="156"/>
      <c r="TGG293" s="156"/>
      <c r="TGH293" s="156"/>
      <c r="TGI293" s="156"/>
      <c r="TGJ293" s="156"/>
      <c r="TGK293" s="156"/>
      <c r="TGL293" s="156"/>
      <c r="TGM293" s="156"/>
      <c r="TGN293" s="156"/>
      <c r="TGO293" s="156"/>
      <c r="TGP293" s="156"/>
      <c r="TGQ293" s="156"/>
      <c r="TGR293" s="156"/>
      <c r="TGS293" s="156"/>
      <c r="TGT293" s="156"/>
      <c r="TGU293" s="156"/>
      <c r="TGV293" s="156"/>
      <c r="TGW293" s="156"/>
      <c r="TGX293" s="156"/>
      <c r="TGY293" s="156"/>
      <c r="TGZ293" s="156"/>
      <c r="THA293" s="156"/>
      <c r="THB293" s="156"/>
      <c r="THC293" s="156"/>
      <c r="THD293" s="156"/>
      <c r="THE293" s="157"/>
      <c r="THF293" s="153"/>
      <c r="THG293" s="156"/>
      <c r="THH293" s="156"/>
      <c r="THI293" s="156"/>
      <c r="THJ293" s="156"/>
      <c r="THK293" s="156"/>
      <c r="THL293" s="156"/>
      <c r="THM293" s="156"/>
      <c r="THN293" s="156"/>
      <c r="THO293" s="156"/>
      <c r="THP293" s="156"/>
      <c r="THQ293" s="156"/>
      <c r="THR293" s="156"/>
      <c r="THS293" s="156"/>
      <c r="THT293" s="156"/>
      <c r="THU293" s="156"/>
      <c r="THV293" s="156"/>
      <c r="THW293" s="156"/>
      <c r="THX293" s="156"/>
      <c r="THY293" s="156"/>
      <c r="THZ293" s="156"/>
      <c r="TIA293" s="156"/>
      <c r="TIB293" s="156"/>
      <c r="TIC293" s="156"/>
      <c r="TID293" s="156"/>
      <c r="TIE293" s="156"/>
      <c r="TIF293" s="156"/>
      <c r="TIG293" s="156"/>
      <c r="TIH293" s="156"/>
      <c r="TII293" s="156"/>
      <c r="TIJ293" s="157"/>
      <c r="TIK293" s="153"/>
      <c r="TIL293" s="156"/>
      <c r="TIM293" s="156"/>
      <c r="TIN293" s="156"/>
      <c r="TIO293" s="156"/>
      <c r="TIP293" s="156"/>
      <c r="TIQ293" s="156"/>
      <c r="TIR293" s="156"/>
      <c r="TIS293" s="156"/>
      <c r="TIT293" s="156"/>
      <c r="TIU293" s="156"/>
      <c r="TIV293" s="156"/>
      <c r="TIW293" s="156"/>
      <c r="TIX293" s="156"/>
      <c r="TIY293" s="156"/>
      <c r="TIZ293" s="156"/>
      <c r="TJA293" s="156"/>
      <c r="TJB293" s="156"/>
      <c r="TJC293" s="156"/>
      <c r="TJD293" s="156"/>
      <c r="TJE293" s="156"/>
      <c r="TJF293" s="156"/>
      <c r="TJG293" s="156"/>
      <c r="TJH293" s="156"/>
      <c r="TJI293" s="156"/>
      <c r="TJJ293" s="156"/>
      <c r="TJK293" s="156"/>
      <c r="TJL293" s="156"/>
      <c r="TJM293" s="156"/>
      <c r="TJN293" s="156"/>
      <c r="TJO293" s="157"/>
      <c r="TJP293" s="153"/>
      <c r="TJQ293" s="156"/>
      <c r="TJR293" s="156"/>
      <c r="TJS293" s="156"/>
      <c r="TJT293" s="156"/>
      <c r="TJU293" s="156"/>
      <c r="TJV293" s="156"/>
      <c r="TJW293" s="156"/>
      <c r="TJX293" s="156"/>
      <c r="TJY293" s="156"/>
      <c r="TJZ293" s="156"/>
      <c r="TKA293" s="156"/>
      <c r="TKB293" s="156"/>
      <c r="TKC293" s="156"/>
      <c r="TKD293" s="156"/>
      <c r="TKE293" s="156"/>
      <c r="TKF293" s="156"/>
      <c r="TKG293" s="156"/>
      <c r="TKH293" s="156"/>
      <c r="TKI293" s="156"/>
      <c r="TKJ293" s="156"/>
      <c r="TKK293" s="156"/>
      <c r="TKL293" s="156"/>
      <c r="TKM293" s="156"/>
      <c r="TKN293" s="156"/>
      <c r="TKO293" s="156"/>
      <c r="TKP293" s="156"/>
      <c r="TKQ293" s="156"/>
      <c r="TKR293" s="156"/>
      <c r="TKS293" s="156"/>
      <c r="TKT293" s="157"/>
      <c r="TKU293" s="153"/>
      <c r="TKV293" s="156"/>
      <c r="TKW293" s="156"/>
      <c r="TKX293" s="156"/>
      <c r="TKY293" s="156"/>
      <c r="TKZ293" s="156"/>
      <c r="TLA293" s="156"/>
      <c r="TLB293" s="156"/>
      <c r="TLC293" s="156"/>
      <c r="TLD293" s="156"/>
      <c r="TLE293" s="156"/>
      <c r="TLF293" s="156"/>
      <c r="TLG293" s="156"/>
      <c r="TLH293" s="156"/>
      <c r="TLI293" s="156"/>
      <c r="TLJ293" s="156"/>
      <c r="TLK293" s="156"/>
      <c r="TLL293" s="156"/>
      <c r="TLM293" s="156"/>
      <c r="TLN293" s="156"/>
      <c r="TLO293" s="156"/>
      <c r="TLP293" s="156"/>
      <c r="TLQ293" s="156"/>
      <c r="TLR293" s="156"/>
      <c r="TLS293" s="156"/>
      <c r="TLT293" s="156"/>
      <c r="TLU293" s="156"/>
      <c r="TLV293" s="156"/>
      <c r="TLW293" s="156"/>
      <c r="TLX293" s="156"/>
      <c r="TLY293" s="157"/>
      <c r="TLZ293" s="153"/>
      <c r="TMA293" s="156"/>
      <c r="TMB293" s="156"/>
      <c r="TMC293" s="156"/>
      <c r="TMD293" s="156"/>
      <c r="TME293" s="156"/>
      <c r="TMF293" s="156"/>
      <c r="TMG293" s="156"/>
      <c r="TMH293" s="156"/>
      <c r="TMI293" s="156"/>
      <c r="TMJ293" s="156"/>
      <c r="TMK293" s="156"/>
      <c r="TML293" s="156"/>
      <c r="TMM293" s="156"/>
      <c r="TMN293" s="156"/>
      <c r="TMO293" s="156"/>
      <c r="TMP293" s="156"/>
      <c r="TMQ293" s="156"/>
      <c r="TMR293" s="156"/>
      <c r="TMS293" s="156"/>
      <c r="TMT293" s="156"/>
      <c r="TMU293" s="156"/>
      <c r="TMV293" s="156"/>
      <c r="TMW293" s="156"/>
      <c r="TMX293" s="156"/>
      <c r="TMY293" s="156"/>
      <c r="TMZ293" s="156"/>
      <c r="TNA293" s="156"/>
      <c r="TNB293" s="156"/>
      <c r="TNC293" s="156"/>
      <c r="TND293" s="157"/>
      <c r="TNE293" s="153"/>
      <c r="TNF293" s="156"/>
      <c r="TNG293" s="156"/>
      <c r="TNH293" s="156"/>
      <c r="TNI293" s="156"/>
      <c r="TNJ293" s="156"/>
      <c r="TNK293" s="156"/>
      <c r="TNL293" s="156"/>
      <c r="TNM293" s="156"/>
      <c r="TNN293" s="156"/>
      <c r="TNO293" s="156"/>
      <c r="TNP293" s="156"/>
      <c r="TNQ293" s="156"/>
      <c r="TNR293" s="156"/>
      <c r="TNS293" s="156"/>
      <c r="TNT293" s="156"/>
      <c r="TNU293" s="156"/>
      <c r="TNV293" s="156"/>
      <c r="TNW293" s="156"/>
      <c r="TNX293" s="156"/>
      <c r="TNY293" s="156"/>
      <c r="TNZ293" s="156"/>
      <c r="TOA293" s="156"/>
      <c r="TOB293" s="156"/>
      <c r="TOC293" s="156"/>
      <c r="TOD293" s="156"/>
      <c r="TOE293" s="156"/>
      <c r="TOF293" s="156"/>
      <c r="TOG293" s="156"/>
      <c r="TOH293" s="156"/>
      <c r="TOI293" s="157"/>
      <c r="TOJ293" s="153"/>
      <c r="TOK293" s="156"/>
      <c r="TOL293" s="156"/>
      <c r="TOM293" s="156"/>
      <c r="TON293" s="156"/>
      <c r="TOO293" s="156"/>
      <c r="TOP293" s="156"/>
      <c r="TOQ293" s="156"/>
      <c r="TOR293" s="156"/>
      <c r="TOS293" s="156"/>
      <c r="TOT293" s="156"/>
      <c r="TOU293" s="156"/>
      <c r="TOV293" s="156"/>
      <c r="TOW293" s="156"/>
      <c r="TOX293" s="156"/>
      <c r="TOY293" s="156"/>
      <c r="TOZ293" s="156"/>
      <c r="TPA293" s="156"/>
      <c r="TPB293" s="156"/>
      <c r="TPC293" s="156"/>
      <c r="TPD293" s="156"/>
      <c r="TPE293" s="156"/>
      <c r="TPF293" s="156"/>
      <c r="TPG293" s="156"/>
      <c r="TPH293" s="156"/>
      <c r="TPI293" s="156"/>
      <c r="TPJ293" s="156"/>
      <c r="TPK293" s="156"/>
      <c r="TPL293" s="156"/>
      <c r="TPM293" s="156"/>
      <c r="TPN293" s="157"/>
      <c r="TPO293" s="153"/>
      <c r="TPP293" s="156"/>
      <c r="TPQ293" s="156"/>
      <c r="TPR293" s="156"/>
      <c r="TPS293" s="156"/>
      <c r="TPT293" s="156"/>
      <c r="TPU293" s="156"/>
      <c r="TPV293" s="156"/>
      <c r="TPW293" s="156"/>
      <c r="TPX293" s="156"/>
      <c r="TPY293" s="156"/>
      <c r="TPZ293" s="156"/>
      <c r="TQA293" s="156"/>
      <c r="TQB293" s="156"/>
      <c r="TQC293" s="156"/>
      <c r="TQD293" s="156"/>
      <c r="TQE293" s="156"/>
      <c r="TQF293" s="156"/>
      <c r="TQG293" s="156"/>
      <c r="TQH293" s="156"/>
      <c r="TQI293" s="156"/>
      <c r="TQJ293" s="156"/>
      <c r="TQK293" s="156"/>
      <c r="TQL293" s="156"/>
      <c r="TQM293" s="156"/>
      <c r="TQN293" s="156"/>
      <c r="TQO293" s="156"/>
      <c r="TQP293" s="156"/>
      <c r="TQQ293" s="156"/>
      <c r="TQR293" s="156"/>
      <c r="TQS293" s="157"/>
      <c r="TQT293" s="153"/>
      <c r="TQU293" s="156"/>
      <c r="TQV293" s="156"/>
      <c r="TQW293" s="156"/>
      <c r="TQX293" s="156"/>
      <c r="TQY293" s="156"/>
      <c r="TQZ293" s="156"/>
      <c r="TRA293" s="156"/>
      <c r="TRB293" s="156"/>
      <c r="TRC293" s="156"/>
      <c r="TRD293" s="156"/>
      <c r="TRE293" s="156"/>
      <c r="TRF293" s="156"/>
      <c r="TRG293" s="156"/>
      <c r="TRH293" s="156"/>
      <c r="TRI293" s="156"/>
      <c r="TRJ293" s="156"/>
      <c r="TRK293" s="156"/>
      <c r="TRL293" s="156"/>
      <c r="TRM293" s="156"/>
      <c r="TRN293" s="156"/>
      <c r="TRO293" s="156"/>
      <c r="TRP293" s="156"/>
      <c r="TRQ293" s="156"/>
      <c r="TRR293" s="156"/>
      <c r="TRS293" s="156"/>
      <c r="TRT293" s="156"/>
      <c r="TRU293" s="156"/>
      <c r="TRV293" s="156"/>
      <c r="TRW293" s="156"/>
      <c r="TRX293" s="157"/>
      <c r="TRY293" s="153"/>
      <c r="TRZ293" s="156"/>
      <c r="TSA293" s="156"/>
      <c r="TSB293" s="156"/>
      <c r="TSC293" s="156"/>
      <c r="TSD293" s="156"/>
      <c r="TSE293" s="156"/>
      <c r="TSF293" s="156"/>
      <c r="TSG293" s="156"/>
      <c r="TSH293" s="156"/>
      <c r="TSI293" s="156"/>
      <c r="TSJ293" s="156"/>
      <c r="TSK293" s="156"/>
      <c r="TSL293" s="156"/>
      <c r="TSM293" s="156"/>
      <c r="TSN293" s="156"/>
      <c r="TSO293" s="156"/>
      <c r="TSP293" s="156"/>
      <c r="TSQ293" s="156"/>
      <c r="TSR293" s="156"/>
      <c r="TSS293" s="156"/>
      <c r="TST293" s="156"/>
      <c r="TSU293" s="156"/>
      <c r="TSV293" s="156"/>
      <c r="TSW293" s="156"/>
      <c r="TSX293" s="156"/>
      <c r="TSY293" s="156"/>
      <c r="TSZ293" s="156"/>
      <c r="TTA293" s="156"/>
      <c r="TTB293" s="156"/>
      <c r="TTC293" s="157"/>
      <c r="TTD293" s="153"/>
      <c r="TTE293" s="156"/>
      <c r="TTF293" s="156"/>
      <c r="TTG293" s="156"/>
      <c r="TTH293" s="156"/>
      <c r="TTI293" s="156"/>
      <c r="TTJ293" s="156"/>
      <c r="TTK293" s="156"/>
      <c r="TTL293" s="156"/>
      <c r="TTM293" s="156"/>
      <c r="TTN293" s="156"/>
      <c r="TTO293" s="156"/>
      <c r="TTP293" s="156"/>
      <c r="TTQ293" s="156"/>
      <c r="TTR293" s="156"/>
      <c r="TTS293" s="156"/>
      <c r="TTT293" s="156"/>
      <c r="TTU293" s="156"/>
      <c r="TTV293" s="156"/>
      <c r="TTW293" s="156"/>
      <c r="TTX293" s="156"/>
      <c r="TTY293" s="156"/>
      <c r="TTZ293" s="156"/>
      <c r="TUA293" s="156"/>
      <c r="TUB293" s="156"/>
      <c r="TUC293" s="156"/>
      <c r="TUD293" s="156"/>
      <c r="TUE293" s="156"/>
      <c r="TUF293" s="156"/>
      <c r="TUG293" s="156"/>
      <c r="TUH293" s="157"/>
      <c r="TUI293" s="153"/>
      <c r="TUJ293" s="156"/>
      <c r="TUK293" s="156"/>
      <c r="TUL293" s="156"/>
      <c r="TUM293" s="156"/>
      <c r="TUN293" s="156"/>
      <c r="TUO293" s="156"/>
      <c r="TUP293" s="156"/>
      <c r="TUQ293" s="156"/>
      <c r="TUR293" s="156"/>
      <c r="TUS293" s="156"/>
      <c r="TUT293" s="156"/>
      <c r="TUU293" s="156"/>
      <c r="TUV293" s="156"/>
      <c r="TUW293" s="156"/>
      <c r="TUX293" s="156"/>
      <c r="TUY293" s="156"/>
      <c r="TUZ293" s="156"/>
      <c r="TVA293" s="156"/>
      <c r="TVB293" s="156"/>
      <c r="TVC293" s="156"/>
      <c r="TVD293" s="156"/>
      <c r="TVE293" s="156"/>
      <c r="TVF293" s="156"/>
      <c r="TVG293" s="156"/>
      <c r="TVH293" s="156"/>
      <c r="TVI293" s="156"/>
      <c r="TVJ293" s="156"/>
      <c r="TVK293" s="156"/>
      <c r="TVL293" s="156"/>
      <c r="TVM293" s="157"/>
      <c r="TVN293" s="153"/>
      <c r="TVO293" s="156"/>
      <c r="TVP293" s="156"/>
      <c r="TVQ293" s="156"/>
      <c r="TVR293" s="156"/>
      <c r="TVS293" s="156"/>
      <c r="TVT293" s="156"/>
      <c r="TVU293" s="156"/>
      <c r="TVV293" s="156"/>
      <c r="TVW293" s="156"/>
      <c r="TVX293" s="156"/>
      <c r="TVY293" s="156"/>
      <c r="TVZ293" s="156"/>
      <c r="TWA293" s="156"/>
      <c r="TWB293" s="156"/>
      <c r="TWC293" s="156"/>
      <c r="TWD293" s="156"/>
      <c r="TWE293" s="156"/>
      <c r="TWF293" s="156"/>
      <c r="TWG293" s="156"/>
      <c r="TWH293" s="156"/>
      <c r="TWI293" s="156"/>
      <c r="TWJ293" s="156"/>
      <c r="TWK293" s="156"/>
      <c r="TWL293" s="156"/>
      <c r="TWM293" s="156"/>
      <c r="TWN293" s="156"/>
      <c r="TWO293" s="156"/>
      <c r="TWP293" s="156"/>
      <c r="TWQ293" s="156"/>
      <c r="TWR293" s="157"/>
      <c r="TWS293" s="153"/>
      <c r="TWT293" s="156"/>
      <c r="TWU293" s="156"/>
      <c r="TWV293" s="156"/>
      <c r="TWW293" s="156"/>
      <c r="TWX293" s="156"/>
      <c r="TWY293" s="156"/>
      <c r="TWZ293" s="156"/>
      <c r="TXA293" s="156"/>
      <c r="TXB293" s="156"/>
      <c r="TXC293" s="156"/>
      <c r="TXD293" s="156"/>
      <c r="TXE293" s="156"/>
      <c r="TXF293" s="156"/>
      <c r="TXG293" s="156"/>
      <c r="TXH293" s="156"/>
      <c r="TXI293" s="156"/>
      <c r="TXJ293" s="156"/>
      <c r="TXK293" s="156"/>
      <c r="TXL293" s="156"/>
      <c r="TXM293" s="156"/>
      <c r="TXN293" s="156"/>
      <c r="TXO293" s="156"/>
      <c r="TXP293" s="156"/>
      <c r="TXQ293" s="156"/>
      <c r="TXR293" s="156"/>
      <c r="TXS293" s="156"/>
      <c r="TXT293" s="156"/>
      <c r="TXU293" s="156"/>
      <c r="TXV293" s="156"/>
      <c r="TXW293" s="157"/>
      <c r="TXX293" s="153"/>
      <c r="TXY293" s="156"/>
      <c r="TXZ293" s="156"/>
      <c r="TYA293" s="156"/>
      <c r="TYB293" s="156"/>
      <c r="TYC293" s="156"/>
      <c r="TYD293" s="156"/>
      <c r="TYE293" s="156"/>
      <c r="TYF293" s="156"/>
      <c r="TYG293" s="156"/>
      <c r="TYH293" s="156"/>
      <c r="TYI293" s="156"/>
      <c r="TYJ293" s="156"/>
      <c r="TYK293" s="156"/>
      <c r="TYL293" s="156"/>
      <c r="TYM293" s="156"/>
      <c r="TYN293" s="156"/>
      <c r="TYO293" s="156"/>
      <c r="TYP293" s="156"/>
      <c r="TYQ293" s="156"/>
      <c r="TYR293" s="156"/>
      <c r="TYS293" s="156"/>
      <c r="TYT293" s="156"/>
      <c r="TYU293" s="156"/>
      <c r="TYV293" s="156"/>
      <c r="TYW293" s="156"/>
      <c r="TYX293" s="156"/>
      <c r="TYY293" s="156"/>
      <c r="TYZ293" s="156"/>
      <c r="TZA293" s="156"/>
      <c r="TZB293" s="157"/>
      <c r="TZC293" s="153"/>
      <c r="TZD293" s="156"/>
      <c r="TZE293" s="156"/>
      <c r="TZF293" s="156"/>
      <c r="TZG293" s="156"/>
      <c r="TZH293" s="156"/>
      <c r="TZI293" s="156"/>
      <c r="TZJ293" s="156"/>
      <c r="TZK293" s="156"/>
      <c r="TZL293" s="156"/>
      <c r="TZM293" s="156"/>
      <c r="TZN293" s="156"/>
      <c r="TZO293" s="156"/>
      <c r="TZP293" s="156"/>
      <c r="TZQ293" s="156"/>
      <c r="TZR293" s="156"/>
      <c r="TZS293" s="156"/>
      <c r="TZT293" s="156"/>
      <c r="TZU293" s="156"/>
      <c r="TZV293" s="156"/>
      <c r="TZW293" s="156"/>
      <c r="TZX293" s="156"/>
      <c r="TZY293" s="156"/>
      <c r="TZZ293" s="156"/>
      <c r="UAA293" s="156"/>
      <c r="UAB293" s="156"/>
      <c r="UAC293" s="156"/>
      <c r="UAD293" s="156"/>
      <c r="UAE293" s="156"/>
      <c r="UAF293" s="156"/>
      <c r="UAG293" s="157"/>
      <c r="UAH293" s="153"/>
      <c r="UAI293" s="156"/>
      <c r="UAJ293" s="156"/>
      <c r="UAK293" s="156"/>
      <c r="UAL293" s="156"/>
      <c r="UAM293" s="156"/>
      <c r="UAN293" s="156"/>
      <c r="UAO293" s="156"/>
      <c r="UAP293" s="156"/>
      <c r="UAQ293" s="156"/>
      <c r="UAR293" s="156"/>
      <c r="UAS293" s="156"/>
      <c r="UAT293" s="156"/>
      <c r="UAU293" s="156"/>
      <c r="UAV293" s="156"/>
      <c r="UAW293" s="156"/>
      <c r="UAX293" s="156"/>
      <c r="UAY293" s="156"/>
      <c r="UAZ293" s="156"/>
      <c r="UBA293" s="156"/>
      <c r="UBB293" s="156"/>
      <c r="UBC293" s="156"/>
      <c r="UBD293" s="156"/>
      <c r="UBE293" s="156"/>
      <c r="UBF293" s="156"/>
      <c r="UBG293" s="156"/>
      <c r="UBH293" s="156"/>
      <c r="UBI293" s="156"/>
      <c r="UBJ293" s="156"/>
      <c r="UBK293" s="156"/>
      <c r="UBL293" s="157"/>
      <c r="UBM293" s="153"/>
      <c r="UBN293" s="156"/>
      <c r="UBO293" s="156"/>
      <c r="UBP293" s="156"/>
      <c r="UBQ293" s="156"/>
      <c r="UBR293" s="156"/>
      <c r="UBS293" s="156"/>
      <c r="UBT293" s="156"/>
      <c r="UBU293" s="156"/>
      <c r="UBV293" s="156"/>
      <c r="UBW293" s="156"/>
      <c r="UBX293" s="156"/>
      <c r="UBY293" s="156"/>
      <c r="UBZ293" s="156"/>
      <c r="UCA293" s="156"/>
      <c r="UCB293" s="156"/>
      <c r="UCC293" s="156"/>
      <c r="UCD293" s="156"/>
      <c r="UCE293" s="156"/>
      <c r="UCF293" s="156"/>
      <c r="UCG293" s="156"/>
      <c r="UCH293" s="156"/>
      <c r="UCI293" s="156"/>
      <c r="UCJ293" s="156"/>
      <c r="UCK293" s="156"/>
      <c r="UCL293" s="156"/>
      <c r="UCM293" s="156"/>
      <c r="UCN293" s="156"/>
      <c r="UCO293" s="156"/>
      <c r="UCP293" s="156"/>
      <c r="UCQ293" s="157"/>
      <c r="UCR293" s="153"/>
      <c r="UCS293" s="156"/>
      <c r="UCT293" s="156"/>
      <c r="UCU293" s="156"/>
      <c r="UCV293" s="156"/>
      <c r="UCW293" s="156"/>
      <c r="UCX293" s="156"/>
      <c r="UCY293" s="156"/>
      <c r="UCZ293" s="156"/>
      <c r="UDA293" s="156"/>
      <c r="UDB293" s="156"/>
      <c r="UDC293" s="156"/>
      <c r="UDD293" s="156"/>
      <c r="UDE293" s="156"/>
      <c r="UDF293" s="156"/>
      <c r="UDG293" s="156"/>
      <c r="UDH293" s="156"/>
      <c r="UDI293" s="156"/>
      <c r="UDJ293" s="156"/>
      <c r="UDK293" s="156"/>
      <c r="UDL293" s="156"/>
      <c r="UDM293" s="156"/>
      <c r="UDN293" s="156"/>
      <c r="UDO293" s="156"/>
      <c r="UDP293" s="156"/>
      <c r="UDQ293" s="156"/>
      <c r="UDR293" s="156"/>
      <c r="UDS293" s="156"/>
      <c r="UDT293" s="156"/>
      <c r="UDU293" s="156"/>
      <c r="UDV293" s="157"/>
      <c r="UDW293" s="153"/>
      <c r="UDX293" s="156"/>
      <c r="UDY293" s="156"/>
      <c r="UDZ293" s="156"/>
      <c r="UEA293" s="156"/>
      <c r="UEB293" s="156"/>
      <c r="UEC293" s="156"/>
      <c r="UED293" s="156"/>
      <c r="UEE293" s="156"/>
      <c r="UEF293" s="156"/>
      <c r="UEG293" s="156"/>
      <c r="UEH293" s="156"/>
      <c r="UEI293" s="156"/>
      <c r="UEJ293" s="156"/>
      <c r="UEK293" s="156"/>
      <c r="UEL293" s="156"/>
      <c r="UEM293" s="156"/>
      <c r="UEN293" s="156"/>
      <c r="UEO293" s="156"/>
      <c r="UEP293" s="156"/>
      <c r="UEQ293" s="156"/>
      <c r="UER293" s="156"/>
      <c r="UES293" s="156"/>
      <c r="UET293" s="156"/>
      <c r="UEU293" s="156"/>
      <c r="UEV293" s="156"/>
      <c r="UEW293" s="156"/>
      <c r="UEX293" s="156"/>
      <c r="UEY293" s="156"/>
      <c r="UEZ293" s="156"/>
      <c r="UFA293" s="157"/>
      <c r="UFB293" s="153"/>
      <c r="UFC293" s="156"/>
      <c r="UFD293" s="156"/>
      <c r="UFE293" s="156"/>
      <c r="UFF293" s="156"/>
      <c r="UFG293" s="156"/>
      <c r="UFH293" s="156"/>
      <c r="UFI293" s="156"/>
      <c r="UFJ293" s="156"/>
      <c r="UFK293" s="156"/>
      <c r="UFL293" s="156"/>
      <c r="UFM293" s="156"/>
      <c r="UFN293" s="156"/>
      <c r="UFO293" s="156"/>
      <c r="UFP293" s="156"/>
      <c r="UFQ293" s="156"/>
      <c r="UFR293" s="156"/>
      <c r="UFS293" s="156"/>
      <c r="UFT293" s="156"/>
      <c r="UFU293" s="156"/>
      <c r="UFV293" s="156"/>
      <c r="UFW293" s="156"/>
      <c r="UFX293" s="156"/>
      <c r="UFY293" s="156"/>
      <c r="UFZ293" s="156"/>
      <c r="UGA293" s="156"/>
      <c r="UGB293" s="156"/>
      <c r="UGC293" s="156"/>
      <c r="UGD293" s="156"/>
      <c r="UGE293" s="156"/>
      <c r="UGF293" s="157"/>
      <c r="UGG293" s="153"/>
      <c r="UGH293" s="156"/>
      <c r="UGI293" s="156"/>
      <c r="UGJ293" s="156"/>
      <c r="UGK293" s="156"/>
      <c r="UGL293" s="156"/>
      <c r="UGM293" s="156"/>
      <c r="UGN293" s="156"/>
      <c r="UGO293" s="156"/>
      <c r="UGP293" s="156"/>
      <c r="UGQ293" s="156"/>
      <c r="UGR293" s="156"/>
      <c r="UGS293" s="156"/>
      <c r="UGT293" s="156"/>
      <c r="UGU293" s="156"/>
      <c r="UGV293" s="156"/>
      <c r="UGW293" s="156"/>
      <c r="UGX293" s="156"/>
      <c r="UGY293" s="156"/>
      <c r="UGZ293" s="156"/>
      <c r="UHA293" s="156"/>
      <c r="UHB293" s="156"/>
      <c r="UHC293" s="156"/>
      <c r="UHD293" s="156"/>
      <c r="UHE293" s="156"/>
      <c r="UHF293" s="156"/>
      <c r="UHG293" s="156"/>
      <c r="UHH293" s="156"/>
      <c r="UHI293" s="156"/>
      <c r="UHJ293" s="156"/>
      <c r="UHK293" s="157"/>
      <c r="UHL293" s="153"/>
      <c r="UHM293" s="156"/>
      <c r="UHN293" s="156"/>
      <c r="UHO293" s="156"/>
      <c r="UHP293" s="156"/>
      <c r="UHQ293" s="156"/>
      <c r="UHR293" s="156"/>
      <c r="UHS293" s="156"/>
      <c r="UHT293" s="156"/>
      <c r="UHU293" s="156"/>
      <c r="UHV293" s="156"/>
      <c r="UHW293" s="156"/>
      <c r="UHX293" s="156"/>
      <c r="UHY293" s="156"/>
      <c r="UHZ293" s="156"/>
      <c r="UIA293" s="156"/>
      <c r="UIB293" s="156"/>
      <c r="UIC293" s="156"/>
      <c r="UID293" s="156"/>
      <c r="UIE293" s="156"/>
      <c r="UIF293" s="156"/>
      <c r="UIG293" s="156"/>
      <c r="UIH293" s="156"/>
      <c r="UII293" s="156"/>
      <c r="UIJ293" s="156"/>
      <c r="UIK293" s="156"/>
      <c r="UIL293" s="156"/>
      <c r="UIM293" s="156"/>
      <c r="UIN293" s="156"/>
      <c r="UIO293" s="156"/>
      <c r="UIP293" s="157"/>
      <c r="UIQ293" s="153"/>
      <c r="UIR293" s="156"/>
      <c r="UIS293" s="156"/>
      <c r="UIT293" s="156"/>
      <c r="UIU293" s="156"/>
      <c r="UIV293" s="156"/>
      <c r="UIW293" s="156"/>
      <c r="UIX293" s="156"/>
      <c r="UIY293" s="156"/>
      <c r="UIZ293" s="156"/>
      <c r="UJA293" s="156"/>
      <c r="UJB293" s="156"/>
      <c r="UJC293" s="156"/>
      <c r="UJD293" s="156"/>
      <c r="UJE293" s="156"/>
      <c r="UJF293" s="156"/>
      <c r="UJG293" s="156"/>
      <c r="UJH293" s="156"/>
      <c r="UJI293" s="156"/>
      <c r="UJJ293" s="156"/>
      <c r="UJK293" s="156"/>
      <c r="UJL293" s="156"/>
      <c r="UJM293" s="156"/>
      <c r="UJN293" s="156"/>
      <c r="UJO293" s="156"/>
      <c r="UJP293" s="156"/>
      <c r="UJQ293" s="156"/>
      <c r="UJR293" s="156"/>
      <c r="UJS293" s="156"/>
      <c r="UJT293" s="156"/>
      <c r="UJU293" s="157"/>
      <c r="UJV293" s="153"/>
      <c r="UJW293" s="156"/>
      <c r="UJX293" s="156"/>
      <c r="UJY293" s="156"/>
      <c r="UJZ293" s="156"/>
      <c r="UKA293" s="156"/>
      <c r="UKB293" s="156"/>
      <c r="UKC293" s="156"/>
      <c r="UKD293" s="156"/>
      <c r="UKE293" s="156"/>
      <c r="UKF293" s="156"/>
      <c r="UKG293" s="156"/>
      <c r="UKH293" s="156"/>
      <c r="UKI293" s="156"/>
      <c r="UKJ293" s="156"/>
      <c r="UKK293" s="156"/>
      <c r="UKL293" s="156"/>
      <c r="UKM293" s="156"/>
      <c r="UKN293" s="156"/>
      <c r="UKO293" s="156"/>
      <c r="UKP293" s="156"/>
      <c r="UKQ293" s="156"/>
      <c r="UKR293" s="156"/>
      <c r="UKS293" s="156"/>
      <c r="UKT293" s="156"/>
      <c r="UKU293" s="156"/>
      <c r="UKV293" s="156"/>
      <c r="UKW293" s="156"/>
      <c r="UKX293" s="156"/>
      <c r="UKY293" s="156"/>
      <c r="UKZ293" s="157"/>
      <c r="ULA293" s="153"/>
      <c r="ULB293" s="156"/>
      <c r="ULC293" s="156"/>
      <c r="ULD293" s="156"/>
      <c r="ULE293" s="156"/>
      <c r="ULF293" s="156"/>
      <c r="ULG293" s="156"/>
      <c r="ULH293" s="156"/>
      <c r="ULI293" s="156"/>
      <c r="ULJ293" s="156"/>
      <c r="ULK293" s="156"/>
      <c r="ULL293" s="156"/>
      <c r="ULM293" s="156"/>
      <c r="ULN293" s="156"/>
      <c r="ULO293" s="156"/>
      <c r="ULP293" s="156"/>
      <c r="ULQ293" s="156"/>
      <c r="ULR293" s="156"/>
      <c r="ULS293" s="156"/>
      <c r="ULT293" s="156"/>
      <c r="ULU293" s="156"/>
      <c r="ULV293" s="156"/>
      <c r="ULW293" s="156"/>
      <c r="ULX293" s="156"/>
      <c r="ULY293" s="156"/>
      <c r="ULZ293" s="156"/>
      <c r="UMA293" s="156"/>
      <c r="UMB293" s="156"/>
      <c r="UMC293" s="156"/>
      <c r="UMD293" s="156"/>
      <c r="UME293" s="157"/>
      <c r="UMF293" s="153"/>
      <c r="UMG293" s="156"/>
      <c r="UMH293" s="156"/>
      <c r="UMI293" s="156"/>
      <c r="UMJ293" s="156"/>
      <c r="UMK293" s="156"/>
      <c r="UML293" s="156"/>
      <c r="UMM293" s="156"/>
      <c r="UMN293" s="156"/>
      <c r="UMO293" s="156"/>
      <c r="UMP293" s="156"/>
      <c r="UMQ293" s="156"/>
      <c r="UMR293" s="156"/>
      <c r="UMS293" s="156"/>
      <c r="UMT293" s="156"/>
      <c r="UMU293" s="156"/>
      <c r="UMV293" s="156"/>
      <c r="UMW293" s="156"/>
      <c r="UMX293" s="156"/>
      <c r="UMY293" s="156"/>
      <c r="UMZ293" s="156"/>
      <c r="UNA293" s="156"/>
      <c r="UNB293" s="156"/>
      <c r="UNC293" s="156"/>
      <c r="UND293" s="156"/>
      <c r="UNE293" s="156"/>
      <c r="UNF293" s="156"/>
      <c r="UNG293" s="156"/>
      <c r="UNH293" s="156"/>
      <c r="UNI293" s="156"/>
      <c r="UNJ293" s="157"/>
      <c r="UNK293" s="153"/>
      <c r="UNL293" s="156"/>
      <c r="UNM293" s="156"/>
      <c r="UNN293" s="156"/>
      <c r="UNO293" s="156"/>
      <c r="UNP293" s="156"/>
      <c r="UNQ293" s="156"/>
      <c r="UNR293" s="156"/>
      <c r="UNS293" s="156"/>
      <c r="UNT293" s="156"/>
      <c r="UNU293" s="156"/>
      <c r="UNV293" s="156"/>
      <c r="UNW293" s="156"/>
      <c r="UNX293" s="156"/>
      <c r="UNY293" s="156"/>
      <c r="UNZ293" s="156"/>
      <c r="UOA293" s="156"/>
      <c r="UOB293" s="156"/>
      <c r="UOC293" s="156"/>
      <c r="UOD293" s="156"/>
      <c r="UOE293" s="156"/>
      <c r="UOF293" s="156"/>
      <c r="UOG293" s="156"/>
      <c r="UOH293" s="156"/>
      <c r="UOI293" s="156"/>
      <c r="UOJ293" s="156"/>
      <c r="UOK293" s="156"/>
      <c r="UOL293" s="156"/>
      <c r="UOM293" s="156"/>
      <c r="UON293" s="156"/>
      <c r="UOO293" s="157"/>
      <c r="UOP293" s="153"/>
      <c r="UOQ293" s="156"/>
      <c r="UOR293" s="156"/>
      <c r="UOS293" s="156"/>
      <c r="UOT293" s="156"/>
      <c r="UOU293" s="156"/>
      <c r="UOV293" s="156"/>
      <c r="UOW293" s="156"/>
      <c r="UOX293" s="156"/>
      <c r="UOY293" s="156"/>
      <c r="UOZ293" s="156"/>
      <c r="UPA293" s="156"/>
      <c r="UPB293" s="156"/>
      <c r="UPC293" s="156"/>
      <c r="UPD293" s="156"/>
      <c r="UPE293" s="156"/>
      <c r="UPF293" s="156"/>
      <c r="UPG293" s="156"/>
      <c r="UPH293" s="156"/>
      <c r="UPI293" s="156"/>
      <c r="UPJ293" s="156"/>
      <c r="UPK293" s="156"/>
      <c r="UPL293" s="156"/>
      <c r="UPM293" s="156"/>
      <c r="UPN293" s="156"/>
      <c r="UPO293" s="156"/>
      <c r="UPP293" s="156"/>
      <c r="UPQ293" s="156"/>
      <c r="UPR293" s="156"/>
      <c r="UPS293" s="156"/>
      <c r="UPT293" s="157"/>
      <c r="UPU293" s="153"/>
      <c r="UPV293" s="156"/>
      <c r="UPW293" s="156"/>
      <c r="UPX293" s="156"/>
      <c r="UPY293" s="156"/>
      <c r="UPZ293" s="156"/>
      <c r="UQA293" s="156"/>
      <c r="UQB293" s="156"/>
      <c r="UQC293" s="156"/>
      <c r="UQD293" s="156"/>
      <c r="UQE293" s="156"/>
      <c r="UQF293" s="156"/>
      <c r="UQG293" s="156"/>
      <c r="UQH293" s="156"/>
      <c r="UQI293" s="156"/>
      <c r="UQJ293" s="156"/>
      <c r="UQK293" s="156"/>
      <c r="UQL293" s="156"/>
      <c r="UQM293" s="156"/>
      <c r="UQN293" s="156"/>
      <c r="UQO293" s="156"/>
      <c r="UQP293" s="156"/>
      <c r="UQQ293" s="156"/>
      <c r="UQR293" s="156"/>
      <c r="UQS293" s="156"/>
      <c r="UQT293" s="156"/>
      <c r="UQU293" s="156"/>
      <c r="UQV293" s="156"/>
      <c r="UQW293" s="156"/>
      <c r="UQX293" s="156"/>
      <c r="UQY293" s="157"/>
      <c r="UQZ293" s="153"/>
      <c r="URA293" s="156"/>
      <c r="URB293" s="156"/>
      <c r="URC293" s="156"/>
      <c r="URD293" s="156"/>
      <c r="URE293" s="156"/>
      <c r="URF293" s="156"/>
      <c r="URG293" s="156"/>
      <c r="URH293" s="156"/>
      <c r="URI293" s="156"/>
      <c r="URJ293" s="156"/>
      <c r="URK293" s="156"/>
      <c r="URL293" s="156"/>
      <c r="URM293" s="156"/>
      <c r="URN293" s="156"/>
      <c r="URO293" s="156"/>
      <c r="URP293" s="156"/>
      <c r="URQ293" s="156"/>
      <c r="URR293" s="156"/>
      <c r="URS293" s="156"/>
      <c r="URT293" s="156"/>
      <c r="URU293" s="156"/>
      <c r="URV293" s="156"/>
      <c r="URW293" s="156"/>
      <c r="URX293" s="156"/>
      <c r="URY293" s="156"/>
      <c r="URZ293" s="156"/>
      <c r="USA293" s="156"/>
      <c r="USB293" s="156"/>
      <c r="USC293" s="156"/>
      <c r="USD293" s="157"/>
      <c r="USE293" s="153"/>
      <c r="USF293" s="156"/>
      <c r="USG293" s="156"/>
      <c r="USH293" s="156"/>
      <c r="USI293" s="156"/>
      <c r="USJ293" s="156"/>
      <c r="USK293" s="156"/>
      <c r="USL293" s="156"/>
      <c r="USM293" s="156"/>
      <c r="USN293" s="156"/>
      <c r="USO293" s="156"/>
      <c r="USP293" s="156"/>
      <c r="USQ293" s="156"/>
      <c r="USR293" s="156"/>
      <c r="USS293" s="156"/>
      <c r="UST293" s="156"/>
      <c r="USU293" s="156"/>
      <c r="USV293" s="156"/>
      <c r="USW293" s="156"/>
      <c r="USX293" s="156"/>
      <c r="USY293" s="156"/>
      <c r="USZ293" s="156"/>
      <c r="UTA293" s="156"/>
      <c r="UTB293" s="156"/>
      <c r="UTC293" s="156"/>
      <c r="UTD293" s="156"/>
      <c r="UTE293" s="156"/>
      <c r="UTF293" s="156"/>
      <c r="UTG293" s="156"/>
      <c r="UTH293" s="156"/>
      <c r="UTI293" s="157"/>
      <c r="UTJ293" s="153"/>
      <c r="UTK293" s="156"/>
      <c r="UTL293" s="156"/>
      <c r="UTM293" s="156"/>
      <c r="UTN293" s="156"/>
      <c r="UTO293" s="156"/>
      <c r="UTP293" s="156"/>
      <c r="UTQ293" s="156"/>
      <c r="UTR293" s="156"/>
      <c r="UTS293" s="156"/>
      <c r="UTT293" s="156"/>
      <c r="UTU293" s="156"/>
      <c r="UTV293" s="156"/>
      <c r="UTW293" s="156"/>
      <c r="UTX293" s="156"/>
      <c r="UTY293" s="156"/>
      <c r="UTZ293" s="156"/>
      <c r="UUA293" s="156"/>
      <c r="UUB293" s="156"/>
      <c r="UUC293" s="156"/>
      <c r="UUD293" s="156"/>
      <c r="UUE293" s="156"/>
      <c r="UUF293" s="156"/>
      <c r="UUG293" s="156"/>
      <c r="UUH293" s="156"/>
      <c r="UUI293" s="156"/>
      <c r="UUJ293" s="156"/>
      <c r="UUK293" s="156"/>
      <c r="UUL293" s="156"/>
      <c r="UUM293" s="156"/>
      <c r="UUN293" s="157"/>
      <c r="UUO293" s="153"/>
      <c r="UUP293" s="156"/>
      <c r="UUQ293" s="156"/>
      <c r="UUR293" s="156"/>
      <c r="UUS293" s="156"/>
      <c r="UUT293" s="156"/>
      <c r="UUU293" s="156"/>
      <c r="UUV293" s="156"/>
      <c r="UUW293" s="156"/>
      <c r="UUX293" s="156"/>
      <c r="UUY293" s="156"/>
      <c r="UUZ293" s="156"/>
      <c r="UVA293" s="156"/>
      <c r="UVB293" s="156"/>
      <c r="UVC293" s="156"/>
      <c r="UVD293" s="156"/>
      <c r="UVE293" s="156"/>
      <c r="UVF293" s="156"/>
      <c r="UVG293" s="156"/>
      <c r="UVH293" s="156"/>
      <c r="UVI293" s="156"/>
      <c r="UVJ293" s="156"/>
      <c r="UVK293" s="156"/>
      <c r="UVL293" s="156"/>
      <c r="UVM293" s="156"/>
      <c r="UVN293" s="156"/>
      <c r="UVO293" s="156"/>
      <c r="UVP293" s="156"/>
      <c r="UVQ293" s="156"/>
      <c r="UVR293" s="156"/>
      <c r="UVS293" s="157"/>
      <c r="UVT293" s="153"/>
      <c r="UVU293" s="156"/>
      <c r="UVV293" s="156"/>
      <c r="UVW293" s="156"/>
      <c r="UVX293" s="156"/>
      <c r="UVY293" s="156"/>
      <c r="UVZ293" s="156"/>
      <c r="UWA293" s="156"/>
      <c r="UWB293" s="156"/>
      <c r="UWC293" s="156"/>
      <c r="UWD293" s="156"/>
      <c r="UWE293" s="156"/>
      <c r="UWF293" s="156"/>
      <c r="UWG293" s="156"/>
      <c r="UWH293" s="156"/>
      <c r="UWI293" s="156"/>
      <c r="UWJ293" s="156"/>
      <c r="UWK293" s="156"/>
      <c r="UWL293" s="156"/>
      <c r="UWM293" s="156"/>
      <c r="UWN293" s="156"/>
      <c r="UWO293" s="156"/>
      <c r="UWP293" s="156"/>
      <c r="UWQ293" s="156"/>
      <c r="UWR293" s="156"/>
      <c r="UWS293" s="156"/>
      <c r="UWT293" s="156"/>
      <c r="UWU293" s="156"/>
      <c r="UWV293" s="156"/>
      <c r="UWW293" s="156"/>
      <c r="UWX293" s="157"/>
      <c r="UWY293" s="153"/>
      <c r="UWZ293" s="156"/>
      <c r="UXA293" s="156"/>
      <c r="UXB293" s="156"/>
      <c r="UXC293" s="156"/>
      <c r="UXD293" s="156"/>
      <c r="UXE293" s="156"/>
      <c r="UXF293" s="156"/>
      <c r="UXG293" s="156"/>
      <c r="UXH293" s="156"/>
      <c r="UXI293" s="156"/>
      <c r="UXJ293" s="156"/>
      <c r="UXK293" s="156"/>
      <c r="UXL293" s="156"/>
      <c r="UXM293" s="156"/>
      <c r="UXN293" s="156"/>
      <c r="UXO293" s="156"/>
      <c r="UXP293" s="156"/>
      <c r="UXQ293" s="156"/>
      <c r="UXR293" s="156"/>
      <c r="UXS293" s="156"/>
      <c r="UXT293" s="156"/>
      <c r="UXU293" s="156"/>
      <c r="UXV293" s="156"/>
      <c r="UXW293" s="156"/>
      <c r="UXX293" s="156"/>
      <c r="UXY293" s="156"/>
      <c r="UXZ293" s="156"/>
      <c r="UYA293" s="156"/>
      <c r="UYB293" s="156"/>
      <c r="UYC293" s="157"/>
      <c r="UYD293" s="153"/>
      <c r="UYE293" s="156"/>
      <c r="UYF293" s="156"/>
      <c r="UYG293" s="156"/>
      <c r="UYH293" s="156"/>
      <c r="UYI293" s="156"/>
      <c r="UYJ293" s="156"/>
      <c r="UYK293" s="156"/>
      <c r="UYL293" s="156"/>
      <c r="UYM293" s="156"/>
      <c r="UYN293" s="156"/>
      <c r="UYO293" s="156"/>
      <c r="UYP293" s="156"/>
      <c r="UYQ293" s="156"/>
      <c r="UYR293" s="156"/>
      <c r="UYS293" s="156"/>
      <c r="UYT293" s="156"/>
      <c r="UYU293" s="156"/>
      <c r="UYV293" s="156"/>
      <c r="UYW293" s="156"/>
      <c r="UYX293" s="156"/>
      <c r="UYY293" s="156"/>
      <c r="UYZ293" s="156"/>
      <c r="UZA293" s="156"/>
      <c r="UZB293" s="156"/>
      <c r="UZC293" s="156"/>
      <c r="UZD293" s="156"/>
      <c r="UZE293" s="156"/>
      <c r="UZF293" s="156"/>
      <c r="UZG293" s="156"/>
      <c r="UZH293" s="157"/>
      <c r="UZI293" s="153"/>
      <c r="UZJ293" s="156"/>
      <c r="UZK293" s="156"/>
      <c r="UZL293" s="156"/>
      <c r="UZM293" s="156"/>
      <c r="UZN293" s="156"/>
      <c r="UZO293" s="156"/>
      <c r="UZP293" s="156"/>
      <c r="UZQ293" s="156"/>
      <c r="UZR293" s="156"/>
      <c r="UZS293" s="156"/>
      <c r="UZT293" s="156"/>
      <c r="UZU293" s="156"/>
      <c r="UZV293" s="156"/>
      <c r="UZW293" s="156"/>
      <c r="UZX293" s="156"/>
      <c r="UZY293" s="156"/>
      <c r="UZZ293" s="156"/>
      <c r="VAA293" s="156"/>
      <c r="VAB293" s="156"/>
      <c r="VAC293" s="156"/>
      <c r="VAD293" s="156"/>
      <c r="VAE293" s="156"/>
      <c r="VAF293" s="156"/>
      <c r="VAG293" s="156"/>
      <c r="VAH293" s="156"/>
      <c r="VAI293" s="156"/>
      <c r="VAJ293" s="156"/>
      <c r="VAK293" s="156"/>
      <c r="VAL293" s="156"/>
      <c r="VAM293" s="157"/>
      <c r="VAN293" s="153"/>
      <c r="VAO293" s="156"/>
      <c r="VAP293" s="156"/>
      <c r="VAQ293" s="156"/>
      <c r="VAR293" s="156"/>
      <c r="VAS293" s="156"/>
      <c r="VAT293" s="156"/>
      <c r="VAU293" s="156"/>
      <c r="VAV293" s="156"/>
      <c r="VAW293" s="156"/>
      <c r="VAX293" s="156"/>
      <c r="VAY293" s="156"/>
      <c r="VAZ293" s="156"/>
      <c r="VBA293" s="156"/>
      <c r="VBB293" s="156"/>
      <c r="VBC293" s="156"/>
      <c r="VBD293" s="156"/>
      <c r="VBE293" s="156"/>
      <c r="VBF293" s="156"/>
      <c r="VBG293" s="156"/>
      <c r="VBH293" s="156"/>
      <c r="VBI293" s="156"/>
      <c r="VBJ293" s="156"/>
      <c r="VBK293" s="156"/>
      <c r="VBL293" s="156"/>
      <c r="VBM293" s="156"/>
      <c r="VBN293" s="156"/>
      <c r="VBO293" s="156"/>
      <c r="VBP293" s="156"/>
      <c r="VBQ293" s="156"/>
      <c r="VBR293" s="157"/>
      <c r="VBS293" s="153"/>
      <c r="VBT293" s="156"/>
      <c r="VBU293" s="156"/>
      <c r="VBV293" s="156"/>
      <c r="VBW293" s="156"/>
      <c r="VBX293" s="156"/>
      <c r="VBY293" s="156"/>
      <c r="VBZ293" s="156"/>
      <c r="VCA293" s="156"/>
      <c r="VCB293" s="156"/>
      <c r="VCC293" s="156"/>
      <c r="VCD293" s="156"/>
      <c r="VCE293" s="156"/>
      <c r="VCF293" s="156"/>
      <c r="VCG293" s="156"/>
      <c r="VCH293" s="156"/>
      <c r="VCI293" s="156"/>
      <c r="VCJ293" s="156"/>
      <c r="VCK293" s="156"/>
      <c r="VCL293" s="156"/>
      <c r="VCM293" s="156"/>
      <c r="VCN293" s="156"/>
      <c r="VCO293" s="156"/>
      <c r="VCP293" s="156"/>
      <c r="VCQ293" s="156"/>
      <c r="VCR293" s="156"/>
      <c r="VCS293" s="156"/>
      <c r="VCT293" s="156"/>
      <c r="VCU293" s="156"/>
      <c r="VCV293" s="156"/>
      <c r="VCW293" s="157"/>
      <c r="VCX293" s="153"/>
      <c r="VCY293" s="156"/>
      <c r="VCZ293" s="156"/>
      <c r="VDA293" s="156"/>
      <c r="VDB293" s="156"/>
      <c r="VDC293" s="156"/>
      <c r="VDD293" s="156"/>
      <c r="VDE293" s="156"/>
      <c r="VDF293" s="156"/>
      <c r="VDG293" s="156"/>
      <c r="VDH293" s="156"/>
      <c r="VDI293" s="156"/>
      <c r="VDJ293" s="156"/>
      <c r="VDK293" s="156"/>
      <c r="VDL293" s="156"/>
      <c r="VDM293" s="156"/>
      <c r="VDN293" s="156"/>
      <c r="VDO293" s="156"/>
      <c r="VDP293" s="156"/>
      <c r="VDQ293" s="156"/>
      <c r="VDR293" s="156"/>
      <c r="VDS293" s="156"/>
      <c r="VDT293" s="156"/>
      <c r="VDU293" s="156"/>
      <c r="VDV293" s="156"/>
      <c r="VDW293" s="156"/>
      <c r="VDX293" s="156"/>
      <c r="VDY293" s="156"/>
      <c r="VDZ293" s="156"/>
      <c r="VEA293" s="156"/>
      <c r="VEB293" s="157"/>
      <c r="VEC293" s="153"/>
      <c r="VED293" s="156"/>
      <c r="VEE293" s="156"/>
      <c r="VEF293" s="156"/>
      <c r="VEG293" s="156"/>
      <c r="VEH293" s="156"/>
      <c r="VEI293" s="156"/>
      <c r="VEJ293" s="156"/>
      <c r="VEK293" s="156"/>
      <c r="VEL293" s="156"/>
      <c r="VEM293" s="156"/>
      <c r="VEN293" s="156"/>
      <c r="VEO293" s="156"/>
      <c r="VEP293" s="156"/>
      <c r="VEQ293" s="156"/>
      <c r="VER293" s="156"/>
      <c r="VES293" s="156"/>
      <c r="VET293" s="156"/>
      <c r="VEU293" s="156"/>
      <c r="VEV293" s="156"/>
      <c r="VEW293" s="156"/>
      <c r="VEX293" s="156"/>
      <c r="VEY293" s="156"/>
      <c r="VEZ293" s="156"/>
      <c r="VFA293" s="156"/>
      <c r="VFB293" s="156"/>
      <c r="VFC293" s="156"/>
      <c r="VFD293" s="156"/>
      <c r="VFE293" s="156"/>
      <c r="VFF293" s="156"/>
      <c r="VFG293" s="157"/>
      <c r="VFH293" s="153"/>
      <c r="VFI293" s="156"/>
      <c r="VFJ293" s="156"/>
      <c r="VFK293" s="156"/>
      <c r="VFL293" s="156"/>
      <c r="VFM293" s="156"/>
      <c r="VFN293" s="156"/>
      <c r="VFO293" s="156"/>
      <c r="VFP293" s="156"/>
      <c r="VFQ293" s="156"/>
      <c r="VFR293" s="156"/>
      <c r="VFS293" s="156"/>
      <c r="VFT293" s="156"/>
      <c r="VFU293" s="156"/>
      <c r="VFV293" s="156"/>
      <c r="VFW293" s="156"/>
      <c r="VFX293" s="156"/>
      <c r="VFY293" s="156"/>
      <c r="VFZ293" s="156"/>
      <c r="VGA293" s="156"/>
      <c r="VGB293" s="156"/>
      <c r="VGC293" s="156"/>
      <c r="VGD293" s="156"/>
      <c r="VGE293" s="156"/>
      <c r="VGF293" s="156"/>
      <c r="VGG293" s="156"/>
      <c r="VGH293" s="156"/>
      <c r="VGI293" s="156"/>
      <c r="VGJ293" s="156"/>
      <c r="VGK293" s="156"/>
      <c r="VGL293" s="157"/>
      <c r="VGM293" s="153"/>
      <c r="VGN293" s="156"/>
      <c r="VGO293" s="156"/>
      <c r="VGP293" s="156"/>
      <c r="VGQ293" s="156"/>
      <c r="VGR293" s="156"/>
      <c r="VGS293" s="156"/>
      <c r="VGT293" s="156"/>
      <c r="VGU293" s="156"/>
      <c r="VGV293" s="156"/>
      <c r="VGW293" s="156"/>
      <c r="VGX293" s="156"/>
      <c r="VGY293" s="156"/>
      <c r="VGZ293" s="156"/>
      <c r="VHA293" s="156"/>
      <c r="VHB293" s="156"/>
      <c r="VHC293" s="156"/>
      <c r="VHD293" s="156"/>
      <c r="VHE293" s="156"/>
      <c r="VHF293" s="156"/>
      <c r="VHG293" s="156"/>
      <c r="VHH293" s="156"/>
      <c r="VHI293" s="156"/>
      <c r="VHJ293" s="156"/>
      <c r="VHK293" s="156"/>
      <c r="VHL293" s="156"/>
      <c r="VHM293" s="156"/>
      <c r="VHN293" s="156"/>
      <c r="VHO293" s="156"/>
      <c r="VHP293" s="156"/>
      <c r="VHQ293" s="157"/>
      <c r="VHR293" s="153"/>
      <c r="VHS293" s="156"/>
      <c r="VHT293" s="156"/>
      <c r="VHU293" s="156"/>
      <c r="VHV293" s="156"/>
      <c r="VHW293" s="156"/>
      <c r="VHX293" s="156"/>
      <c r="VHY293" s="156"/>
      <c r="VHZ293" s="156"/>
      <c r="VIA293" s="156"/>
      <c r="VIB293" s="156"/>
      <c r="VIC293" s="156"/>
      <c r="VID293" s="156"/>
      <c r="VIE293" s="156"/>
      <c r="VIF293" s="156"/>
      <c r="VIG293" s="156"/>
      <c r="VIH293" s="156"/>
      <c r="VII293" s="156"/>
      <c r="VIJ293" s="156"/>
      <c r="VIK293" s="156"/>
      <c r="VIL293" s="156"/>
      <c r="VIM293" s="156"/>
      <c r="VIN293" s="156"/>
      <c r="VIO293" s="156"/>
      <c r="VIP293" s="156"/>
      <c r="VIQ293" s="156"/>
      <c r="VIR293" s="156"/>
      <c r="VIS293" s="156"/>
      <c r="VIT293" s="156"/>
      <c r="VIU293" s="156"/>
      <c r="VIV293" s="157"/>
      <c r="VIW293" s="153"/>
      <c r="VIX293" s="156"/>
      <c r="VIY293" s="156"/>
      <c r="VIZ293" s="156"/>
      <c r="VJA293" s="156"/>
      <c r="VJB293" s="156"/>
      <c r="VJC293" s="156"/>
      <c r="VJD293" s="156"/>
      <c r="VJE293" s="156"/>
      <c r="VJF293" s="156"/>
      <c r="VJG293" s="156"/>
      <c r="VJH293" s="156"/>
      <c r="VJI293" s="156"/>
      <c r="VJJ293" s="156"/>
      <c r="VJK293" s="156"/>
      <c r="VJL293" s="156"/>
      <c r="VJM293" s="156"/>
      <c r="VJN293" s="156"/>
      <c r="VJO293" s="156"/>
      <c r="VJP293" s="156"/>
      <c r="VJQ293" s="156"/>
      <c r="VJR293" s="156"/>
      <c r="VJS293" s="156"/>
      <c r="VJT293" s="156"/>
      <c r="VJU293" s="156"/>
      <c r="VJV293" s="156"/>
      <c r="VJW293" s="156"/>
      <c r="VJX293" s="156"/>
      <c r="VJY293" s="156"/>
      <c r="VJZ293" s="156"/>
      <c r="VKA293" s="157"/>
      <c r="VKB293" s="153"/>
      <c r="VKC293" s="156"/>
      <c r="VKD293" s="156"/>
      <c r="VKE293" s="156"/>
      <c r="VKF293" s="156"/>
      <c r="VKG293" s="156"/>
      <c r="VKH293" s="156"/>
      <c r="VKI293" s="156"/>
      <c r="VKJ293" s="156"/>
      <c r="VKK293" s="156"/>
      <c r="VKL293" s="156"/>
      <c r="VKM293" s="156"/>
      <c r="VKN293" s="156"/>
      <c r="VKO293" s="156"/>
      <c r="VKP293" s="156"/>
      <c r="VKQ293" s="156"/>
      <c r="VKR293" s="156"/>
      <c r="VKS293" s="156"/>
      <c r="VKT293" s="156"/>
      <c r="VKU293" s="156"/>
      <c r="VKV293" s="156"/>
      <c r="VKW293" s="156"/>
      <c r="VKX293" s="156"/>
      <c r="VKY293" s="156"/>
      <c r="VKZ293" s="156"/>
      <c r="VLA293" s="156"/>
      <c r="VLB293" s="156"/>
      <c r="VLC293" s="156"/>
      <c r="VLD293" s="156"/>
      <c r="VLE293" s="156"/>
      <c r="VLF293" s="157"/>
      <c r="VLG293" s="153"/>
      <c r="VLH293" s="156"/>
      <c r="VLI293" s="156"/>
      <c r="VLJ293" s="156"/>
      <c r="VLK293" s="156"/>
      <c r="VLL293" s="156"/>
      <c r="VLM293" s="156"/>
      <c r="VLN293" s="156"/>
      <c r="VLO293" s="156"/>
      <c r="VLP293" s="156"/>
      <c r="VLQ293" s="156"/>
      <c r="VLR293" s="156"/>
      <c r="VLS293" s="156"/>
      <c r="VLT293" s="156"/>
      <c r="VLU293" s="156"/>
      <c r="VLV293" s="156"/>
      <c r="VLW293" s="156"/>
      <c r="VLX293" s="156"/>
      <c r="VLY293" s="156"/>
      <c r="VLZ293" s="156"/>
      <c r="VMA293" s="156"/>
      <c r="VMB293" s="156"/>
      <c r="VMC293" s="156"/>
      <c r="VMD293" s="156"/>
      <c r="VME293" s="156"/>
      <c r="VMF293" s="156"/>
      <c r="VMG293" s="156"/>
      <c r="VMH293" s="156"/>
      <c r="VMI293" s="156"/>
      <c r="VMJ293" s="156"/>
      <c r="VMK293" s="157"/>
      <c r="VML293" s="153"/>
      <c r="VMM293" s="156"/>
      <c r="VMN293" s="156"/>
      <c r="VMO293" s="156"/>
      <c r="VMP293" s="156"/>
      <c r="VMQ293" s="156"/>
      <c r="VMR293" s="156"/>
      <c r="VMS293" s="156"/>
      <c r="VMT293" s="156"/>
      <c r="VMU293" s="156"/>
      <c r="VMV293" s="156"/>
      <c r="VMW293" s="156"/>
      <c r="VMX293" s="156"/>
      <c r="VMY293" s="156"/>
      <c r="VMZ293" s="156"/>
      <c r="VNA293" s="156"/>
      <c r="VNB293" s="156"/>
      <c r="VNC293" s="156"/>
      <c r="VND293" s="156"/>
      <c r="VNE293" s="156"/>
      <c r="VNF293" s="156"/>
      <c r="VNG293" s="156"/>
      <c r="VNH293" s="156"/>
      <c r="VNI293" s="156"/>
      <c r="VNJ293" s="156"/>
      <c r="VNK293" s="156"/>
      <c r="VNL293" s="156"/>
      <c r="VNM293" s="156"/>
      <c r="VNN293" s="156"/>
      <c r="VNO293" s="156"/>
      <c r="VNP293" s="157"/>
      <c r="VNQ293" s="153"/>
      <c r="VNR293" s="156"/>
      <c r="VNS293" s="156"/>
      <c r="VNT293" s="156"/>
      <c r="VNU293" s="156"/>
      <c r="VNV293" s="156"/>
      <c r="VNW293" s="156"/>
      <c r="VNX293" s="156"/>
      <c r="VNY293" s="156"/>
      <c r="VNZ293" s="156"/>
      <c r="VOA293" s="156"/>
      <c r="VOB293" s="156"/>
      <c r="VOC293" s="156"/>
      <c r="VOD293" s="156"/>
      <c r="VOE293" s="156"/>
      <c r="VOF293" s="156"/>
      <c r="VOG293" s="156"/>
      <c r="VOH293" s="156"/>
      <c r="VOI293" s="156"/>
      <c r="VOJ293" s="156"/>
      <c r="VOK293" s="156"/>
      <c r="VOL293" s="156"/>
      <c r="VOM293" s="156"/>
      <c r="VON293" s="156"/>
      <c r="VOO293" s="156"/>
      <c r="VOP293" s="156"/>
      <c r="VOQ293" s="156"/>
      <c r="VOR293" s="156"/>
      <c r="VOS293" s="156"/>
      <c r="VOT293" s="156"/>
      <c r="VOU293" s="157"/>
      <c r="VOV293" s="153"/>
      <c r="VOW293" s="156"/>
      <c r="VOX293" s="156"/>
      <c r="VOY293" s="156"/>
      <c r="VOZ293" s="156"/>
      <c r="VPA293" s="156"/>
      <c r="VPB293" s="156"/>
      <c r="VPC293" s="156"/>
      <c r="VPD293" s="156"/>
      <c r="VPE293" s="156"/>
      <c r="VPF293" s="156"/>
      <c r="VPG293" s="156"/>
      <c r="VPH293" s="156"/>
      <c r="VPI293" s="156"/>
      <c r="VPJ293" s="156"/>
      <c r="VPK293" s="156"/>
      <c r="VPL293" s="156"/>
      <c r="VPM293" s="156"/>
      <c r="VPN293" s="156"/>
      <c r="VPO293" s="156"/>
      <c r="VPP293" s="156"/>
      <c r="VPQ293" s="156"/>
      <c r="VPR293" s="156"/>
      <c r="VPS293" s="156"/>
      <c r="VPT293" s="156"/>
      <c r="VPU293" s="156"/>
      <c r="VPV293" s="156"/>
      <c r="VPW293" s="156"/>
      <c r="VPX293" s="156"/>
      <c r="VPY293" s="156"/>
      <c r="VPZ293" s="157"/>
      <c r="VQA293" s="153"/>
      <c r="VQB293" s="156"/>
      <c r="VQC293" s="156"/>
      <c r="VQD293" s="156"/>
      <c r="VQE293" s="156"/>
      <c r="VQF293" s="156"/>
      <c r="VQG293" s="156"/>
      <c r="VQH293" s="156"/>
      <c r="VQI293" s="156"/>
      <c r="VQJ293" s="156"/>
      <c r="VQK293" s="156"/>
      <c r="VQL293" s="156"/>
      <c r="VQM293" s="156"/>
      <c r="VQN293" s="156"/>
      <c r="VQO293" s="156"/>
      <c r="VQP293" s="156"/>
      <c r="VQQ293" s="156"/>
      <c r="VQR293" s="156"/>
      <c r="VQS293" s="156"/>
      <c r="VQT293" s="156"/>
      <c r="VQU293" s="156"/>
      <c r="VQV293" s="156"/>
      <c r="VQW293" s="156"/>
      <c r="VQX293" s="156"/>
      <c r="VQY293" s="156"/>
      <c r="VQZ293" s="156"/>
      <c r="VRA293" s="156"/>
      <c r="VRB293" s="156"/>
      <c r="VRC293" s="156"/>
      <c r="VRD293" s="156"/>
      <c r="VRE293" s="157"/>
      <c r="VRF293" s="153"/>
      <c r="VRG293" s="156"/>
      <c r="VRH293" s="156"/>
      <c r="VRI293" s="156"/>
      <c r="VRJ293" s="156"/>
      <c r="VRK293" s="156"/>
      <c r="VRL293" s="156"/>
      <c r="VRM293" s="156"/>
      <c r="VRN293" s="156"/>
      <c r="VRO293" s="156"/>
      <c r="VRP293" s="156"/>
      <c r="VRQ293" s="156"/>
      <c r="VRR293" s="156"/>
      <c r="VRS293" s="156"/>
      <c r="VRT293" s="156"/>
      <c r="VRU293" s="156"/>
      <c r="VRV293" s="156"/>
      <c r="VRW293" s="156"/>
      <c r="VRX293" s="156"/>
      <c r="VRY293" s="156"/>
      <c r="VRZ293" s="156"/>
      <c r="VSA293" s="156"/>
      <c r="VSB293" s="156"/>
      <c r="VSC293" s="156"/>
      <c r="VSD293" s="156"/>
      <c r="VSE293" s="156"/>
      <c r="VSF293" s="156"/>
      <c r="VSG293" s="156"/>
      <c r="VSH293" s="156"/>
      <c r="VSI293" s="156"/>
      <c r="VSJ293" s="157"/>
      <c r="VSK293" s="153"/>
      <c r="VSL293" s="156"/>
      <c r="VSM293" s="156"/>
      <c r="VSN293" s="156"/>
      <c r="VSO293" s="156"/>
      <c r="VSP293" s="156"/>
      <c r="VSQ293" s="156"/>
      <c r="VSR293" s="156"/>
      <c r="VSS293" s="156"/>
      <c r="VST293" s="156"/>
      <c r="VSU293" s="156"/>
      <c r="VSV293" s="156"/>
      <c r="VSW293" s="156"/>
      <c r="VSX293" s="156"/>
      <c r="VSY293" s="156"/>
      <c r="VSZ293" s="156"/>
      <c r="VTA293" s="156"/>
      <c r="VTB293" s="156"/>
      <c r="VTC293" s="156"/>
      <c r="VTD293" s="156"/>
      <c r="VTE293" s="156"/>
      <c r="VTF293" s="156"/>
      <c r="VTG293" s="156"/>
      <c r="VTH293" s="156"/>
      <c r="VTI293" s="156"/>
      <c r="VTJ293" s="156"/>
      <c r="VTK293" s="156"/>
      <c r="VTL293" s="156"/>
      <c r="VTM293" s="156"/>
      <c r="VTN293" s="156"/>
      <c r="VTO293" s="157"/>
      <c r="VTP293" s="153"/>
      <c r="VTQ293" s="156"/>
      <c r="VTR293" s="156"/>
      <c r="VTS293" s="156"/>
      <c r="VTT293" s="156"/>
      <c r="VTU293" s="156"/>
      <c r="VTV293" s="156"/>
      <c r="VTW293" s="156"/>
      <c r="VTX293" s="156"/>
      <c r="VTY293" s="156"/>
      <c r="VTZ293" s="156"/>
      <c r="VUA293" s="156"/>
      <c r="VUB293" s="156"/>
      <c r="VUC293" s="156"/>
      <c r="VUD293" s="156"/>
      <c r="VUE293" s="156"/>
      <c r="VUF293" s="156"/>
      <c r="VUG293" s="156"/>
      <c r="VUH293" s="156"/>
      <c r="VUI293" s="156"/>
      <c r="VUJ293" s="156"/>
      <c r="VUK293" s="156"/>
      <c r="VUL293" s="156"/>
      <c r="VUM293" s="156"/>
      <c r="VUN293" s="156"/>
      <c r="VUO293" s="156"/>
      <c r="VUP293" s="156"/>
      <c r="VUQ293" s="156"/>
      <c r="VUR293" s="156"/>
      <c r="VUS293" s="156"/>
      <c r="VUT293" s="157"/>
      <c r="VUU293" s="153"/>
      <c r="VUV293" s="156"/>
      <c r="VUW293" s="156"/>
      <c r="VUX293" s="156"/>
      <c r="VUY293" s="156"/>
      <c r="VUZ293" s="156"/>
      <c r="VVA293" s="156"/>
      <c r="VVB293" s="156"/>
      <c r="VVC293" s="156"/>
      <c r="VVD293" s="156"/>
      <c r="VVE293" s="156"/>
      <c r="VVF293" s="156"/>
      <c r="VVG293" s="156"/>
      <c r="VVH293" s="156"/>
      <c r="VVI293" s="156"/>
      <c r="VVJ293" s="156"/>
      <c r="VVK293" s="156"/>
      <c r="VVL293" s="156"/>
      <c r="VVM293" s="156"/>
      <c r="VVN293" s="156"/>
      <c r="VVO293" s="156"/>
      <c r="VVP293" s="156"/>
      <c r="VVQ293" s="156"/>
      <c r="VVR293" s="156"/>
      <c r="VVS293" s="156"/>
      <c r="VVT293" s="156"/>
      <c r="VVU293" s="156"/>
      <c r="VVV293" s="156"/>
      <c r="VVW293" s="156"/>
      <c r="VVX293" s="156"/>
      <c r="VVY293" s="157"/>
      <c r="VVZ293" s="153"/>
      <c r="VWA293" s="156"/>
      <c r="VWB293" s="156"/>
      <c r="VWC293" s="156"/>
      <c r="VWD293" s="156"/>
      <c r="VWE293" s="156"/>
      <c r="VWF293" s="156"/>
      <c r="VWG293" s="156"/>
      <c r="VWH293" s="156"/>
      <c r="VWI293" s="156"/>
      <c r="VWJ293" s="156"/>
      <c r="VWK293" s="156"/>
      <c r="VWL293" s="156"/>
      <c r="VWM293" s="156"/>
      <c r="VWN293" s="156"/>
      <c r="VWO293" s="156"/>
      <c r="VWP293" s="156"/>
      <c r="VWQ293" s="156"/>
      <c r="VWR293" s="156"/>
      <c r="VWS293" s="156"/>
      <c r="VWT293" s="156"/>
      <c r="VWU293" s="156"/>
      <c r="VWV293" s="156"/>
      <c r="VWW293" s="156"/>
      <c r="VWX293" s="156"/>
      <c r="VWY293" s="156"/>
      <c r="VWZ293" s="156"/>
      <c r="VXA293" s="156"/>
      <c r="VXB293" s="156"/>
      <c r="VXC293" s="156"/>
      <c r="VXD293" s="157"/>
      <c r="VXE293" s="153"/>
      <c r="VXF293" s="156"/>
      <c r="VXG293" s="156"/>
      <c r="VXH293" s="156"/>
      <c r="VXI293" s="156"/>
      <c r="VXJ293" s="156"/>
      <c r="VXK293" s="156"/>
      <c r="VXL293" s="156"/>
      <c r="VXM293" s="156"/>
      <c r="VXN293" s="156"/>
      <c r="VXO293" s="156"/>
      <c r="VXP293" s="156"/>
      <c r="VXQ293" s="156"/>
      <c r="VXR293" s="156"/>
      <c r="VXS293" s="156"/>
      <c r="VXT293" s="156"/>
      <c r="VXU293" s="156"/>
      <c r="VXV293" s="156"/>
      <c r="VXW293" s="156"/>
      <c r="VXX293" s="156"/>
      <c r="VXY293" s="156"/>
      <c r="VXZ293" s="156"/>
      <c r="VYA293" s="156"/>
      <c r="VYB293" s="156"/>
      <c r="VYC293" s="156"/>
      <c r="VYD293" s="156"/>
      <c r="VYE293" s="156"/>
      <c r="VYF293" s="156"/>
      <c r="VYG293" s="156"/>
      <c r="VYH293" s="156"/>
      <c r="VYI293" s="157"/>
      <c r="VYJ293" s="153"/>
      <c r="VYK293" s="156"/>
      <c r="VYL293" s="156"/>
      <c r="VYM293" s="156"/>
      <c r="VYN293" s="156"/>
      <c r="VYO293" s="156"/>
      <c r="VYP293" s="156"/>
      <c r="VYQ293" s="156"/>
      <c r="VYR293" s="156"/>
      <c r="VYS293" s="156"/>
      <c r="VYT293" s="156"/>
      <c r="VYU293" s="156"/>
      <c r="VYV293" s="156"/>
      <c r="VYW293" s="156"/>
      <c r="VYX293" s="156"/>
      <c r="VYY293" s="156"/>
      <c r="VYZ293" s="156"/>
      <c r="VZA293" s="156"/>
      <c r="VZB293" s="156"/>
      <c r="VZC293" s="156"/>
      <c r="VZD293" s="156"/>
      <c r="VZE293" s="156"/>
      <c r="VZF293" s="156"/>
      <c r="VZG293" s="156"/>
      <c r="VZH293" s="156"/>
      <c r="VZI293" s="156"/>
      <c r="VZJ293" s="156"/>
      <c r="VZK293" s="156"/>
      <c r="VZL293" s="156"/>
      <c r="VZM293" s="156"/>
      <c r="VZN293" s="157"/>
      <c r="VZO293" s="153"/>
      <c r="VZP293" s="156"/>
      <c r="VZQ293" s="156"/>
      <c r="VZR293" s="156"/>
      <c r="VZS293" s="156"/>
      <c r="VZT293" s="156"/>
      <c r="VZU293" s="156"/>
      <c r="VZV293" s="156"/>
      <c r="VZW293" s="156"/>
      <c r="VZX293" s="156"/>
      <c r="VZY293" s="156"/>
      <c r="VZZ293" s="156"/>
      <c r="WAA293" s="156"/>
      <c r="WAB293" s="156"/>
      <c r="WAC293" s="156"/>
      <c r="WAD293" s="156"/>
      <c r="WAE293" s="156"/>
      <c r="WAF293" s="156"/>
      <c r="WAG293" s="156"/>
      <c r="WAH293" s="156"/>
      <c r="WAI293" s="156"/>
      <c r="WAJ293" s="156"/>
      <c r="WAK293" s="156"/>
      <c r="WAL293" s="156"/>
      <c r="WAM293" s="156"/>
      <c r="WAN293" s="156"/>
      <c r="WAO293" s="156"/>
      <c r="WAP293" s="156"/>
      <c r="WAQ293" s="156"/>
      <c r="WAR293" s="156"/>
      <c r="WAS293" s="157"/>
      <c r="WAT293" s="153"/>
      <c r="WAU293" s="156"/>
      <c r="WAV293" s="156"/>
      <c r="WAW293" s="156"/>
      <c r="WAX293" s="156"/>
      <c r="WAY293" s="156"/>
      <c r="WAZ293" s="156"/>
      <c r="WBA293" s="156"/>
      <c r="WBB293" s="156"/>
      <c r="WBC293" s="156"/>
      <c r="WBD293" s="156"/>
      <c r="WBE293" s="156"/>
      <c r="WBF293" s="156"/>
      <c r="WBG293" s="156"/>
      <c r="WBH293" s="156"/>
      <c r="WBI293" s="156"/>
      <c r="WBJ293" s="156"/>
      <c r="WBK293" s="156"/>
      <c r="WBL293" s="156"/>
      <c r="WBM293" s="156"/>
      <c r="WBN293" s="156"/>
      <c r="WBO293" s="156"/>
      <c r="WBP293" s="156"/>
      <c r="WBQ293" s="156"/>
      <c r="WBR293" s="156"/>
      <c r="WBS293" s="156"/>
      <c r="WBT293" s="156"/>
      <c r="WBU293" s="156"/>
      <c r="WBV293" s="156"/>
      <c r="WBW293" s="156"/>
      <c r="WBX293" s="157"/>
      <c r="WBY293" s="153"/>
      <c r="WBZ293" s="156"/>
      <c r="WCA293" s="156"/>
      <c r="WCB293" s="156"/>
      <c r="WCC293" s="156"/>
      <c r="WCD293" s="156"/>
      <c r="WCE293" s="156"/>
      <c r="WCF293" s="156"/>
      <c r="WCG293" s="156"/>
      <c r="WCH293" s="156"/>
      <c r="WCI293" s="156"/>
      <c r="WCJ293" s="156"/>
      <c r="WCK293" s="156"/>
      <c r="WCL293" s="156"/>
      <c r="WCM293" s="156"/>
      <c r="WCN293" s="156"/>
      <c r="WCO293" s="156"/>
      <c r="WCP293" s="156"/>
      <c r="WCQ293" s="156"/>
      <c r="WCR293" s="156"/>
      <c r="WCS293" s="156"/>
      <c r="WCT293" s="156"/>
      <c r="WCU293" s="156"/>
      <c r="WCV293" s="156"/>
      <c r="WCW293" s="156"/>
      <c r="WCX293" s="156"/>
      <c r="WCY293" s="156"/>
      <c r="WCZ293" s="156"/>
      <c r="WDA293" s="156"/>
      <c r="WDB293" s="156"/>
      <c r="WDC293" s="157"/>
      <c r="WDD293" s="153"/>
      <c r="WDE293" s="156"/>
      <c r="WDF293" s="156"/>
      <c r="WDG293" s="156"/>
      <c r="WDH293" s="156"/>
      <c r="WDI293" s="156"/>
      <c r="WDJ293" s="156"/>
      <c r="WDK293" s="156"/>
      <c r="WDL293" s="156"/>
      <c r="WDM293" s="156"/>
      <c r="WDN293" s="156"/>
      <c r="WDO293" s="156"/>
      <c r="WDP293" s="156"/>
      <c r="WDQ293" s="156"/>
      <c r="WDR293" s="156"/>
      <c r="WDS293" s="156"/>
      <c r="WDT293" s="156"/>
      <c r="WDU293" s="156"/>
      <c r="WDV293" s="156"/>
      <c r="WDW293" s="156"/>
      <c r="WDX293" s="156"/>
      <c r="WDY293" s="156"/>
      <c r="WDZ293" s="156"/>
      <c r="WEA293" s="156"/>
      <c r="WEB293" s="156"/>
      <c r="WEC293" s="156"/>
      <c r="WED293" s="156"/>
      <c r="WEE293" s="156"/>
      <c r="WEF293" s="156"/>
      <c r="WEG293" s="156"/>
      <c r="WEH293" s="157"/>
      <c r="WEI293" s="153"/>
      <c r="WEJ293" s="156"/>
      <c r="WEK293" s="156"/>
      <c r="WEL293" s="156"/>
      <c r="WEM293" s="156"/>
      <c r="WEN293" s="156"/>
      <c r="WEO293" s="156"/>
      <c r="WEP293" s="156"/>
      <c r="WEQ293" s="156"/>
      <c r="WER293" s="156"/>
      <c r="WES293" s="156"/>
      <c r="WET293" s="156"/>
      <c r="WEU293" s="156"/>
      <c r="WEV293" s="156"/>
      <c r="WEW293" s="156"/>
      <c r="WEX293" s="156"/>
      <c r="WEY293" s="156"/>
      <c r="WEZ293" s="156"/>
      <c r="WFA293" s="156"/>
      <c r="WFB293" s="156"/>
      <c r="WFC293" s="156"/>
      <c r="WFD293" s="156"/>
      <c r="WFE293" s="156"/>
      <c r="WFF293" s="156"/>
      <c r="WFG293" s="156"/>
      <c r="WFH293" s="156"/>
      <c r="WFI293" s="156"/>
      <c r="WFJ293" s="156"/>
      <c r="WFK293" s="156"/>
      <c r="WFL293" s="156"/>
      <c r="WFM293" s="157"/>
      <c r="WFN293" s="153"/>
      <c r="WFO293" s="156"/>
      <c r="WFP293" s="156"/>
      <c r="WFQ293" s="156"/>
      <c r="WFR293" s="156"/>
      <c r="WFS293" s="156"/>
      <c r="WFT293" s="156"/>
      <c r="WFU293" s="156"/>
      <c r="WFV293" s="156"/>
      <c r="WFW293" s="156"/>
      <c r="WFX293" s="156"/>
      <c r="WFY293" s="156"/>
      <c r="WFZ293" s="156"/>
      <c r="WGA293" s="156"/>
      <c r="WGB293" s="156"/>
      <c r="WGC293" s="156"/>
      <c r="WGD293" s="156"/>
      <c r="WGE293" s="156"/>
      <c r="WGF293" s="156"/>
      <c r="WGG293" s="156"/>
      <c r="WGH293" s="156"/>
      <c r="WGI293" s="156"/>
      <c r="WGJ293" s="156"/>
      <c r="WGK293" s="156"/>
      <c r="WGL293" s="156"/>
      <c r="WGM293" s="156"/>
      <c r="WGN293" s="156"/>
      <c r="WGO293" s="156"/>
      <c r="WGP293" s="156"/>
      <c r="WGQ293" s="156"/>
      <c r="WGR293" s="157"/>
      <c r="WGS293" s="153"/>
      <c r="WGT293" s="156"/>
      <c r="WGU293" s="156"/>
      <c r="WGV293" s="156"/>
      <c r="WGW293" s="156"/>
      <c r="WGX293" s="156"/>
      <c r="WGY293" s="156"/>
      <c r="WGZ293" s="156"/>
      <c r="WHA293" s="156"/>
      <c r="WHB293" s="156"/>
      <c r="WHC293" s="156"/>
      <c r="WHD293" s="156"/>
      <c r="WHE293" s="156"/>
      <c r="WHF293" s="156"/>
      <c r="WHG293" s="156"/>
      <c r="WHH293" s="156"/>
      <c r="WHI293" s="156"/>
      <c r="WHJ293" s="156"/>
      <c r="WHK293" s="156"/>
      <c r="WHL293" s="156"/>
      <c r="WHM293" s="156"/>
      <c r="WHN293" s="156"/>
      <c r="WHO293" s="156"/>
      <c r="WHP293" s="156"/>
      <c r="WHQ293" s="156"/>
      <c r="WHR293" s="156"/>
      <c r="WHS293" s="156"/>
      <c r="WHT293" s="156"/>
      <c r="WHU293" s="156"/>
      <c r="WHV293" s="156"/>
      <c r="WHW293" s="157"/>
      <c r="WHX293" s="153"/>
      <c r="WHY293" s="156"/>
      <c r="WHZ293" s="156"/>
      <c r="WIA293" s="156"/>
      <c r="WIB293" s="156"/>
      <c r="WIC293" s="156"/>
      <c r="WID293" s="156"/>
      <c r="WIE293" s="156"/>
      <c r="WIF293" s="156"/>
      <c r="WIG293" s="156"/>
      <c r="WIH293" s="156"/>
      <c r="WII293" s="156"/>
      <c r="WIJ293" s="156"/>
      <c r="WIK293" s="156"/>
      <c r="WIL293" s="156"/>
      <c r="WIM293" s="156"/>
      <c r="WIN293" s="156"/>
      <c r="WIO293" s="156"/>
      <c r="WIP293" s="156"/>
      <c r="WIQ293" s="156"/>
      <c r="WIR293" s="156"/>
      <c r="WIS293" s="156"/>
      <c r="WIT293" s="156"/>
      <c r="WIU293" s="156"/>
      <c r="WIV293" s="156"/>
      <c r="WIW293" s="156"/>
      <c r="WIX293" s="156"/>
      <c r="WIY293" s="156"/>
      <c r="WIZ293" s="156"/>
      <c r="WJA293" s="156"/>
      <c r="WJB293" s="157"/>
      <c r="WJC293" s="153"/>
      <c r="WJD293" s="156"/>
      <c r="WJE293" s="156"/>
      <c r="WJF293" s="156"/>
      <c r="WJG293" s="156"/>
      <c r="WJH293" s="156"/>
      <c r="WJI293" s="156"/>
      <c r="WJJ293" s="156"/>
      <c r="WJK293" s="156"/>
      <c r="WJL293" s="156"/>
      <c r="WJM293" s="156"/>
      <c r="WJN293" s="156"/>
      <c r="WJO293" s="156"/>
      <c r="WJP293" s="156"/>
      <c r="WJQ293" s="156"/>
      <c r="WJR293" s="156"/>
      <c r="WJS293" s="156"/>
      <c r="WJT293" s="156"/>
      <c r="WJU293" s="156"/>
      <c r="WJV293" s="156"/>
      <c r="WJW293" s="156"/>
      <c r="WJX293" s="156"/>
      <c r="WJY293" s="156"/>
      <c r="WJZ293" s="156"/>
      <c r="WKA293" s="156"/>
      <c r="WKB293" s="156"/>
      <c r="WKC293" s="156"/>
      <c r="WKD293" s="156"/>
      <c r="WKE293" s="156"/>
      <c r="WKF293" s="156"/>
      <c r="WKG293" s="157"/>
      <c r="WKH293" s="153"/>
      <c r="WKI293" s="156"/>
      <c r="WKJ293" s="156"/>
      <c r="WKK293" s="156"/>
      <c r="WKL293" s="156"/>
      <c r="WKM293" s="156"/>
      <c r="WKN293" s="156"/>
      <c r="WKO293" s="156"/>
      <c r="WKP293" s="156"/>
      <c r="WKQ293" s="156"/>
      <c r="WKR293" s="156"/>
      <c r="WKS293" s="156"/>
      <c r="WKT293" s="156"/>
      <c r="WKU293" s="156"/>
      <c r="WKV293" s="156"/>
      <c r="WKW293" s="156"/>
      <c r="WKX293" s="156"/>
      <c r="WKY293" s="156"/>
      <c r="WKZ293" s="156"/>
      <c r="WLA293" s="156"/>
      <c r="WLB293" s="156"/>
      <c r="WLC293" s="156"/>
      <c r="WLD293" s="156"/>
      <c r="WLE293" s="156"/>
      <c r="WLF293" s="156"/>
      <c r="WLG293" s="156"/>
      <c r="WLH293" s="156"/>
      <c r="WLI293" s="156"/>
      <c r="WLJ293" s="156"/>
      <c r="WLK293" s="156"/>
      <c r="WLL293" s="157"/>
      <c r="WLM293" s="153"/>
      <c r="WLN293" s="156"/>
      <c r="WLO293" s="156"/>
      <c r="WLP293" s="156"/>
      <c r="WLQ293" s="156"/>
      <c r="WLR293" s="156"/>
      <c r="WLS293" s="156"/>
      <c r="WLT293" s="156"/>
      <c r="WLU293" s="156"/>
      <c r="WLV293" s="156"/>
      <c r="WLW293" s="156"/>
      <c r="WLX293" s="156"/>
      <c r="WLY293" s="156"/>
      <c r="WLZ293" s="156"/>
      <c r="WMA293" s="156"/>
      <c r="WMB293" s="156"/>
      <c r="WMC293" s="156"/>
      <c r="WMD293" s="156"/>
      <c r="WME293" s="156"/>
      <c r="WMF293" s="156"/>
      <c r="WMG293" s="156"/>
      <c r="WMH293" s="156"/>
      <c r="WMI293" s="156"/>
      <c r="WMJ293" s="156"/>
      <c r="WMK293" s="156"/>
      <c r="WML293" s="156"/>
      <c r="WMM293" s="156"/>
      <c r="WMN293" s="156"/>
      <c r="WMO293" s="156"/>
      <c r="WMP293" s="156"/>
      <c r="WMQ293" s="157"/>
      <c r="WMR293" s="153"/>
      <c r="WMS293" s="156"/>
      <c r="WMT293" s="156"/>
      <c r="WMU293" s="156"/>
      <c r="WMV293" s="156"/>
      <c r="WMW293" s="156"/>
      <c r="WMX293" s="156"/>
      <c r="WMY293" s="156"/>
      <c r="WMZ293" s="156"/>
      <c r="WNA293" s="156"/>
      <c r="WNB293" s="156"/>
      <c r="WNC293" s="156"/>
      <c r="WND293" s="156"/>
      <c r="WNE293" s="156"/>
      <c r="WNF293" s="156"/>
      <c r="WNG293" s="156"/>
      <c r="WNH293" s="156"/>
      <c r="WNI293" s="156"/>
      <c r="WNJ293" s="156"/>
      <c r="WNK293" s="156"/>
      <c r="WNL293" s="156"/>
      <c r="WNM293" s="156"/>
      <c r="WNN293" s="156"/>
      <c r="WNO293" s="156"/>
      <c r="WNP293" s="156"/>
      <c r="WNQ293" s="156"/>
      <c r="WNR293" s="156"/>
      <c r="WNS293" s="156"/>
      <c r="WNT293" s="156"/>
      <c r="WNU293" s="156"/>
      <c r="WNV293" s="157"/>
      <c r="WNW293" s="153"/>
      <c r="WNX293" s="156"/>
      <c r="WNY293" s="156"/>
      <c r="WNZ293" s="156"/>
      <c r="WOA293" s="156"/>
      <c r="WOB293" s="156"/>
      <c r="WOC293" s="156"/>
      <c r="WOD293" s="156"/>
      <c r="WOE293" s="156"/>
      <c r="WOF293" s="156"/>
      <c r="WOG293" s="156"/>
      <c r="WOH293" s="156"/>
      <c r="WOI293" s="156"/>
      <c r="WOJ293" s="156"/>
      <c r="WOK293" s="156"/>
      <c r="WOL293" s="156"/>
      <c r="WOM293" s="156"/>
      <c r="WON293" s="156"/>
      <c r="WOO293" s="156"/>
      <c r="WOP293" s="156"/>
      <c r="WOQ293" s="156"/>
      <c r="WOR293" s="156"/>
      <c r="WOS293" s="156"/>
      <c r="WOT293" s="156"/>
      <c r="WOU293" s="156"/>
      <c r="WOV293" s="156"/>
      <c r="WOW293" s="156"/>
      <c r="WOX293" s="156"/>
      <c r="WOY293" s="156"/>
      <c r="WOZ293" s="156"/>
      <c r="WPA293" s="157"/>
      <c r="WPB293" s="153"/>
      <c r="WPC293" s="156"/>
      <c r="WPD293" s="156"/>
      <c r="WPE293" s="156"/>
      <c r="WPF293" s="156"/>
      <c r="WPG293" s="156"/>
      <c r="WPH293" s="156"/>
      <c r="WPI293" s="156"/>
      <c r="WPJ293" s="156"/>
      <c r="WPK293" s="156"/>
      <c r="WPL293" s="156"/>
      <c r="WPM293" s="156"/>
      <c r="WPN293" s="156"/>
      <c r="WPO293" s="156"/>
      <c r="WPP293" s="156"/>
      <c r="WPQ293" s="156"/>
      <c r="WPR293" s="156"/>
      <c r="WPS293" s="156"/>
      <c r="WPT293" s="156"/>
      <c r="WPU293" s="156"/>
      <c r="WPV293" s="156"/>
      <c r="WPW293" s="156"/>
      <c r="WPX293" s="156"/>
      <c r="WPY293" s="156"/>
      <c r="WPZ293" s="156"/>
      <c r="WQA293" s="156"/>
      <c r="WQB293" s="156"/>
      <c r="WQC293" s="156"/>
      <c r="WQD293" s="156"/>
      <c r="WQE293" s="156"/>
      <c r="WQF293" s="157"/>
      <c r="WQG293" s="153"/>
      <c r="WQH293" s="156"/>
      <c r="WQI293" s="156"/>
      <c r="WQJ293" s="156"/>
      <c r="WQK293" s="156"/>
      <c r="WQL293" s="156"/>
      <c r="WQM293" s="156"/>
      <c r="WQN293" s="156"/>
      <c r="WQO293" s="156"/>
      <c r="WQP293" s="156"/>
      <c r="WQQ293" s="156"/>
      <c r="WQR293" s="156"/>
      <c r="WQS293" s="156"/>
      <c r="WQT293" s="156"/>
      <c r="WQU293" s="156"/>
      <c r="WQV293" s="156"/>
      <c r="WQW293" s="156"/>
      <c r="WQX293" s="156"/>
      <c r="WQY293" s="156"/>
      <c r="WQZ293" s="156"/>
      <c r="WRA293" s="156"/>
      <c r="WRB293" s="156"/>
      <c r="WRC293" s="156"/>
      <c r="WRD293" s="156"/>
      <c r="WRE293" s="156"/>
      <c r="WRF293" s="156"/>
      <c r="WRG293" s="156"/>
      <c r="WRH293" s="156"/>
      <c r="WRI293" s="156"/>
      <c r="WRJ293" s="156"/>
      <c r="WRK293" s="157"/>
      <c r="WRL293" s="153"/>
      <c r="WRM293" s="156"/>
      <c r="WRN293" s="156"/>
      <c r="WRO293" s="156"/>
      <c r="WRP293" s="156"/>
      <c r="WRQ293" s="156"/>
      <c r="WRR293" s="156"/>
      <c r="WRS293" s="156"/>
      <c r="WRT293" s="156"/>
      <c r="WRU293" s="156"/>
      <c r="WRV293" s="156"/>
      <c r="WRW293" s="156"/>
      <c r="WRX293" s="156"/>
      <c r="WRY293" s="156"/>
      <c r="WRZ293" s="156"/>
      <c r="WSA293" s="156"/>
      <c r="WSB293" s="156"/>
      <c r="WSC293" s="156"/>
      <c r="WSD293" s="156"/>
      <c r="WSE293" s="156"/>
      <c r="WSF293" s="156"/>
      <c r="WSG293" s="156"/>
      <c r="WSH293" s="156"/>
      <c r="WSI293" s="156"/>
      <c r="WSJ293" s="156"/>
      <c r="WSK293" s="156"/>
      <c r="WSL293" s="156"/>
      <c r="WSM293" s="156"/>
      <c r="WSN293" s="156"/>
      <c r="WSO293" s="156"/>
      <c r="WSP293" s="157"/>
      <c r="WSQ293" s="153"/>
      <c r="WSR293" s="156"/>
      <c r="WSS293" s="156"/>
      <c r="WST293" s="156"/>
      <c r="WSU293" s="156"/>
      <c r="WSV293" s="156"/>
      <c r="WSW293" s="156"/>
      <c r="WSX293" s="156"/>
      <c r="WSY293" s="156"/>
      <c r="WSZ293" s="156"/>
      <c r="WTA293" s="156"/>
      <c r="WTB293" s="156"/>
      <c r="WTC293" s="156"/>
      <c r="WTD293" s="156"/>
      <c r="WTE293" s="156"/>
      <c r="WTF293" s="156"/>
      <c r="WTG293" s="156"/>
      <c r="WTH293" s="156"/>
      <c r="WTI293" s="156"/>
      <c r="WTJ293" s="156"/>
      <c r="WTK293" s="156"/>
      <c r="WTL293" s="156"/>
      <c r="WTM293" s="156"/>
      <c r="WTN293" s="156"/>
      <c r="WTO293" s="156"/>
      <c r="WTP293" s="156"/>
      <c r="WTQ293" s="156"/>
      <c r="WTR293" s="156"/>
      <c r="WTS293" s="156"/>
      <c r="WTT293" s="156"/>
      <c r="WTU293" s="157"/>
      <c r="WTV293" s="153"/>
      <c r="WTW293" s="156"/>
      <c r="WTX293" s="156"/>
      <c r="WTY293" s="156"/>
      <c r="WTZ293" s="156"/>
      <c r="WUA293" s="156"/>
      <c r="WUB293" s="156"/>
      <c r="WUC293" s="156"/>
      <c r="WUD293" s="156"/>
      <c r="WUE293" s="156"/>
      <c r="WUF293" s="156"/>
      <c r="WUG293" s="156"/>
      <c r="WUH293" s="156"/>
      <c r="WUI293" s="156"/>
      <c r="WUJ293" s="156"/>
      <c r="WUK293" s="156"/>
      <c r="WUL293" s="156"/>
      <c r="WUM293" s="156"/>
      <c r="WUN293" s="156"/>
      <c r="WUO293" s="156"/>
      <c r="WUP293" s="156"/>
      <c r="WUQ293" s="156"/>
      <c r="WUR293" s="156"/>
      <c r="WUS293" s="156"/>
      <c r="WUT293" s="156"/>
      <c r="WUU293" s="156"/>
      <c r="WUV293" s="156"/>
      <c r="WUW293" s="156"/>
      <c r="WUX293" s="156"/>
      <c r="WUY293" s="156"/>
      <c r="WUZ293" s="157"/>
      <c r="WVA293" s="153"/>
      <c r="WVB293" s="156"/>
      <c r="WVC293" s="156"/>
      <c r="WVD293" s="156"/>
      <c r="WVE293" s="156"/>
      <c r="WVF293" s="156"/>
      <c r="WVG293" s="156"/>
      <c r="WVH293" s="156"/>
      <c r="WVI293" s="156"/>
      <c r="WVJ293" s="156"/>
      <c r="WVK293" s="156"/>
      <c r="WVL293" s="156"/>
      <c r="WVM293" s="156"/>
      <c r="WVN293" s="156"/>
      <c r="WVO293" s="156"/>
      <c r="WVP293" s="156"/>
      <c r="WVQ293" s="156"/>
      <c r="WVR293" s="156"/>
      <c r="WVS293" s="156"/>
      <c r="WVT293" s="156"/>
      <c r="WVU293" s="156"/>
      <c r="WVV293" s="156"/>
      <c r="WVW293" s="156"/>
      <c r="WVX293" s="156"/>
      <c r="WVY293" s="156"/>
      <c r="WVZ293" s="156"/>
      <c r="WWA293" s="156"/>
      <c r="WWB293" s="156"/>
      <c r="WWC293" s="156"/>
      <c r="WWD293" s="156"/>
      <c r="WWE293" s="157"/>
      <c r="WWF293" s="153"/>
      <c r="WWG293" s="156"/>
      <c r="WWH293" s="156"/>
      <c r="WWI293" s="156"/>
      <c r="WWJ293" s="156"/>
      <c r="WWK293" s="156"/>
      <c r="WWL293" s="156"/>
      <c r="WWM293" s="156"/>
      <c r="WWN293" s="156"/>
      <c r="WWO293" s="156"/>
      <c r="WWP293" s="156"/>
      <c r="WWQ293" s="156"/>
      <c r="WWR293" s="156"/>
      <c r="WWS293" s="156"/>
      <c r="WWT293" s="156"/>
      <c r="WWU293" s="156"/>
      <c r="WWV293" s="156"/>
      <c r="WWW293" s="156"/>
      <c r="WWX293" s="156"/>
      <c r="WWY293" s="156"/>
      <c r="WWZ293" s="156"/>
      <c r="WXA293" s="156"/>
      <c r="WXB293" s="156"/>
      <c r="WXC293" s="156"/>
      <c r="WXD293" s="156"/>
      <c r="WXE293" s="156"/>
      <c r="WXF293" s="156"/>
      <c r="WXG293" s="156"/>
      <c r="WXH293" s="156"/>
      <c r="WXI293" s="156"/>
      <c r="WXJ293" s="157"/>
      <c r="WXK293" s="153"/>
      <c r="WXL293" s="156"/>
      <c r="WXM293" s="156"/>
      <c r="WXN293" s="156"/>
      <c r="WXO293" s="156"/>
      <c r="WXP293" s="156"/>
      <c r="WXQ293" s="156"/>
      <c r="WXR293" s="156"/>
      <c r="WXS293" s="156"/>
      <c r="WXT293" s="156"/>
      <c r="WXU293" s="156"/>
      <c r="WXV293" s="156"/>
      <c r="WXW293" s="156"/>
      <c r="WXX293" s="156"/>
      <c r="WXY293" s="156"/>
      <c r="WXZ293" s="156"/>
      <c r="WYA293" s="156"/>
      <c r="WYB293" s="156"/>
      <c r="WYC293" s="156"/>
      <c r="WYD293" s="156"/>
      <c r="WYE293" s="156"/>
      <c r="WYF293" s="156"/>
      <c r="WYG293" s="156"/>
      <c r="WYH293" s="156"/>
      <c r="WYI293" s="156"/>
      <c r="WYJ293" s="156"/>
      <c r="WYK293" s="156"/>
      <c r="WYL293" s="156"/>
      <c r="WYM293" s="156"/>
      <c r="WYN293" s="156"/>
      <c r="WYO293" s="157"/>
      <c r="WYP293" s="153"/>
      <c r="WYQ293" s="156"/>
      <c r="WYR293" s="156"/>
      <c r="WYS293" s="156"/>
      <c r="WYT293" s="156"/>
      <c r="WYU293" s="156"/>
      <c r="WYV293" s="156"/>
      <c r="WYW293" s="156"/>
      <c r="WYX293" s="156"/>
      <c r="WYY293" s="156"/>
      <c r="WYZ293" s="156"/>
      <c r="WZA293" s="156"/>
      <c r="WZB293" s="156"/>
      <c r="WZC293" s="156"/>
      <c r="WZD293" s="156"/>
      <c r="WZE293" s="156"/>
      <c r="WZF293" s="156"/>
      <c r="WZG293" s="156"/>
      <c r="WZH293" s="156"/>
      <c r="WZI293" s="156"/>
      <c r="WZJ293" s="156"/>
      <c r="WZK293" s="156"/>
      <c r="WZL293" s="156"/>
      <c r="WZM293" s="156"/>
      <c r="WZN293" s="156"/>
      <c r="WZO293" s="156"/>
      <c r="WZP293" s="156"/>
      <c r="WZQ293" s="156"/>
      <c r="WZR293" s="156"/>
      <c r="WZS293" s="156"/>
      <c r="WZT293" s="157"/>
      <c r="WZU293" s="153"/>
      <c r="WZV293" s="156"/>
      <c r="WZW293" s="156"/>
      <c r="WZX293" s="156"/>
      <c r="WZY293" s="156"/>
      <c r="WZZ293" s="156"/>
      <c r="XAA293" s="156"/>
      <c r="XAB293" s="156"/>
      <c r="XAC293" s="156"/>
      <c r="XAD293" s="156"/>
      <c r="XAE293" s="156"/>
      <c r="XAF293" s="156"/>
      <c r="XAG293" s="156"/>
      <c r="XAH293" s="156"/>
      <c r="XAI293" s="156"/>
      <c r="XAJ293" s="156"/>
      <c r="XAK293" s="156"/>
      <c r="XAL293" s="156"/>
      <c r="XAM293" s="156"/>
      <c r="XAN293" s="156"/>
      <c r="XAO293" s="156"/>
      <c r="XAP293" s="156"/>
      <c r="XAQ293" s="156"/>
      <c r="XAR293" s="156"/>
      <c r="XAS293" s="156"/>
      <c r="XAT293" s="156"/>
      <c r="XAU293" s="156"/>
      <c r="XAV293" s="156"/>
      <c r="XAW293" s="156"/>
      <c r="XAX293" s="156"/>
      <c r="XAY293" s="157"/>
      <c r="XAZ293" s="153"/>
      <c r="XBA293" s="156"/>
      <c r="XBB293" s="156"/>
      <c r="XBC293" s="156"/>
      <c r="XBD293" s="156"/>
      <c r="XBE293" s="156"/>
      <c r="XBF293" s="156"/>
      <c r="XBG293" s="156"/>
      <c r="XBH293" s="156"/>
      <c r="XBI293" s="156"/>
      <c r="XBJ293" s="156"/>
      <c r="XBK293" s="156"/>
      <c r="XBL293" s="156"/>
      <c r="XBM293" s="156"/>
      <c r="XBN293" s="156"/>
      <c r="XBO293" s="156"/>
      <c r="XBP293" s="156"/>
      <c r="XBQ293" s="156"/>
      <c r="XBR293" s="156"/>
      <c r="XBS293" s="156"/>
      <c r="XBT293" s="156"/>
      <c r="XBU293" s="156"/>
      <c r="XBV293" s="156"/>
      <c r="XBW293" s="156"/>
      <c r="XBX293" s="156"/>
      <c r="XBY293" s="156"/>
      <c r="XBZ293" s="156"/>
      <c r="XCA293" s="156"/>
      <c r="XCB293" s="156"/>
      <c r="XCC293" s="156"/>
      <c r="XCD293" s="157"/>
      <c r="XCE293" s="153"/>
      <c r="XCF293" s="156"/>
      <c r="XCG293" s="156"/>
      <c r="XCH293" s="156"/>
      <c r="XCI293" s="156"/>
      <c r="XCJ293" s="156"/>
      <c r="XCK293" s="156"/>
      <c r="XCL293" s="156"/>
      <c r="XCM293" s="156"/>
      <c r="XCN293" s="156"/>
      <c r="XCO293" s="156"/>
      <c r="XCP293" s="156"/>
      <c r="XCQ293" s="156"/>
      <c r="XCR293" s="156"/>
      <c r="XCS293" s="156"/>
      <c r="XCT293" s="156"/>
      <c r="XCU293" s="156"/>
      <c r="XCV293" s="156"/>
      <c r="XCW293" s="156"/>
      <c r="XCX293" s="156"/>
      <c r="XCY293" s="156"/>
      <c r="XCZ293" s="156"/>
      <c r="XDA293" s="156"/>
      <c r="XDB293" s="156"/>
      <c r="XDC293" s="156"/>
      <c r="XDD293" s="156"/>
      <c r="XDE293" s="156"/>
      <c r="XDF293" s="156"/>
      <c r="XDG293" s="156"/>
      <c r="XDH293" s="156"/>
      <c r="XDI293" s="157"/>
      <c r="XDJ293" s="153"/>
      <c r="XDK293" s="156"/>
      <c r="XDL293" s="156"/>
      <c r="XDM293" s="156"/>
      <c r="XDN293" s="156"/>
      <c r="XDO293" s="156"/>
      <c r="XDP293" s="156"/>
      <c r="XDQ293" s="156"/>
      <c r="XDR293" s="156"/>
      <c r="XDS293" s="156"/>
      <c r="XDT293" s="156"/>
      <c r="XDU293" s="156"/>
      <c r="XDV293" s="156"/>
      <c r="XDW293" s="156"/>
      <c r="XDX293" s="156"/>
      <c r="XDY293" s="156"/>
      <c r="XDZ293" s="156"/>
      <c r="XEA293" s="156"/>
      <c r="XEB293" s="156"/>
      <c r="XEC293" s="156"/>
      <c r="XED293" s="156"/>
      <c r="XEE293" s="156"/>
      <c r="XEF293" s="156"/>
      <c r="XEG293" s="156"/>
      <c r="XEH293" s="156"/>
      <c r="XEI293" s="156"/>
      <c r="XEJ293" s="156"/>
      <c r="XEK293" s="156"/>
      <c r="XEL293" s="156"/>
      <c r="XEM293" s="156"/>
      <c r="XEN293" s="157"/>
      <c r="XEO293" s="153"/>
      <c r="XEP293" s="153"/>
      <c r="XEQ293" s="153"/>
      <c r="XER293" s="153"/>
      <c r="XES293" s="153"/>
      <c r="XET293" s="153"/>
      <c r="XEU293" s="153"/>
      <c r="XEV293" s="153"/>
      <c r="XEW293" s="153"/>
      <c r="XEX293" s="153"/>
      <c r="XEY293" s="153"/>
      <c r="XEZ293" s="153"/>
      <c r="XFA293" s="153"/>
      <c r="XFB293" s="153"/>
      <c r="XFC293" s="153"/>
      <c r="XFD293" s="153"/>
    </row>
    <row r="294" spans="1:16384" s="32" customFormat="1" ht="18.75" x14ac:dyDescent="0.2">
      <c r="A294" s="96" t="s">
        <v>17</v>
      </c>
      <c r="B294" s="1">
        <f>B295+B296+B298+B299</f>
        <v>0</v>
      </c>
      <c r="C294" s="1">
        <f t="shared" ref="C294:E294" si="258">C295+C296+C298+C299</f>
        <v>0</v>
      </c>
      <c r="D294" s="1">
        <f t="shared" si="258"/>
        <v>0</v>
      </c>
      <c r="E294" s="1">
        <f t="shared" si="258"/>
        <v>0</v>
      </c>
      <c r="F294" s="8" t="e">
        <f t="shared" ref="F294:F299" si="259">E294/B294*100</f>
        <v>#DIV/0!</v>
      </c>
      <c r="G294" s="8" t="e">
        <f t="shared" ref="G294:G299" si="260">E294/C294*100</f>
        <v>#DIV/0!</v>
      </c>
      <c r="H294" s="1">
        <f t="shared" ref="H294:AE294" si="261">H295+H296+H298+H299</f>
        <v>0</v>
      </c>
      <c r="I294" s="1">
        <f t="shared" si="261"/>
        <v>0</v>
      </c>
      <c r="J294" s="1">
        <f t="shared" si="261"/>
        <v>0</v>
      </c>
      <c r="K294" s="1">
        <f t="shared" si="261"/>
        <v>0</v>
      </c>
      <c r="L294" s="1">
        <f t="shared" si="261"/>
        <v>0</v>
      </c>
      <c r="M294" s="1">
        <f t="shared" si="261"/>
        <v>0</v>
      </c>
      <c r="N294" s="1">
        <f t="shared" si="261"/>
        <v>0</v>
      </c>
      <c r="O294" s="1">
        <f t="shared" si="261"/>
        <v>0</v>
      </c>
      <c r="P294" s="1">
        <f t="shared" si="261"/>
        <v>0</v>
      </c>
      <c r="Q294" s="1">
        <f t="shared" si="261"/>
        <v>0</v>
      </c>
      <c r="R294" s="1">
        <f t="shared" si="261"/>
        <v>0</v>
      </c>
      <c r="S294" s="1">
        <f t="shared" si="261"/>
        <v>0</v>
      </c>
      <c r="T294" s="1">
        <f t="shared" si="261"/>
        <v>0</v>
      </c>
      <c r="U294" s="1">
        <f t="shared" si="261"/>
        <v>0</v>
      </c>
      <c r="V294" s="1">
        <f t="shared" si="261"/>
        <v>0</v>
      </c>
      <c r="W294" s="1">
        <f t="shared" si="261"/>
        <v>0</v>
      </c>
      <c r="X294" s="1">
        <f t="shared" si="261"/>
        <v>0</v>
      </c>
      <c r="Y294" s="1">
        <f t="shared" si="261"/>
        <v>0</v>
      </c>
      <c r="Z294" s="1">
        <f t="shared" si="261"/>
        <v>0</v>
      </c>
      <c r="AA294" s="1">
        <f t="shared" si="261"/>
        <v>0</v>
      </c>
      <c r="AB294" s="1">
        <f t="shared" si="261"/>
        <v>0</v>
      </c>
      <c r="AC294" s="1">
        <f t="shared" si="261"/>
        <v>0</v>
      </c>
      <c r="AD294" s="1">
        <f t="shared" si="261"/>
        <v>0</v>
      </c>
      <c r="AE294" s="1">
        <f t="shared" si="261"/>
        <v>0</v>
      </c>
      <c r="AF294" s="148"/>
      <c r="AG294" s="155"/>
      <c r="AH294" s="30"/>
      <c r="AI294" s="30"/>
    </row>
    <row r="295" spans="1:16384" s="32" customFormat="1" ht="18.75" x14ac:dyDescent="0.3">
      <c r="A295" s="35" t="s">
        <v>13</v>
      </c>
      <c r="B295" s="2">
        <f>H295+J295+L295+N295+P295+R295+T295+V295+X295+Z295+AB295+AD295</f>
        <v>0</v>
      </c>
      <c r="C295" s="7">
        <f>H295</f>
        <v>0</v>
      </c>
      <c r="D295" s="2">
        <f>E295</f>
        <v>0</v>
      </c>
      <c r="E295" s="7">
        <f>M295+O295+Q295+S295+U295+W295+Y295+AA295+AC295+AE295</f>
        <v>0</v>
      </c>
      <c r="F295" s="4" t="e">
        <f t="shared" si="259"/>
        <v>#DIV/0!</v>
      </c>
      <c r="G295" s="4" t="e">
        <f t="shared" si="260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49"/>
      <c r="AG295" s="155"/>
      <c r="AH295" s="30"/>
      <c r="AI295" s="30"/>
    </row>
    <row r="296" spans="1:16384" s="32" customFormat="1" ht="18.75" x14ac:dyDescent="0.2">
      <c r="A296" s="97" t="s">
        <v>29</v>
      </c>
      <c r="B296" s="2">
        <f>H296+J296+L296+N296+P296+R296+T296+V296+X296+Z296+AB296+AD296</f>
        <v>0</v>
      </c>
      <c r="C296" s="7">
        <f t="shared" ref="C296:C299" si="262">H296</f>
        <v>0</v>
      </c>
      <c r="D296" s="2">
        <f>E296</f>
        <v>0</v>
      </c>
      <c r="E296" s="7">
        <f>I296+K296+M296+O296+Q296+S296+U296+W296+Y296+AA296+AC296+AE296</f>
        <v>0</v>
      </c>
      <c r="F296" s="4" t="e">
        <f t="shared" si="259"/>
        <v>#DIV/0!</v>
      </c>
      <c r="G296" s="4" t="e">
        <f t="shared" si="260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49"/>
      <c r="AG296" s="155"/>
      <c r="AH296" s="30"/>
      <c r="AI296" s="30"/>
    </row>
    <row r="297" spans="1:16384" s="32" customFormat="1" ht="37.5" x14ac:dyDescent="0.2">
      <c r="A297" s="97" t="s">
        <v>35</v>
      </c>
      <c r="B297" s="2">
        <f>H297+J297+L297+N297+P297+R297+T297+V297+X297+Z297+AB297+AD297</f>
        <v>0</v>
      </c>
      <c r="C297" s="7">
        <f t="shared" si="262"/>
        <v>0</v>
      </c>
      <c r="D297" s="2">
        <f>E297</f>
        <v>0</v>
      </c>
      <c r="E297" s="7">
        <f>I297+K297+M297+O297+Q297+S297+U297+W297+Y297+AA297+AC297+AE297</f>
        <v>0</v>
      </c>
      <c r="F297" s="4" t="e">
        <f t="shared" si="259"/>
        <v>#DIV/0!</v>
      </c>
      <c r="G297" s="4" t="e">
        <f t="shared" si="260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49"/>
      <c r="AG297" s="155"/>
      <c r="AH297" s="30"/>
      <c r="AI297" s="30"/>
    </row>
    <row r="298" spans="1:16384" s="32" customFormat="1" ht="18.75" x14ac:dyDescent="0.2">
      <c r="A298" s="97" t="s">
        <v>15</v>
      </c>
      <c r="B298" s="2">
        <f>H298+J298+L298+N298+P298+R298+T298+V298+X298+Z298+AB298+AD298</f>
        <v>0</v>
      </c>
      <c r="C298" s="7">
        <f t="shared" si="262"/>
        <v>0</v>
      </c>
      <c r="D298" s="2">
        <f>E298</f>
        <v>0</v>
      </c>
      <c r="E298" s="7">
        <f>M298+O298+Q298+S298+U298+W298+Y298+AA298+AC298+AE298</f>
        <v>0</v>
      </c>
      <c r="F298" s="4" t="e">
        <f t="shared" si="259"/>
        <v>#DIV/0!</v>
      </c>
      <c r="G298" s="4" t="e">
        <f t="shared" si="260"/>
        <v>#DIV/0!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49"/>
      <c r="AG298" s="155"/>
      <c r="AH298" s="30"/>
      <c r="AI298" s="30"/>
    </row>
    <row r="299" spans="1:16384" s="32" customFormat="1" ht="18.75" x14ac:dyDescent="0.2">
      <c r="A299" s="97" t="s">
        <v>16</v>
      </c>
      <c r="B299" s="2">
        <f>H299+J299+L299+N299+P299+R299+T299+V299+X299+Z299+AB299+AD299</f>
        <v>0</v>
      </c>
      <c r="C299" s="7">
        <f t="shared" si="262"/>
        <v>0</v>
      </c>
      <c r="D299" s="2">
        <f>E299</f>
        <v>0</v>
      </c>
      <c r="E299" s="7">
        <f>M299+O299+Q299+S299+U299+W299+Y299+AA299+AC299+AE299</f>
        <v>0</v>
      </c>
      <c r="F299" s="4" t="e">
        <f t="shared" si="259"/>
        <v>#DIV/0!</v>
      </c>
      <c r="G299" s="4" t="e">
        <f t="shared" si="260"/>
        <v>#DIV/0!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54"/>
      <c r="AG299" s="155"/>
      <c r="AH299" s="30"/>
      <c r="AI299" s="30"/>
    </row>
    <row r="300" spans="1:16384" s="32" customFormat="1" ht="53.25" customHeight="1" x14ac:dyDescent="0.2">
      <c r="A300" s="153" t="s">
        <v>104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7"/>
      <c r="AF300" s="153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7"/>
      <c r="BK300" s="158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  <c r="BZ300" s="159"/>
      <c r="CA300" s="159"/>
      <c r="CB300" s="159"/>
      <c r="CC300" s="159"/>
      <c r="CD300" s="159"/>
      <c r="CE300" s="159"/>
      <c r="CF300" s="159"/>
      <c r="CG300" s="159"/>
      <c r="CH300" s="159"/>
      <c r="CI300" s="159"/>
      <c r="CJ300" s="159"/>
      <c r="CK300" s="159"/>
      <c r="CL300" s="159"/>
      <c r="CM300" s="159"/>
      <c r="CN300" s="159"/>
      <c r="CO300" s="160"/>
      <c r="CP300" s="158"/>
      <c r="CQ300" s="159"/>
      <c r="CR300" s="159"/>
      <c r="CS300" s="159"/>
      <c r="CT300" s="159"/>
      <c r="CU300" s="159"/>
      <c r="CV300" s="159"/>
      <c r="CW300" s="159"/>
      <c r="CX300" s="159"/>
      <c r="CY300" s="159"/>
      <c r="CZ300" s="159"/>
      <c r="DA300" s="159"/>
      <c r="DB300" s="159"/>
      <c r="DC300" s="159"/>
      <c r="DD300" s="159"/>
      <c r="DE300" s="159"/>
      <c r="DF300" s="159"/>
      <c r="DG300" s="159"/>
      <c r="DH300" s="159"/>
      <c r="DI300" s="159"/>
      <c r="DJ300" s="159"/>
      <c r="DK300" s="159"/>
      <c r="DL300" s="159"/>
      <c r="DM300" s="159"/>
      <c r="DN300" s="159"/>
      <c r="DO300" s="159"/>
      <c r="DP300" s="159"/>
      <c r="DQ300" s="159"/>
      <c r="DR300" s="159"/>
      <c r="DS300" s="159"/>
      <c r="DT300" s="160"/>
      <c r="DU300" s="158"/>
      <c r="DV300" s="159"/>
      <c r="DW300" s="159"/>
      <c r="DX300" s="159"/>
      <c r="DY300" s="159"/>
      <c r="DZ300" s="159"/>
      <c r="EA300" s="159"/>
      <c r="EB300" s="159"/>
      <c r="EC300" s="159"/>
      <c r="ED300" s="159"/>
      <c r="EE300" s="159"/>
      <c r="EF300" s="159"/>
      <c r="EG300" s="159"/>
      <c r="EH300" s="159"/>
      <c r="EI300" s="159"/>
      <c r="EJ300" s="159"/>
      <c r="EK300" s="159"/>
      <c r="EL300" s="159"/>
      <c r="EM300" s="159"/>
      <c r="EN300" s="159"/>
      <c r="EO300" s="159"/>
      <c r="EP300" s="159"/>
      <c r="EQ300" s="159"/>
      <c r="ER300" s="159"/>
      <c r="ES300" s="159"/>
      <c r="ET300" s="159"/>
      <c r="EU300" s="159"/>
      <c r="EV300" s="159"/>
      <c r="EW300" s="159"/>
      <c r="EX300" s="159"/>
      <c r="EY300" s="160"/>
      <c r="EZ300" s="158"/>
      <c r="FA300" s="159"/>
      <c r="FB300" s="159"/>
      <c r="FC300" s="159"/>
      <c r="FD300" s="159"/>
      <c r="FE300" s="159"/>
      <c r="FF300" s="159"/>
      <c r="FG300" s="159"/>
      <c r="FH300" s="159"/>
      <c r="FI300" s="159"/>
      <c r="FJ300" s="159"/>
      <c r="FK300" s="159"/>
      <c r="FL300" s="159"/>
      <c r="FM300" s="159"/>
      <c r="FN300" s="159"/>
      <c r="FO300" s="159"/>
      <c r="FP300" s="159"/>
      <c r="FQ300" s="159"/>
      <c r="FR300" s="159"/>
      <c r="FS300" s="159"/>
      <c r="FT300" s="159"/>
      <c r="FU300" s="159"/>
      <c r="FV300" s="159"/>
      <c r="FW300" s="159"/>
      <c r="FX300" s="159"/>
      <c r="FY300" s="159"/>
      <c r="FZ300" s="159"/>
      <c r="GA300" s="159"/>
      <c r="GB300" s="159"/>
      <c r="GC300" s="159"/>
      <c r="GD300" s="160"/>
      <c r="GE300" s="158"/>
      <c r="GF300" s="159"/>
      <c r="GG300" s="159"/>
      <c r="GH300" s="159"/>
      <c r="GI300" s="159"/>
      <c r="GJ300" s="159"/>
      <c r="GK300" s="159"/>
      <c r="GL300" s="159"/>
      <c r="GM300" s="159"/>
      <c r="GN300" s="159"/>
      <c r="GO300" s="159"/>
      <c r="GP300" s="159"/>
      <c r="GQ300" s="159"/>
      <c r="GR300" s="159"/>
      <c r="GS300" s="159"/>
      <c r="GT300" s="159"/>
      <c r="GU300" s="159"/>
      <c r="GV300" s="159"/>
      <c r="GW300" s="159"/>
      <c r="GX300" s="159"/>
      <c r="GY300" s="159"/>
      <c r="GZ300" s="159"/>
      <c r="HA300" s="159"/>
      <c r="HB300" s="159"/>
      <c r="HC300" s="159"/>
      <c r="HD300" s="159"/>
      <c r="HE300" s="159"/>
      <c r="HF300" s="159"/>
      <c r="HG300" s="159"/>
      <c r="HH300" s="159"/>
      <c r="HI300" s="160"/>
      <c r="HJ300" s="158"/>
      <c r="HK300" s="159"/>
      <c r="HL300" s="159"/>
      <c r="HM300" s="159"/>
      <c r="HN300" s="159"/>
      <c r="HO300" s="159"/>
      <c r="HP300" s="159"/>
      <c r="HQ300" s="159"/>
      <c r="HR300" s="159"/>
      <c r="HS300" s="159"/>
      <c r="HT300" s="159"/>
      <c r="HU300" s="159"/>
      <c r="HV300" s="159"/>
      <c r="HW300" s="159"/>
      <c r="HX300" s="159"/>
      <c r="HY300" s="159"/>
      <c r="HZ300" s="159"/>
      <c r="IA300" s="159"/>
      <c r="IB300" s="159"/>
      <c r="IC300" s="159"/>
      <c r="ID300" s="159"/>
      <c r="IE300" s="159"/>
      <c r="IF300" s="159"/>
      <c r="IG300" s="159"/>
      <c r="IH300" s="159"/>
      <c r="II300" s="159"/>
      <c r="IJ300" s="159"/>
      <c r="IK300" s="159"/>
      <c r="IL300" s="159"/>
      <c r="IM300" s="159"/>
      <c r="IN300" s="160"/>
      <c r="IO300" s="153"/>
      <c r="IP300" s="156"/>
      <c r="IQ300" s="156"/>
      <c r="IR300" s="156"/>
      <c r="IS300" s="156"/>
      <c r="IT300" s="156"/>
      <c r="IU300" s="156"/>
      <c r="IV300" s="156"/>
      <c r="IW300" s="156"/>
      <c r="IX300" s="156"/>
      <c r="IY300" s="156"/>
      <c r="IZ300" s="156"/>
      <c r="JA300" s="156"/>
      <c r="JB300" s="156"/>
      <c r="JC300" s="156"/>
      <c r="JD300" s="156"/>
      <c r="JE300" s="156"/>
      <c r="JF300" s="156"/>
      <c r="JG300" s="156"/>
      <c r="JH300" s="156"/>
      <c r="JI300" s="156"/>
      <c r="JJ300" s="156"/>
      <c r="JK300" s="156"/>
      <c r="JL300" s="156"/>
      <c r="JM300" s="156"/>
      <c r="JN300" s="156"/>
      <c r="JO300" s="156"/>
      <c r="JP300" s="156"/>
      <c r="JQ300" s="156"/>
      <c r="JR300" s="156"/>
      <c r="JS300" s="157"/>
      <c r="JT300" s="153"/>
      <c r="JU300" s="156"/>
      <c r="JV300" s="156"/>
      <c r="JW300" s="156"/>
      <c r="JX300" s="156"/>
      <c r="JY300" s="156"/>
      <c r="JZ300" s="156"/>
      <c r="KA300" s="156"/>
      <c r="KB300" s="156"/>
      <c r="KC300" s="156"/>
      <c r="KD300" s="156"/>
      <c r="KE300" s="156"/>
      <c r="KF300" s="156"/>
      <c r="KG300" s="156"/>
      <c r="KH300" s="156"/>
      <c r="KI300" s="156"/>
      <c r="KJ300" s="156"/>
      <c r="KK300" s="156"/>
      <c r="KL300" s="156"/>
      <c r="KM300" s="156"/>
      <c r="KN300" s="156"/>
      <c r="KO300" s="156"/>
      <c r="KP300" s="156"/>
      <c r="KQ300" s="156"/>
      <c r="KR300" s="156"/>
      <c r="KS300" s="156"/>
      <c r="KT300" s="156"/>
      <c r="KU300" s="156"/>
      <c r="KV300" s="156"/>
      <c r="KW300" s="156"/>
      <c r="KX300" s="157"/>
      <c r="KY300" s="153"/>
      <c r="KZ300" s="156"/>
      <c r="LA300" s="156"/>
      <c r="LB300" s="156"/>
      <c r="LC300" s="156"/>
      <c r="LD300" s="156"/>
      <c r="LE300" s="156"/>
      <c r="LF300" s="156"/>
      <c r="LG300" s="156"/>
      <c r="LH300" s="156"/>
      <c r="LI300" s="156"/>
      <c r="LJ300" s="156"/>
      <c r="LK300" s="156"/>
      <c r="LL300" s="156"/>
      <c r="LM300" s="156"/>
      <c r="LN300" s="156"/>
      <c r="LO300" s="156"/>
      <c r="LP300" s="156"/>
      <c r="LQ300" s="156"/>
      <c r="LR300" s="156"/>
      <c r="LS300" s="156"/>
      <c r="LT300" s="156"/>
      <c r="LU300" s="156"/>
      <c r="LV300" s="156"/>
      <c r="LW300" s="156"/>
      <c r="LX300" s="156"/>
      <c r="LY300" s="156"/>
      <c r="LZ300" s="156"/>
      <c r="MA300" s="156"/>
      <c r="MB300" s="156"/>
      <c r="MC300" s="157"/>
      <c r="MD300" s="153"/>
      <c r="ME300" s="156"/>
      <c r="MF300" s="156"/>
      <c r="MG300" s="156"/>
      <c r="MH300" s="156"/>
      <c r="MI300" s="156"/>
      <c r="MJ300" s="156"/>
      <c r="MK300" s="156"/>
      <c r="ML300" s="156"/>
      <c r="MM300" s="156"/>
      <c r="MN300" s="156"/>
      <c r="MO300" s="156"/>
      <c r="MP300" s="156"/>
      <c r="MQ300" s="156"/>
      <c r="MR300" s="156"/>
      <c r="MS300" s="156"/>
      <c r="MT300" s="156"/>
      <c r="MU300" s="156"/>
      <c r="MV300" s="156"/>
      <c r="MW300" s="156"/>
      <c r="MX300" s="156"/>
      <c r="MY300" s="156"/>
      <c r="MZ300" s="156"/>
      <c r="NA300" s="156"/>
      <c r="NB300" s="156"/>
      <c r="NC300" s="156"/>
      <c r="ND300" s="156"/>
      <c r="NE300" s="156"/>
      <c r="NF300" s="156"/>
      <c r="NG300" s="156"/>
      <c r="NH300" s="157"/>
      <c r="NI300" s="153"/>
      <c r="NJ300" s="156"/>
      <c r="NK300" s="156"/>
      <c r="NL300" s="156"/>
      <c r="NM300" s="156"/>
      <c r="NN300" s="156"/>
      <c r="NO300" s="156"/>
      <c r="NP300" s="156"/>
      <c r="NQ300" s="156"/>
      <c r="NR300" s="156"/>
      <c r="NS300" s="156"/>
      <c r="NT300" s="156"/>
      <c r="NU300" s="156"/>
      <c r="NV300" s="156"/>
      <c r="NW300" s="156"/>
      <c r="NX300" s="156"/>
      <c r="NY300" s="156"/>
      <c r="NZ300" s="156"/>
      <c r="OA300" s="156"/>
      <c r="OB300" s="156"/>
      <c r="OC300" s="156"/>
      <c r="OD300" s="156"/>
      <c r="OE300" s="156"/>
      <c r="OF300" s="156"/>
      <c r="OG300" s="156"/>
      <c r="OH300" s="156"/>
      <c r="OI300" s="156"/>
      <c r="OJ300" s="156"/>
      <c r="OK300" s="156"/>
      <c r="OL300" s="156"/>
      <c r="OM300" s="157"/>
      <c r="ON300" s="153"/>
      <c r="OO300" s="156"/>
      <c r="OP300" s="156"/>
      <c r="OQ300" s="156"/>
      <c r="OR300" s="156"/>
      <c r="OS300" s="156"/>
      <c r="OT300" s="156"/>
      <c r="OU300" s="156"/>
      <c r="OV300" s="156"/>
      <c r="OW300" s="156"/>
      <c r="OX300" s="156"/>
      <c r="OY300" s="156"/>
      <c r="OZ300" s="156"/>
      <c r="PA300" s="156"/>
      <c r="PB300" s="156"/>
      <c r="PC300" s="156"/>
      <c r="PD300" s="156"/>
      <c r="PE300" s="156"/>
      <c r="PF300" s="156"/>
      <c r="PG300" s="156"/>
      <c r="PH300" s="156"/>
      <c r="PI300" s="156"/>
      <c r="PJ300" s="156"/>
      <c r="PK300" s="156"/>
      <c r="PL300" s="156"/>
      <c r="PM300" s="156"/>
      <c r="PN300" s="156"/>
      <c r="PO300" s="156"/>
      <c r="PP300" s="156"/>
      <c r="PQ300" s="156"/>
      <c r="PR300" s="157"/>
      <c r="PS300" s="153"/>
      <c r="PT300" s="156"/>
      <c r="PU300" s="156"/>
      <c r="PV300" s="156"/>
      <c r="PW300" s="156"/>
      <c r="PX300" s="156"/>
      <c r="PY300" s="156"/>
      <c r="PZ300" s="156"/>
      <c r="QA300" s="156"/>
      <c r="QB300" s="156"/>
      <c r="QC300" s="156"/>
      <c r="QD300" s="156"/>
      <c r="QE300" s="156"/>
      <c r="QF300" s="156"/>
      <c r="QG300" s="156"/>
      <c r="QH300" s="156"/>
      <c r="QI300" s="156"/>
      <c r="QJ300" s="156"/>
      <c r="QK300" s="156"/>
      <c r="QL300" s="156"/>
      <c r="QM300" s="156"/>
      <c r="QN300" s="156"/>
      <c r="QO300" s="156"/>
      <c r="QP300" s="156"/>
      <c r="QQ300" s="156"/>
      <c r="QR300" s="156"/>
      <c r="QS300" s="156"/>
      <c r="QT300" s="156"/>
      <c r="QU300" s="156"/>
      <c r="QV300" s="156"/>
      <c r="QW300" s="157"/>
      <c r="QX300" s="153"/>
      <c r="QY300" s="156"/>
      <c r="QZ300" s="156"/>
      <c r="RA300" s="156"/>
      <c r="RB300" s="156"/>
      <c r="RC300" s="156"/>
      <c r="RD300" s="156"/>
      <c r="RE300" s="156"/>
      <c r="RF300" s="156"/>
      <c r="RG300" s="156"/>
      <c r="RH300" s="156"/>
      <c r="RI300" s="156"/>
      <c r="RJ300" s="156"/>
      <c r="RK300" s="156"/>
      <c r="RL300" s="156"/>
      <c r="RM300" s="156"/>
      <c r="RN300" s="156"/>
      <c r="RO300" s="156"/>
      <c r="RP300" s="156"/>
      <c r="RQ300" s="156"/>
      <c r="RR300" s="156"/>
      <c r="RS300" s="156"/>
      <c r="RT300" s="156"/>
      <c r="RU300" s="156"/>
      <c r="RV300" s="156"/>
      <c r="RW300" s="156"/>
      <c r="RX300" s="156"/>
      <c r="RY300" s="156"/>
      <c r="RZ300" s="156"/>
      <c r="SA300" s="156"/>
      <c r="SB300" s="157"/>
      <c r="SC300" s="153"/>
      <c r="SD300" s="156"/>
      <c r="SE300" s="156"/>
      <c r="SF300" s="156"/>
      <c r="SG300" s="156"/>
      <c r="SH300" s="156"/>
      <c r="SI300" s="156"/>
      <c r="SJ300" s="156"/>
      <c r="SK300" s="156"/>
      <c r="SL300" s="156"/>
      <c r="SM300" s="156"/>
      <c r="SN300" s="156"/>
      <c r="SO300" s="156"/>
      <c r="SP300" s="156"/>
      <c r="SQ300" s="156"/>
      <c r="SR300" s="156"/>
      <c r="SS300" s="156"/>
      <c r="ST300" s="156"/>
      <c r="SU300" s="156"/>
      <c r="SV300" s="156"/>
      <c r="SW300" s="156"/>
      <c r="SX300" s="156"/>
      <c r="SY300" s="156"/>
      <c r="SZ300" s="156"/>
      <c r="TA300" s="156"/>
      <c r="TB300" s="156"/>
      <c r="TC300" s="156"/>
      <c r="TD300" s="156"/>
      <c r="TE300" s="156"/>
      <c r="TF300" s="156"/>
      <c r="TG300" s="157"/>
      <c r="TH300" s="153"/>
      <c r="TI300" s="156"/>
      <c r="TJ300" s="156"/>
      <c r="TK300" s="156"/>
      <c r="TL300" s="156"/>
      <c r="TM300" s="156"/>
      <c r="TN300" s="156"/>
      <c r="TO300" s="156"/>
      <c r="TP300" s="156"/>
      <c r="TQ300" s="156"/>
      <c r="TR300" s="156"/>
      <c r="TS300" s="156"/>
      <c r="TT300" s="156"/>
      <c r="TU300" s="156"/>
      <c r="TV300" s="156"/>
      <c r="TW300" s="156"/>
      <c r="TX300" s="156"/>
      <c r="TY300" s="156"/>
      <c r="TZ300" s="156"/>
      <c r="UA300" s="156"/>
      <c r="UB300" s="156"/>
      <c r="UC300" s="156"/>
      <c r="UD300" s="156"/>
      <c r="UE300" s="156"/>
      <c r="UF300" s="156"/>
      <c r="UG300" s="156"/>
      <c r="UH300" s="156"/>
      <c r="UI300" s="156"/>
      <c r="UJ300" s="156"/>
      <c r="UK300" s="156"/>
      <c r="UL300" s="157"/>
      <c r="UM300" s="153"/>
      <c r="UN300" s="156"/>
      <c r="UO300" s="156"/>
      <c r="UP300" s="156"/>
      <c r="UQ300" s="156"/>
      <c r="UR300" s="156"/>
      <c r="US300" s="156"/>
      <c r="UT300" s="156"/>
      <c r="UU300" s="156"/>
      <c r="UV300" s="156"/>
      <c r="UW300" s="156"/>
      <c r="UX300" s="156"/>
      <c r="UY300" s="156"/>
      <c r="UZ300" s="156"/>
      <c r="VA300" s="156"/>
      <c r="VB300" s="156"/>
      <c r="VC300" s="156"/>
      <c r="VD300" s="156"/>
      <c r="VE300" s="156"/>
      <c r="VF300" s="156"/>
      <c r="VG300" s="156"/>
      <c r="VH300" s="156"/>
      <c r="VI300" s="156"/>
      <c r="VJ300" s="156"/>
      <c r="VK300" s="156"/>
      <c r="VL300" s="156"/>
      <c r="VM300" s="156"/>
      <c r="VN300" s="156"/>
      <c r="VO300" s="156"/>
      <c r="VP300" s="156"/>
      <c r="VQ300" s="157"/>
      <c r="VR300" s="153"/>
      <c r="VS300" s="156"/>
      <c r="VT300" s="156"/>
      <c r="VU300" s="156"/>
      <c r="VV300" s="156"/>
      <c r="VW300" s="156"/>
      <c r="VX300" s="156"/>
      <c r="VY300" s="156"/>
      <c r="VZ300" s="156"/>
      <c r="WA300" s="156"/>
      <c r="WB300" s="156"/>
      <c r="WC300" s="156"/>
      <c r="WD300" s="156"/>
      <c r="WE300" s="156"/>
      <c r="WF300" s="156"/>
      <c r="WG300" s="156"/>
      <c r="WH300" s="156"/>
      <c r="WI300" s="156"/>
      <c r="WJ300" s="156"/>
      <c r="WK300" s="156"/>
      <c r="WL300" s="156"/>
      <c r="WM300" s="156"/>
      <c r="WN300" s="156"/>
      <c r="WO300" s="156"/>
      <c r="WP300" s="156"/>
      <c r="WQ300" s="156"/>
      <c r="WR300" s="156"/>
      <c r="WS300" s="156"/>
      <c r="WT300" s="156"/>
      <c r="WU300" s="156"/>
      <c r="WV300" s="157"/>
      <c r="WW300" s="153"/>
      <c r="WX300" s="156"/>
      <c r="WY300" s="156"/>
      <c r="WZ300" s="156"/>
      <c r="XA300" s="156"/>
      <c r="XB300" s="156"/>
      <c r="XC300" s="156"/>
      <c r="XD300" s="156"/>
      <c r="XE300" s="156"/>
      <c r="XF300" s="156"/>
      <c r="XG300" s="156"/>
      <c r="XH300" s="156"/>
      <c r="XI300" s="156"/>
      <c r="XJ300" s="156"/>
      <c r="XK300" s="156"/>
      <c r="XL300" s="156"/>
      <c r="XM300" s="156"/>
      <c r="XN300" s="156"/>
      <c r="XO300" s="156"/>
      <c r="XP300" s="156"/>
      <c r="XQ300" s="156"/>
      <c r="XR300" s="156"/>
      <c r="XS300" s="156"/>
      <c r="XT300" s="156"/>
      <c r="XU300" s="156"/>
      <c r="XV300" s="156"/>
      <c r="XW300" s="156"/>
      <c r="XX300" s="156"/>
      <c r="XY300" s="156"/>
      <c r="XZ300" s="156"/>
      <c r="YA300" s="157"/>
      <c r="YB300" s="153"/>
      <c r="YC300" s="156"/>
      <c r="YD300" s="156"/>
      <c r="YE300" s="156"/>
      <c r="YF300" s="156"/>
      <c r="YG300" s="156"/>
      <c r="YH300" s="156"/>
      <c r="YI300" s="156"/>
      <c r="YJ300" s="156"/>
      <c r="YK300" s="156"/>
      <c r="YL300" s="156"/>
      <c r="YM300" s="156"/>
      <c r="YN300" s="156"/>
      <c r="YO300" s="156"/>
      <c r="YP300" s="156"/>
      <c r="YQ300" s="156"/>
      <c r="YR300" s="156"/>
      <c r="YS300" s="156"/>
      <c r="YT300" s="156"/>
      <c r="YU300" s="156"/>
      <c r="YV300" s="156"/>
      <c r="YW300" s="156"/>
      <c r="YX300" s="156"/>
      <c r="YY300" s="156"/>
      <c r="YZ300" s="156"/>
      <c r="ZA300" s="156"/>
      <c r="ZB300" s="156"/>
      <c r="ZC300" s="156"/>
      <c r="ZD300" s="156"/>
      <c r="ZE300" s="156"/>
      <c r="ZF300" s="157"/>
      <c r="ZG300" s="153"/>
      <c r="ZH300" s="156"/>
      <c r="ZI300" s="156"/>
      <c r="ZJ300" s="156"/>
      <c r="ZK300" s="156"/>
      <c r="ZL300" s="156"/>
      <c r="ZM300" s="156"/>
      <c r="ZN300" s="156"/>
      <c r="ZO300" s="156"/>
      <c r="ZP300" s="156"/>
      <c r="ZQ300" s="156"/>
      <c r="ZR300" s="156"/>
      <c r="ZS300" s="156"/>
      <c r="ZT300" s="156"/>
      <c r="ZU300" s="156"/>
      <c r="ZV300" s="156"/>
      <c r="ZW300" s="156"/>
      <c r="ZX300" s="156"/>
      <c r="ZY300" s="156"/>
      <c r="ZZ300" s="156"/>
      <c r="AAA300" s="156"/>
      <c r="AAB300" s="156"/>
      <c r="AAC300" s="156"/>
      <c r="AAD300" s="156"/>
      <c r="AAE300" s="156"/>
      <c r="AAF300" s="156"/>
      <c r="AAG300" s="156"/>
      <c r="AAH300" s="156"/>
      <c r="AAI300" s="156"/>
      <c r="AAJ300" s="156"/>
      <c r="AAK300" s="157"/>
      <c r="AAL300" s="153"/>
      <c r="AAM300" s="156"/>
      <c r="AAN300" s="156"/>
      <c r="AAO300" s="156"/>
      <c r="AAP300" s="156"/>
      <c r="AAQ300" s="156"/>
      <c r="AAR300" s="156"/>
      <c r="AAS300" s="156"/>
      <c r="AAT300" s="156"/>
      <c r="AAU300" s="156"/>
      <c r="AAV300" s="156"/>
      <c r="AAW300" s="156"/>
      <c r="AAX300" s="156"/>
      <c r="AAY300" s="156"/>
      <c r="AAZ300" s="156"/>
      <c r="ABA300" s="156"/>
      <c r="ABB300" s="156"/>
      <c r="ABC300" s="156"/>
      <c r="ABD300" s="156"/>
      <c r="ABE300" s="156"/>
      <c r="ABF300" s="156"/>
      <c r="ABG300" s="156"/>
      <c r="ABH300" s="156"/>
      <c r="ABI300" s="156"/>
      <c r="ABJ300" s="156"/>
      <c r="ABK300" s="156"/>
      <c r="ABL300" s="156"/>
      <c r="ABM300" s="156"/>
      <c r="ABN300" s="156"/>
      <c r="ABO300" s="156"/>
      <c r="ABP300" s="157"/>
      <c r="ABQ300" s="153"/>
      <c r="ABR300" s="156"/>
      <c r="ABS300" s="156"/>
      <c r="ABT300" s="156"/>
      <c r="ABU300" s="156"/>
      <c r="ABV300" s="156"/>
      <c r="ABW300" s="156"/>
      <c r="ABX300" s="156"/>
      <c r="ABY300" s="156"/>
      <c r="ABZ300" s="156"/>
      <c r="ACA300" s="156"/>
      <c r="ACB300" s="156"/>
      <c r="ACC300" s="156"/>
      <c r="ACD300" s="156"/>
      <c r="ACE300" s="156"/>
      <c r="ACF300" s="156"/>
      <c r="ACG300" s="156"/>
      <c r="ACH300" s="156"/>
      <c r="ACI300" s="156"/>
      <c r="ACJ300" s="156"/>
      <c r="ACK300" s="156"/>
      <c r="ACL300" s="156"/>
      <c r="ACM300" s="156"/>
      <c r="ACN300" s="156"/>
      <c r="ACO300" s="156"/>
      <c r="ACP300" s="156"/>
      <c r="ACQ300" s="156"/>
      <c r="ACR300" s="156"/>
      <c r="ACS300" s="156"/>
      <c r="ACT300" s="156"/>
      <c r="ACU300" s="157"/>
      <c r="ACV300" s="153"/>
      <c r="ACW300" s="156"/>
      <c r="ACX300" s="156"/>
      <c r="ACY300" s="156"/>
      <c r="ACZ300" s="156"/>
      <c r="ADA300" s="156"/>
      <c r="ADB300" s="156"/>
      <c r="ADC300" s="156"/>
      <c r="ADD300" s="156"/>
      <c r="ADE300" s="156"/>
      <c r="ADF300" s="156"/>
      <c r="ADG300" s="156"/>
      <c r="ADH300" s="156"/>
      <c r="ADI300" s="156"/>
      <c r="ADJ300" s="156"/>
      <c r="ADK300" s="156"/>
      <c r="ADL300" s="156"/>
      <c r="ADM300" s="156"/>
      <c r="ADN300" s="156"/>
      <c r="ADO300" s="156"/>
      <c r="ADP300" s="156"/>
      <c r="ADQ300" s="156"/>
      <c r="ADR300" s="156"/>
      <c r="ADS300" s="156"/>
      <c r="ADT300" s="156"/>
      <c r="ADU300" s="156"/>
      <c r="ADV300" s="156"/>
      <c r="ADW300" s="156"/>
      <c r="ADX300" s="156"/>
      <c r="ADY300" s="156"/>
      <c r="ADZ300" s="157"/>
      <c r="AEA300" s="153"/>
      <c r="AEB300" s="156"/>
      <c r="AEC300" s="156"/>
      <c r="AED300" s="156"/>
      <c r="AEE300" s="156"/>
      <c r="AEF300" s="156"/>
      <c r="AEG300" s="156"/>
      <c r="AEH300" s="156"/>
      <c r="AEI300" s="156"/>
      <c r="AEJ300" s="156"/>
      <c r="AEK300" s="156"/>
      <c r="AEL300" s="156"/>
      <c r="AEM300" s="156"/>
      <c r="AEN300" s="156"/>
      <c r="AEO300" s="156"/>
      <c r="AEP300" s="156"/>
      <c r="AEQ300" s="156"/>
      <c r="AER300" s="156"/>
      <c r="AES300" s="156"/>
      <c r="AET300" s="156"/>
      <c r="AEU300" s="156"/>
      <c r="AEV300" s="156"/>
      <c r="AEW300" s="156"/>
      <c r="AEX300" s="156"/>
      <c r="AEY300" s="156"/>
      <c r="AEZ300" s="156"/>
      <c r="AFA300" s="156"/>
      <c r="AFB300" s="156"/>
      <c r="AFC300" s="156"/>
      <c r="AFD300" s="156"/>
      <c r="AFE300" s="157"/>
      <c r="AFF300" s="153"/>
      <c r="AFG300" s="156"/>
      <c r="AFH300" s="156"/>
      <c r="AFI300" s="156"/>
      <c r="AFJ300" s="156"/>
      <c r="AFK300" s="156"/>
      <c r="AFL300" s="156"/>
      <c r="AFM300" s="156"/>
      <c r="AFN300" s="156"/>
      <c r="AFO300" s="156"/>
      <c r="AFP300" s="156"/>
      <c r="AFQ300" s="156"/>
      <c r="AFR300" s="156"/>
      <c r="AFS300" s="156"/>
      <c r="AFT300" s="156"/>
      <c r="AFU300" s="156"/>
      <c r="AFV300" s="156"/>
      <c r="AFW300" s="156"/>
      <c r="AFX300" s="156"/>
      <c r="AFY300" s="156"/>
      <c r="AFZ300" s="156"/>
      <c r="AGA300" s="156"/>
      <c r="AGB300" s="156"/>
      <c r="AGC300" s="156"/>
      <c r="AGD300" s="156"/>
      <c r="AGE300" s="156"/>
      <c r="AGF300" s="156"/>
      <c r="AGG300" s="156"/>
      <c r="AGH300" s="156"/>
      <c r="AGI300" s="156"/>
      <c r="AGJ300" s="157"/>
      <c r="AGK300" s="153"/>
      <c r="AGL300" s="156"/>
      <c r="AGM300" s="156"/>
      <c r="AGN300" s="156"/>
      <c r="AGO300" s="156"/>
      <c r="AGP300" s="156"/>
      <c r="AGQ300" s="156"/>
      <c r="AGR300" s="156"/>
      <c r="AGS300" s="156"/>
      <c r="AGT300" s="156"/>
      <c r="AGU300" s="156"/>
      <c r="AGV300" s="156"/>
      <c r="AGW300" s="156"/>
      <c r="AGX300" s="156"/>
      <c r="AGY300" s="156"/>
      <c r="AGZ300" s="156"/>
      <c r="AHA300" s="156"/>
      <c r="AHB300" s="156"/>
      <c r="AHC300" s="156"/>
      <c r="AHD300" s="156"/>
      <c r="AHE300" s="156"/>
      <c r="AHF300" s="156"/>
      <c r="AHG300" s="156"/>
      <c r="AHH300" s="156"/>
      <c r="AHI300" s="156"/>
      <c r="AHJ300" s="156"/>
      <c r="AHK300" s="156"/>
      <c r="AHL300" s="156"/>
      <c r="AHM300" s="156"/>
      <c r="AHN300" s="156"/>
      <c r="AHO300" s="157"/>
      <c r="AHP300" s="153"/>
      <c r="AHQ300" s="156"/>
      <c r="AHR300" s="156"/>
      <c r="AHS300" s="156"/>
      <c r="AHT300" s="156"/>
      <c r="AHU300" s="156"/>
      <c r="AHV300" s="156"/>
      <c r="AHW300" s="156"/>
      <c r="AHX300" s="156"/>
      <c r="AHY300" s="156"/>
      <c r="AHZ300" s="156"/>
      <c r="AIA300" s="156"/>
      <c r="AIB300" s="156"/>
      <c r="AIC300" s="156"/>
      <c r="AID300" s="156"/>
      <c r="AIE300" s="156"/>
      <c r="AIF300" s="156"/>
      <c r="AIG300" s="156"/>
      <c r="AIH300" s="156"/>
      <c r="AII300" s="156"/>
      <c r="AIJ300" s="156"/>
      <c r="AIK300" s="156"/>
      <c r="AIL300" s="156"/>
      <c r="AIM300" s="156"/>
      <c r="AIN300" s="156"/>
      <c r="AIO300" s="156"/>
      <c r="AIP300" s="156"/>
      <c r="AIQ300" s="156"/>
      <c r="AIR300" s="156"/>
      <c r="AIS300" s="156"/>
      <c r="AIT300" s="157"/>
      <c r="AIU300" s="153"/>
      <c r="AIV300" s="156"/>
      <c r="AIW300" s="156"/>
      <c r="AIX300" s="156"/>
      <c r="AIY300" s="156"/>
      <c r="AIZ300" s="156"/>
      <c r="AJA300" s="156"/>
      <c r="AJB300" s="156"/>
      <c r="AJC300" s="156"/>
      <c r="AJD300" s="156"/>
      <c r="AJE300" s="156"/>
      <c r="AJF300" s="156"/>
      <c r="AJG300" s="156"/>
      <c r="AJH300" s="156"/>
      <c r="AJI300" s="156"/>
      <c r="AJJ300" s="156"/>
      <c r="AJK300" s="156"/>
      <c r="AJL300" s="156"/>
      <c r="AJM300" s="156"/>
      <c r="AJN300" s="156"/>
      <c r="AJO300" s="156"/>
      <c r="AJP300" s="156"/>
      <c r="AJQ300" s="156"/>
      <c r="AJR300" s="156"/>
      <c r="AJS300" s="156"/>
      <c r="AJT300" s="156"/>
      <c r="AJU300" s="156"/>
      <c r="AJV300" s="156"/>
      <c r="AJW300" s="156"/>
      <c r="AJX300" s="156"/>
      <c r="AJY300" s="157"/>
      <c r="AJZ300" s="153"/>
      <c r="AKA300" s="156"/>
      <c r="AKB300" s="156"/>
      <c r="AKC300" s="156"/>
      <c r="AKD300" s="156"/>
      <c r="AKE300" s="156"/>
      <c r="AKF300" s="156"/>
      <c r="AKG300" s="156"/>
      <c r="AKH300" s="156"/>
      <c r="AKI300" s="156"/>
      <c r="AKJ300" s="156"/>
      <c r="AKK300" s="156"/>
      <c r="AKL300" s="156"/>
      <c r="AKM300" s="156"/>
      <c r="AKN300" s="156"/>
      <c r="AKO300" s="156"/>
      <c r="AKP300" s="156"/>
      <c r="AKQ300" s="156"/>
      <c r="AKR300" s="156"/>
      <c r="AKS300" s="156"/>
      <c r="AKT300" s="156"/>
      <c r="AKU300" s="156"/>
      <c r="AKV300" s="156"/>
      <c r="AKW300" s="156"/>
      <c r="AKX300" s="156"/>
      <c r="AKY300" s="156"/>
      <c r="AKZ300" s="156"/>
      <c r="ALA300" s="156"/>
      <c r="ALB300" s="156"/>
      <c r="ALC300" s="156"/>
      <c r="ALD300" s="157"/>
      <c r="ALE300" s="153"/>
      <c r="ALF300" s="156"/>
      <c r="ALG300" s="156"/>
      <c r="ALH300" s="156"/>
      <c r="ALI300" s="156"/>
      <c r="ALJ300" s="156"/>
      <c r="ALK300" s="156"/>
      <c r="ALL300" s="156"/>
      <c r="ALM300" s="156"/>
      <c r="ALN300" s="156"/>
      <c r="ALO300" s="156"/>
      <c r="ALP300" s="156"/>
      <c r="ALQ300" s="156"/>
      <c r="ALR300" s="156"/>
      <c r="ALS300" s="156"/>
      <c r="ALT300" s="156"/>
      <c r="ALU300" s="156"/>
      <c r="ALV300" s="156"/>
      <c r="ALW300" s="156"/>
      <c r="ALX300" s="156"/>
      <c r="ALY300" s="156"/>
      <c r="ALZ300" s="156"/>
      <c r="AMA300" s="156"/>
      <c r="AMB300" s="156"/>
      <c r="AMC300" s="156"/>
      <c r="AMD300" s="156"/>
      <c r="AME300" s="156"/>
      <c r="AMF300" s="156"/>
      <c r="AMG300" s="156"/>
      <c r="AMH300" s="156"/>
      <c r="AMI300" s="157"/>
      <c r="AMJ300" s="153"/>
      <c r="AMK300" s="156"/>
      <c r="AML300" s="156"/>
      <c r="AMM300" s="156"/>
      <c r="AMN300" s="156"/>
      <c r="AMO300" s="156"/>
      <c r="AMP300" s="156"/>
      <c r="AMQ300" s="156"/>
      <c r="AMR300" s="156"/>
      <c r="AMS300" s="156"/>
      <c r="AMT300" s="156"/>
      <c r="AMU300" s="156"/>
      <c r="AMV300" s="156"/>
      <c r="AMW300" s="156"/>
      <c r="AMX300" s="156"/>
      <c r="AMY300" s="156"/>
      <c r="AMZ300" s="156"/>
      <c r="ANA300" s="156"/>
      <c r="ANB300" s="156"/>
      <c r="ANC300" s="156"/>
      <c r="AND300" s="156"/>
      <c r="ANE300" s="156"/>
      <c r="ANF300" s="156"/>
      <c r="ANG300" s="156"/>
      <c r="ANH300" s="156"/>
      <c r="ANI300" s="156"/>
      <c r="ANJ300" s="156"/>
      <c r="ANK300" s="156"/>
      <c r="ANL300" s="156"/>
      <c r="ANM300" s="156"/>
      <c r="ANN300" s="157"/>
      <c r="ANO300" s="153"/>
      <c r="ANP300" s="156"/>
      <c r="ANQ300" s="156"/>
      <c r="ANR300" s="156"/>
      <c r="ANS300" s="156"/>
      <c r="ANT300" s="156"/>
      <c r="ANU300" s="156"/>
      <c r="ANV300" s="156"/>
      <c r="ANW300" s="156"/>
      <c r="ANX300" s="156"/>
      <c r="ANY300" s="156"/>
      <c r="ANZ300" s="156"/>
      <c r="AOA300" s="156"/>
      <c r="AOB300" s="156"/>
      <c r="AOC300" s="156"/>
      <c r="AOD300" s="156"/>
      <c r="AOE300" s="156"/>
      <c r="AOF300" s="156"/>
      <c r="AOG300" s="156"/>
      <c r="AOH300" s="156"/>
      <c r="AOI300" s="156"/>
      <c r="AOJ300" s="156"/>
      <c r="AOK300" s="156"/>
      <c r="AOL300" s="156"/>
      <c r="AOM300" s="156"/>
      <c r="AON300" s="156"/>
      <c r="AOO300" s="156"/>
      <c r="AOP300" s="156"/>
      <c r="AOQ300" s="156"/>
      <c r="AOR300" s="156"/>
      <c r="AOS300" s="157"/>
      <c r="AOT300" s="153"/>
      <c r="AOU300" s="156"/>
      <c r="AOV300" s="156"/>
      <c r="AOW300" s="156"/>
      <c r="AOX300" s="156"/>
      <c r="AOY300" s="156"/>
      <c r="AOZ300" s="156"/>
      <c r="APA300" s="156"/>
      <c r="APB300" s="156"/>
      <c r="APC300" s="156"/>
      <c r="APD300" s="156"/>
      <c r="APE300" s="156"/>
      <c r="APF300" s="156"/>
      <c r="APG300" s="156"/>
      <c r="APH300" s="156"/>
      <c r="API300" s="156"/>
      <c r="APJ300" s="156"/>
      <c r="APK300" s="156"/>
      <c r="APL300" s="156"/>
      <c r="APM300" s="156"/>
      <c r="APN300" s="156"/>
      <c r="APO300" s="156"/>
      <c r="APP300" s="156"/>
      <c r="APQ300" s="156"/>
      <c r="APR300" s="156"/>
      <c r="APS300" s="156"/>
      <c r="APT300" s="156"/>
      <c r="APU300" s="156"/>
      <c r="APV300" s="156"/>
      <c r="APW300" s="156"/>
      <c r="APX300" s="157"/>
      <c r="APY300" s="153"/>
      <c r="APZ300" s="156"/>
      <c r="AQA300" s="156"/>
      <c r="AQB300" s="156"/>
      <c r="AQC300" s="156"/>
      <c r="AQD300" s="156"/>
      <c r="AQE300" s="156"/>
      <c r="AQF300" s="156"/>
      <c r="AQG300" s="156"/>
      <c r="AQH300" s="156"/>
      <c r="AQI300" s="156"/>
      <c r="AQJ300" s="156"/>
      <c r="AQK300" s="156"/>
      <c r="AQL300" s="156"/>
      <c r="AQM300" s="156"/>
      <c r="AQN300" s="156"/>
      <c r="AQO300" s="156"/>
      <c r="AQP300" s="156"/>
      <c r="AQQ300" s="156"/>
      <c r="AQR300" s="156"/>
      <c r="AQS300" s="156"/>
      <c r="AQT300" s="156"/>
      <c r="AQU300" s="156"/>
      <c r="AQV300" s="156"/>
      <c r="AQW300" s="156"/>
      <c r="AQX300" s="156"/>
      <c r="AQY300" s="156"/>
      <c r="AQZ300" s="156"/>
      <c r="ARA300" s="156"/>
      <c r="ARB300" s="156"/>
      <c r="ARC300" s="157"/>
      <c r="ARD300" s="153"/>
      <c r="ARE300" s="156"/>
      <c r="ARF300" s="156"/>
      <c r="ARG300" s="156"/>
      <c r="ARH300" s="156"/>
      <c r="ARI300" s="156"/>
      <c r="ARJ300" s="156"/>
      <c r="ARK300" s="156"/>
      <c r="ARL300" s="156"/>
      <c r="ARM300" s="156"/>
      <c r="ARN300" s="156"/>
      <c r="ARO300" s="156"/>
      <c r="ARP300" s="156"/>
      <c r="ARQ300" s="156"/>
      <c r="ARR300" s="156"/>
      <c r="ARS300" s="156"/>
      <c r="ART300" s="156"/>
      <c r="ARU300" s="156"/>
      <c r="ARV300" s="156"/>
      <c r="ARW300" s="156"/>
      <c r="ARX300" s="156"/>
      <c r="ARY300" s="156"/>
      <c r="ARZ300" s="156"/>
      <c r="ASA300" s="156"/>
      <c r="ASB300" s="156"/>
      <c r="ASC300" s="156"/>
      <c r="ASD300" s="156"/>
      <c r="ASE300" s="156"/>
      <c r="ASF300" s="156"/>
      <c r="ASG300" s="156"/>
      <c r="ASH300" s="157"/>
      <c r="ASI300" s="153"/>
      <c r="ASJ300" s="156"/>
      <c r="ASK300" s="156"/>
      <c r="ASL300" s="156"/>
      <c r="ASM300" s="156"/>
      <c r="ASN300" s="156"/>
      <c r="ASO300" s="156"/>
      <c r="ASP300" s="156"/>
      <c r="ASQ300" s="156"/>
      <c r="ASR300" s="156"/>
      <c r="ASS300" s="156"/>
      <c r="AST300" s="156"/>
      <c r="ASU300" s="156"/>
      <c r="ASV300" s="156"/>
      <c r="ASW300" s="156"/>
      <c r="ASX300" s="156"/>
      <c r="ASY300" s="156"/>
      <c r="ASZ300" s="156"/>
      <c r="ATA300" s="156"/>
      <c r="ATB300" s="156"/>
      <c r="ATC300" s="156"/>
      <c r="ATD300" s="156"/>
      <c r="ATE300" s="156"/>
      <c r="ATF300" s="156"/>
      <c r="ATG300" s="156"/>
      <c r="ATH300" s="156"/>
      <c r="ATI300" s="156"/>
      <c r="ATJ300" s="156"/>
      <c r="ATK300" s="156"/>
      <c r="ATL300" s="156"/>
      <c r="ATM300" s="157"/>
      <c r="ATN300" s="153"/>
      <c r="ATO300" s="156"/>
      <c r="ATP300" s="156"/>
      <c r="ATQ300" s="156"/>
      <c r="ATR300" s="156"/>
      <c r="ATS300" s="156"/>
      <c r="ATT300" s="156"/>
      <c r="ATU300" s="156"/>
      <c r="ATV300" s="156"/>
      <c r="ATW300" s="156"/>
      <c r="ATX300" s="156"/>
      <c r="ATY300" s="156"/>
      <c r="ATZ300" s="156"/>
      <c r="AUA300" s="156"/>
      <c r="AUB300" s="156"/>
      <c r="AUC300" s="156"/>
      <c r="AUD300" s="156"/>
      <c r="AUE300" s="156"/>
      <c r="AUF300" s="156"/>
      <c r="AUG300" s="156"/>
      <c r="AUH300" s="156"/>
      <c r="AUI300" s="156"/>
      <c r="AUJ300" s="156"/>
      <c r="AUK300" s="156"/>
      <c r="AUL300" s="156"/>
      <c r="AUM300" s="156"/>
      <c r="AUN300" s="156"/>
      <c r="AUO300" s="156"/>
      <c r="AUP300" s="156"/>
      <c r="AUQ300" s="156"/>
      <c r="AUR300" s="157"/>
      <c r="AUS300" s="153"/>
      <c r="AUT300" s="156"/>
      <c r="AUU300" s="156"/>
      <c r="AUV300" s="156"/>
      <c r="AUW300" s="156"/>
      <c r="AUX300" s="156"/>
      <c r="AUY300" s="156"/>
      <c r="AUZ300" s="156"/>
      <c r="AVA300" s="156"/>
      <c r="AVB300" s="156"/>
      <c r="AVC300" s="156"/>
      <c r="AVD300" s="156"/>
      <c r="AVE300" s="156"/>
      <c r="AVF300" s="156"/>
      <c r="AVG300" s="156"/>
      <c r="AVH300" s="156"/>
      <c r="AVI300" s="156"/>
      <c r="AVJ300" s="156"/>
      <c r="AVK300" s="156"/>
      <c r="AVL300" s="156"/>
      <c r="AVM300" s="156"/>
      <c r="AVN300" s="156"/>
      <c r="AVO300" s="156"/>
      <c r="AVP300" s="156"/>
      <c r="AVQ300" s="156"/>
      <c r="AVR300" s="156"/>
      <c r="AVS300" s="156"/>
      <c r="AVT300" s="156"/>
      <c r="AVU300" s="156"/>
      <c r="AVV300" s="156"/>
      <c r="AVW300" s="157"/>
      <c r="AVX300" s="153"/>
      <c r="AVY300" s="156"/>
      <c r="AVZ300" s="156"/>
      <c r="AWA300" s="156"/>
      <c r="AWB300" s="156"/>
      <c r="AWC300" s="156"/>
      <c r="AWD300" s="156"/>
      <c r="AWE300" s="156"/>
      <c r="AWF300" s="156"/>
      <c r="AWG300" s="156"/>
      <c r="AWH300" s="156"/>
      <c r="AWI300" s="156"/>
      <c r="AWJ300" s="156"/>
      <c r="AWK300" s="156"/>
      <c r="AWL300" s="156"/>
      <c r="AWM300" s="156"/>
      <c r="AWN300" s="156"/>
      <c r="AWO300" s="156"/>
      <c r="AWP300" s="156"/>
      <c r="AWQ300" s="156"/>
      <c r="AWR300" s="156"/>
      <c r="AWS300" s="156"/>
      <c r="AWT300" s="156"/>
      <c r="AWU300" s="156"/>
      <c r="AWV300" s="156"/>
      <c r="AWW300" s="156"/>
      <c r="AWX300" s="156"/>
      <c r="AWY300" s="156"/>
      <c r="AWZ300" s="156"/>
      <c r="AXA300" s="156"/>
      <c r="AXB300" s="157"/>
      <c r="AXC300" s="153"/>
      <c r="AXD300" s="156"/>
      <c r="AXE300" s="156"/>
      <c r="AXF300" s="156"/>
      <c r="AXG300" s="156"/>
      <c r="AXH300" s="156"/>
      <c r="AXI300" s="156"/>
      <c r="AXJ300" s="156"/>
      <c r="AXK300" s="156"/>
      <c r="AXL300" s="156"/>
      <c r="AXM300" s="156"/>
      <c r="AXN300" s="156"/>
      <c r="AXO300" s="156"/>
      <c r="AXP300" s="156"/>
      <c r="AXQ300" s="156"/>
      <c r="AXR300" s="156"/>
      <c r="AXS300" s="156"/>
      <c r="AXT300" s="156"/>
      <c r="AXU300" s="156"/>
      <c r="AXV300" s="156"/>
      <c r="AXW300" s="156"/>
      <c r="AXX300" s="156"/>
      <c r="AXY300" s="156"/>
      <c r="AXZ300" s="156"/>
      <c r="AYA300" s="156"/>
      <c r="AYB300" s="156"/>
      <c r="AYC300" s="156"/>
      <c r="AYD300" s="156"/>
      <c r="AYE300" s="156"/>
      <c r="AYF300" s="156"/>
      <c r="AYG300" s="157"/>
      <c r="AYH300" s="153"/>
      <c r="AYI300" s="156"/>
      <c r="AYJ300" s="156"/>
      <c r="AYK300" s="156"/>
      <c r="AYL300" s="156"/>
      <c r="AYM300" s="156"/>
      <c r="AYN300" s="156"/>
      <c r="AYO300" s="156"/>
      <c r="AYP300" s="156"/>
      <c r="AYQ300" s="156"/>
      <c r="AYR300" s="156"/>
      <c r="AYS300" s="156"/>
      <c r="AYT300" s="156"/>
      <c r="AYU300" s="156"/>
      <c r="AYV300" s="156"/>
      <c r="AYW300" s="156"/>
      <c r="AYX300" s="156"/>
      <c r="AYY300" s="156"/>
      <c r="AYZ300" s="156"/>
      <c r="AZA300" s="156"/>
      <c r="AZB300" s="156"/>
      <c r="AZC300" s="156"/>
      <c r="AZD300" s="156"/>
      <c r="AZE300" s="156"/>
      <c r="AZF300" s="156"/>
      <c r="AZG300" s="156"/>
      <c r="AZH300" s="156"/>
      <c r="AZI300" s="156"/>
      <c r="AZJ300" s="156"/>
      <c r="AZK300" s="156"/>
      <c r="AZL300" s="157"/>
      <c r="AZM300" s="153"/>
      <c r="AZN300" s="156"/>
      <c r="AZO300" s="156"/>
      <c r="AZP300" s="156"/>
      <c r="AZQ300" s="156"/>
      <c r="AZR300" s="156"/>
      <c r="AZS300" s="156"/>
      <c r="AZT300" s="156"/>
      <c r="AZU300" s="156"/>
      <c r="AZV300" s="156"/>
      <c r="AZW300" s="156"/>
      <c r="AZX300" s="156"/>
      <c r="AZY300" s="156"/>
      <c r="AZZ300" s="156"/>
      <c r="BAA300" s="156"/>
      <c r="BAB300" s="156"/>
      <c r="BAC300" s="156"/>
      <c r="BAD300" s="156"/>
      <c r="BAE300" s="156"/>
      <c r="BAF300" s="156"/>
      <c r="BAG300" s="156"/>
      <c r="BAH300" s="156"/>
      <c r="BAI300" s="156"/>
      <c r="BAJ300" s="156"/>
      <c r="BAK300" s="156"/>
      <c r="BAL300" s="156"/>
      <c r="BAM300" s="156"/>
      <c r="BAN300" s="156"/>
      <c r="BAO300" s="156"/>
      <c r="BAP300" s="156"/>
      <c r="BAQ300" s="157"/>
      <c r="BAR300" s="153"/>
      <c r="BAS300" s="156"/>
      <c r="BAT300" s="156"/>
      <c r="BAU300" s="156"/>
      <c r="BAV300" s="156"/>
      <c r="BAW300" s="156"/>
      <c r="BAX300" s="156"/>
      <c r="BAY300" s="156"/>
      <c r="BAZ300" s="156"/>
      <c r="BBA300" s="156"/>
      <c r="BBB300" s="156"/>
      <c r="BBC300" s="156"/>
      <c r="BBD300" s="156"/>
      <c r="BBE300" s="156"/>
      <c r="BBF300" s="156"/>
      <c r="BBG300" s="156"/>
      <c r="BBH300" s="156"/>
      <c r="BBI300" s="156"/>
      <c r="BBJ300" s="156"/>
      <c r="BBK300" s="156"/>
      <c r="BBL300" s="156"/>
      <c r="BBM300" s="156"/>
      <c r="BBN300" s="156"/>
      <c r="BBO300" s="156"/>
      <c r="BBP300" s="156"/>
      <c r="BBQ300" s="156"/>
      <c r="BBR300" s="156"/>
      <c r="BBS300" s="156"/>
      <c r="BBT300" s="156"/>
      <c r="BBU300" s="156"/>
      <c r="BBV300" s="157"/>
      <c r="BBW300" s="153"/>
      <c r="BBX300" s="156"/>
      <c r="BBY300" s="156"/>
      <c r="BBZ300" s="156"/>
      <c r="BCA300" s="156"/>
      <c r="BCB300" s="156"/>
      <c r="BCC300" s="156"/>
      <c r="BCD300" s="156"/>
      <c r="BCE300" s="156"/>
      <c r="BCF300" s="156"/>
      <c r="BCG300" s="156"/>
      <c r="BCH300" s="156"/>
      <c r="BCI300" s="156"/>
      <c r="BCJ300" s="156"/>
      <c r="BCK300" s="156"/>
      <c r="BCL300" s="156"/>
      <c r="BCM300" s="156"/>
      <c r="BCN300" s="156"/>
      <c r="BCO300" s="156"/>
      <c r="BCP300" s="156"/>
      <c r="BCQ300" s="156"/>
      <c r="BCR300" s="156"/>
      <c r="BCS300" s="156"/>
      <c r="BCT300" s="156"/>
      <c r="BCU300" s="156"/>
      <c r="BCV300" s="156"/>
      <c r="BCW300" s="156"/>
      <c r="BCX300" s="156"/>
      <c r="BCY300" s="156"/>
      <c r="BCZ300" s="156"/>
      <c r="BDA300" s="157"/>
      <c r="BDB300" s="153"/>
      <c r="BDC300" s="156"/>
      <c r="BDD300" s="156"/>
      <c r="BDE300" s="156"/>
      <c r="BDF300" s="156"/>
      <c r="BDG300" s="156"/>
      <c r="BDH300" s="156"/>
      <c r="BDI300" s="156"/>
      <c r="BDJ300" s="156"/>
      <c r="BDK300" s="156"/>
      <c r="BDL300" s="156"/>
      <c r="BDM300" s="156"/>
      <c r="BDN300" s="156"/>
      <c r="BDO300" s="156"/>
      <c r="BDP300" s="156"/>
      <c r="BDQ300" s="156"/>
      <c r="BDR300" s="156"/>
      <c r="BDS300" s="156"/>
      <c r="BDT300" s="156"/>
      <c r="BDU300" s="156"/>
      <c r="BDV300" s="156"/>
      <c r="BDW300" s="156"/>
      <c r="BDX300" s="156"/>
      <c r="BDY300" s="156"/>
      <c r="BDZ300" s="156"/>
      <c r="BEA300" s="156"/>
      <c r="BEB300" s="156"/>
      <c r="BEC300" s="156"/>
      <c r="BED300" s="156"/>
      <c r="BEE300" s="156"/>
      <c r="BEF300" s="157"/>
      <c r="BEG300" s="153"/>
      <c r="BEH300" s="156"/>
      <c r="BEI300" s="156"/>
      <c r="BEJ300" s="156"/>
      <c r="BEK300" s="156"/>
      <c r="BEL300" s="156"/>
      <c r="BEM300" s="156"/>
      <c r="BEN300" s="156"/>
      <c r="BEO300" s="156"/>
      <c r="BEP300" s="156"/>
      <c r="BEQ300" s="156"/>
      <c r="BER300" s="156"/>
      <c r="BES300" s="156"/>
      <c r="BET300" s="156"/>
      <c r="BEU300" s="156"/>
      <c r="BEV300" s="156"/>
      <c r="BEW300" s="156"/>
      <c r="BEX300" s="156"/>
      <c r="BEY300" s="156"/>
      <c r="BEZ300" s="156"/>
      <c r="BFA300" s="156"/>
      <c r="BFB300" s="156"/>
      <c r="BFC300" s="156"/>
      <c r="BFD300" s="156"/>
      <c r="BFE300" s="156"/>
      <c r="BFF300" s="156"/>
      <c r="BFG300" s="156"/>
      <c r="BFH300" s="156"/>
      <c r="BFI300" s="156"/>
      <c r="BFJ300" s="156"/>
      <c r="BFK300" s="157"/>
      <c r="BFL300" s="153"/>
      <c r="BFM300" s="156"/>
      <c r="BFN300" s="156"/>
      <c r="BFO300" s="156"/>
      <c r="BFP300" s="156"/>
      <c r="BFQ300" s="156"/>
      <c r="BFR300" s="156"/>
      <c r="BFS300" s="156"/>
      <c r="BFT300" s="156"/>
      <c r="BFU300" s="156"/>
      <c r="BFV300" s="156"/>
      <c r="BFW300" s="156"/>
      <c r="BFX300" s="156"/>
      <c r="BFY300" s="156"/>
      <c r="BFZ300" s="156"/>
      <c r="BGA300" s="156"/>
      <c r="BGB300" s="156"/>
      <c r="BGC300" s="156"/>
      <c r="BGD300" s="156"/>
      <c r="BGE300" s="156"/>
      <c r="BGF300" s="156"/>
      <c r="BGG300" s="156"/>
      <c r="BGH300" s="156"/>
      <c r="BGI300" s="156"/>
      <c r="BGJ300" s="156"/>
      <c r="BGK300" s="156"/>
      <c r="BGL300" s="156"/>
      <c r="BGM300" s="156"/>
      <c r="BGN300" s="156"/>
      <c r="BGO300" s="156"/>
      <c r="BGP300" s="157"/>
      <c r="BGQ300" s="153"/>
      <c r="BGR300" s="156"/>
      <c r="BGS300" s="156"/>
      <c r="BGT300" s="156"/>
      <c r="BGU300" s="156"/>
      <c r="BGV300" s="156"/>
      <c r="BGW300" s="156"/>
      <c r="BGX300" s="156"/>
      <c r="BGY300" s="156"/>
      <c r="BGZ300" s="156"/>
      <c r="BHA300" s="156"/>
      <c r="BHB300" s="156"/>
      <c r="BHC300" s="156"/>
      <c r="BHD300" s="156"/>
      <c r="BHE300" s="156"/>
      <c r="BHF300" s="156"/>
      <c r="BHG300" s="156"/>
      <c r="BHH300" s="156"/>
      <c r="BHI300" s="156"/>
      <c r="BHJ300" s="156"/>
      <c r="BHK300" s="156"/>
      <c r="BHL300" s="156"/>
      <c r="BHM300" s="156"/>
      <c r="BHN300" s="156"/>
      <c r="BHO300" s="156"/>
      <c r="BHP300" s="156"/>
      <c r="BHQ300" s="156"/>
      <c r="BHR300" s="156"/>
      <c r="BHS300" s="156"/>
      <c r="BHT300" s="156"/>
      <c r="BHU300" s="157"/>
      <c r="BHV300" s="153"/>
      <c r="BHW300" s="156"/>
      <c r="BHX300" s="156"/>
      <c r="BHY300" s="156"/>
      <c r="BHZ300" s="156"/>
      <c r="BIA300" s="156"/>
      <c r="BIB300" s="156"/>
      <c r="BIC300" s="156"/>
      <c r="BID300" s="156"/>
      <c r="BIE300" s="156"/>
      <c r="BIF300" s="156"/>
      <c r="BIG300" s="156"/>
      <c r="BIH300" s="156"/>
      <c r="BII300" s="156"/>
      <c r="BIJ300" s="156"/>
      <c r="BIK300" s="156"/>
      <c r="BIL300" s="156"/>
      <c r="BIM300" s="156"/>
      <c r="BIN300" s="156"/>
      <c r="BIO300" s="156"/>
      <c r="BIP300" s="156"/>
      <c r="BIQ300" s="156"/>
      <c r="BIR300" s="156"/>
      <c r="BIS300" s="156"/>
      <c r="BIT300" s="156"/>
      <c r="BIU300" s="156"/>
      <c r="BIV300" s="156"/>
      <c r="BIW300" s="156"/>
      <c r="BIX300" s="156"/>
      <c r="BIY300" s="156"/>
      <c r="BIZ300" s="157"/>
      <c r="BJA300" s="153"/>
      <c r="BJB300" s="156"/>
      <c r="BJC300" s="156"/>
      <c r="BJD300" s="156"/>
      <c r="BJE300" s="156"/>
      <c r="BJF300" s="156"/>
      <c r="BJG300" s="156"/>
      <c r="BJH300" s="156"/>
      <c r="BJI300" s="156"/>
      <c r="BJJ300" s="156"/>
      <c r="BJK300" s="156"/>
      <c r="BJL300" s="156"/>
      <c r="BJM300" s="156"/>
      <c r="BJN300" s="156"/>
      <c r="BJO300" s="156"/>
      <c r="BJP300" s="156"/>
      <c r="BJQ300" s="156"/>
      <c r="BJR300" s="156"/>
      <c r="BJS300" s="156"/>
      <c r="BJT300" s="156"/>
      <c r="BJU300" s="156"/>
      <c r="BJV300" s="156"/>
      <c r="BJW300" s="156"/>
      <c r="BJX300" s="156"/>
      <c r="BJY300" s="156"/>
      <c r="BJZ300" s="156"/>
      <c r="BKA300" s="156"/>
      <c r="BKB300" s="156"/>
      <c r="BKC300" s="156"/>
      <c r="BKD300" s="156"/>
      <c r="BKE300" s="157"/>
      <c r="BKF300" s="153"/>
      <c r="BKG300" s="156"/>
      <c r="BKH300" s="156"/>
      <c r="BKI300" s="156"/>
      <c r="BKJ300" s="156"/>
      <c r="BKK300" s="156"/>
      <c r="BKL300" s="156"/>
      <c r="BKM300" s="156"/>
      <c r="BKN300" s="156"/>
      <c r="BKO300" s="156"/>
      <c r="BKP300" s="156"/>
      <c r="BKQ300" s="156"/>
      <c r="BKR300" s="156"/>
      <c r="BKS300" s="156"/>
      <c r="BKT300" s="156"/>
      <c r="BKU300" s="156"/>
      <c r="BKV300" s="156"/>
      <c r="BKW300" s="156"/>
      <c r="BKX300" s="156"/>
      <c r="BKY300" s="156"/>
      <c r="BKZ300" s="156"/>
      <c r="BLA300" s="156"/>
      <c r="BLB300" s="156"/>
      <c r="BLC300" s="156"/>
      <c r="BLD300" s="156"/>
      <c r="BLE300" s="156"/>
      <c r="BLF300" s="156"/>
      <c r="BLG300" s="156"/>
      <c r="BLH300" s="156"/>
      <c r="BLI300" s="156"/>
      <c r="BLJ300" s="157"/>
      <c r="BLK300" s="153"/>
      <c r="BLL300" s="156"/>
      <c r="BLM300" s="156"/>
      <c r="BLN300" s="156"/>
      <c r="BLO300" s="156"/>
      <c r="BLP300" s="156"/>
      <c r="BLQ300" s="156"/>
      <c r="BLR300" s="156"/>
      <c r="BLS300" s="156"/>
      <c r="BLT300" s="156"/>
      <c r="BLU300" s="156"/>
      <c r="BLV300" s="156"/>
      <c r="BLW300" s="156"/>
      <c r="BLX300" s="156"/>
      <c r="BLY300" s="156"/>
      <c r="BLZ300" s="156"/>
      <c r="BMA300" s="156"/>
      <c r="BMB300" s="156"/>
      <c r="BMC300" s="156"/>
      <c r="BMD300" s="156"/>
      <c r="BME300" s="156"/>
      <c r="BMF300" s="156"/>
      <c r="BMG300" s="156"/>
      <c r="BMH300" s="156"/>
      <c r="BMI300" s="156"/>
      <c r="BMJ300" s="156"/>
      <c r="BMK300" s="156"/>
      <c r="BML300" s="156"/>
      <c r="BMM300" s="156"/>
      <c r="BMN300" s="156"/>
      <c r="BMO300" s="157"/>
      <c r="BMP300" s="153"/>
      <c r="BMQ300" s="156"/>
      <c r="BMR300" s="156"/>
      <c r="BMS300" s="156"/>
      <c r="BMT300" s="156"/>
      <c r="BMU300" s="156"/>
      <c r="BMV300" s="156"/>
      <c r="BMW300" s="156"/>
      <c r="BMX300" s="156"/>
      <c r="BMY300" s="156"/>
      <c r="BMZ300" s="156"/>
      <c r="BNA300" s="156"/>
      <c r="BNB300" s="156"/>
      <c r="BNC300" s="156"/>
      <c r="BND300" s="156"/>
      <c r="BNE300" s="156"/>
      <c r="BNF300" s="156"/>
      <c r="BNG300" s="156"/>
      <c r="BNH300" s="156"/>
      <c r="BNI300" s="156"/>
      <c r="BNJ300" s="156"/>
      <c r="BNK300" s="156"/>
      <c r="BNL300" s="156"/>
      <c r="BNM300" s="156"/>
      <c r="BNN300" s="156"/>
      <c r="BNO300" s="156"/>
      <c r="BNP300" s="156"/>
      <c r="BNQ300" s="156"/>
      <c r="BNR300" s="156"/>
      <c r="BNS300" s="156"/>
      <c r="BNT300" s="157"/>
      <c r="BNU300" s="153"/>
      <c r="BNV300" s="156"/>
      <c r="BNW300" s="156"/>
      <c r="BNX300" s="156"/>
      <c r="BNY300" s="156"/>
      <c r="BNZ300" s="156"/>
      <c r="BOA300" s="156"/>
      <c r="BOB300" s="156"/>
      <c r="BOC300" s="156"/>
      <c r="BOD300" s="156"/>
      <c r="BOE300" s="156"/>
      <c r="BOF300" s="156"/>
      <c r="BOG300" s="156"/>
      <c r="BOH300" s="156"/>
      <c r="BOI300" s="156"/>
      <c r="BOJ300" s="156"/>
      <c r="BOK300" s="156"/>
      <c r="BOL300" s="156"/>
      <c r="BOM300" s="156"/>
      <c r="BON300" s="156"/>
      <c r="BOO300" s="156"/>
      <c r="BOP300" s="156"/>
      <c r="BOQ300" s="156"/>
      <c r="BOR300" s="156"/>
      <c r="BOS300" s="156"/>
      <c r="BOT300" s="156"/>
      <c r="BOU300" s="156"/>
      <c r="BOV300" s="156"/>
      <c r="BOW300" s="156"/>
      <c r="BOX300" s="156"/>
      <c r="BOY300" s="157"/>
      <c r="BOZ300" s="153"/>
      <c r="BPA300" s="156"/>
      <c r="BPB300" s="156"/>
      <c r="BPC300" s="156"/>
      <c r="BPD300" s="156"/>
      <c r="BPE300" s="156"/>
      <c r="BPF300" s="156"/>
      <c r="BPG300" s="156"/>
      <c r="BPH300" s="156"/>
      <c r="BPI300" s="156"/>
      <c r="BPJ300" s="156"/>
      <c r="BPK300" s="156"/>
      <c r="BPL300" s="156"/>
      <c r="BPM300" s="156"/>
      <c r="BPN300" s="156"/>
      <c r="BPO300" s="156"/>
      <c r="BPP300" s="156"/>
      <c r="BPQ300" s="156"/>
      <c r="BPR300" s="156"/>
      <c r="BPS300" s="156"/>
      <c r="BPT300" s="156"/>
      <c r="BPU300" s="156"/>
      <c r="BPV300" s="156"/>
      <c r="BPW300" s="156"/>
      <c r="BPX300" s="156"/>
      <c r="BPY300" s="156"/>
      <c r="BPZ300" s="156"/>
      <c r="BQA300" s="156"/>
      <c r="BQB300" s="156"/>
      <c r="BQC300" s="156"/>
      <c r="BQD300" s="157"/>
      <c r="BQE300" s="153"/>
      <c r="BQF300" s="156"/>
      <c r="BQG300" s="156"/>
      <c r="BQH300" s="156"/>
      <c r="BQI300" s="156"/>
      <c r="BQJ300" s="156"/>
      <c r="BQK300" s="156"/>
      <c r="BQL300" s="156"/>
      <c r="BQM300" s="156"/>
      <c r="BQN300" s="156"/>
      <c r="BQO300" s="156"/>
      <c r="BQP300" s="156"/>
      <c r="BQQ300" s="156"/>
      <c r="BQR300" s="156"/>
      <c r="BQS300" s="156"/>
      <c r="BQT300" s="156"/>
      <c r="BQU300" s="156"/>
      <c r="BQV300" s="156"/>
      <c r="BQW300" s="156"/>
      <c r="BQX300" s="156"/>
      <c r="BQY300" s="156"/>
      <c r="BQZ300" s="156"/>
      <c r="BRA300" s="156"/>
      <c r="BRB300" s="156"/>
      <c r="BRC300" s="156"/>
      <c r="BRD300" s="156"/>
      <c r="BRE300" s="156"/>
      <c r="BRF300" s="156"/>
      <c r="BRG300" s="156"/>
      <c r="BRH300" s="156"/>
      <c r="BRI300" s="157"/>
      <c r="BRJ300" s="153"/>
      <c r="BRK300" s="156"/>
      <c r="BRL300" s="156"/>
      <c r="BRM300" s="156"/>
      <c r="BRN300" s="156"/>
      <c r="BRO300" s="156"/>
      <c r="BRP300" s="156"/>
      <c r="BRQ300" s="156"/>
      <c r="BRR300" s="156"/>
      <c r="BRS300" s="156"/>
      <c r="BRT300" s="156"/>
      <c r="BRU300" s="156"/>
      <c r="BRV300" s="156"/>
      <c r="BRW300" s="156"/>
      <c r="BRX300" s="156"/>
      <c r="BRY300" s="156"/>
      <c r="BRZ300" s="156"/>
      <c r="BSA300" s="156"/>
      <c r="BSB300" s="156"/>
      <c r="BSC300" s="156"/>
      <c r="BSD300" s="156"/>
      <c r="BSE300" s="156"/>
      <c r="BSF300" s="156"/>
      <c r="BSG300" s="156"/>
      <c r="BSH300" s="156"/>
      <c r="BSI300" s="156"/>
      <c r="BSJ300" s="156"/>
      <c r="BSK300" s="156"/>
      <c r="BSL300" s="156"/>
      <c r="BSM300" s="156"/>
      <c r="BSN300" s="157"/>
      <c r="BSO300" s="153"/>
      <c r="BSP300" s="156"/>
      <c r="BSQ300" s="156"/>
      <c r="BSR300" s="156"/>
      <c r="BSS300" s="156"/>
      <c r="BST300" s="156"/>
      <c r="BSU300" s="156"/>
      <c r="BSV300" s="156"/>
      <c r="BSW300" s="156"/>
      <c r="BSX300" s="156"/>
      <c r="BSY300" s="156"/>
      <c r="BSZ300" s="156"/>
      <c r="BTA300" s="156"/>
      <c r="BTB300" s="156"/>
      <c r="BTC300" s="156"/>
      <c r="BTD300" s="156"/>
      <c r="BTE300" s="156"/>
      <c r="BTF300" s="156"/>
      <c r="BTG300" s="156"/>
      <c r="BTH300" s="156"/>
      <c r="BTI300" s="156"/>
      <c r="BTJ300" s="156"/>
      <c r="BTK300" s="156"/>
      <c r="BTL300" s="156"/>
      <c r="BTM300" s="156"/>
      <c r="BTN300" s="156"/>
      <c r="BTO300" s="156"/>
      <c r="BTP300" s="156"/>
      <c r="BTQ300" s="156"/>
      <c r="BTR300" s="156"/>
      <c r="BTS300" s="157"/>
      <c r="BTT300" s="153"/>
      <c r="BTU300" s="156"/>
      <c r="BTV300" s="156"/>
      <c r="BTW300" s="156"/>
      <c r="BTX300" s="156"/>
      <c r="BTY300" s="156"/>
      <c r="BTZ300" s="156"/>
      <c r="BUA300" s="156"/>
      <c r="BUB300" s="156"/>
      <c r="BUC300" s="156"/>
      <c r="BUD300" s="156"/>
      <c r="BUE300" s="156"/>
      <c r="BUF300" s="156"/>
      <c r="BUG300" s="156"/>
      <c r="BUH300" s="156"/>
      <c r="BUI300" s="156"/>
      <c r="BUJ300" s="156"/>
      <c r="BUK300" s="156"/>
      <c r="BUL300" s="156"/>
      <c r="BUM300" s="156"/>
      <c r="BUN300" s="156"/>
      <c r="BUO300" s="156"/>
      <c r="BUP300" s="156"/>
      <c r="BUQ300" s="156"/>
      <c r="BUR300" s="156"/>
      <c r="BUS300" s="156"/>
      <c r="BUT300" s="156"/>
      <c r="BUU300" s="156"/>
      <c r="BUV300" s="156"/>
      <c r="BUW300" s="156"/>
      <c r="BUX300" s="157"/>
      <c r="BUY300" s="153"/>
      <c r="BUZ300" s="156"/>
      <c r="BVA300" s="156"/>
      <c r="BVB300" s="156"/>
      <c r="BVC300" s="156"/>
      <c r="BVD300" s="156"/>
      <c r="BVE300" s="156"/>
      <c r="BVF300" s="156"/>
      <c r="BVG300" s="156"/>
      <c r="BVH300" s="156"/>
      <c r="BVI300" s="156"/>
      <c r="BVJ300" s="156"/>
      <c r="BVK300" s="156"/>
      <c r="BVL300" s="156"/>
      <c r="BVM300" s="156"/>
      <c r="BVN300" s="156"/>
      <c r="BVO300" s="156"/>
      <c r="BVP300" s="156"/>
      <c r="BVQ300" s="156"/>
      <c r="BVR300" s="156"/>
      <c r="BVS300" s="156"/>
      <c r="BVT300" s="156"/>
      <c r="BVU300" s="156"/>
      <c r="BVV300" s="156"/>
      <c r="BVW300" s="156"/>
      <c r="BVX300" s="156"/>
      <c r="BVY300" s="156"/>
      <c r="BVZ300" s="156"/>
      <c r="BWA300" s="156"/>
      <c r="BWB300" s="156"/>
      <c r="BWC300" s="157"/>
      <c r="BWD300" s="153"/>
      <c r="BWE300" s="156"/>
      <c r="BWF300" s="156"/>
      <c r="BWG300" s="156"/>
      <c r="BWH300" s="156"/>
      <c r="BWI300" s="156"/>
      <c r="BWJ300" s="156"/>
      <c r="BWK300" s="156"/>
      <c r="BWL300" s="156"/>
      <c r="BWM300" s="156"/>
      <c r="BWN300" s="156"/>
      <c r="BWO300" s="156"/>
      <c r="BWP300" s="156"/>
      <c r="BWQ300" s="156"/>
      <c r="BWR300" s="156"/>
      <c r="BWS300" s="156"/>
      <c r="BWT300" s="156"/>
      <c r="BWU300" s="156"/>
      <c r="BWV300" s="156"/>
      <c r="BWW300" s="156"/>
      <c r="BWX300" s="156"/>
      <c r="BWY300" s="156"/>
      <c r="BWZ300" s="156"/>
      <c r="BXA300" s="156"/>
      <c r="BXB300" s="156"/>
      <c r="BXC300" s="156"/>
      <c r="BXD300" s="156"/>
      <c r="BXE300" s="156"/>
      <c r="BXF300" s="156"/>
      <c r="BXG300" s="156"/>
      <c r="BXH300" s="157"/>
      <c r="BXI300" s="153"/>
      <c r="BXJ300" s="156"/>
      <c r="BXK300" s="156"/>
      <c r="BXL300" s="156"/>
      <c r="BXM300" s="156"/>
      <c r="BXN300" s="156"/>
      <c r="BXO300" s="156"/>
      <c r="BXP300" s="156"/>
      <c r="BXQ300" s="156"/>
      <c r="BXR300" s="156"/>
      <c r="BXS300" s="156"/>
      <c r="BXT300" s="156"/>
      <c r="BXU300" s="156"/>
      <c r="BXV300" s="156"/>
      <c r="BXW300" s="156"/>
      <c r="BXX300" s="156"/>
      <c r="BXY300" s="156"/>
      <c r="BXZ300" s="156"/>
      <c r="BYA300" s="156"/>
      <c r="BYB300" s="156"/>
      <c r="BYC300" s="156"/>
      <c r="BYD300" s="156"/>
      <c r="BYE300" s="156"/>
      <c r="BYF300" s="156"/>
      <c r="BYG300" s="156"/>
      <c r="BYH300" s="156"/>
      <c r="BYI300" s="156"/>
      <c r="BYJ300" s="156"/>
      <c r="BYK300" s="156"/>
      <c r="BYL300" s="156"/>
      <c r="BYM300" s="157"/>
      <c r="BYN300" s="153"/>
      <c r="BYO300" s="156"/>
      <c r="BYP300" s="156"/>
      <c r="BYQ300" s="156"/>
      <c r="BYR300" s="156"/>
      <c r="BYS300" s="156"/>
      <c r="BYT300" s="156"/>
      <c r="BYU300" s="156"/>
      <c r="BYV300" s="156"/>
      <c r="BYW300" s="156"/>
      <c r="BYX300" s="156"/>
      <c r="BYY300" s="156"/>
      <c r="BYZ300" s="156"/>
      <c r="BZA300" s="156"/>
      <c r="BZB300" s="156"/>
      <c r="BZC300" s="156"/>
      <c r="BZD300" s="156"/>
      <c r="BZE300" s="156"/>
      <c r="BZF300" s="156"/>
      <c r="BZG300" s="156"/>
      <c r="BZH300" s="156"/>
      <c r="BZI300" s="156"/>
      <c r="BZJ300" s="156"/>
      <c r="BZK300" s="156"/>
      <c r="BZL300" s="156"/>
      <c r="BZM300" s="156"/>
      <c r="BZN300" s="156"/>
      <c r="BZO300" s="156"/>
      <c r="BZP300" s="156"/>
      <c r="BZQ300" s="156"/>
      <c r="BZR300" s="157"/>
      <c r="BZS300" s="153"/>
      <c r="BZT300" s="156"/>
      <c r="BZU300" s="156"/>
      <c r="BZV300" s="156"/>
      <c r="BZW300" s="156"/>
      <c r="BZX300" s="156"/>
      <c r="BZY300" s="156"/>
      <c r="BZZ300" s="156"/>
      <c r="CAA300" s="156"/>
      <c r="CAB300" s="156"/>
      <c r="CAC300" s="156"/>
      <c r="CAD300" s="156"/>
      <c r="CAE300" s="156"/>
      <c r="CAF300" s="156"/>
      <c r="CAG300" s="156"/>
      <c r="CAH300" s="156"/>
      <c r="CAI300" s="156"/>
      <c r="CAJ300" s="156"/>
      <c r="CAK300" s="156"/>
      <c r="CAL300" s="156"/>
      <c r="CAM300" s="156"/>
      <c r="CAN300" s="156"/>
      <c r="CAO300" s="156"/>
      <c r="CAP300" s="156"/>
      <c r="CAQ300" s="156"/>
      <c r="CAR300" s="156"/>
      <c r="CAS300" s="156"/>
      <c r="CAT300" s="156"/>
      <c r="CAU300" s="156"/>
      <c r="CAV300" s="156"/>
      <c r="CAW300" s="157"/>
      <c r="CAX300" s="153"/>
      <c r="CAY300" s="156"/>
      <c r="CAZ300" s="156"/>
      <c r="CBA300" s="156"/>
      <c r="CBB300" s="156"/>
      <c r="CBC300" s="156"/>
      <c r="CBD300" s="156"/>
      <c r="CBE300" s="156"/>
      <c r="CBF300" s="156"/>
      <c r="CBG300" s="156"/>
      <c r="CBH300" s="156"/>
      <c r="CBI300" s="156"/>
      <c r="CBJ300" s="156"/>
      <c r="CBK300" s="156"/>
      <c r="CBL300" s="156"/>
      <c r="CBM300" s="156"/>
      <c r="CBN300" s="156"/>
      <c r="CBO300" s="156"/>
      <c r="CBP300" s="156"/>
      <c r="CBQ300" s="156"/>
      <c r="CBR300" s="156"/>
      <c r="CBS300" s="156"/>
      <c r="CBT300" s="156"/>
      <c r="CBU300" s="156"/>
      <c r="CBV300" s="156"/>
      <c r="CBW300" s="156"/>
      <c r="CBX300" s="156"/>
      <c r="CBY300" s="156"/>
      <c r="CBZ300" s="156"/>
      <c r="CCA300" s="156"/>
      <c r="CCB300" s="157"/>
      <c r="CCC300" s="153"/>
      <c r="CCD300" s="156"/>
      <c r="CCE300" s="156"/>
      <c r="CCF300" s="156"/>
      <c r="CCG300" s="156"/>
      <c r="CCH300" s="156"/>
      <c r="CCI300" s="156"/>
      <c r="CCJ300" s="156"/>
      <c r="CCK300" s="156"/>
      <c r="CCL300" s="156"/>
      <c r="CCM300" s="156"/>
      <c r="CCN300" s="156"/>
      <c r="CCO300" s="156"/>
      <c r="CCP300" s="156"/>
      <c r="CCQ300" s="156"/>
      <c r="CCR300" s="156"/>
      <c r="CCS300" s="156"/>
      <c r="CCT300" s="156"/>
      <c r="CCU300" s="156"/>
      <c r="CCV300" s="156"/>
      <c r="CCW300" s="156"/>
      <c r="CCX300" s="156"/>
      <c r="CCY300" s="156"/>
      <c r="CCZ300" s="156"/>
      <c r="CDA300" s="156"/>
      <c r="CDB300" s="156"/>
      <c r="CDC300" s="156"/>
      <c r="CDD300" s="156"/>
      <c r="CDE300" s="156"/>
      <c r="CDF300" s="156"/>
      <c r="CDG300" s="157"/>
      <c r="CDH300" s="153"/>
      <c r="CDI300" s="156"/>
      <c r="CDJ300" s="156"/>
      <c r="CDK300" s="156"/>
      <c r="CDL300" s="156"/>
      <c r="CDM300" s="156"/>
      <c r="CDN300" s="156"/>
      <c r="CDO300" s="156"/>
      <c r="CDP300" s="156"/>
      <c r="CDQ300" s="156"/>
      <c r="CDR300" s="156"/>
      <c r="CDS300" s="156"/>
      <c r="CDT300" s="156"/>
      <c r="CDU300" s="156"/>
      <c r="CDV300" s="156"/>
      <c r="CDW300" s="156"/>
      <c r="CDX300" s="156"/>
      <c r="CDY300" s="156"/>
      <c r="CDZ300" s="156"/>
      <c r="CEA300" s="156"/>
      <c r="CEB300" s="156"/>
      <c r="CEC300" s="156"/>
      <c r="CED300" s="156"/>
      <c r="CEE300" s="156"/>
      <c r="CEF300" s="156"/>
      <c r="CEG300" s="156"/>
      <c r="CEH300" s="156"/>
      <c r="CEI300" s="156"/>
      <c r="CEJ300" s="156"/>
      <c r="CEK300" s="156"/>
      <c r="CEL300" s="157"/>
      <c r="CEM300" s="153"/>
      <c r="CEN300" s="156"/>
      <c r="CEO300" s="156"/>
      <c r="CEP300" s="156"/>
      <c r="CEQ300" s="156"/>
      <c r="CER300" s="156"/>
      <c r="CES300" s="156"/>
      <c r="CET300" s="156"/>
      <c r="CEU300" s="156"/>
      <c r="CEV300" s="156"/>
      <c r="CEW300" s="156"/>
      <c r="CEX300" s="156"/>
      <c r="CEY300" s="156"/>
      <c r="CEZ300" s="156"/>
      <c r="CFA300" s="156"/>
      <c r="CFB300" s="156"/>
      <c r="CFC300" s="156"/>
      <c r="CFD300" s="156"/>
      <c r="CFE300" s="156"/>
      <c r="CFF300" s="156"/>
      <c r="CFG300" s="156"/>
      <c r="CFH300" s="156"/>
      <c r="CFI300" s="156"/>
      <c r="CFJ300" s="156"/>
      <c r="CFK300" s="156"/>
      <c r="CFL300" s="156"/>
      <c r="CFM300" s="156"/>
      <c r="CFN300" s="156"/>
      <c r="CFO300" s="156"/>
      <c r="CFP300" s="156"/>
      <c r="CFQ300" s="157"/>
      <c r="CFR300" s="153"/>
      <c r="CFS300" s="156"/>
      <c r="CFT300" s="156"/>
      <c r="CFU300" s="156"/>
      <c r="CFV300" s="156"/>
      <c r="CFW300" s="156"/>
      <c r="CFX300" s="156"/>
      <c r="CFY300" s="156"/>
      <c r="CFZ300" s="156"/>
      <c r="CGA300" s="156"/>
      <c r="CGB300" s="156"/>
      <c r="CGC300" s="156"/>
      <c r="CGD300" s="156"/>
      <c r="CGE300" s="156"/>
      <c r="CGF300" s="156"/>
      <c r="CGG300" s="156"/>
      <c r="CGH300" s="156"/>
      <c r="CGI300" s="156"/>
      <c r="CGJ300" s="156"/>
      <c r="CGK300" s="156"/>
      <c r="CGL300" s="156"/>
      <c r="CGM300" s="156"/>
      <c r="CGN300" s="156"/>
      <c r="CGO300" s="156"/>
      <c r="CGP300" s="156"/>
      <c r="CGQ300" s="156"/>
      <c r="CGR300" s="156"/>
      <c r="CGS300" s="156"/>
      <c r="CGT300" s="156"/>
      <c r="CGU300" s="156"/>
      <c r="CGV300" s="157"/>
      <c r="CGW300" s="153"/>
      <c r="CGX300" s="156"/>
      <c r="CGY300" s="156"/>
      <c r="CGZ300" s="156"/>
      <c r="CHA300" s="156"/>
      <c r="CHB300" s="156"/>
      <c r="CHC300" s="156"/>
      <c r="CHD300" s="156"/>
      <c r="CHE300" s="156"/>
      <c r="CHF300" s="156"/>
      <c r="CHG300" s="156"/>
      <c r="CHH300" s="156"/>
      <c r="CHI300" s="156"/>
      <c r="CHJ300" s="156"/>
      <c r="CHK300" s="156"/>
      <c r="CHL300" s="156"/>
      <c r="CHM300" s="156"/>
      <c r="CHN300" s="156"/>
      <c r="CHO300" s="156"/>
      <c r="CHP300" s="156"/>
      <c r="CHQ300" s="156"/>
      <c r="CHR300" s="156"/>
      <c r="CHS300" s="156"/>
      <c r="CHT300" s="156"/>
      <c r="CHU300" s="156"/>
      <c r="CHV300" s="156"/>
      <c r="CHW300" s="156"/>
      <c r="CHX300" s="156"/>
      <c r="CHY300" s="156"/>
      <c r="CHZ300" s="156"/>
      <c r="CIA300" s="157"/>
      <c r="CIB300" s="153"/>
      <c r="CIC300" s="156"/>
      <c r="CID300" s="156"/>
      <c r="CIE300" s="156"/>
      <c r="CIF300" s="156"/>
      <c r="CIG300" s="156"/>
      <c r="CIH300" s="156"/>
      <c r="CII300" s="156"/>
      <c r="CIJ300" s="156"/>
      <c r="CIK300" s="156"/>
      <c r="CIL300" s="156"/>
      <c r="CIM300" s="156"/>
      <c r="CIN300" s="156"/>
      <c r="CIO300" s="156"/>
      <c r="CIP300" s="156"/>
      <c r="CIQ300" s="156"/>
      <c r="CIR300" s="156"/>
      <c r="CIS300" s="156"/>
      <c r="CIT300" s="156"/>
      <c r="CIU300" s="156"/>
      <c r="CIV300" s="156"/>
      <c r="CIW300" s="156"/>
      <c r="CIX300" s="156"/>
      <c r="CIY300" s="156"/>
      <c r="CIZ300" s="156"/>
      <c r="CJA300" s="156"/>
      <c r="CJB300" s="156"/>
      <c r="CJC300" s="156"/>
      <c r="CJD300" s="156"/>
      <c r="CJE300" s="156"/>
      <c r="CJF300" s="157"/>
      <c r="CJG300" s="153"/>
      <c r="CJH300" s="156"/>
      <c r="CJI300" s="156"/>
      <c r="CJJ300" s="156"/>
      <c r="CJK300" s="156"/>
      <c r="CJL300" s="156"/>
      <c r="CJM300" s="156"/>
      <c r="CJN300" s="156"/>
      <c r="CJO300" s="156"/>
      <c r="CJP300" s="156"/>
      <c r="CJQ300" s="156"/>
      <c r="CJR300" s="156"/>
      <c r="CJS300" s="156"/>
      <c r="CJT300" s="156"/>
      <c r="CJU300" s="156"/>
      <c r="CJV300" s="156"/>
      <c r="CJW300" s="156"/>
      <c r="CJX300" s="156"/>
      <c r="CJY300" s="156"/>
      <c r="CJZ300" s="156"/>
      <c r="CKA300" s="156"/>
      <c r="CKB300" s="156"/>
      <c r="CKC300" s="156"/>
      <c r="CKD300" s="156"/>
      <c r="CKE300" s="156"/>
      <c r="CKF300" s="156"/>
      <c r="CKG300" s="156"/>
      <c r="CKH300" s="156"/>
      <c r="CKI300" s="156"/>
      <c r="CKJ300" s="156"/>
      <c r="CKK300" s="157"/>
      <c r="CKL300" s="153"/>
      <c r="CKM300" s="156"/>
      <c r="CKN300" s="156"/>
      <c r="CKO300" s="156"/>
      <c r="CKP300" s="156"/>
      <c r="CKQ300" s="156"/>
      <c r="CKR300" s="156"/>
      <c r="CKS300" s="156"/>
      <c r="CKT300" s="156"/>
      <c r="CKU300" s="156"/>
      <c r="CKV300" s="156"/>
      <c r="CKW300" s="156"/>
      <c r="CKX300" s="156"/>
      <c r="CKY300" s="156"/>
      <c r="CKZ300" s="156"/>
      <c r="CLA300" s="156"/>
      <c r="CLB300" s="156"/>
      <c r="CLC300" s="156"/>
      <c r="CLD300" s="156"/>
      <c r="CLE300" s="156"/>
      <c r="CLF300" s="156"/>
      <c r="CLG300" s="156"/>
      <c r="CLH300" s="156"/>
      <c r="CLI300" s="156"/>
      <c r="CLJ300" s="156"/>
      <c r="CLK300" s="156"/>
      <c r="CLL300" s="156"/>
      <c r="CLM300" s="156"/>
      <c r="CLN300" s="156"/>
      <c r="CLO300" s="156"/>
      <c r="CLP300" s="157"/>
      <c r="CLQ300" s="153"/>
      <c r="CLR300" s="156"/>
      <c r="CLS300" s="156"/>
      <c r="CLT300" s="156"/>
      <c r="CLU300" s="156"/>
      <c r="CLV300" s="156"/>
      <c r="CLW300" s="156"/>
      <c r="CLX300" s="156"/>
      <c r="CLY300" s="156"/>
      <c r="CLZ300" s="156"/>
      <c r="CMA300" s="156"/>
      <c r="CMB300" s="156"/>
      <c r="CMC300" s="156"/>
      <c r="CMD300" s="156"/>
      <c r="CME300" s="156"/>
      <c r="CMF300" s="156"/>
      <c r="CMG300" s="156"/>
      <c r="CMH300" s="156"/>
      <c r="CMI300" s="156"/>
      <c r="CMJ300" s="156"/>
      <c r="CMK300" s="156"/>
      <c r="CML300" s="156"/>
      <c r="CMM300" s="156"/>
      <c r="CMN300" s="156"/>
      <c r="CMO300" s="156"/>
      <c r="CMP300" s="156"/>
      <c r="CMQ300" s="156"/>
      <c r="CMR300" s="156"/>
      <c r="CMS300" s="156"/>
      <c r="CMT300" s="156"/>
      <c r="CMU300" s="157"/>
      <c r="CMV300" s="153"/>
      <c r="CMW300" s="156"/>
      <c r="CMX300" s="156"/>
      <c r="CMY300" s="156"/>
      <c r="CMZ300" s="156"/>
      <c r="CNA300" s="156"/>
      <c r="CNB300" s="156"/>
      <c r="CNC300" s="156"/>
      <c r="CND300" s="156"/>
      <c r="CNE300" s="156"/>
      <c r="CNF300" s="156"/>
      <c r="CNG300" s="156"/>
      <c r="CNH300" s="156"/>
      <c r="CNI300" s="156"/>
      <c r="CNJ300" s="156"/>
      <c r="CNK300" s="156"/>
      <c r="CNL300" s="156"/>
      <c r="CNM300" s="156"/>
      <c r="CNN300" s="156"/>
      <c r="CNO300" s="156"/>
      <c r="CNP300" s="156"/>
      <c r="CNQ300" s="156"/>
      <c r="CNR300" s="156"/>
      <c r="CNS300" s="156"/>
      <c r="CNT300" s="156"/>
      <c r="CNU300" s="156"/>
      <c r="CNV300" s="156"/>
      <c r="CNW300" s="156"/>
      <c r="CNX300" s="156"/>
      <c r="CNY300" s="156"/>
      <c r="CNZ300" s="157"/>
      <c r="COA300" s="153"/>
      <c r="COB300" s="156"/>
      <c r="COC300" s="156"/>
      <c r="COD300" s="156"/>
      <c r="COE300" s="156"/>
      <c r="COF300" s="156"/>
      <c r="COG300" s="156"/>
      <c r="COH300" s="156"/>
      <c r="COI300" s="156"/>
      <c r="COJ300" s="156"/>
      <c r="COK300" s="156"/>
      <c r="COL300" s="156"/>
      <c r="COM300" s="156"/>
      <c r="CON300" s="156"/>
      <c r="COO300" s="156"/>
      <c r="COP300" s="156"/>
      <c r="COQ300" s="156"/>
      <c r="COR300" s="156"/>
      <c r="COS300" s="156"/>
      <c r="COT300" s="156"/>
      <c r="COU300" s="156"/>
      <c r="COV300" s="156"/>
      <c r="COW300" s="156"/>
      <c r="COX300" s="156"/>
      <c r="COY300" s="156"/>
      <c r="COZ300" s="156"/>
      <c r="CPA300" s="156"/>
      <c r="CPB300" s="156"/>
      <c r="CPC300" s="156"/>
      <c r="CPD300" s="156"/>
      <c r="CPE300" s="157"/>
      <c r="CPF300" s="153"/>
      <c r="CPG300" s="156"/>
      <c r="CPH300" s="156"/>
      <c r="CPI300" s="156"/>
      <c r="CPJ300" s="156"/>
      <c r="CPK300" s="156"/>
      <c r="CPL300" s="156"/>
      <c r="CPM300" s="156"/>
      <c r="CPN300" s="156"/>
      <c r="CPO300" s="156"/>
      <c r="CPP300" s="156"/>
      <c r="CPQ300" s="156"/>
      <c r="CPR300" s="156"/>
      <c r="CPS300" s="156"/>
      <c r="CPT300" s="156"/>
      <c r="CPU300" s="156"/>
      <c r="CPV300" s="156"/>
      <c r="CPW300" s="156"/>
      <c r="CPX300" s="156"/>
      <c r="CPY300" s="156"/>
      <c r="CPZ300" s="156"/>
      <c r="CQA300" s="156"/>
      <c r="CQB300" s="156"/>
      <c r="CQC300" s="156"/>
      <c r="CQD300" s="156"/>
      <c r="CQE300" s="156"/>
      <c r="CQF300" s="156"/>
      <c r="CQG300" s="156"/>
      <c r="CQH300" s="156"/>
      <c r="CQI300" s="156"/>
      <c r="CQJ300" s="157"/>
      <c r="CQK300" s="153"/>
      <c r="CQL300" s="156"/>
      <c r="CQM300" s="156"/>
      <c r="CQN300" s="156"/>
      <c r="CQO300" s="156"/>
      <c r="CQP300" s="156"/>
      <c r="CQQ300" s="156"/>
      <c r="CQR300" s="156"/>
      <c r="CQS300" s="156"/>
      <c r="CQT300" s="156"/>
      <c r="CQU300" s="156"/>
      <c r="CQV300" s="156"/>
      <c r="CQW300" s="156"/>
      <c r="CQX300" s="156"/>
      <c r="CQY300" s="156"/>
      <c r="CQZ300" s="156"/>
      <c r="CRA300" s="156"/>
      <c r="CRB300" s="156"/>
      <c r="CRC300" s="156"/>
      <c r="CRD300" s="156"/>
      <c r="CRE300" s="156"/>
      <c r="CRF300" s="156"/>
      <c r="CRG300" s="156"/>
      <c r="CRH300" s="156"/>
      <c r="CRI300" s="156"/>
      <c r="CRJ300" s="156"/>
      <c r="CRK300" s="156"/>
      <c r="CRL300" s="156"/>
      <c r="CRM300" s="156"/>
      <c r="CRN300" s="156"/>
      <c r="CRO300" s="157"/>
      <c r="CRP300" s="153"/>
      <c r="CRQ300" s="156"/>
      <c r="CRR300" s="156"/>
      <c r="CRS300" s="156"/>
      <c r="CRT300" s="156"/>
      <c r="CRU300" s="156"/>
      <c r="CRV300" s="156"/>
      <c r="CRW300" s="156"/>
      <c r="CRX300" s="156"/>
      <c r="CRY300" s="156"/>
      <c r="CRZ300" s="156"/>
      <c r="CSA300" s="156"/>
      <c r="CSB300" s="156"/>
      <c r="CSC300" s="156"/>
      <c r="CSD300" s="156"/>
      <c r="CSE300" s="156"/>
      <c r="CSF300" s="156"/>
      <c r="CSG300" s="156"/>
      <c r="CSH300" s="156"/>
      <c r="CSI300" s="156"/>
      <c r="CSJ300" s="156"/>
      <c r="CSK300" s="156"/>
      <c r="CSL300" s="156"/>
      <c r="CSM300" s="156"/>
      <c r="CSN300" s="156"/>
      <c r="CSO300" s="156"/>
      <c r="CSP300" s="156"/>
      <c r="CSQ300" s="156"/>
      <c r="CSR300" s="156"/>
      <c r="CSS300" s="156"/>
      <c r="CST300" s="157"/>
      <c r="CSU300" s="153"/>
      <c r="CSV300" s="156"/>
      <c r="CSW300" s="156"/>
      <c r="CSX300" s="156"/>
      <c r="CSY300" s="156"/>
      <c r="CSZ300" s="156"/>
      <c r="CTA300" s="156"/>
      <c r="CTB300" s="156"/>
      <c r="CTC300" s="156"/>
      <c r="CTD300" s="156"/>
      <c r="CTE300" s="156"/>
      <c r="CTF300" s="156"/>
      <c r="CTG300" s="156"/>
      <c r="CTH300" s="156"/>
      <c r="CTI300" s="156"/>
      <c r="CTJ300" s="156"/>
      <c r="CTK300" s="156"/>
      <c r="CTL300" s="156"/>
      <c r="CTM300" s="156"/>
      <c r="CTN300" s="156"/>
      <c r="CTO300" s="156"/>
      <c r="CTP300" s="156"/>
      <c r="CTQ300" s="156"/>
      <c r="CTR300" s="156"/>
      <c r="CTS300" s="156"/>
      <c r="CTT300" s="156"/>
      <c r="CTU300" s="156"/>
      <c r="CTV300" s="156"/>
      <c r="CTW300" s="156"/>
      <c r="CTX300" s="156"/>
      <c r="CTY300" s="157"/>
      <c r="CTZ300" s="153"/>
      <c r="CUA300" s="156"/>
      <c r="CUB300" s="156"/>
      <c r="CUC300" s="156"/>
      <c r="CUD300" s="156"/>
      <c r="CUE300" s="156"/>
      <c r="CUF300" s="156"/>
      <c r="CUG300" s="156"/>
      <c r="CUH300" s="156"/>
      <c r="CUI300" s="156"/>
      <c r="CUJ300" s="156"/>
      <c r="CUK300" s="156"/>
      <c r="CUL300" s="156"/>
      <c r="CUM300" s="156"/>
      <c r="CUN300" s="156"/>
      <c r="CUO300" s="156"/>
      <c r="CUP300" s="156"/>
      <c r="CUQ300" s="156"/>
      <c r="CUR300" s="156"/>
      <c r="CUS300" s="156"/>
      <c r="CUT300" s="156"/>
      <c r="CUU300" s="156"/>
      <c r="CUV300" s="156"/>
      <c r="CUW300" s="156"/>
      <c r="CUX300" s="156"/>
      <c r="CUY300" s="156"/>
      <c r="CUZ300" s="156"/>
      <c r="CVA300" s="156"/>
      <c r="CVB300" s="156"/>
      <c r="CVC300" s="156"/>
      <c r="CVD300" s="157"/>
      <c r="CVE300" s="153"/>
      <c r="CVF300" s="156"/>
      <c r="CVG300" s="156"/>
      <c r="CVH300" s="156"/>
      <c r="CVI300" s="156"/>
      <c r="CVJ300" s="156"/>
      <c r="CVK300" s="156"/>
      <c r="CVL300" s="156"/>
      <c r="CVM300" s="156"/>
      <c r="CVN300" s="156"/>
      <c r="CVO300" s="156"/>
      <c r="CVP300" s="156"/>
      <c r="CVQ300" s="156"/>
      <c r="CVR300" s="156"/>
      <c r="CVS300" s="156"/>
      <c r="CVT300" s="156"/>
      <c r="CVU300" s="156"/>
      <c r="CVV300" s="156"/>
      <c r="CVW300" s="156"/>
      <c r="CVX300" s="156"/>
      <c r="CVY300" s="156"/>
      <c r="CVZ300" s="156"/>
      <c r="CWA300" s="156"/>
      <c r="CWB300" s="156"/>
      <c r="CWC300" s="156"/>
      <c r="CWD300" s="156"/>
      <c r="CWE300" s="156"/>
      <c r="CWF300" s="156"/>
      <c r="CWG300" s="156"/>
      <c r="CWH300" s="156"/>
      <c r="CWI300" s="157"/>
      <c r="CWJ300" s="153"/>
      <c r="CWK300" s="156"/>
      <c r="CWL300" s="156"/>
      <c r="CWM300" s="156"/>
      <c r="CWN300" s="156"/>
      <c r="CWO300" s="156"/>
      <c r="CWP300" s="156"/>
      <c r="CWQ300" s="156"/>
      <c r="CWR300" s="156"/>
      <c r="CWS300" s="156"/>
      <c r="CWT300" s="156"/>
      <c r="CWU300" s="156"/>
      <c r="CWV300" s="156"/>
      <c r="CWW300" s="156"/>
      <c r="CWX300" s="156"/>
      <c r="CWY300" s="156"/>
      <c r="CWZ300" s="156"/>
      <c r="CXA300" s="156"/>
      <c r="CXB300" s="156"/>
      <c r="CXC300" s="156"/>
      <c r="CXD300" s="156"/>
      <c r="CXE300" s="156"/>
      <c r="CXF300" s="156"/>
      <c r="CXG300" s="156"/>
      <c r="CXH300" s="156"/>
      <c r="CXI300" s="156"/>
      <c r="CXJ300" s="156"/>
      <c r="CXK300" s="156"/>
      <c r="CXL300" s="156"/>
      <c r="CXM300" s="156"/>
      <c r="CXN300" s="157"/>
      <c r="CXO300" s="153"/>
      <c r="CXP300" s="156"/>
      <c r="CXQ300" s="156"/>
      <c r="CXR300" s="156"/>
      <c r="CXS300" s="156"/>
      <c r="CXT300" s="156"/>
      <c r="CXU300" s="156"/>
      <c r="CXV300" s="156"/>
      <c r="CXW300" s="156"/>
      <c r="CXX300" s="156"/>
      <c r="CXY300" s="156"/>
      <c r="CXZ300" s="156"/>
      <c r="CYA300" s="156"/>
      <c r="CYB300" s="156"/>
      <c r="CYC300" s="156"/>
      <c r="CYD300" s="156"/>
      <c r="CYE300" s="156"/>
      <c r="CYF300" s="156"/>
      <c r="CYG300" s="156"/>
      <c r="CYH300" s="156"/>
      <c r="CYI300" s="156"/>
      <c r="CYJ300" s="156"/>
      <c r="CYK300" s="156"/>
      <c r="CYL300" s="156"/>
      <c r="CYM300" s="156"/>
      <c r="CYN300" s="156"/>
      <c r="CYO300" s="156"/>
      <c r="CYP300" s="156"/>
      <c r="CYQ300" s="156"/>
      <c r="CYR300" s="156"/>
      <c r="CYS300" s="157"/>
      <c r="CYT300" s="153"/>
      <c r="CYU300" s="156"/>
      <c r="CYV300" s="156"/>
      <c r="CYW300" s="156"/>
      <c r="CYX300" s="156"/>
      <c r="CYY300" s="156"/>
      <c r="CYZ300" s="156"/>
      <c r="CZA300" s="156"/>
      <c r="CZB300" s="156"/>
      <c r="CZC300" s="156"/>
      <c r="CZD300" s="156"/>
      <c r="CZE300" s="156"/>
      <c r="CZF300" s="156"/>
      <c r="CZG300" s="156"/>
      <c r="CZH300" s="156"/>
      <c r="CZI300" s="156"/>
      <c r="CZJ300" s="156"/>
      <c r="CZK300" s="156"/>
      <c r="CZL300" s="156"/>
      <c r="CZM300" s="156"/>
      <c r="CZN300" s="156"/>
      <c r="CZO300" s="156"/>
      <c r="CZP300" s="156"/>
      <c r="CZQ300" s="156"/>
      <c r="CZR300" s="156"/>
      <c r="CZS300" s="156"/>
      <c r="CZT300" s="156"/>
      <c r="CZU300" s="156"/>
      <c r="CZV300" s="156"/>
      <c r="CZW300" s="156"/>
      <c r="CZX300" s="157"/>
      <c r="CZY300" s="153"/>
      <c r="CZZ300" s="156"/>
      <c r="DAA300" s="156"/>
      <c r="DAB300" s="156"/>
      <c r="DAC300" s="156"/>
      <c r="DAD300" s="156"/>
      <c r="DAE300" s="156"/>
      <c r="DAF300" s="156"/>
      <c r="DAG300" s="156"/>
      <c r="DAH300" s="156"/>
      <c r="DAI300" s="156"/>
      <c r="DAJ300" s="156"/>
      <c r="DAK300" s="156"/>
      <c r="DAL300" s="156"/>
      <c r="DAM300" s="156"/>
      <c r="DAN300" s="156"/>
      <c r="DAO300" s="156"/>
      <c r="DAP300" s="156"/>
      <c r="DAQ300" s="156"/>
      <c r="DAR300" s="156"/>
      <c r="DAS300" s="156"/>
      <c r="DAT300" s="156"/>
      <c r="DAU300" s="156"/>
      <c r="DAV300" s="156"/>
      <c r="DAW300" s="156"/>
      <c r="DAX300" s="156"/>
      <c r="DAY300" s="156"/>
      <c r="DAZ300" s="156"/>
      <c r="DBA300" s="156"/>
      <c r="DBB300" s="156"/>
      <c r="DBC300" s="157"/>
      <c r="DBD300" s="153"/>
      <c r="DBE300" s="156"/>
      <c r="DBF300" s="156"/>
      <c r="DBG300" s="156"/>
      <c r="DBH300" s="156"/>
      <c r="DBI300" s="156"/>
      <c r="DBJ300" s="156"/>
      <c r="DBK300" s="156"/>
      <c r="DBL300" s="156"/>
      <c r="DBM300" s="156"/>
      <c r="DBN300" s="156"/>
      <c r="DBO300" s="156"/>
      <c r="DBP300" s="156"/>
      <c r="DBQ300" s="156"/>
      <c r="DBR300" s="156"/>
      <c r="DBS300" s="156"/>
      <c r="DBT300" s="156"/>
      <c r="DBU300" s="156"/>
      <c r="DBV300" s="156"/>
      <c r="DBW300" s="156"/>
      <c r="DBX300" s="156"/>
      <c r="DBY300" s="156"/>
      <c r="DBZ300" s="156"/>
      <c r="DCA300" s="156"/>
      <c r="DCB300" s="156"/>
      <c r="DCC300" s="156"/>
      <c r="DCD300" s="156"/>
      <c r="DCE300" s="156"/>
      <c r="DCF300" s="156"/>
      <c r="DCG300" s="156"/>
      <c r="DCH300" s="157"/>
      <c r="DCI300" s="153"/>
      <c r="DCJ300" s="156"/>
      <c r="DCK300" s="156"/>
      <c r="DCL300" s="156"/>
      <c r="DCM300" s="156"/>
      <c r="DCN300" s="156"/>
      <c r="DCO300" s="156"/>
      <c r="DCP300" s="156"/>
      <c r="DCQ300" s="156"/>
      <c r="DCR300" s="156"/>
      <c r="DCS300" s="156"/>
      <c r="DCT300" s="156"/>
      <c r="DCU300" s="156"/>
      <c r="DCV300" s="156"/>
      <c r="DCW300" s="156"/>
      <c r="DCX300" s="156"/>
      <c r="DCY300" s="156"/>
      <c r="DCZ300" s="156"/>
      <c r="DDA300" s="156"/>
      <c r="DDB300" s="156"/>
      <c r="DDC300" s="156"/>
      <c r="DDD300" s="156"/>
      <c r="DDE300" s="156"/>
      <c r="DDF300" s="156"/>
      <c r="DDG300" s="156"/>
      <c r="DDH300" s="156"/>
      <c r="DDI300" s="156"/>
      <c r="DDJ300" s="156"/>
      <c r="DDK300" s="156"/>
      <c r="DDL300" s="156"/>
      <c r="DDM300" s="157"/>
      <c r="DDN300" s="153"/>
      <c r="DDO300" s="156"/>
      <c r="DDP300" s="156"/>
      <c r="DDQ300" s="156"/>
      <c r="DDR300" s="156"/>
      <c r="DDS300" s="156"/>
      <c r="DDT300" s="156"/>
      <c r="DDU300" s="156"/>
      <c r="DDV300" s="156"/>
      <c r="DDW300" s="156"/>
      <c r="DDX300" s="156"/>
      <c r="DDY300" s="156"/>
      <c r="DDZ300" s="156"/>
      <c r="DEA300" s="156"/>
      <c r="DEB300" s="156"/>
      <c r="DEC300" s="156"/>
      <c r="DED300" s="156"/>
      <c r="DEE300" s="156"/>
      <c r="DEF300" s="156"/>
      <c r="DEG300" s="156"/>
      <c r="DEH300" s="156"/>
      <c r="DEI300" s="156"/>
      <c r="DEJ300" s="156"/>
      <c r="DEK300" s="156"/>
      <c r="DEL300" s="156"/>
      <c r="DEM300" s="156"/>
      <c r="DEN300" s="156"/>
      <c r="DEO300" s="156"/>
      <c r="DEP300" s="156"/>
      <c r="DEQ300" s="156"/>
      <c r="DER300" s="157"/>
      <c r="DES300" s="153"/>
      <c r="DET300" s="156"/>
      <c r="DEU300" s="156"/>
      <c r="DEV300" s="156"/>
      <c r="DEW300" s="156"/>
      <c r="DEX300" s="156"/>
      <c r="DEY300" s="156"/>
      <c r="DEZ300" s="156"/>
      <c r="DFA300" s="156"/>
      <c r="DFB300" s="156"/>
      <c r="DFC300" s="156"/>
      <c r="DFD300" s="156"/>
      <c r="DFE300" s="156"/>
      <c r="DFF300" s="156"/>
      <c r="DFG300" s="156"/>
      <c r="DFH300" s="156"/>
      <c r="DFI300" s="156"/>
      <c r="DFJ300" s="156"/>
      <c r="DFK300" s="156"/>
      <c r="DFL300" s="156"/>
      <c r="DFM300" s="156"/>
      <c r="DFN300" s="156"/>
      <c r="DFO300" s="156"/>
      <c r="DFP300" s="156"/>
      <c r="DFQ300" s="156"/>
      <c r="DFR300" s="156"/>
      <c r="DFS300" s="156"/>
      <c r="DFT300" s="156"/>
      <c r="DFU300" s="156"/>
      <c r="DFV300" s="156"/>
      <c r="DFW300" s="157"/>
      <c r="DFX300" s="153"/>
      <c r="DFY300" s="156"/>
      <c r="DFZ300" s="156"/>
      <c r="DGA300" s="156"/>
      <c r="DGB300" s="156"/>
      <c r="DGC300" s="156"/>
      <c r="DGD300" s="156"/>
      <c r="DGE300" s="156"/>
      <c r="DGF300" s="156"/>
      <c r="DGG300" s="156"/>
      <c r="DGH300" s="156"/>
      <c r="DGI300" s="156"/>
      <c r="DGJ300" s="156"/>
      <c r="DGK300" s="156"/>
      <c r="DGL300" s="156"/>
      <c r="DGM300" s="156"/>
      <c r="DGN300" s="156"/>
      <c r="DGO300" s="156"/>
      <c r="DGP300" s="156"/>
      <c r="DGQ300" s="156"/>
      <c r="DGR300" s="156"/>
      <c r="DGS300" s="156"/>
      <c r="DGT300" s="156"/>
      <c r="DGU300" s="156"/>
      <c r="DGV300" s="156"/>
      <c r="DGW300" s="156"/>
      <c r="DGX300" s="156"/>
      <c r="DGY300" s="156"/>
      <c r="DGZ300" s="156"/>
      <c r="DHA300" s="156"/>
      <c r="DHB300" s="157"/>
      <c r="DHC300" s="153"/>
      <c r="DHD300" s="156"/>
      <c r="DHE300" s="156"/>
      <c r="DHF300" s="156"/>
      <c r="DHG300" s="156"/>
      <c r="DHH300" s="156"/>
      <c r="DHI300" s="156"/>
      <c r="DHJ300" s="156"/>
      <c r="DHK300" s="156"/>
      <c r="DHL300" s="156"/>
      <c r="DHM300" s="156"/>
      <c r="DHN300" s="156"/>
      <c r="DHO300" s="156"/>
      <c r="DHP300" s="156"/>
      <c r="DHQ300" s="156"/>
      <c r="DHR300" s="156"/>
      <c r="DHS300" s="156"/>
      <c r="DHT300" s="156"/>
      <c r="DHU300" s="156"/>
      <c r="DHV300" s="156"/>
      <c r="DHW300" s="156"/>
      <c r="DHX300" s="156"/>
      <c r="DHY300" s="156"/>
      <c r="DHZ300" s="156"/>
      <c r="DIA300" s="156"/>
      <c r="DIB300" s="156"/>
      <c r="DIC300" s="156"/>
      <c r="DID300" s="156"/>
      <c r="DIE300" s="156"/>
      <c r="DIF300" s="156"/>
      <c r="DIG300" s="157"/>
      <c r="DIH300" s="153"/>
      <c r="DII300" s="156"/>
      <c r="DIJ300" s="156"/>
      <c r="DIK300" s="156"/>
      <c r="DIL300" s="156"/>
      <c r="DIM300" s="156"/>
      <c r="DIN300" s="156"/>
      <c r="DIO300" s="156"/>
      <c r="DIP300" s="156"/>
      <c r="DIQ300" s="156"/>
      <c r="DIR300" s="156"/>
      <c r="DIS300" s="156"/>
      <c r="DIT300" s="156"/>
      <c r="DIU300" s="156"/>
      <c r="DIV300" s="156"/>
      <c r="DIW300" s="156"/>
      <c r="DIX300" s="156"/>
      <c r="DIY300" s="156"/>
      <c r="DIZ300" s="156"/>
      <c r="DJA300" s="156"/>
      <c r="DJB300" s="156"/>
      <c r="DJC300" s="156"/>
      <c r="DJD300" s="156"/>
      <c r="DJE300" s="156"/>
      <c r="DJF300" s="156"/>
      <c r="DJG300" s="156"/>
      <c r="DJH300" s="156"/>
      <c r="DJI300" s="156"/>
      <c r="DJJ300" s="156"/>
      <c r="DJK300" s="156"/>
      <c r="DJL300" s="157"/>
      <c r="DJM300" s="153"/>
      <c r="DJN300" s="156"/>
      <c r="DJO300" s="156"/>
      <c r="DJP300" s="156"/>
      <c r="DJQ300" s="156"/>
      <c r="DJR300" s="156"/>
      <c r="DJS300" s="156"/>
      <c r="DJT300" s="156"/>
      <c r="DJU300" s="156"/>
      <c r="DJV300" s="156"/>
      <c r="DJW300" s="156"/>
      <c r="DJX300" s="156"/>
      <c r="DJY300" s="156"/>
      <c r="DJZ300" s="156"/>
      <c r="DKA300" s="156"/>
      <c r="DKB300" s="156"/>
      <c r="DKC300" s="156"/>
      <c r="DKD300" s="156"/>
      <c r="DKE300" s="156"/>
      <c r="DKF300" s="156"/>
      <c r="DKG300" s="156"/>
      <c r="DKH300" s="156"/>
      <c r="DKI300" s="156"/>
      <c r="DKJ300" s="156"/>
      <c r="DKK300" s="156"/>
      <c r="DKL300" s="156"/>
      <c r="DKM300" s="156"/>
      <c r="DKN300" s="156"/>
      <c r="DKO300" s="156"/>
      <c r="DKP300" s="156"/>
      <c r="DKQ300" s="157"/>
      <c r="DKR300" s="153"/>
      <c r="DKS300" s="156"/>
      <c r="DKT300" s="156"/>
      <c r="DKU300" s="156"/>
      <c r="DKV300" s="156"/>
      <c r="DKW300" s="156"/>
      <c r="DKX300" s="156"/>
      <c r="DKY300" s="156"/>
      <c r="DKZ300" s="156"/>
      <c r="DLA300" s="156"/>
      <c r="DLB300" s="156"/>
      <c r="DLC300" s="156"/>
      <c r="DLD300" s="156"/>
      <c r="DLE300" s="156"/>
      <c r="DLF300" s="156"/>
      <c r="DLG300" s="156"/>
      <c r="DLH300" s="156"/>
      <c r="DLI300" s="156"/>
      <c r="DLJ300" s="156"/>
      <c r="DLK300" s="156"/>
      <c r="DLL300" s="156"/>
      <c r="DLM300" s="156"/>
      <c r="DLN300" s="156"/>
      <c r="DLO300" s="156"/>
      <c r="DLP300" s="156"/>
      <c r="DLQ300" s="156"/>
      <c r="DLR300" s="156"/>
      <c r="DLS300" s="156"/>
      <c r="DLT300" s="156"/>
      <c r="DLU300" s="156"/>
      <c r="DLV300" s="157"/>
      <c r="DLW300" s="153"/>
      <c r="DLX300" s="156"/>
      <c r="DLY300" s="156"/>
      <c r="DLZ300" s="156"/>
      <c r="DMA300" s="156"/>
      <c r="DMB300" s="156"/>
      <c r="DMC300" s="156"/>
      <c r="DMD300" s="156"/>
      <c r="DME300" s="156"/>
      <c r="DMF300" s="156"/>
      <c r="DMG300" s="156"/>
      <c r="DMH300" s="156"/>
      <c r="DMI300" s="156"/>
      <c r="DMJ300" s="156"/>
      <c r="DMK300" s="156"/>
      <c r="DML300" s="156"/>
      <c r="DMM300" s="156"/>
      <c r="DMN300" s="156"/>
      <c r="DMO300" s="156"/>
      <c r="DMP300" s="156"/>
      <c r="DMQ300" s="156"/>
      <c r="DMR300" s="156"/>
      <c r="DMS300" s="156"/>
      <c r="DMT300" s="156"/>
      <c r="DMU300" s="156"/>
      <c r="DMV300" s="156"/>
      <c r="DMW300" s="156"/>
      <c r="DMX300" s="156"/>
      <c r="DMY300" s="156"/>
      <c r="DMZ300" s="156"/>
      <c r="DNA300" s="157"/>
      <c r="DNB300" s="153"/>
      <c r="DNC300" s="156"/>
      <c r="DND300" s="156"/>
      <c r="DNE300" s="156"/>
      <c r="DNF300" s="156"/>
      <c r="DNG300" s="156"/>
      <c r="DNH300" s="156"/>
      <c r="DNI300" s="156"/>
      <c r="DNJ300" s="156"/>
      <c r="DNK300" s="156"/>
      <c r="DNL300" s="156"/>
      <c r="DNM300" s="156"/>
      <c r="DNN300" s="156"/>
      <c r="DNO300" s="156"/>
      <c r="DNP300" s="156"/>
      <c r="DNQ300" s="156"/>
      <c r="DNR300" s="156"/>
      <c r="DNS300" s="156"/>
      <c r="DNT300" s="156"/>
      <c r="DNU300" s="156"/>
      <c r="DNV300" s="156"/>
      <c r="DNW300" s="156"/>
      <c r="DNX300" s="156"/>
      <c r="DNY300" s="156"/>
      <c r="DNZ300" s="156"/>
      <c r="DOA300" s="156"/>
      <c r="DOB300" s="156"/>
      <c r="DOC300" s="156"/>
      <c r="DOD300" s="156"/>
      <c r="DOE300" s="156"/>
      <c r="DOF300" s="157"/>
      <c r="DOG300" s="153"/>
      <c r="DOH300" s="156"/>
      <c r="DOI300" s="156"/>
      <c r="DOJ300" s="156"/>
      <c r="DOK300" s="156"/>
      <c r="DOL300" s="156"/>
      <c r="DOM300" s="156"/>
      <c r="DON300" s="156"/>
      <c r="DOO300" s="156"/>
      <c r="DOP300" s="156"/>
      <c r="DOQ300" s="156"/>
      <c r="DOR300" s="156"/>
      <c r="DOS300" s="156"/>
      <c r="DOT300" s="156"/>
      <c r="DOU300" s="156"/>
      <c r="DOV300" s="156"/>
      <c r="DOW300" s="156"/>
      <c r="DOX300" s="156"/>
      <c r="DOY300" s="156"/>
      <c r="DOZ300" s="156"/>
      <c r="DPA300" s="156"/>
      <c r="DPB300" s="156"/>
      <c r="DPC300" s="156"/>
      <c r="DPD300" s="156"/>
      <c r="DPE300" s="156"/>
      <c r="DPF300" s="156"/>
      <c r="DPG300" s="156"/>
      <c r="DPH300" s="156"/>
      <c r="DPI300" s="156"/>
      <c r="DPJ300" s="156"/>
      <c r="DPK300" s="157"/>
      <c r="DPL300" s="153"/>
      <c r="DPM300" s="156"/>
      <c r="DPN300" s="156"/>
      <c r="DPO300" s="156"/>
      <c r="DPP300" s="156"/>
      <c r="DPQ300" s="156"/>
      <c r="DPR300" s="156"/>
      <c r="DPS300" s="156"/>
      <c r="DPT300" s="156"/>
      <c r="DPU300" s="156"/>
      <c r="DPV300" s="156"/>
      <c r="DPW300" s="156"/>
      <c r="DPX300" s="156"/>
      <c r="DPY300" s="156"/>
      <c r="DPZ300" s="156"/>
      <c r="DQA300" s="156"/>
      <c r="DQB300" s="156"/>
      <c r="DQC300" s="156"/>
      <c r="DQD300" s="156"/>
      <c r="DQE300" s="156"/>
      <c r="DQF300" s="156"/>
      <c r="DQG300" s="156"/>
      <c r="DQH300" s="156"/>
      <c r="DQI300" s="156"/>
      <c r="DQJ300" s="156"/>
      <c r="DQK300" s="156"/>
      <c r="DQL300" s="156"/>
      <c r="DQM300" s="156"/>
      <c r="DQN300" s="156"/>
      <c r="DQO300" s="156"/>
      <c r="DQP300" s="157"/>
      <c r="DQQ300" s="153"/>
      <c r="DQR300" s="156"/>
      <c r="DQS300" s="156"/>
      <c r="DQT300" s="156"/>
      <c r="DQU300" s="156"/>
      <c r="DQV300" s="156"/>
      <c r="DQW300" s="156"/>
      <c r="DQX300" s="156"/>
      <c r="DQY300" s="156"/>
      <c r="DQZ300" s="156"/>
      <c r="DRA300" s="156"/>
      <c r="DRB300" s="156"/>
      <c r="DRC300" s="156"/>
      <c r="DRD300" s="156"/>
      <c r="DRE300" s="156"/>
      <c r="DRF300" s="156"/>
      <c r="DRG300" s="156"/>
      <c r="DRH300" s="156"/>
      <c r="DRI300" s="156"/>
      <c r="DRJ300" s="156"/>
      <c r="DRK300" s="156"/>
      <c r="DRL300" s="156"/>
      <c r="DRM300" s="156"/>
      <c r="DRN300" s="156"/>
      <c r="DRO300" s="156"/>
      <c r="DRP300" s="156"/>
      <c r="DRQ300" s="156"/>
      <c r="DRR300" s="156"/>
      <c r="DRS300" s="156"/>
      <c r="DRT300" s="156"/>
      <c r="DRU300" s="157"/>
      <c r="DRV300" s="153"/>
      <c r="DRW300" s="156"/>
      <c r="DRX300" s="156"/>
      <c r="DRY300" s="156"/>
      <c r="DRZ300" s="156"/>
      <c r="DSA300" s="156"/>
      <c r="DSB300" s="156"/>
      <c r="DSC300" s="156"/>
      <c r="DSD300" s="156"/>
      <c r="DSE300" s="156"/>
      <c r="DSF300" s="156"/>
      <c r="DSG300" s="156"/>
      <c r="DSH300" s="156"/>
      <c r="DSI300" s="156"/>
      <c r="DSJ300" s="156"/>
      <c r="DSK300" s="156"/>
      <c r="DSL300" s="156"/>
      <c r="DSM300" s="156"/>
      <c r="DSN300" s="156"/>
      <c r="DSO300" s="156"/>
      <c r="DSP300" s="156"/>
      <c r="DSQ300" s="156"/>
      <c r="DSR300" s="156"/>
      <c r="DSS300" s="156"/>
      <c r="DST300" s="156"/>
      <c r="DSU300" s="156"/>
      <c r="DSV300" s="156"/>
      <c r="DSW300" s="156"/>
      <c r="DSX300" s="156"/>
      <c r="DSY300" s="156"/>
      <c r="DSZ300" s="157"/>
      <c r="DTA300" s="153"/>
      <c r="DTB300" s="156"/>
      <c r="DTC300" s="156"/>
      <c r="DTD300" s="156"/>
      <c r="DTE300" s="156"/>
      <c r="DTF300" s="156"/>
      <c r="DTG300" s="156"/>
      <c r="DTH300" s="156"/>
      <c r="DTI300" s="156"/>
      <c r="DTJ300" s="156"/>
      <c r="DTK300" s="156"/>
      <c r="DTL300" s="156"/>
      <c r="DTM300" s="156"/>
      <c r="DTN300" s="156"/>
      <c r="DTO300" s="156"/>
      <c r="DTP300" s="156"/>
      <c r="DTQ300" s="156"/>
      <c r="DTR300" s="156"/>
      <c r="DTS300" s="156"/>
      <c r="DTT300" s="156"/>
      <c r="DTU300" s="156"/>
      <c r="DTV300" s="156"/>
      <c r="DTW300" s="156"/>
      <c r="DTX300" s="156"/>
      <c r="DTY300" s="156"/>
      <c r="DTZ300" s="156"/>
      <c r="DUA300" s="156"/>
      <c r="DUB300" s="156"/>
      <c r="DUC300" s="156"/>
      <c r="DUD300" s="156"/>
      <c r="DUE300" s="157"/>
      <c r="DUF300" s="153"/>
      <c r="DUG300" s="156"/>
      <c r="DUH300" s="156"/>
      <c r="DUI300" s="156"/>
      <c r="DUJ300" s="156"/>
      <c r="DUK300" s="156"/>
      <c r="DUL300" s="156"/>
      <c r="DUM300" s="156"/>
      <c r="DUN300" s="156"/>
      <c r="DUO300" s="156"/>
      <c r="DUP300" s="156"/>
      <c r="DUQ300" s="156"/>
      <c r="DUR300" s="156"/>
      <c r="DUS300" s="156"/>
      <c r="DUT300" s="156"/>
      <c r="DUU300" s="156"/>
      <c r="DUV300" s="156"/>
      <c r="DUW300" s="156"/>
      <c r="DUX300" s="156"/>
      <c r="DUY300" s="156"/>
      <c r="DUZ300" s="156"/>
      <c r="DVA300" s="156"/>
      <c r="DVB300" s="156"/>
      <c r="DVC300" s="156"/>
      <c r="DVD300" s="156"/>
      <c r="DVE300" s="156"/>
      <c r="DVF300" s="156"/>
      <c r="DVG300" s="156"/>
      <c r="DVH300" s="156"/>
      <c r="DVI300" s="156"/>
      <c r="DVJ300" s="157"/>
      <c r="DVK300" s="153"/>
      <c r="DVL300" s="156"/>
      <c r="DVM300" s="156"/>
      <c r="DVN300" s="156"/>
      <c r="DVO300" s="156"/>
      <c r="DVP300" s="156"/>
      <c r="DVQ300" s="156"/>
      <c r="DVR300" s="156"/>
      <c r="DVS300" s="156"/>
      <c r="DVT300" s="156"/>
      <c r="DVU300" s="156"/>
      <c r="DVV300" s="156"/>
      <c r="DVW300" s="156"/>
      <c r="DVX300" s="156"/>
      <c r="DVY300" s="156"/>
      <c r="DVZ300" s="156"/>
      <c r="DWA300" s="156"/>
      <c r="DWB300" s="156"/>
      <c r="DWC300" s="156"/>
      <c r="DWD300" s="156"/>
      <c r="DWE300" s="156"/>
      <c r="DWF300" s="156"/>
      <c r="DWG300" s="156"/>
      <c r="DWH300" s="156"/>
      <c r="DWI300" s="156"/>
      <c r="DWJ300" s="156"/>
      <c r="DWK300" s="156"/>
      <c r="DWL300" s="156"/>
      <c r="DWM300" s="156"/>
      <c r="DWN300" s="156"/>
      <c r="DWO300" s="157"/>
      <c r="DWP300" s="153"/>
      <c r="DWQ300" s="156"/>
      <c r="DWR300" s="156"/>
      <c r="DWS300" s="156"/>
      <c r="DWT300" s="156"/>
      <c r="DWU300" s="156"/>
      <c r="DWV300" s="156"/>
      <c r="DWW300" s="156"/>
      <c r="DWX300" s="156"/>
      <c r="DWY300" s="156"/>
      <c r="DWZ300" s="156"/>
      <c r="DXA300" s="156"/>
      <c r="DXB300" s="156"/>
      <c r="DXC300" s="156"/>
      <c r="DXD300" s="156"/>
      <c r="DXE300" s="156"/>
      <c r="DXF300" s="156"/>
      <c r="DXG300" s="156"/>
      <c r="DXH300" s="156"/>
      <c r="DXI300" s="156"/>
      <c r="DXJ300" s="156"/>
      <c r="DXK300" s="156"/>
      <c r="DXL300" s="156"/>
      <c r="DXM300" s="156"/>
      <c r="DXN300" s="156"/>
      <c r="DXO300" s="156"/>
      <c r="DXP300" s="156"/>
      <c r="DXQ300" s="156"/>
      <c r="DXR300" s="156"/>
      <c r="DXS300" s="156"/>
      <c r="DXT300" s="157"/>
      <c r="DXU300" s="153"/>
      <c r="DXV300" s="156"/>
      <c r="DXW300" s="156"/>
      <c r="DXX300" s="156"/>
      <c r="DXY300" s="156"/>
      <c r="DXZ300" s="156"/>
      <c r="DYA300" s="156"/>
      <c r="DYB300" s="156"/>
      <c r="DYC300" s="156"/>
      <c r="DYD300" s="156"/>
      <c r="DYE300" s="156"/>
      <c r="DYF300" s="156"/>
      <c r="DYG300" s="156"/>
      <c r="DYH300" s="156"/>
      <c r="DYI300" s="156"/>
      <c r="DYJ300" s="156"/>
      <c r="DYK300" s="156"/>
      <c r="DYL300" s="156"/>
      <c r="DYM300" s="156"/>
      <c r="DYN300" s="156"/>
      <c r="DYO300" s="156"/>
      <c r="DYP300" s="156"/>
      <c r="DYQ300" s="156"/>
      <c r="DYR300" s="156"/>
      <c r="DYS300" s="156"/>
      <c r="DYT300" s="156"/>
      <c r="DYU300" s="156"/>
      <c r="DYV300" s="156"/>
      <c r="DYW300" s="156"/>
      <c r="DYX300" s="156"/>
      <c r="DYY300" s="157"/>
      <c r="DYZ300" s="153"/>
      <c r="DZA300" s="156"/>
      <c r="DZB300" s="156"/>
      <c r="DZC300" s="156"/>
      <c r="DZD300" s="156"/>
      <c r="DZE300" s="156"/>
      <c r="DZF300" s="156"/>
      <c r="DZG300" s="156"/>
      <c r="DZH300" s="156"/>
      <c r="DZI300" s="156"/>
      <c r="DZJ300" s="156"/>
      <c r="DZK300" s="156"/>
      <c r="DZL300" s="156"/>
      <c r="DZM300" s="156"/>
      <c r="DZN300" s="156"/>
      <c r="DZO300" s="156"/>
      <c r="DZP300" s="156"/>
      <c r="DZQ300" s="156"/>
      <c r="DZR300" s="156"/>
      <c r="DZS300" s="156"/>
      <c r="DZT300" s="156"/>
      <c r="DZU300" s="156"/>
      <c r="DZV300" s="156"/>
      <c r="DZW300" s="156"/>
      <c r="DZX300" s="156"/>
      <c r="DZY300" s="156"/>
      <c r="DZZ300" s="156"/>
      <c r="EAA300" s="156"/>
      <c r="EAB300" s="156"/>
      <c r="EAC300" s="156"/>
      <c r="EAD300" s="157"/>
      <c r="EAE300" s="153"/>
      <c r="EAF300" s="156"/>
      <c r="EAG300" s="156"/>
      <c r="EAH300" s="156"/>
      <c r="EAI300" s="156"/>
      <c r="EAJ300" s="156"/>
      <c r="EAK300" s="156"/>
      <c r="EAL300" s="156"/>
      <c r="EAM300" s="156"/>
      <c r="EAN300" s="156"/>
      <c r="EAO300" s="156"/>
      <c r="EAP300" s="156"/>
      <c r="EAQ300" s="156"/>
      <c r="EAR300" s="156"/>
      <c r="EAS300" s="156"/>
      <c r="EAT300" s="156"/>
      <c r="EAU300" s="156"/>
      <c r="EAV300" s="156"/>
      <c r="EAW300" s="156"/>
      <c r="EAX300" s="156"/>
      <c r="EAY300" s="156"/>
      <c r="EAZ300" s="156"/>
      <c r="EBA300" s="156"/>
      <c r="EBB300" s="156"/>
      <c r="EBC300" s="156"/>
      <c r="EBD300" s="156"/>
      <c r="EBE300" s="156"/>
      <c r="EBF300" s="156"/>
      <c r="EBG300" s="156"/>
      <c r="EBH300" s="156"/>
      <c r="EBI300" s="157"/>
      <c r="EBJ300" s="153"/>
      <c r="EBK300" s="156"/>
      <c r="EBL300" s="156"/>
      <c r="EBM300" s="156"/>
      <c r="EBN300" s="156"/>
      <c r="EBO300" s="156"/>
      <c r="EBP300" s="156"/>
      <c r="EBQ300" s="156"/>
      <c r="EBR300" s="156"/>
      <c r="EBS300" s="156"/>
      <c r="EBT300" s="156"/>
      <c r="EBU300" s="156"/>
      <c r="EBV300" s="156"/>
      <c r="EBW300" s="156"/>
      <c r="EBX300" s="156"/>
      <c r="EBY300" s="156"/>
      <c r="EBZ300" s="156"/>
      <c r="ECA300" s="156"/>
      <c r="ECB300" s="156"/>
      <c r="ECC300" s="156"/>
      <c r="ECD300" s="156"/>
      <c r="ECE300" s="156"/>
      <c r="ECF300" s="156"/>
      <c r="ECG300" s="156"/>
      <c r="ECH300" s="156"/>
      <c r="ECI300" s="156"/>
      <c r="ECJ300" s="156"/>
      <c r="ECK300" s="156"/>
      <c r="ECL300" s="156"/>
      <c r="ECM300" s="156"/>
      <c r="ECN300" s="157"/>
      <c r="ECO300" s="153"/>
      <c r="ECP300" s="156"/>
      <c r="ECQ300" s="156"/>
      <c r="ECR300" s="156"/>
      <c r="ECS300" s="156"/>
      <c r="ECT300" s="156"/>
      <c r="ECU300" s="156"/>
      <c r="ECV300" s="156"/>
      <c r="ECW300" s="156"/>
      <c r="ECX300" s="156"/>
      <c r="ECY300" s="156"/>
      <c r="ECZ300" s="156"/>
      <c r="EDA300" s="156"/>
      <c r="EDB300" s="156"/>
      <c r="EDC300" s="156"/>
      <c r="EDD300" s="156"/>
      <c r="EDE300" s="156"/>
      <c r="EDF300" s="156"/>
      <c r="EDG300" s="156"/>
      <c r="EDH300" s="156"/>
      <c r="EDI300" s="156"/>
      <c r="EDJ300" s="156"/>
      <c r="EDK300" s="156"/>
      <c r="EDL300" s="156"/>
      <c r="EDM300" s="156"/>
      <c r="EDN300" s="156"/>
      <c r="EDO300" s="156"/>
      <c r="EDP300" s="156"/>
      <c r="EDQ300" s="156"/>
      <c r="EDR300" s="156"/>
      <c r="EDS300" s="157"/>
      <c r="EDT300" s="153"/>
      <c r="EDU300" s="156"/>
      <c r="EDV300" s="156"/>
      <c r="EDW300" s="156"/>
      <c r="EDX300" s="156"/>
      <c r="EDY300" s="156"/>
      <c r="EDZ300" s="156"/>
      <c r="EEA300" s="156"/>
      <c r="EEB300" s="156"/>
      <c r="EEC300" s="156"/>
      <c r="EED300" s="156"/>
      <c r="EEE300" s="156"/>
      <c r="EEF300" s="156"/>
      <c r="EEG300" s="156"/>
      <c r="EEH300" s="156"/>
      <c r="EEI300" s="156"/>
      <c r="EEJ300" s="156"/>
      <c r="EEK300" s="156"/>
      <c r="EEL300" s="156"/>
      <c r="EEM300" s="156"/>
      <c r="EEN300" s="156"/>
      <c r="EEO300" s="156"/>
      <c r="EEP300" s="156"/>
      <c r="EEQ300" s="156"/>
      <c r="EER300" s="156"/>
      <c r="EES300" s="156"/>
      <c r="EET300" s="156"/>
      <c r="EEU300" s="156"/>
      <c r="EEV300" s="156"/>
      <c r="EEW300" s="156"/>
      <c r="EEX300" s="157"/>
      <c r="EEY300" s="153"/>
      <c r="EEZ300" s="156"/>
      <c r="EFA300" s="156"/>
      <c r="EFB300" s="156"/>
      <c r="EFC300" s="156"/>
      <c r="EFD300" s="156"/>
      <c r="EFE300" s="156"/>
      <c r="EFF300" s="156"/>
      <c r="EFG300" s="156"/>
      <c r="EFH300" s="156"/>
      <c r="EFI300" s="156"/>
      <c r="EFJ300" s="156"/>
      <c r="EFK300" s="156"/>
      <c r="EFL300" s="156"/>
      <c r="EFM300" s="156"/>
      <c r="EFN300" s="156"/>
      <c r="EFO300" s="156"/>
      <c r="EFP300" s="156"/>
      <c r="EFQ300" s="156"/>
      <c r="EFR300" s="156"/>
      <c r="EFS300" s="156"/>
      <c r="EFT300" s="156"/>
      <c r="EFU300" s="156"/>
      <c r="EFV300" s="156"/>
      <c r="EFW300" s="156"/>
      <c r="EFX300" s="156"/>
      <c r="EFY300" s="156"/>
      <c r="EFZ300" s="156"/>
      <c r="EGA300" s="156"/>
      <c r="EGB300" s="156"/>
      <c r="EGC300" s="157"/>
      <c r="EGD300" s="153"/>
      <c r="EGE300" s="156"/>
      <c r="EGF300" s="156"/>
      <c r="EGG300" s="156"/>
      <c r="EGH300" s="156"/>
      <c r="EGI300" s="156"/>
      <c r="EGJ300" s="156"/>
      <c r="EGK300" s="156"/>
      <c r="EGL300" s="156"/>
      <c r="EGM300" s="156"/>
      <c r="EGN300" s="156"/>
      <c r="EGO300" s="156"/>
      <c r="EGP300" s="156"/>
      <c r="EGQ300" s="156"/>
      <c r="EGR300" s="156"/>
      <c r="EGS300" s="156"/>
      <c r="EGT300" s="156"/>
      <c r="EGU300" s="156"/>
      <c r="EGV300" s="156"/>
      <c r="EGW300" s="156"/>
      <c r="EGX300" s="156"/>
      <c r="EGY300" s="156"/>
      <c r="EGZ300" s="156"/>
      <c r="EHA300" s="156"/>
      <c r="EHB300" s="156"/>
      <c r="EHC300" s="156"/>
      <c r="EHD300" s="156"/>
      <c r="EHE300" s="156"/>
      <c r="EHF300" s="156"/>
      <c r="EHG300" s="156"/>
      <c r="EHH300" s="157"/>
      <c r="EHI300" s="153"/>
      <c r="EHJ300" s="156"/>
      <c r="EHK300" s="156"/>
      <c r="EHL300" s="156"/>
      <c r="EHM300" s="156"/>
      <c r="EHN300" s="156"/>
      <c r="EHO300" s="156"/>
      <c r="EHP300" s="156"/>
      <c r="EHQ300" s="156"/>
      <c r="EHR300" s="156"/>
      <c r="EHS300" s="156"/>
      <c r="EHT300" s="156"/>
      <c r="EHU300" s="156"/>
      <c r="EHV300" s="156"/>
      <c r="EHW300" s="156"/>
      <c r="EHX300" s="156"/>
      <c r="EHY300" s="156"/>
      <c r="EHZ300" s="156"/>
      <c r="EIA300" s="156"/>
      <c r="EIB300" s="156"/>
      <c r="EIC300" s="156"/>
      <c r="EID300" s="156"/>
      <c r="EIE300" s="156"/>
      <c r="EIF300" s="156"/>
      <c r="EIG300" s="156"/>
      <c r="EIH300" s="156"/>
      <c r="EII300" s="156"/>
      <c r="EIJ300" s="156"/>
      <c r="EIK300" s="156"/>
      <c r="EIL300" s="156"/>
      <c r="EIM300" s="157"/>
      <c r="EIN300" s="153"/>
      <c r="EIO300" s="156"/>
      <c r="EIP300" s="156"/>
      <c r="EIQ300" s="156"/>
      <c r="EIR300" s="156"/>
      <c r="EIS300" s="156"/>
      <c r="EIT300" s="156"/>
      <c r="EIU300" s="156"/>
      <c r="EIV300" s="156"/>
      <c r="EIW300" s="156"/>
      <c r="EIX300" s="156"/>
      <c r="EIY300" s="156"/>
      <c r="EIZ300" s="156"/>
      <c r="EJA300" s="156"/>
      <c r="EJB300" s="156"/>
      <c r="EJC300" s="156"/>
      <c r="EJD300" s="156"/>
      <c r="EJE300" s="156"/>
      <c r="EJF300" s="156"/>
      <c r="EJG300" s="156"/>
      <c r="EJH300" s="156"/>
      <c r="EJI300" s="156"/>
      <c r="EJJ300" s="156"/>
      <c r="EJK300" s="156"/>
      <c r="EJL300" s="156"/>
      <c r="EJM300" s="156"/>
      <c r="EJN300" s="156"/>
      <c r="EJO300" s="156"/>
      <c r="EJP300" s="156"/>
      <c r="EJQ300" s="156"/>
      <c r="EJR300" s="157"/>
      <c r="EJS300" s="153"/>
      <c r="EJT300" s="156"/>
      <c r="EJU300" s="156"/>
      <c r="EJV300" s="156"/>
      <c r="EJW300" s="156"/>
      <c r="EJX300" s="156"/>
      <c r="EJY300" s="156"/>
      <c r="EJZ300" s="156"/>
      <c r="EKA300" s="156"/>
      <c r="EKB300" s="156"/>
      <c r="EKC300" s="156"/>
      <c r="EKD300" s="156"/>
      <c r="EKE300" s="156"/>
      <c r="EKF300" s="156"/>
      <c r="EKG300" s="156"/>
      <c r="EKH300" s="156"/>
      <c r="EKI300" s="156"/>
      <c r="EKJ300" s="156"/>
      <c r="EKK300" s="156"/>
      <c r="EKL300" s="156"/>
      <c r="EKM300" s="156"/>
      <c r="EKN300" s="156"/>
      <c r="EKO300" s="156"/>
      <c r="EKP300" s="156"/>
      <c r="EKQ300" s="156"/>
      <c r="EKR300" s="156"/>
      <c r="EKS300" s="156"/>
      <c r="EKT300" s="156"/>
      <c r="EKU300" s="156"/>
      <c r="EKV300" s="156"/>
      <c r="EKW300" s="157"/>
      <c r="EKX300" s="153"/>
      <c r="EKY300" s="156"/>
      <c r="EKZ300" s="156"/>
      <c r="ELA300" s="156"/>
      <c r="ELB300" s="156"/>
      <c r="ELC300" s="156"/>
      <c r="ELD300" s="156"/>
      <c r="ELE300" s="156"/>
      <c r="ELF300" s="156"/>
      <c r="ELG300" s="156"/>
      <c r="ELH300" s="156"/>
      <c r="ELI300" s="156"/>
      <c r="ELJ300" s="156"/>
      <c r="ELK300" s="156"/>
      <c r="ELL300" s="156"/>
      <c r="ELM300" s="156"/>
      <c r="ELN300" s="156"/>
      <c r="ELO300" s="156"/>
      <c r="ELP300" s="156"/>
      <c r="ELQ300" s="156"/>
      <c r="ELR300" s="156"/>
      <c r="ELS300" s="156"/>
      <c r="ELT300" s="156"/>
      <c r="ELU300" s="156"/>
      <c r="ELV300" s="156"/>
      <c r="ELW300" s="156"/>
      <c r="ELX300" s="156"/>
      <c r="ELY300" s="156"/>
      <c r="ELZ300" s="156"/>
      <c r="EMA300" s="156"/>
      <c r="EMB300" s="157"/>
      <c r="EMC300" s="153"/>
      <c r="EMD300" s="156"/>
      <c r="EME300" s="156"/>
      <c r="EMF300" s="156"/>
      <c r="EMG300" s="156"/>
      <c r="EMH300" s="156"/>
      <c r="EMI300" s="156"/>
      <c r="EMJ300" s="156"/>
      <c r="EMK300" s="156"/>
      <c r="EML300" s="156"/>
      <c r="EMM300" s="156"/>
      <c r="EMN300" s="156"/>
      <c r="EMO300" s="156"/>
      <c r="EMP300" s="156"/>
      <c r="EMQ300" s="156"/>
      <c r="EMR300" s="156"/>
      <c r="EMS300" s="156"/>
      <c r="EMT300" s="156"/>
      <c r="EMU300" s="156"/>
      <c r="EMV300" s="156"/>
      <c r="EMW300" s="156"/>
      <c r="EMX300" s="156"/>
      <c r="EMY300" s="156"/>
      <c r="EMZ300" s="156"/>
      <c r="ENA300" s="156"/>
      <c r="ENB300" s="156"/>
      <c r="ENC300" s="156"/>
      <c r="END300" s="156"/>
      <c r="ENE300" s="156"/>
      <c r="ENF300" s="156"/>
      <c r="ENG300" s="157"/>
      <c r="ENH300" s="153"/>
      <c r="ENI300" s="156"/>
      <c r="ENJ300" s="156"/>
      <c r="ENK300" s="156"/>
      <c r="ENL300" s="156"/>
      <c r="ENM300" s="156"/>
      <c r="ENN300" s="156"/>
      <c r="ENO300" s="156"/>
      <c r="ENP300" s="156"/>
      <c r="ENQ300" s="156"/>
      <c r="ENR300" s="156"/>
      <c r="ENS300" s="156"/>
      <c r="ENT300" s="156"/>
      <c r="ENU300" s="156"/>
      <c r="ENV300" s="156"/>
      <c r="ENW300" s="156"/>
      <c r="ENX300" s="156"/>
      <c r="ENY300" s="156"/>
      <c r="ENZ300" s="156"/>
      <c r="EOA300" s="156"/>
      <c r="EOB300" s="156"/>
      <c r="EOC300" s="156"/>
      <c r="EOD300" s="156"/>
      <c r="EOE300" s="156"/>
      <c r="EOF300" s="156"/>
      <c r="EOG300" s="156"/>
      <c r="EOH300" s="156"/>
      <c r="EOI300" s="156"/>
      <c r="EOJ300" s="156"/>
      <c r="EOK300" s="156"/>
      <c r="EOL300" s="157"/>
      <c r="EOM300" s="153"/>
      <c r="EON300" s="156"/>
      <c r="EOO300" s="156"/>
      <c r="EOP300" s="156"/>
      <c r="EOQ300" s="156"/>
      <c r="EOR300" s="156"/>
      <c r="EOS300" s="156"/>
      <c r="EOT300" s="156"/>
      <c r="EOU300" s="156"/>
      <c r="EOV300" s="156"/>
      <c r="EOW300" s="156"/>
      <c r="EOX300" s="156"/>
      <c r="EOY300" s="156"/>
      <c r="EOZ300" s="156"/>
      <c r="EPA300" s="156"/>
      <c r="EPB300" s="156"/>
      <c r="EPC300" s="156"/>
      <c r="EPD300" s="156"/>
      <c r="EPE300" s="156"/>
      <c r="EPF300" s="156"/>
      <c r="EPG300" s="156"/>
      <c r="EPH300" s="156"/>
      <c r="EPI300" s="156"/>
      <c r="EPJ300" s="156"/>
      <c r="EPK300" s="156"/>
      <c r="EPL300" s="156"/>
      <c r="EPM300" s="156"/>
      <c r="EPN300" s="156"/>
      <c r="EPO300" s="156"/>
      <c r="EPP300" s="156"/>
      <c r="EPQ300" s="157"/>
      <c r="EPR300" s="153"/>
      <c r="EPS300" s="156"/>
      <c r="EPT300" s="156"/>
      <c r="EPU300" s="156"/>
      <c r="EPV300" s="156"/>
      <c r="EPW300" s="156"/>
      <c r="EPX300" s="156"/>
      <c r="EPY300" s="156"/>
      <c r="EPZ300" s="156"/>
      <c r="EQA300" s="156"/>
      <c r="EQB300" s="156"/>
      <c r="EQC300" s="156"/>
      <c r="EQD300" s="156"/>
      <c r="EQE300" s="156"/>
      <c r="EQF300" s="156"/>
      <c r="EQG300" s="156"/>
      <c r="EQH300" s="156"/>
      <c r="EQI300" s="156"/>
      <c r="EQJ300" s="156"/>
      <c r="EQK300" s="156"/>
      <c r="EQL300" s="156"/>
      <c r="EQM300" s="156"/>
      <c r="EQN300" s="156"/>
      <c r="EQO300" s="156"/>
      <c r="EQP300" s="156"/>
      <c r="EQQ300" s="156"/>
      <c r="EQR300" s="156"/>
      <c r="EQS300" s="156"/>
      <c r="EQT300" s="156"/>
      <c r="EQU300" s="156"/>
      <c r="EQV300" s="157"/>
      <c r="EQW300" s="153"/>
      <c r="EQX300" s="156"/>
      <c r="EQY300" s="156"/>
      <c r="EQZ300" s="156"/>
      <c r="ERA300" s="156"/>
      <c r="ERB300" s="156"/>
      <c r="ERC300" s="156"/>
      <c r="ERD300" s="156"/>
      <c r="ERE300" s="156"/>
      <c r="ERF300" s="156"/>
      <c r="ERG300" s="156"/>
      <c r="ERH300" s="156"/>
      <c r="ERI300" s="156"/>
      <c r="ERJ300" s="156"/>
      <c r="ERK300" s="156"/>
      <c r="ERL300" s="156"/>
      <c r="ERM300" s="156"/>
      <c r="ERN300" s="156"/>
      <c r="ERO300" s="156"/>
      <c r="ERP300" s="156"/>
      <c r="ERQ300" s="156"/>
      <c r="ERR300" s="156"/>
      <c r="ERS300" s="156"/>
      <c r="ERT300" s="156"/>
      <c r="ERU300" s="156"/>
      <c r="ERV300" s="156"/>
      <c r="ERW300" s="156"/>
      <c r="ERX300" s="156"/>
      <c r="ERY300" s="156"/>
      <c r="ERZ300" s="156"/>
      <c r="ESA300" s="157"/>
      <c r="ESB300" s="153"/>
      <c r="ESC300" s="156"/>
      <c r="ESD300" s="156"/>
      <c r="ESE300" s="156"/>
      <c r="ESF300" s="156"/>
      <c r="ESG300" s="156"/>
      <c r="ESH300" s="156"/>
      <c r="ESI300" s="156"/>
      <c r="ESJ300" s="156"/>
      <c r="ESK300" s="156"/>
      <c r="ESL300" s="156"/>
      <c r="ESM300" s="156"/>
      <c r="ESN300" s="156"/>
      <c r="ESO300" s="156"/>
      <c r="ESP300" s="156"/>
      <c r="ESQ300" s="156"/>
      <c r="ESR300" s="156"/>
      <c r="ESS300" s="156"/>
      <c r="EST300" s="156"/>
      <c r="ESU300" s="156"/>
      <c r="ESV300" s="156"/>
      <c r="ESW300" s="156"/>
      <c r="ESX300" s="156"/>
      <c r="ESY300" s="156"/>
      <c r="ESZ300" s="156"/>
      <c r="ETA300" s="156"/>
      <c r="ETB300" s="156"/>
      <c r="ETC300" s="156"/>
      <c r="ETD300" s="156"/>
      <c r="ETE300" s="156"/>
      <c r="ETF300" s="157"/>
      <c r="ETG300" s="153"/>
      <c r="ETH300" s="156"/>
      <c r="ETI300" s="156"/>
      <c r="ETJ300" s="156"/>
      <c r="ETK300" s="156"/>
      <c r="ETL300" s="156"/>
      <c r="ETM300" s="156"/>
      <c r="ETN300" s="156"/>
      <c r="ETO300" s="156"/>
      <c r="ETP300" s="156"/>
      <c r="ETQ300" s="156"/>
      <c r="ETR300" s="156"/>
      <c r="ETS300" s="156"/>
      <c r="ETT300" s="156"/>
      <c r="ETU300" s="156"/>
      <c r="ETV300" s="156"/>
      <c r="ETW300" s="156"/>
      <c r="ETX300" s="156"/>
      <c r="ETY300" s="156"/>
      <c r="ETZ300" s="156"/>
      <c r="EUA300" s="156"/>
      <c r="EUB300" s="156"/>
      <c r="EUC300" s="156"/>
      <c r="EUD300" s="156"/>
      <c r="EUE300" s="156"/>
      <c r="EUF300" s="156"/>
      <c r="EUG300" s="156"/>
      <c r="EUH300" s="156"/>
      <c r="EUI300" s="156"/>
      <c r="EUJ300" s="156"/>
      <c r="EUK300" s="157"/>
      <c r="EUL300" s="153"/>
      <c r="EUM300" s="156"/>
      <c r="EUN300" s="156"/>
      <c r="EUO300" s="156"/>
      <c r="EUP300" s="156"/>
      <c r="EUQ300" s="156"/>
      <c r="EUR300" s="156"/>
      <c r="EUS300" s="156"/>
      <c r="EUT300" s="156"/>
      <c r="EUU300" s="156"/>
      <c r="EUV300" s="156"/>
      <c r="EUW300" s="156"/>
      <c r="EUX300" s="156"/>
      <c r="EUY300" s="156"/>
      <c r="EUZ300" s="156"/>
      <c r="EVA300" s="156"/>
      <c r="EVB300" s="156"/>
      <c r="EVC300" s="156"/>
      <c r="EVD300" s="156"/>
      <c r="EVE300" s="156"/>
      <c r="EVF300" s="156"/>
      <c r="EVG300" s="156"/>
      <c r="EVH300" s="156"/>
      <c r="EVI300" s="156"/>
      <c r="EVJ300" s="156"/>
      <c r="EVK300" s="156"/>
      <c r="EVL300" s="156"/>
      <c r="EVM300" s="156"/>
      <c r="EVN300" s="156"/>
      <c r="EVO300" s="156"/>
      <c r="EVP300" s="157"/>
      <c r="EVQ300" s="153"/>
      <c r="EVR300" s="156"/>
      <c r="EVS300" s="156"/>
      <c r="EVT300" s="156"/>
      <c r="EVU300" s="156"/>
      <c r="EVV300" s="156"/>
      <c r="EVW300" s="156"/>
      <c r="EVX300" s="156"/>
      <c r="EVY300" s="156"/>
      <c r="EVZ300" s="156"/>
      <c r="EWA300" s="156"/>
      <c r="EWB300" s="156"/>
      <c r="EWC300" s="156"/>
      <c r="EWD300" s="156"/>
      <c r="EWE300" s="156"/>
      <c r="EWF300" s="156"/>
      <c r="EWG300" s="156"/>
      <c r="EWH300" s="156"/>
      <c r="EWI300" s="156"/>
      <c r="EWJ300" s="156"/>
      <c r="EWK300" s="156"/>
      <c r="EWL300" s="156"/>
      <c r="EWM300" s="156"/>
      <c r="EWN300" s="156"/>
      <c r="EWO300" s="156"/>
      <c r="EWP300" s="156"/>
      <c r="EWQ300" s="156"/>
      <c r="EWR300" s="156"/>
      <c r="EWS300" s="156"/>
      <c r="EWT300" s="156"/>
      <c r="EWU300" s="157"/>
      <c r="EWV300" s="153"/>
      <c r="EWW300" s="156"/>
      <c r="EWX300" s="156"/>
      <c r="EWY300" s="156"/>
      <c r="EWZ300" s="156"/>
      <c r="EXA300" s="156"/>
      <c r="EXB300" s="156"/>
      <c r="EXC300" s="156"/>
      <c r="EXD300" s="156"/>
      <c r="EXE300" s="156"/>
      <c r="EXF300" s="156"/>
      <c r="EXG300" s="156"/>
      <c r="EXH300" s="156"/>
      <c r="EXI300" s="156"/>
      <c r="EXJ300" s="156"/>
      <c r="EXK300" s="156"/>
      <c r="EXL300" s="156"/>
      <c r="EXM300" s="156"/>
      <c r="EXN300" s="156"/>
      <c r="EXO300" s="156"/>
      <c r="EXP300" s="156"/>
      <c r="EXQ300" s="156"/>
      <c r="EXR300" s="156"/>
      <c r="EXS300" s="156"/>
      <c r="EXT300" s="156"/>
      <c r="EXU300" s="156"/>
      <c r="EXV300" s="156"/>
      <c r="EXW300" s="156"/>
      <c r="EXX300" s="156"/>
      <c r="EXY300" s="156"/>
      <c r="EXZ300" s="157"/>
      <c r="EYA300" s="153"/>
      <c r="EYB300" s="156"/>
      <c r="EYC300" s="156"/>
      <c r="EYD300" s="156"/>
      <c r="EYE300" s="156"/>
      <c r="EYF300" s="156"/>
      <c r="EYG300" s="156"/>
      <c r="EYH300" s="156"/>
      <c r="EYI300" s="156"/>
      <c r="EYJ300" s="156"/>
      <c r="EYK300" s="156"/>
      <c r="EYL300" s="156"/>
      <c r="EYM300" s="156"/>
      <c r="EYN300" s="156"/>
      <c r="EYO300" s="156"/>
      <c r="EYP300" s="156"/>
      <c r="EYQ300" s="156"/>
      <c r="EYR300" s="156"/>
      <c r="EYS300" s="156"/>
      <c r="EYT300" s="156"/>
      <c r="EYU300" s="156"/>
      <c r="EYV300" s="156"/>
      <c r="EYW300" s="156"/>
      <c r="EYX300" s="156"/>
      <c r="EYY300" s="156"/>
      <c r="EYZ300" s="156"/>
      <c r="EZA300" s="156"/>
      <c r="EZB300" s="156"/>
      <c r="EZC300" s="156"/>
      <c r="EZD300" s="156"/>
      <c r="EZE300" s="157"/>
      <c r="EZF300" s="153"/>
      <c r="EZG300" s="156"/>
      <c r="EZH300" s="156"/>
      <c r="EZI300" s="156"/>
      <c r="EZJ300" s="156"/>
      <c r="EZK300" s="156"/>
      <c r="EZL300" s="156"/>
      <c r="EZM300" s="156"/>
      <c r="EZN300" s="156"/>
      <c r="EZO300" s="156"/>
      <c r="EZP300" s="156"/>
      <c r="EZQ300" s="156"/>
      <c r="EZR300" s="156"/>
      <c r="EZS300" s="156"/>
      <c r="EZT300" s="156"/>
      <c r="EZU300" s="156"/>
      <c r="EZV300" s="156"/>
      <c r="EZW300" s="156"/>
      <c r="EZX300" s="156"/>
      <c r="EZY300" s="156"/>
      <c r="EZZ300" s="156"/>
      <c r="FAA300" s="156"/>
      <c r="FAB300" s="156"/>
      <c r="FAC300" s="156"/>
      <c r="FAD300" s="156"/>
      <c r="FAE300" s="156"/>
      <c r="FAF300" s="156"/>
      <c r="FAG300" s="156"/>
      <c r="FAH300" s="156"/>
      <c r="FAI300" s="156"/>
      <c r="FAJ300" s="157"/>
      <c r="FAK300" s="153"/>
      <c r="FAL300" s="156"/>
      <c r="FAM300" s="156"/>
      <c r="FAN300" s="156"/>
      <c r="FAO300" s="156"/>
      <c r="FAP300" s="156"/>
      <c r="FAQ300" s="156"/>
      <c r="FAR300" s="156"/>
      <c r="FAS300" s="156"/>
      <c r="FAT300" s="156"/>
      <c r="FAU300" s="156"/>
      <c r="FAV300" s="156"/>
      <c r="FAW300" s="156"/>
      <c r="FAX300" s="156"/>
      <c r="FAY300" s="156"/>
      <c r="FAZ300" s="156"/>
      <c r="FBA300" s="156"/>
      <c r="FBB300" s="156"/>
      <c r="FBC300" s="156"/>
      <c r="FBD300" s="156"/>
      <c r="FBE300" s="156"/>
      <c r="FBF300" s="156"/>
      <c r="FBG300" s="156"/>
      <c r="FBH300" s="156"/>
      <c r="FBI300" s="156"/>
      <c r="FBJ300" s="156"/>
      <c r="FBK300" s="156"/>
      <c r="FBL300" s="156"/>
      <c r="FBM300" s="156"/>
      <c r="FBN300" s="156"/>
      <c r="FBO300" s="157"/>
      <c r="FBP300" s="153"/>
      <c r="FBQ300" s="156"/>
      <c r="FBR300" s="156"/>
      <c r="FBS300" s="156"/>
      <c r="FBT300" s="156"/>
      <c r="FBU300" s="156"/>
      <c r="FBV300" s="156"/>
      <c r="FBW300" s="156"/>
      <c r="FBX300" s="156"/>
      <c r="FBY300" s="156"/>
      <c r="FBZ300" s="156"/>
      <c r="FCA300" s="156"/>
      <c r="FCB300" s="156"/>
      <c r="FCC300" s="156"/>
      <c r="FCD300" s="156"/>
      <c r="FCE300" s="156"/>
      <c r="FCF300" s="156"/>
      <c r="FCG300" s="156"/>
      <c r="FCH300" s="156"/>
      <c r="FCI300" s="156"/>
      <c r="FCJ300" s="156"/>
      <c r="FCK300" s="156"/>
      <c r="FCL300" s="156"/>
      <c r="FCM300" s="156"/>
      <c r="FCN300" s="156"/>
      <c r="FCO300" s="156"/>
      <c r="FCP300" s="156"/>
      <c r="FCQ300" s="156"/>
      <c r="FCR300" s="156"/>
      <c r="FCS300" s="156"/>
      <c r="FCT300" s="157"/>
      <c r="FCU300" s="153"/>
      <c r="FCV300" s="156"/>
      <c r="FCW300" s="156"/>
      <c r="FCX300" s="156"/>
      <c r="FCY300" s="156"/>
      <c r="FCZ300" s="156"/>
      <c r="FDA300" s="156"/>
      <c r="FDB300" s="156"/>
      <c r="FDC300" s="156"/>
      <c r="FDD300" s="156"/>
      <c r="FDE300" s="156"/>
      <c r="FDF300" s="156"/>
      <c r="FDG300" s="156"/>
      <c r="FDH300" s="156"/>
      <c r="FDI300" s="156"/>
      <c r="FDJ300" s="156"/>
      <c r="FDK300" s="156"/>
      <c r="FDL300" s="156"/>
      <c r="FDM300" s="156"/>
      <c r="FDN300" s="156"/>
      <c r="FDO300" s="156"/>
      <c r="FDP300" s="156"/>
      <c r="FDQ300" s="156"/>
      <c r="FDR300" s="156"/>
      <c r="FDS300" s="156"/>
      <c r="FDT300" s="156"/>
      <c r="FDU300" s="156"/>
      <c r="FDV300" s="156"/>
      <c r="FDW300" s="156"/>
      <c r="FDX300" s="156"/>
      <c r="FDY300" s="157"/>
      <c r="FDZ300" s="153"/>
      <c r="FEA300" s="156"/>
      <c r="FEB300" s="156"/>
      <c r="FEC300" s="156"/>
      <c r="FED300" s="156"/>
      <c r="FEE300" s="156"/>
      <c r="FEF300" s="156"/>
      <c r="FEG300" s="156"/>
      <c r="FEH300" s="156"/>
      <c r="FEI300" s="156"/>
      <c r="FEJ300" s="156"/>
      <c r="FEK300" s="156"/>
      <c r="FEL300" s="156"/>
      <c r="FEM300" s="156"/>
      <c r="FEN300" s="156"/>
      <c r="FEO300" s="156"/>
      <c r="FEP300" s="156"/>
      <c r="FEQ300" s="156"/>
      <c r="FER300" s="156"/>
      <c r="FES300" s="156"/>
      <c r="FET300" s="156"/>
      <c r="FEU300" s="156"/>
      <c r="FEV300" s="156"/>
      <c r="FEW300" s="156"/>
      <c r="FEX300" s="156"/>
      <c r="FEY300" s="156"/>
      <c r="FEZ300" s="156"/>
      <c r="FFA300" s="156"/>
      <c r="FFB300" s="156"/>
      <c r="FFC300" s="156"/>
      <c r="FFD300" s="157"/>
      <c r="FFE300" s="153"/>
      <c r="FFF300" s="156"/>
      <c r="FFG300" s="156"/>
      <c r="FFH300" s="156"/>
      <c r="FFI300" s="156"/>
      <c r="FFJ300" s="156"/>
      <c r="FFK300" s="156"/>
      <c r="FFL300" s="156"/>
      <c r="FFM300" s="156"/>
      <c r="FFN300" s="156"/>
      <c r="FFO300" s="156"/>
      <c r="FFP300" s="156"/>
      <c r="FFQ300" s="156"/>
      <c r="FFR300" s="156"/>
      <c r="FFS300" s="156"/>
      <c r="FFT300" s="156"/>
      <c r="FFU300" s="156"/>
      <c r="FFV300" s="156"/>
      <c r="FFW300" s="156"/>
      <c r="FFX300" s="156"/>
      <c r="FFY300" s="156"/>
      <c r="FFZ300" s="156"/>
      <c r="FGA300" s="156"/>
      <c r="FGB300" s="156"/>
      <c r="FGC300" s="156"/>
      <c r="FGD300" s="156"/>
      <c r="FGE300" s="156"/>
      <c r="FGF300" s="156"/>
      <c r="FGG300" s="156"/>
      <c r="FGH300" s="156"/>
      <c r="FGI300" s="157"/>
      <c r="FGJ300" s="153"/>
      <c r="FGK300" s="156"/>
      <c r="FGL300" s="156"/>
      <c r="FGM300" s="156"/>
      <c r="FGN300" s="156"/>
      <c r="FGO300" s="156"/>
      <c r="FGP300" s="156"/>
      <c r="FGQ300" s="156"/>
      <c r="FGR300" s="156"/>
      <c r="FGS300" s="156"/>
      <c r="FGT300" s="156"/>
      <c r="FGU300" s="156"/>
      <c r="FGV300" s="156"/>
      <c r="FGW300" s="156"/>
      <c r="FGX300" s="156"/>
      <c r="FGY300" s="156"/>
      <c r="FGZ300" s="156"/>
      <c r="FHA300" s="156"/>
      <c r="FHB300" s="156"/>
      <c r="FHC300" s="156"/>
      <c r="FHD300" s="156"/>
      <c r="FHE300" s="156"/>
      <c r="FHF300" s="156"/>
      <c r="FHG300" s="156"/>
      <c r="FHH300" s="156"/>
      <c r="FHI300" s="156"/>
      <c r="FHJ300" s="156"/>
      <c r="FHK300" s="156"/>
      <c r="FHL300" s="156"/>
      <c r="FHM300" s="156"/>
      <c r="FHN300" s="157"/>
      <c r="FHO300" s="153"/>
      <c r="FHP300" s="156"/>
      <c r="FHQ300" s="156"/>
      <c r="FHR300" s="156"/>
      <c r="FHS300" s="156"/>
      <c r="FHT300" s="156"/>
      <c r="FHU300" s="156"/>
      <c r="FHV300" s="156"/>
      <c r="FHW300" s="156"/>
      <c r="FHX300" s="156"/>
      <c r="FHY300" s="156"/>
      <c r="FHZ300" s="156"/>
      <c r="FIA300" s="156"/>
      <c r="FIB300" s="156"/>
      <c r="FIC300" s="156"/>
      <c r="FID300" s="156"/>
      <c r="FIE300" s="156"/>
      <c r="FIF300" s="156"/>
      <c r="FIG300" s="156"/>
      <c r="FIH300" s="156"/>
      <c r="FII300" s="156"/>
      <c r="FIJ300" s="156"/>
      <c r="FIK300" s="156"/>
      <c r="FIL300" s="156"/>
      <c r="FIM300" s="156"/>
      <c r="FIN300" s="156"/>
      <c r="FIO300" s="156"/>
      <c r="FIP300" s="156"/>
      <c r="FIQ300" s="156"/>
      <c r="FIR300" s="156"/>
      <c r="FIS300" s="157"/>
      <c r="FIT300" s="153"/>
      <c r="FIU300" s="156"/>
      <c r="FIV300" s="156"/>
      <c r="FIW300" s="156"/>
      <c r="FIX300" s="156"/>
      <c r="FIY300" s="156"/>
      <c r="FIZ300" s="156"/>
      <c r="FJA300" s="156"/>
      <c r="FJB300" s="156"/>
      <c r="FJC300" s="156"/>
      <c r="FJD300" s="156"/>
      <c r="FJE300" s="156"/>
      <c r="FJF300" s="156"/>
      <c r="FJG300" s="156"/>
      <c r="FJH300" s="156"/>
      <c r="FJI300" s="156"/>
      <c r="FJJ300" s="156"/>
      <c r="FJK300" s="156"/>
      <c r="FJL300" s="156"/>
      <c r="FJM300" s="156"/>
      <c r="FJN300" s="156"/>
      <c r="FJO300" s="156"/>
      <c r="FJP300" s="156"/>
      <c r="FJQ300" s="156"/>
      <c r="FJR300" s="156"/>
      <c r="FJS300" s="156"/>
      <c r="FJT300" s="156"/>
      <c r="FJU300" s="156"/>
      <c r="FJV300" s="156"/>
      <c r="FJW300" s="156"/>
      <c r="FJX300" s="157"/>
      <c r="FJY300" s="153"/>
      <c r="FJZ300" s="156"/>
      <c r="FKA300" s="156"/>
      <c r="FKB300" s="156"/>
      <c r="FKC300" s="156"/>
      <c r="FKD300" s="156"/>
      <c r="FKE300" s="156"/>
      <c r="FKF300" s="156"/>
      <c r="FKG300" s="156"/>
      <c r="FKH300" s="156"/>
      <c r="FKI300" s="156"/>
      <c r="FKJ300" s="156"/>
      <c r="FKK300" s="156"/>
      <c r="FKL300" s="156"/>
      <c r="FKM300" s="156"/>
      <c r="FKN300" s="156"/>
      <c r="FKO300" s="156"/>
      <c r="FKP300" s="156"/>
      <c r="FKQ300" s="156"/>
      <c r="FKR300" s="156"/>
      <c r="FKS300" s="156"/>
      <c r="FKT300" s="156"/>
      <c r="FKU300" s="156"/>
      <c r="FKV300" s="156"/>
      <c r="FKW300" s="156"/>
      <c r="FKX300" s="156"/>
      <c r="FKY300" s="156"/>
      <c r="FKZ300" s="156"/>
      <c r="FLA300" s="156"/>
      <c r="FLB300" s="156"/>
      <c r="FLC300" s="157"/>
      <c r="FLD300" s="153"/>
      <c r="FLE300" s="156"/>
      <c r="FLF300" s="156"/>
      <c r="FLG300" s="156"/>
      <c r="FLH300" s="156"/>
      <c r="FLI300" s="156"/>
      <c r="FLJ300" s="156"/>
      <c r="FLK300" s="156"/>
      <c r="FLL300" s="156"/>
      <c r="FLM300" s="156"/>
      <c r="FLN300" s="156"/>
      <c r="FLO300" s="156"/>
      <c r="FLP300" s="156"/>
      <c r="FLQ300" s="156"/>
      <c r="FLR300" s="156"/>
      <c r="FLS300" s="156"/>
      <c r="FLT300" s="156"/>
      <c r="FLU300" s="156"/>
      <c r="FLV300" s="156"/>
      <c r="FLW300" s="156"/>
      <c r="FLX300" s="156"/>
      <c r="FLY300" s="156"/>
      <c r="FLZ300" s="156"/>
      <c r="FMA300" s="156"/>
      <c r="FMB300" s="156"/>
      <c r="FMC300" s="156"/>
      <c r="FMD300" s="156"/>
      <c r="FME300" s="156"/>
      <c r="FMF300" s="156"/>
      <c r="FMG300" s="156"/>
      <c r="FMH300" s="157"/>
      <c r="FMI300" s="153"/>
      <c r="FMJ300" s="156"/>
      <c r="FMK300" s="156"/>
      <c r="FML300" s="156"/>
      <c r="FMM300" s="156"/>
      <c r="FMN300" s="156"/>
      <c r="FMO300" s="156"/>
      <c r="FMP300" s="156"/>
      <c r="FMQ300" s="156"/>
      <c r="FMR300" s="156"/>
      <c r="FMS300" s="156"/>
      <c r="FMT300" s="156"/>
      <c r="FMU300" s="156"/>
      <c r="FMV300" s="156"/>
      <c r="FMW300" s="156"/>
      <c r="FMX300" s="156"/>
      <c r="FMY300" s="156"/>
      <c r="FMZ300" s="156"/>
      <c r="FNA300" s="156"/>
      <c r="FNB300" s="156"/>
      <c r="FNC300" s="156"/>
      <c r="FND300" s="156"/>
      <c r="FNE300" s="156"/>
      <c r="FNF300" s="156"/>
      <c r="FNG300" s="156"/>
      <c r="FNH300" s="156"/>
      <c r="FNI300" s="156"/>
      <c r="FNJ300" s="156"/>
      <c r="FNK300" s="156"/>
      <c r="FNL300" s="156"/>
      <c r="FNM300" s="157"/>
      <c r="FNN300" s="153"/>
      <c r="FNO300" s="156"/>
      <c r="FNP300" s="156"/>
      <c r="FNQ300" s="156"/>
      <c r="FNR300" s="156"/>
      <c r="FNS300" s="156"/>
      <c r="FNT300" s="156"/>
      <c r="FNU300" s="156"/>
      <c r="FNV300" s="156"/>
      <c r="FNW300" s="156"/>
      <c r="FNX300" s="156"/>
      <c r="FNY300" s="156"/>
      <c r="FNZ300" s="156"/>
      <c r="FOA300" s="156"/>
      <c r="FOB300" s="156"/>
      <c r="FOC300" s="156"/>
      <c r="FOD300" s="156"/>
      <c r="FOE300" s="156"/>
      <c r="FOF300" s="156"/>
      <c r="FOG300" s="156"/>
      <c r="FOH300" s="156"/>
      <c r="FOI300" s="156"/>
      <c r="FOJ300" s="156"/>
      <c r="FOK300" s="156"/>
      <c r="FOL300" s="156"/>
      <c r="FOM300" s="156"/>
      <c r="FON300" s="156"/>
      <c r="FOO300" s="156"/>
      <c r="FOP300" s="156"/>
      <c r="FOQ300" s="156"/>
      <c r="FOR300" s="157"/>
      <c r="FOS300" s="153"/>
      <c r="FOT300" s="156"/>
      <c r="FOU300" s="156"/>
      <c r="FOV300" s="156"/>
      <c r="FOW300" s="156"/>
      <c r="FOX300" s="156"/>
      <c r="FOY300" s="156"/>
      <c r="FOZ300" s="156"/>
      <c r="FPA300" s="156"/>
      <c r="FPB300" s="156"/>
      <c r="FPC300" s="156"/>
      <c r="FPD300" s="156"/>
      <c r="FPE300" s="156"/>
      <c r="FPF300" s="156"/>
      <c r="FPG300" s="156"/>
      <c r="FPH300" s="156"/>
      <c r="FPI300" s="156"/>
      <c r="FPJ300" s="156"/>
      <c r="FPK300" s="156"/>
      <c r="FPL300" s="156"/>
      <c r="FPM300" s="156"/>
      <c r="FPN300" s="156"/>
      <c r="FPO300" s="156"/>
      <c r="FPP300" s="156"/>
      <c r="FPQ300" s="156"/>
      <c r="FPR300" s="156"/>
      <c r="FPS300" s="156"/>
      <c r="FPT300" s="156"/>
      <c r="FPU300" s="156"/>
      <c r="FPV300" s="156"/>
      <c r="FPW300" s="157"/>
      <c r="FPX300" s="153"/>
      <c r="FPY300" s="156"/>
      <c r="FPZ300" s="156"/>
      <c r="FQA300" s="156"/>
      <c r="FQB300" s="156"/>
      <c r="FQC300" s="156"/>
      <c r="FQD300" s="156"/>
      <c r="FQE300" s="156"/>
      <c r="FQF300" s="156"/>
      <c r="FQG300" s="156"/>
      <c r="FQH300" s="156"/>
      <c r="FQI300" s="156"/>
      <c r="FQJ300" s="156"/>
      <c r="FQK300" s="156"/>
      <c r="FQL300" s="156"/>
      <c r="FQM300" s="156"/>
      <c r="FQN300" s="156"/>
      <c r="FQO300" s="156"/>
      <c r="FQP300" s="156"/>
      <c r="FQQ300" s="156"/>
      <c r="FQR300" s="156"/>
      <c r="FQS300" s="156"/>
      <c r="FQT300" s="156"/>
      <c r="FQU300" s="156"/>
      <c r="FQV300" s="156"/>
      <c r="FQW300" s="156"/>
      <c r="FQX300" s="156"/>
      <c r="FQY300" s="156"/>
      <c r="FQZ300" s="156"/>
      <c r="FRA300" s="156"/>
      <c r="FRB300" s="157"/>
      <c r="FRC300" s="153"/>
      <c r="FRD300" s="156"/>
      <c r="FRE300" s="156"/>
      <c r="FRF300" s="156"/>
      <c r="FRG300" s="156"/>
      <c r="FRH300" s="156"/>
      <c r="FRI300" s="156"/>
      <c r="FRJ300" s="156"/>
      <c r="FRK300" s="156"/>
      <c r="FRL300" s="156"/>
      <c r="FRM300" s="156"/>
      <c r="FRN300" s="156"/>
      <c r="FRO300" s="156"/>
      <c r="FRP300" s="156"/>
      <c r="FRQ300" s="156"/>
      <c r="FRR300" s="156"/>
      <c r="FRS300" s="156"/>
      <c r="FRT300" s="156"/>
      <c r="FRU300" s="156"/>
      <c r="FRV300" s="156"/>
      <c r="FRW300" s="156"/>
      <c r="FRX300" s="156"/>
      <c r="FRY300" s="156"/>
      <c r="FRZ300" s="156"/>
      <c r="FSA300" s="156"/>
      <c r="FSB300" s="156"/>
      <c r="FSC300" s="156"/>
      <c r="FSD300" s="156"/>
      <c r="FSE300" s="156"/>
      <c r="FSF300" s="156"/>
      <c r="FSG300" s="157"/>
      <c r="FSH300" s="153"/>
      <c r="FSI300" s="156"/>
      <c r="FSJ300" s="156"/>
      <c r="FSK300" s="156"/>
      <c r="FSL300" s="156"/>
      <c r="FSM300" s="156"/>
      <c r="FSN300" s="156"/>
      <c r="FSO300" s="156"/>
      <c r="FSP300" s="156"/>
      <c r="FSQ300" s="156"/>
      <c r="FSR300" s="156"/>
      <c r="FSS300" s="156"/>
      <c r="FST300" s="156"/>
      <c r="FSU300" s="156"/>
      <c r="FSV300" s="156"/>
      <c r="FSW300" s="156"/>
      <c r="FSX300" s="156"/>
      <c r="FSY300" s="156"/>
      <c r="FSZ300" s="156"/>
      <c r="FTA300" s="156"/>
      <c r="FTB300" s="156"/>
      <c r="FTC300" s="156"/>
      <c r="FTD300" s="156"/>
      <c r="FTE300" s="156"/>
      <c r="FTF300" s="156"/>
      <c r="FTG300" s="156"/>
      <c r="FTH300" s="156"/>
      <c r="FTI300" s="156"/>
      <c r="FTJ300" s="156"/>
      <c r="FTK300" s="156"/>
      <c r="FTL300" s="157"/>
      <c r="FTM300" s="153"/>
      <c r="FTN300" s="156"/>
      <c r="FTO300" s="156"/>
      <c r="FTP300" s="156"/>
      <c r="FTQ300" s="156"/>
      <c r="FTR300" s="156"/>
      <c r="FTS300" s="156"/>
      <c r="FTT300" s="156"/>
      <c r="FTU300" s="156"/>
      <c r="FTV300" s="156"/>
      <c r="FTW300" s="156"/>
      <c r="FTX300" s="156"/>
      <c r="FTY300" s="156"/>
      <c r="FTZ300" s="156"/>
      <c r="FUA300" s="156"/>
      <c r="FUB300" s="156"/>
      <c r="FUC300" s="156"/>
      <c r="FUD300" s="156"/>
      <c r="FUE300" s="156"/>
      <c r="FUF300" s="156"/>
      <c r="FUG300" s="156"/>
      <c r="FUH300" s="156"/>
      <c r="FUI300" s="156"/>
      <c r="FUJ300" s="156"/>
      <c r="FUK300" s="156"/>
      <c r="FUL300" s="156"/>
      <c r="FUM300" s="156"/>
      <c r="FUN300" s="156"/>
      <c r="FUO300" s="156"/>
      <c r="FUP300" s="156"/>
      <c r="FUQ300" s="157"/>
      <c r="FUR300" s="153"/>
      <c r="FUS300" s="156"/>
      <c r="FUT300" s="156"/>
      <c r="FUU300" s="156"/>
      <c r="FUV300" s="156"/>
      <c r="FUW300" s="156"/>
      <c r="FUX300" s="156"/>
      <c r="FUY300" s="156"/>
      <c r="FUZ300" s="156"/>
      <c r="FVA300" s="156"/>
      <c r="FVB300" s="156"/>
      <c r="FVC300" s="156"/>
      <c r="FVD300" s="156"/>
      <c r="FVE300" s="156"/>
      <c r="FVF300" s="156"/>
      <c r="FVG300" s="156"/>
      <c r="FVH300" s="156"/>
      <c r="FVI300" s="156"/>
      <c r="FVJ300" s="156"/>
      <c r="FVK300" s="156"/>
      <c r="FVL300" s="156"/>
      <c r="FVM300" s="156"/>
      <c r="FVN300" s="156"/>
      <c r="FVO300" s="156"/>
      <c r="FVP300" s="156"/>
      <c r="FVQ300" s="156"/>
      <c r="FVR300" s="156"/>
      <c r="FVS300" s="156"/>
      <c r="FVT300" s="156"/>
      <c r="FVU300" s="156"/>
      <c r="FVV300" s="157"/>
      <c r="FVW300" s="153"/>
      <c r="FVX300" s="156"/>
      <c r="FVY300" s="156"/>
      <c r="FVZ300" s="156"/>
      <c r="FWA300" s="156"/>
      <c r="FWB300" s="156"/>
      <c r="FWC300" s="156"/>
      <c r="FWD300" s="156"/>
      <c r="FWE300" s="156"/>
      <c r="FWF300" s="156"/>
      <c r="FWG300" s="156"/>
      <c r="FWH300" s="156"/>
      <c r="FWI300" s="156"/>
      <c r="FWJ300" s="156"/>
      <c r="FWK300" s="156"/>
      <c r="FWL300" s="156"/>
      <c r="FWM300" s="156"/>
      <c r="FWN300" s="156"/>
      <c r="FWO300" s="156"/>
      <c r="FWP300" s="156"/>
      <c r="FWQ300" s="156"/>
      <c r="FWR300" s="156"/>
      <c r="FWS300" s="156"/>
      <c r="FWT300" s="156"/>
      <c r="FWU300" s="156"/>
      <c r="FWV300" s="156"/>
      <c r="FWW300" s="156"/>
      <c r="FWX300" s="156"/>
      <c r="FWY300" s="156"/>
      <c r="FWZ300" s="156"/>
      <c r="FXA300" s="157"/>
      <c r="FXB300" s="153"/>
      <c r="FXC300" s="156"/>
      <c r="FXD300" s="156"/>
      <c r="FXE300" s="156"/>
      <c r="FXF300" s="156"/>
      <c r="FXG300" s="156"/>
      <c r="FXH300" s="156"/>
      <c r="FXI300" s="156"/>
      <c r="FXJ300" s="156"/>
      <c r="FXK300" s="156"/>
      <c r="FXL300" s="156"/>
      <c r="FXM300" s="156"/>
      <c r="FXN300" s="156"/>
      <c r="FXO300" s="156"/>
      <c r="FXP300" s="156"/>
      <c r="FXQ300" s="156"/>
      <c r="FXR300" s="156"/>
      <c r="FXS300" s="156"/>
      <c r="FXT300" s="156"/>
      <c r="FXU300" s="156"/>
      <c r="FXV300" s="156"/>
      <c r="FXW300" s="156"/>
      <c r="FXX300" s="156"/>
      <c r="FXY300" s="156"/>
      <c r="FXZ300" s="156"/>
      <c r="FYA300" s="156"/>
      <c r="FYB300" s="156"/>
      <c r="FYC300" s="156"/>
      <c r="FYD300" s="156"/>
      <c r="FYE300" s="156"/>
      <c r="FYF300" s="157"/>
      <c r="FYG300" s="153"/>
      <c r="FYH300" s="156"/>
      <c r="FYI300" s="156"/>
      <c r="FYJ300" s="156"/>
      <c r="FYK300" s="156"/>
      <c r="FYL300" s="156"/>
      <c r="FYM300" s="156"/>
      <c r="FYN300" s="156"/>
      <c r="FYO300" s="156"/>
      <c r="FYP300" s="156"/>
      <c r="FYQ300" s="156"/>
      <c r="FYR300" s="156"/>
      <c r="FYS300" s="156"/>
      <c r="FYT300" s="156"/>
      <c r="FYU300" s="156"/>
      <c r="FYV300" s="156"/>
      <c r="FYW300" s="156"/>
      <c r="FYX300" s="156"/>
      <c r="FYY300" s="156"/>
      <c r="FYZ300" s="156"/>
      <c r="FZA300" s="156"/>
      <c r="FZB300" s="156"/>
      <c r="FZC300" s="156"/>
      <c r="FZD300" s="156"/>
      <c r="FZE300" s="156"/>
      <c r="FZF300" s="156"/>
      <c r="FZG300" s="156"/>
      <c r="FZH300" s="156"/>
      <c r="FZI300" s="156"/>
      <c r="FZJ300" s="156"/>
      <c r="FZK300" s="157"/>
      <c r="FZL300" s="153"/>
      <c r="FZM300" s="156"/>
      <c r="FZN300" s="156"/>
      <c r="FZO300" s="156"/>
      <c r="FZP300" s="156"/>
      <c r="FZQ300" s="156"/>
      <c r="FZR300" s="156"/>
      <c r="FZS300" s="156"/>
      <c r="FZT300" s="156"/>
      <c r="FZU300" s="156"/>
      <c r="FZV300" s="156"/>
      <c r="FZW300" s="156"/>
      <c r="FZX300" s="156"/>
      <c r="FZY300" s="156"/>
      <c r="FZZ300" s="156"/>
      <c r="GAA300" s="156"/>
      <c r="GAB300" s="156"/>
      <c r="GAC300" s="156"/>
      <c r="GAD300" s="156"/>
      <c r="GAE300" s="156"/>
      <c r="GAF300" s="156"/>
      <c r="GAG300" s="156"/>
      <c r="GAH300" s="156"/>
      <c r="GAI300" s="156"/>
      <c r="GAJ300" s="156"/>
      <c r="GAK300" s="156"/>
      <c r="GAL300" s="156"/>
      <c r="GAM300" s="156"/>
      <c r="GAN300" s="156"/>
      <c r="GAO300" s="156"/>
      <c r="GAP300" s="157"/>
      <c r="GAQ300" s="153"/>
      <c r="GAR300" s="156"/>
      <c r="GAS300" s="156"/>
      <c r="GAT300" s="156"/>
      <c r="GAU300" s="156"/>
      <c r="GAV300" s="156"/>
      <c r="GAW300" s="156"/>
      <c r="GAX300" s="156"/>
      <c r="GAY300" s="156"/>
      <c r="GAZ300" s="156"/>
      <c r="GBA300" s="156"/>
      <c r="GBB300" s="156"/>
      <c r="GBC300" s="156"/>
      <c r="GBD300" s="156"/>
      <c r="GBE300" s="156"/>
      <c r="GBF300" s="156"/>
      <c r="GBG300" s="156"/>
      <c r="GBH300" s="156"/>
      <c r="GBI300" s="156"/>
      <c r="GBJ300" s="156"/>
      <c r="GBK300" s="156"/>
      <c r="GBL300" s="156"/>
      <c r="GBM300" s="156"/>
      <c r="GBN300" s="156"/>
      <c r="GBO300" s="156"/>
      <c r="GBP300" s="156"/>
      <c r="GBQ300" s="156"/>
      <c r="GBR300" s="156"/>
      <c r="GBS300" s="156"/>
      <c r="GBT300" s="156"/>
      <c r="GBU300" s="157"/>
      <c r="GBV300" s="153"/>
      <c r="GBW300" s="156"/>
      <c r="GBX300" s="156"/>
      <c r="GBY300" s="156"/>
      <c r="GBZ300" s="156"/>
      <c r="GCA300" s="156"/>
      <c r="GCB300" s="156"/>
      <c r="GCC300" s="156"/>
      <c r="GCD300" s="156"/>
      <c r="GCE300" s="156"/>
      <c r="GCF300" s="156"/>
      <c r="GCG300" s="156"/>
      <c r="GCH300" s="156"/>
      <c r="GCI300" s="156"/>
      <c r="GCJ300" s="156"/>
      <c r="GCK300" s="156"/>
      <c r="GCL300" s="156"/>
      <c r="GCM300" s="156"/>
      <c r="GCN300" s="156"/>
      <c r="GCO300" s="156"/>
      <c r="GCP300" s="156"/>
      <c r="GCQ300" s="156"/>
      <c r="GCR300" s="156"/>
      <c r="GCS300" s="156"/>
      <c r="GCT300" s="156"/>
      <c r="GCU300" s="156"/>
      <c r="GCV300" s="156"/>
      <c r="GCW300" s="156"/>
      <c r="GCX300" s="156"/>
      <c r="GCY300" s="156"/>
      <c r="GCZ300" s="157"/>
      <c r="GDA300" s="153"/>
      <c r="GDB300" s="156"/>
      <c r="GDC300" s="156"/>
      <c r="GDD300" s="156"/>
      <c r="GDE300" s="156"/>
      <c r="GDF300" s="156"/>
      <c r="GDG300" s="156"/>
      <c r="GDH300" s="156"/>
      <c r="GDI300" s="156"/>
      <c r="GDJ300" s="156"/>
      <c r="GDK300" s="156"/>
      <c r="GDL300" s="156"/>
      <c r="GDM300" s="156"/>
      <c r="GDN300" s="156"/>
      <c r="GDO300" s="156"/>
      <c r="GDP300" s="156"/>
      <c r="GDQ300" s="156"/>
      <c r="GDR300" s="156"/>
      <c r="GDS300" s="156"/>
      <c r="GDT300" s="156"/>
      <c r="GDU300" s="156"/>
      <c r="GDV300" s="156"/>
      <c r="GDW300" s="156"/>
      <c r="GDX300" s="156"/>
      <c r="GDY300" s="156"/>
      <c r="GDZ300" s="156"/>
      <c r="GEA300" s="156"/>
      <c r="GEB300" s="156"/>
      <c r="GEC300" s="156"/>
      <c r="GED300" s="156"/>
      <c r="GEE300" s="157"/>
      <c r="GEF300" s="153"/>
      <c r="GEG300" s="156"/>
      <c r="GEH300" s="156"/>
      <c r="GEI300" s="156"/>
      <c r="GEJ300" s="156"/>
      <c r="GEK300" s="156"/>
      <c r="GEL300" s="156"/>
      <c r="GEM300" s="156"/>
      <c r="GEN300" s="156"/>
      <c r="GEO300" s="156"/>
      <c r="GEP300" s="156"/>
      <c r="GEQ300" s="156"/>
      <c r="GER300" s="156"/>
      <c r="GES300" s="156"/>
      <c r="GET300" s="156"/>
      <c r="GEU300" s="156"/>
      <c r="GEV300" s="156"/>
      <c r="GEW300" s="156"/>
      <c r="GEX300" s="156"/>
      <c r="GEY300" s="156"/>
      <c r="GEZ300" s="156"/>
      <c r="GFA300" s="156"/>
      <c r="GFB300" s="156"/>
      <c r="GFC300" s="156"/>
      <c r="GFD300" s="156"/>
      <c r="GFE300" s="156"/>
      <c r="GFF300" s="156"/>
      <c r="GFG300" s="156"/>
      <c r="GFH300" s="156"/>
      <c r="GFI300" s="156"/>
      <c r="GFJ300" s="157"/>
      <c r="GFK300" s="153"/>
      <c r="GFL300" s="156"/>
      <c r="GFM300" s="156"/>
      <c r="GFN300" s="156"/>
      <c r="GFO300" s="156"/>
      <c r="GFP300" s="156"/>
      <c r="GFQ300" s="156"/>
      <c r="GFR300" s="156"/>
      <c r="GFS300" s="156"/>
      <c r="GFT300" s="156"/>
      <c r="GFU300" s="156"/>
      <c r="GFV300" s="156"/>
      <c r="GFW300" s="156"/>
      <c r="GFX300" s="156"/>
      <c r="GFY300" s="156"/>
      <c r="GFZ300" s="156"/>
      <c r="GGA300" s="156"/>
      <c r="GGB300" s="156"/>
      <c r="GGC300" s="156"/>
      <c r="GGD300" s="156"/>
      <c r="GGE300" s="156"/>
      <c r="GGF300" s="156"/>
      <c r="GGG300" s="156"/>
      <c r="GGH300" s="156"/>
      <c r="GGI300" s="156"/>
      <c r="GGJ300" s="156"/>
      <c r="GGK300" s="156"/>
      <c r="GGL300" s="156"/>
      <c r="GGM300" s="156"/>
      <c r="GGN300" s="156"/>
      <c r="GGO300" s="157"/>
      <c r="GGP300" s="153"/>
      <c r="GGQ300" s="156"/>
      <c r="GGR300" s="156"/>
      <c r="GGS300" s="156"/>
      <c r="GGT300" s="156"/>
      <c r="GGU300" s="156"/>
      <c r="GGV300" s="156"/>
      <c r="GGW300" s="156"/>
      <c r="GGX300" s="156"/>
      <c r="GGY300" s="156"/>
      <c r="GGZ300" s="156"/>
      <c r="GHA300" s="156"/>
      <c r="GHB300" s="156"/>
      <c r="GHC300" s="156"/>
      <c r="GHD300" s="156"/>
      <c r="GHE300" s="156"/>
      <c r="GHF300" s="156"/>
      <c r="GHG300" s="156"/>
      <c r="GHH300" s="156"/>
      <c r="GHI300" s="156"/>
      <c r="GHJ300" s="156"/>
      <c r="GHK300" s="156"/>
      <c r="GHL300" s="156"/>
      <c r="GHM300" s="156"/>
      <c r="GHN300" s="156"/>
      <c r="GHO300" s="156"/>
      <c r="GHP300" s="156"/>
      <c r="GHQ300" s="156"/>
      <c r="GHR300" s="156"/>
      <c r="GHS300" s="156"/>
      <c r="GHT300" s="157"/>
      <c r="GHU300" s="153"/>
      <c r="GHV300" s="156"/>
      <c r="GHW300" s="156"/>
      <c r="GHX300" s="156"/>
      <c r="GHY300" s="156"/>
      <c r="GHZ300" s="156"/>
      <c r="GIA300" s="156"/>
      <c r="GIB300" s="156"/>
      <c r="GIC300" s="156"/>
      <c r="GID300" s="156"/>
      <c r="GIE300" s="156"/>
      <c r="GIF300" s="156"/>
      <c r="GIG300" s="156"/>
      <c r="GIH300" s="156"/>
      <c r="GII300" s="156"/>
      <c r="GIJ300" s="156"/>
      <c r="GIK300" s="156"/>
      <c r="GIL300" s="156"/>
      <c r="GIM300" s="156"/>
      <c r="GIN300" s="156"/>
      <c r="GIO300" s="156"/>
      <c r="GIP300" s="156"/>
      <c r="GIQ300" s="156"/>
      <c r="GIR300" s="156"/>
      <c r="GIS300" s="156"/>
      <c r="GIT300" s="156"/>
      <c r="GIU300" s="156"/>
      <c r="GIV300" s="156"/>
      <c r="GIW300" s="156"/>
      <c r="GIX300" s="156"/>
      <c r="GIY300" s="157"/>
      <c r="GIZ300" s="153"/>
      <c r="GJA300" s="156"/>
      <c r="GJB300" s="156"/>
      <c r="GJC300" s="156"/>
      <c r="GJD300" s="156"/>
      <c r="GJE300" s="156"/>
      <c r="GJF300" s="156"/>
      <c r="GJG300" s="156"/>
      <c r="GJH300" s="156"/>
      <c r="GJI300" s="156"/>
      <c r="GJJ300" s="156"/>
      <c r="GJK300" s="156"/>
      <c r="GJL300" s="156"/>
      <c r="GJM300" s="156"/>
      <c r="GJN300" s="156"/>
      <c r="GJO300" s="156"/>
      <c r="GJP300" s="156"/>
      <c r="GJQ300" s="156"/>
      <c r="GJR300" s="156"/>
      <c r="GJS300" s="156"/>
      <c r="GJT300" s="156"/>
      <c r="GJU300" s="156"/>
      <c r="GJV300" s="156"/>
      <c r="GJW300" s="156"/>
      <c r="GJX300" s="156"/>
      <c r="GJY300" s="156"/>
      <c r="GJZ300" s="156"/>
      <c r="GKA300" s="156"/>
      <c r="GKB300" s="156"/>
      <c r="GKC300" s="156"/>
      <c r="GKD300" s="157"/>
      <c r="GKE300" s="153"/>
      <c r="GKF300" s="156"/>
      <c r="GKG300" s="156"/>
      <c r="GKH300" s="156"/>
      <c r="GKI300" s="156"/>
      <c r="GKJ300" s="156"/>
      <c r="GKK300" s="156"/>
      <c r="GKL300" s="156"/>
      <c r="GKM300" s="156"/>
      <c r="GKN300" s="156"/>
      <c r="GKO300" s="156"/>
      <c r="GKP300" s="156"/>
      <c r="GKQ300" s="156"/>
      <c r="GKR300" s="156"/>
      <c r="GKS300" s="156"/>
      <c r="GKT300" s="156"/>
      <c r="GKU300" s="156"/>
      <c r="GKV300" s="156"/>
      <c r="GKW300" s="156"/>
      <c r="GKX300" s="156"/>
      <c r="GKY300" s="156"/>
      <c r="GKZ300" s="156"/>
      <c r="GLA300" s="156"/>
      <c r="GLB300" s="156"/>
      <c r="GLC300" s="156"/>
      <c r="GLD300" s="156"/>
      <c r="GLE300" s="156"/>
      <c r="GLF300" s="156"/>
      <c r="GLG300" s="156"/>
      <c r="GLH300" s="156"/>
      <c r="GLI300" s="157"/>
      <c r="GLJ300" s="153"/>
      <c r="GLK300" s="156"/>
      <c r="GLL300" s="156"/>
      <c r="GLM300" s="156"/>
      <c r="GLN300" s="156"/>
      <c r="GLO300" s="156"/>
      <c r="GLP300" s="156"/>
      <c r="GLQ300" s="156"/>
      <c r="GLR300" s="156"/>
      <c r="GLS300" s="156"/>
      <c r="GLT300" s="156"/>
      <c r="GLU300" s="156"/>
      <c r="GLV300" s="156"/>
      <c r="GLW300" s="156"/>
      <c r="GLX300" s="156"/>
      <c r="GLY300" s="156"/>
      <c r="GLZ300" s="156"/>
      <c r="GMA300" s="156"/>
      <c r="GMB300" s="156"/>
      <c r="GMC300" s="156"/>
      <c r="GMD300" s="156"/>
      <c r="GME300" s="156"/>
      <c r="GMF300" s="156"/>
      <c r="GMG300" s="156"/>
      <c r="GMH300" s="156"/>
      <c r="GMI300" s="156"/>
      <c r="GMJ300" s="156"/>
      <c r="GMK300" s="156"/>
      <c r="GML300" s="156"/>
      <c r="GMM300" s="156"/>
      <c r="GMN300" s="157"/>
      <c r="GMO300" s="153"/>
      <c r="GMP300" s="156"/>
      <c r="GMQ300" s="156"/>
      <c r="GMR300" s="156"/>
      <c r="GMS300" s="156"/>
      <c r="GMT300" s="156"/>
      <c r="GMU300" s="156"/>
      <c r="GMV300" s="156"/>
      <c r="GMW300" s="156"/>
      <c r="GMX300" s="156"/>
      <c r="GMY300" s="156"/>
      <c r="GMZ300" s="156"/>
      <c r="GNA300" s="156"/>
      <c r="GNB300" s="156"/>
      <c r="GNC300" s="156"/>
      <c r="GND300" s="156"/>
      <c r="GNE300" s="156"/>
      <c r="GNF300" s="156"/>
      <c r="GNG300" s="156"/>
      <c r="GNH300" s="156"/>
      <c r="GNI300" s="156"/>
      <c r="GNJ300" s="156"/>
      <c r="GNK300" s="156"/>
      <c r="GNL300" s="156"/>
      <c r="GNM300" s="156"/>
      <c r="GNN300" s="156"/>
      <c r="GNO300" s="156"/>
      <c r="GNP300" s="156"/>
      <c r="GNQ300" s="156"/>
      <c r="GNR300" s="156"/>
      <c r="GNS300" s="157"/>
      <c r="GNT300" s="153"/>
      <c r="GNU300" s="156"/>
      <c r="GNV300" s="156"/>
      <c r="GNW300" s="156"/>
      <c r="GNX300" s="156"/>
      <c r="GNY300" s="156"/>
      <c r="GNZ300" s="156"/>
      <c r="GOA300" s="156"/>
      <c r="GOB300" s="156"/>
      <c r="GOC300" s="156"/>
      <c r="GOD300" s="156"/>
      <c r="GOE300" s="156"/>
      <c r="GOF300" s="156"/>
      <c r="GOG300" s="156"/>
      <c r="GOH300" s="156"/>
      <c r="GOI300" s="156"/>
      <c r="GOJ300" s="156"/>
      <c r="GOK300" s="156"/>
      <c r="GOL300" s="156"/>
      <c r="GOM300" s="156"/>
      <c r="GON300" s="156"/>
      <c r="GOO300" s="156"/>
      <c r="GOP300" s="156"/>
      <c r="GOQ300" s="156"/>
      <c r="GOR300" s="156"/>
      <c r="GOS300" s="156"/>
      <c r="GOT300" s="156"/>
      <c r="GOU300" s="156"/>
      <c r="GOV300" s="156"/>
      <c r="GOW300" s="156"/>
      <c r="GOX300" s="157"/>
      <c r="GOY300" s="153"/>
      <c r="GOZ300" s="156"/>
      <c r="GPA300" s="156"/>
      <c r="GPB300" s="156"/>
      <c r="GPC300" s="156"/>
      <c r="GPD300" s="156"/>
      <c r="GPE300" s="156"/>
      <c r="GPF300" s="156"/>
      <c r="GPG300" s="156"/>
      <c r="GPH300" s="156"/>
      <c r="GPI300" s="156"/>
      <c r="GPJ300" s="156"/>
      <c r="GPK300" s="156"/>
      <c r="GPL300" s="156"/>
      <c r="GPM300" s="156"/>
      <c r="GPN300" s="156"/>
      <c r="GPO300" s="156"/>
      <c r="GPP300" s="156"/>
      <c r="GPQ300" s="156"/>
      <c r="GPR300" s="156"/>
      <c r="GPS300" s="156"/>
      <c r="GPT300" s="156"/>
      <c r="GPU300" s="156"/>
      <c r="GPV300" s="156"/>
      <c r="GPW300" s="156"/>
      <c r="GPX300" s="156"/>
      <c r="GPY300" s="156"/>
      <c r="GPZ300" s="156"/>
      <c r="GQA300" s="156"/>
      <c r="GQB300" s="156"/>
      <c r="GQC300" s="157"/>
      <c r="GQD300" s="153"/>
      <c r="GQE300" s="156"/>
      <c r="GQF300" s="156"/>
      <c r="GQG300" s="156"/>
      <c r="GQH300" s="156"/>
      <c r="GQI300" s="156"/>
      <c r="GQJ300" s="156"/>
      <c r="GQK300" s="156"/>
      <c r="GQL300" s="156"/>
      <c r="GQM300" s="156"/>
      <c r="GQN300" s="156"/>
      <c r="GQO300" s="156"/>
      <c r="GQP300" s="156"/>
      <c r="GQQ300" s="156"/>
      <c r="GQR300" s="156"/>
      <c r="GQS300" s="156"/>
      <c r="GQT300" s="156"/>
      <c r="GQU300" s="156"/>
      <c r="GQV300" s="156"/>
      <c r="GQW300" s="156"/>
      <c r="GQX300" s="156"/>
      <c r="GQY300" s="156"/>
      <c r="GQZ300" s="156"/>
      <c r="GRA300" s="156"/>
      <c r="GRB300" s="156"/>
      <c r="GRC300" s="156"/>
      <c r="GRD300" s="156"/>
      <c r="GRE300" s="156"/>
      <c r="GRF300" s="156"/>
      <c r="GRG300" s="156"/>
      <c r="GRH300" s="157"/>
      <c r="GRI300" s="153"/>
      <c r="GRJ300" s="156"/>
      <c r="GRK300" s="156"/>
      <c r="GRL300" s="156"/>
      <c r="GRM300" s="156"/>
      <c r="GRN300" s="156"/>
      <c r="GRO300" s="156"/>
      <c r="GRP300" s="156"/>
      <c r="GRQ300" s="156"/>
      <c r="GRR300" s="156"/>
      <c r="GRS300" s="156"/>
      <c r="GRT300" s="156"/>
      <c r="GRU300" s="156"/>
      <c r="GRV300" s="156"/>
      <c r="GRW300" s="156"/>
      <c r="GRX300" s="156"/>
      <c r="GRY300" s="156"/>
      <c r="GRZ300" s="156"/>
      <c r="GSA300" s="156"/>
      <c r="GSB300" s="156"/>
      <c r="GSC300" s="156"/>
      <c r="GSD300" s="156"/>
      <c r="GSE300" s="156"/>
      <c r="GSF300" s="156"/>
      <c r="GSG300" s="156"/>
      <c r="GSH300" s="156"/>
      <c r="GSI300" s="156"/>
      <c r="GSJ300" s="156"/>
      <c r="GSK300" s="156"/>
      <c r="GSL300" s="156"/>
      <c r="GSM300" s="157"/>
      <c r="GSN300" s="153"/>
      <c r="GSO300" s="156"/>
      <c r="GSP300" s="156"/>
      <c r="GSQ300" s="156"/>
      <c r="GSR300" s="156"/>
      <c r="GSS300" s="156"/>
      <c r="GST300" s="156"/>
      <c r="GSU300" s="156"/>
      <c r="GSV300" s="156"/>
      <c r="GSW300" s="156"/>
      <c r="GSX300" s="156"/>
      <c r="GSY300" s="156"/>
      <c r="GSZ300" s="156"/>
      <c r="GTA300" s="156"/>
      <c r="GTB300" s="156"/>
      <c r="GTC300" s="156"/>
      <c r="GTD300" s="156"/>
      <c r="GTE300" s="156"/>
      <c r="GTF300" s="156"/>
      <c r="GTG300" s="156"/>
      <c r="GTH300" s="156"/>
      <c r="GTI300" s="156"/>
      <c r="GTJ300" s="156"/>
      <c r="GTK300" s="156"/>
      <c r="GTL300" s="156"/>
      <c r="GTM300" s="156"/>
      <c r="GTN300" s="156"/>
      <c r="GTO300" s="156"/>
      <c r="GTP300" s="156"/>
      <c r="GTQ300" s="156"/>
      <c r="GTR300" s="157"/>
      <c r="GTS300" s="153"/>
      <c r="GTT300" s="156"/>
      <c r="GTU300" s="156"/>
      <c r="GTV300" s="156"/>
      <c r="GTW300" s="156"/>
      <c r="GTX300" s="156"/>
      <c r="GTY300" s="156"/>
      <c r="GTZ300" s="156"/>
      <c r="GUA300" s="156"/>
      <c r="GUB300" s="156"/>
      <c r="GUC300" s="156"/>
      <c r="GUD300" s="156"/>
      <c r="GUE300" s="156"/>
      <c r="GUF300" s="156"/>
      <c r="GUG300" s="156"/>
      <c r="GUH300" s="156"/>
      <c r="GUI300" s="156"/>
      <c r="GUJ300" s="156"/>
      <c r="GUK300" s="156"/>
      <c r="GUL300" s="156"/>
      <c r="GUM300" s="156"/>
      <c r="GUN300" s="156"/>
      <c r="GUO300" s="156"/>
      <c r="GUP300" s="156"/>
      <c r="GUQ300" s="156"/>
      <c r="GUR300" s="156"/>
      <c r="GUS300" s="156"/>
      <c r="GUT300" s="156"/>
      <c r="GUU300" s="156"/>
      <c r="GUV300" s="156"/>
      <c r="GUW300" s="157"/>
      <c r="GUX300" s="153"/>
      <c r="GUY300" s="156"/>
      <c r="GUZ300" s="156"/>
      <c r="GVA300" s="156"/>
      <c r="GVB300" s="156"/>
      <c r="GVC300" s="156"/>
      <c r="GVD300" s="156"/>
      <c r="GVE300" s="156"/>
      <c r="GVF300" s="156"/>
      <c r="GVG300" s="156"/>
      <c r="GVH300" s="156"/>
      <c r="GVI300" s="156"/>
      <c r="GVJ300" s="156"/>
      <c r="GVK300" s="156"/>
      <c r="GVL300" s="156"/>
      <c r="GVM300" s="156"/>
      <c r="GVN300" s="156"/>
      <c r="GVO300" s="156"/>
      <c r="GVP300" s="156"/>
      <c r="GVQ300" s="156"/>
      <c r="GVR300" s="156"/>
      <c r="GVS300" s="156"/>
      <c r="GVT300" s="156"/>
      <c r="GVU300" s="156"/>
      <c r="GVV300" s="156"/>
      <c r="GVW300" s="156"/>
      <c r="GVX300" s="156"/>
      <c r="GVY300" s="156"/>
      <c r="GVZ300" s="156"/>
      <c r="GWA300" s="156"/>
      <c r="GWB300" s="157"/>
      <c r="GWC300" s="153"/>
      <c r="GWD300" s="156"/>
      <c r="GWE300" s="156"/>
      <c r="GWF300" s="156"/>
      <c r="GWG300" s="156"/>
      <c r="GWH300" s="156"/>
      <c r="GWI300" s="156"/>
      <c r="GWJ300" s="156"/>
      <c r="GWK300" s="156"/>
      <c r="GWL300" s="156"/>
      <c r="GWM300" s="156"/>
      <c r="GWN300" s="156"/>
      <c r="GWO300" s="156"/>
      <c r="GWP300" s="156"/>
      <c r="GWQ300" s="156"/>
      <c r="GWR300" s="156"/>
      <c r="GWS300" s="156"/>
      <c r="GWT300" s="156"/>
      <c r="GWU300" s="156"/>
      <c r="GWV300" s="156"/>
      <c r="GWW300" s="156"/>
      <c r="GWX300" s="156"/>
      <c r="GWY300" s="156"/>
      <c r="GWZ300" s="156"/>
      <c r="GXA300" s="156"/>
      <c r="GXB300" s="156"/>
      <c r="GXC300" s="156"/>
      <c r="GXD300" s="156"/>
      <c r="GXE300" s="156"/>
      <c r="GXF300" s="156"/>
      <c r="GXG300" s="157"/>
      <c r="GXH300" s="153"/>
      <c r="GXI300" s="156"/>
      <c r="GXJ300" s="156"/>
      <c r="GXK300" s="156"/>
      <c r="GXL300" s="156"/>
      <c r="GXM300" s="156"/>
      <c r="GXN300" s="156"/>
      <c r="GXO300" s="156"/>
      <c r="GXP300" s="156"/>
      <c r="GXQ300" s="156"/>
      <c r="GXR300" s="156"/>
      <c r="GXS300" s="156"/>
      <c r="GXT300" s="156"/>
      <c r="GXU300" s="156"/>
      <c r="GXV300" s="156"/>
      <c r="GXW300" s="156"/>
      <c r="GXX300" s="156"/>
      <c r="GXY300" s="156"/>
      <c r="GXZ300" s="156"/>
      <c r="GYA300" s="156"/>
      <c r="GYB300" s="156"/>
      <c r="GYC300" s="156"/>
      <c r="GYD300" s="156"/>
      <c r="GYE300" s="156"/>
      <c r="GYF300" s="156"/>
      <c r="GYG300" s="156"/>
      <c r="GYH300" s="156"/>
      <c r="GYI300" s="156"/>
      <c r="GYJ300" s="156"/>
      <c r="GYK300" s="156"/>
      <c r="GYL300" s="157"/>
      <c r="GYM300" s="153"/>
      <c r="GYN300" s="156"/>
      <c r="GYO300" s="156"/>
      <c r="GYP300" s="156"/>
      <c r="GYQ300" s="156"/>
      <c r="GYR300" s="156"/>
      <c r="GYS300" s="156"/>
      <c r="GYT300" s="156"/>
      <c r="GYU300" s="156"/>
      <c r="GYV300" s="156"/>
      <c r="GYW300" s="156"/>
      <c r="GYX300" s="156"/>
      <c r="GYY300" s="156"/>
      <c r="GYZ300" s="156"/>
      <c r="GZA300" s="156"/>
      <c r="GZB300" s="156"/>
      <c r="GZC300" s="156"/>
      <c r="GZD300" s="156"/>
      <c r="GZE300" s="156"/>
      <c r="GZF300" s="156"/>
      <c r="GZG300" s="156"/>
      <c r="GZH300" s="156"/>
      <c r="GZI300" s="156"/>
      <c r="GZJ300" s="156"/>
      <c r="GZK300" s="156"/>
      <c r="GZL300" s="156"/>
      <c r="GZM300" s="156"/>
      <c r="GZN300" s="156"/>
      <c r="GZO300" s="156"/>
      <c r="GZP300" s="156"/>
      <c r="GZQ300" s="157"/>
      <c r="GZR300" s="153"/>
      <c r="GZS300" s="156"/>
      <c r="GZT300" s="156"/>
      <c r="GZU300" s="156"/>
      <c r="GZV300" s="156"/>
      <c r="GZW300" s="156"/>
      <c r="GZX300" s="156"/>
      <c r="GZY300" s="156"/>
      <c r="GZZ300" s="156"/>
      <c r="HAA300" s="156"/>
      <c r="HAB300" s="156"/>
      <c r="HAC300" s="156"/>
      <c r="HAD300" s="156"/>
      <c r="HAE300" s="156"/>
      <c r="HAF300" s="156"/>
      <c r="HAG300" s="156"/>
      <c r="HAH300" s="156"/>
      <c r="HAI300" s="156"/>
      <c r="HAJ300" s="156"/>
      <c r="HAK300" s="156"/>
      <c r="HAL300" s="156"/>
      <c r="HAM300" s="156"/>
      <c r="HAN300" s="156"/>
      <c r="HAO300" s="156"/>
      <c r="HAP300" s="156"/>
      <c r="HAQ300" s="156"/>
      <c r="HAR300" s="156"/>
      <c r="HAS300" s="156"/>
      <c r="HAT300" s="156"/>
      <c r="HAU300" s="156"/>
      <c r="HAV300" s="157"/>
      <c r="HAW300" s="153"/>
      <c r="HAX300" s="156"/>
      <c r="HAY300" s="156"/>
      <c r="HAZ300" s="156"/>
      <c r="HBA300" s="156"/>
      <c r="HBB300" s="156"/>
      <c r="HBC300" s="156"/>
      <c r="HBD300" s="156"/>
      <c r="HBE300" s="156"/>
      <c r="HBF300" s="156"/>
      <c r="HBG300" s="156"/>
      <c r="HBH300" s="156"/>
      <c r="HBI300" s="156"/>
      <c r="HBJ300" s="156"/>
      <c r="HBK300" s="156"/>
      <c r="HBL300" s="156"/>
      <c r="HBM300" s="156"/>
      <c r="HBN300" s="156"/>
      <c r="HBO300" s="156"/>
      <c r="HBP300" s="156"/>
      <c r="HBQ300" s="156"/>
      <c r="HBR300" s="156"/>
      <c r="HBS300" s="156"/>
      <c r="HBT300" s="156"/>
      <c r="HBU300" s="156"/>
      <c r="HBV300" s="156"/>
      <c r="HBW300" s="156"/>
      <c r="HBX300" s="156"/>
      <c r="HBY300" s="156"/>
      <c r="HBZ300" s="156"/>
      <c r="HCA300" s="157"/>
      <c r="HCB300" s="153"/>
      <c r="HCC300" s="156"/>
      <c r="HCD300" s="156"/>
      <c r="HCE300" s="156"/>
      <c r="HCF300" s="156"/>
      <c r="HCG300" s="156"/>
      <c r="HCH300" s="156"/>
      <c r="HCI300" s="156"/>
      <c r="HCJ300" s="156"/>
      <c r="HCK300" s="156"/>
      <c r="HCL300" s="156"/>
      <c r="HCM300" s="156"/>
      <c r="HCN300" s="156"/>
      <c r="HCO300" s="156"/>
      <c r="HCP300" s="156"/>
      <c r="HCQ300" s="156"/>
      <c r="HCR300" s="156"/>
      <c r="HCS300" s="156"/>
      <c r="HCT300" s="156"/>
      <c r="HCU300" s="156"/>
      <c r="HCV300" s="156"/>
      <c r="HCW300" s="156"/>
      <c r="HCX300" s="156"/>
      <c r="HCY300" s="156"/>
      <c r="HCZ300" s="156"/>
      <c r="HDA300" s="156"/>
      <c r="HDB300" s="156"/>
      <c r="HDC300" s="156"/>
      <c r="HDD300" s="156"/>
      <c r="HDE300" s="156"/>
      <c r="HDF300" s="157"/>
      <c r="HDG300" s="153"/>
      <c r="HDH300" s="156"/>
      <c r="HDI300" s="156"/>
      <c r="HDJ300" s="156"/>
      <c r="HDK300" s="156"/>
      <c r="HDL300" s="156"/>
      <c r="HDM300" s="156"/>
      <c r="HDN300" s="156"/>
      <c r="HDO300" s="156"/>
      <c r="HDP300" s="156"/>
      <c r="HDQ300" s="156"/>
      <c r="HDR300" s="156"/>
      <c r="HDS300" s="156"/>
      <c r="HDT300" s="156"/>
      <c r="HDU300" s="156"/>
      <c r="HDV300" s="156"/>
      <c r="HDW300" s="156"/>
      <c r="HDX300" s="156"/>
      <c r="HDY300" s="156"/>
      <c r="HDZ300" s="156"/>
      <c r="HEA300" s="156"/>
      <c r="HEB300" s="156"/>
      <c r="HEC300" s="156"/>
      <c r="HED300" s="156"/>
      <c r="HEE300" s="156"/>
      <c r="HEF300" s="156"/>
      <c r="HEG300" s="156"/>
      <c r="HEH300" s="156"/>
      <c r="HEI300" s="156"/>
      <c r="HEJ300" s="156"/>
      <c r="HEK300" s="157"/>
      <c r="HEL300" s="153"/>
      <c r="HEM300" s="156"/>
      <c r="HEN300" s="156"/>
      <c r="HEO300" s="156"/>
      <c r="HEP300" s="156"/>
      <c r="HEQ300" s="156"/>
      <c r="HER300" s="156"/>
      <c r="HES300" s="156"/>
      <c r="HET300" s="156"/>
      <c r="HEU300" s="156"/>
      <c r="HEV300" s="156"/>
      <c r="HEW300" s="156"/>
      <c r="HEX300" s="156"/>
      <c r="HEY300" s="156"/>
      <c r="HEZ300" s="156"/>
      <c r="HFA300" s="156"/>
      <c r="HFB300" s="156"/>
      <c r="HFC300" s="156"/>
      <c r="HFD300" s="156"/>
      <c r="HFE300" s="156"/>
      <c r="HFF300" s="156"/>
      <c r="HFG300" s="156"/>
      <c r="HFH300" s="156"/>
      <c r="HFI300" s="156"/>
      <c r="HFJ300" s="156"/>
      <c r="HFK300" s="156"/>
      <c r="HFL300" s="156"/>
      <c r="HFM300" s="156"/>
      <c r="HFN300" s="156"/>
      <c r="HFO300" s="156"/>
      <c r="HFP300" s="157"/>
      <c r="HFQ300" s="153"/>
      <c r="HFR300" s="156"/>
      <c r="HFS300" s="156"/>
      <c r="HFT300" s="156"/>
      <c r="HFU300" s="156"/>
      <c r="HFV300" s="156"/>
      <c r="HFW300" s="156"/>
      <c r="HFX300" s="156"/>
      <c r="HFY300" s="156"/>
      <c r="HFZ300" s="156"/>
      <c r="HGA300" s="156"/>
      <c r="HGB300" s="156"/>
      <c r="HGC300" s="156"/>
      <c r="HGD300" s="156"/>
      <c r="HGE300" s="156"/>
      <c r="HGF300" s="156"/>
      <c r="HGG300" s="156"/>
      <c r="HGH300" s="156"/>
      <c r="HGI300" s="156"/>
      <c r="HGJ300" s="156"/>
      <c r="HGK300" s="156"/>
      <c r="HGL300" s="156"/>
      <c r="HGM300" s="156"/>
      <c r="HGN300" s="156"/>
      <c r="HGO300" s="156"/>
      <c r="HGP300" s="156"/>
      <c r="HGQ300" s="156"/>
      <c r="HGR300" s="156"/>
      <c r="HGS300" s="156"/>
      <c r="HGT300" s="156"/>
      <c r="HGU300" s="157"/>
      <c r="HGV300" s="153"/>
      <c r="HGW300" s="156"/>
      <c r="HGX300" s="156"/>
      <c r="HGY300" s="156"/>
      <c r="HGZ300" s="156"/>
      <c r="HHA300" s="156"/>
      <c r="HHB300" s="156"/>
      <c r="HHC300" s="156"/>
      <c r="HHD300" s="156"/>
      <c r="HHE300" s="156"/>
      <c r="HHF300" s="156"/>
      <c r="HHG300" s="156"/>
      <c r="HHH300" s="156"/>
      <c r="HHI300" s="156"/>
      <c r="HHJ300" s="156"/>
      <c r="HHK300" s="156"/>
      <c r="HHL300" s="156"/>
      <c r="HHM300" s="156"/>
      <c r="HHN300" s="156"/>
      <c r="HHO300" s="156"/>
      <c r="HHP300" s="156"/>
      <c r="HHQ300" s="156"/>
      <c r="HHR300" s="156"/>
      <c r="HHS300" s="156"/>
      <c r="HHT300" s="156"/>
      <c r="HHU300" s="156"/>
      <c r="HHV300" s="156"/>
      <c r="HHW300" s="156"/>
      <c r="HHX300" s="156"/>
      <c r="HHY300" s="156"/>
      <c r="HHZ300" s="157"/>
      <c r="HIA300" s="153"/>
      <c r="HIB300" s="156"/>
      <c r="HIC300" s="156"/>
      <c r="HID300" s="156"/>
      <c r="HIE300" s="156"/>
      <c r="HIF300" s="156"/>
      <c r="HIG300" s="156"/>
      <c r="HIH300" s="156"/>
      <c r="HII300" s="156"/>
      <c r="HIJ300" s="156"/>
      <c r="HIK300" s="156"/>
      <c r="HIL300" s="156"/>
      <c r="HIM300" s="156"/>
      <c r="HIN300" s="156"/>
      <c r="HIO300" s="156"/>
      <c r="HIP300" s="156"/>
      <c r="HIQ300" s="156"/>
      <c r="HIR300" s="156"/>
      <c r="HIS300" s="156"/>
      <c r="HIT300" s="156"/>
      <c r="HIU300" s="156"/>
      <c r="HIV300" s="156"/>
      <c r="HIW300" s="156"/>
      <c r="HIX300" s="156"/>
      <c r="HIY300" s="156"/>
      <c r="HIZ300" s="156"/>
      <c r="HJA300" s="156"/>
      <c r="HJB300" s="156"/>
      <c r="HJC300" s="156"/>
      <c r="HJD300" s="156"/>
      <c r="HJE300" s="157"/>
      <c r="HJF300" s="153"/>
      <c r="HJG300" s="156"/>
      <c r="HJH300" s="156"/>
      <c r="HJI300" s="156"/>
      <c r="HJJ300" s="156"/>
      <c r="HJK300" s="156"/>
      <c r="HJL300" s="156"/>
      <c r="HJM300" s="156"/>
      <c r="HJN300" s="156"/>
      <c r="HJO300" s="156"/>
      <c r="HJP300" s="156"/>
      <c r="HJQ300" s="156"/>
      <c r="HJR300" s="156"/>
      <c r="HJS300" s="156"/>
      <c r="HJT300" s="156"/>
      <c r="HJU300" s="156"/>
      <c r="HJV300" s="156"/>
      <c r="HJW300" s="156"/>
      <c r="HJX300" s="156"/>
      <c r="HJY300" s="156"/>
      <c r="HJZ300" s="156"/>
      <c r="HKA300" s="156"/>
      <c r="HKB300" s="156"/>
      <c r="HKC300" s="156"/>
      <c r="HKD300" s="156"/>
      <c r="HKE300" s="156"/>
      <c r="HKF300" s="156"/>
      <c r="HKG300" s="156"/>
      <c r="HKH300" s="156"/>
      <c r="HKI300" s="156"/>
      <c r="HKJ300" s="157"/>
      <c r="HKK300" s="153"/>
      <c r="HKL300" s="156"/>
      <c r="HKM300" s="156"/>
      <c r="HKN300" s="156"/>
      <c r="HKO300" s="156"/>
      <c r="HKP300" s="156"/>
      <c r="HKQ300" s="156"/>
      <c r="HKR300" s="156"/>
      <c r="HKS300" s="156"/>
      <c r="HKT300" s="156"/>
      <c r="HKU300" s="156"/>
      <c r="HKV300" s="156"/>
      <c r="HKW300" s="156"/>
      <c r="HKX300" s="156"/>
      <c r="HKY300" s="156"/>
      <c r="HKZ300" s="156"/>
      <c r="HLA300" s="156"/>
      <c r="HLB300" s="156"/>
      <c r="HLC300" s="156"/>
      <c r="HLD300" s="156"/>
      <c r="HLE300" s="156"/>
      <c r="HLF300" s="156"/>
      <c r="HLG300" s="156"/>
      <c r="HLH300" s="156"/>
      <c r="HLI300" s="156"/>
      <c r="HLJ300" s="156"/>
      <c r="HLK300" s="156"/>
      <c r="HLL300" s="156"/>
      <c r="HLM300" s="156"/>
      <c r="HLN300" s="156"/>
      <c r="HLO300" s="157"/>
      <c r="HLP300" s="153"/>
      <c r="HLQ300" s="156"/>
      <c r="HLR300" s="156"/>
      <c r="HLS300" s="156"/>
      <c r="HLT300" s="156"/>
      <c r="HLU300" s="156"/>
      <c r="HLV300" s="156"/>
      <c r="HLW300" s="156"/>
      <c r="HLX300" s="156"/>
      <c r="HLY300" s="156"/>
      <c r="HLZ300" s="156"/>
      <c r="HMA300" s="156"/>
      <c r="HMB300" s="156"/>
      <c r="HMC300" s="156"/>
      <c r="HMD300" s="156"/>
      <c r="HME300" s="156"/>
      <c r="HMF300" s="156"/>
      <c r="HMG300" s="156"/>
      <c r="HMH300" s="156"/>
      <c r="HMI300" s="156"/>
      <c r="HMJ300" s="156"/>
      <c r="HMK300" s="156"/>
      <c r="HML300" s="156"/>
      <c r="HMM300" s="156"/>
      <c r="HMN300" s="156"/>
      <c r="HMO300" s="156"/>
      <c r="HMP300" s="156"/>
      <c r="HMQ300" s="156"/>
      <c r="HMR300" s="156"/>
      <c r="HMS300" s="156"/>
      <c r="HMT300" s="157"/>
      <c r="HMU300" s="153"/>
      <c r="HMV300" s="156"/>
      <c r="HMW300" s="156"/>
      <c r="HMX300" s="156"/>
      <c r="HMY300" s="156"/>
      <c r="HMZ300" s="156"/>
      <c r="HNA300" s="156"/>
      <c r="HNB300" s="156"/>
      <c r="HNC300" s="156"/>
      <c r="HND300" s="156"/>
      <c r="HNE300" s="156"/>
      <c r="HNF300" s="156"/>
      <c r="HNG300" s="156"/>
      <c r="HNH300" s="156"/>
      <c r="HNI300" s="156"/>
      <c r="HNJ300" s="156"/>
      <c r="HNK300" s="156"/>
      <c r="HNL300" s="156"/>
      <c r="HNM300" s="156"/>
      <c r="HNN300" s="156"/>
      <c r="HNO300" s="156"/>
      <c r="HNP300" s="156"/>
      <c r="HNQ300" s="156"/>
      <c r="HNR300" s="156"/>
      <c r="HNS300" s="156"/>
      <c r="HNT300" s="156"/>
      <c r="HNU300" s="156"/>
      <c r="HNV300" s="156"/>
      <c r="HNW300" s="156"/>
      <c r="HNX300" s="156"/>
      <c r="HNY300" s="157"/>
      <c r="HNZ300" s="153"/>
      <c r="HOA300" s="156"/>
      <c r="HOB300" s="156"/>
      <c r="HOC300" s="156"/>
      <c r="HOD300" s="156"/>
      <c r="HOE300" s="156"/>
      <c r="HOF300" s="156"/>
      <c r="HOG300" s="156"/>
      <c r="HOH300" s="156"/>
      <c r="HOI300" s="156"/>
      <c r="HOJ300" s="156"/>
      <c r="HOK300" s="156"/>
      <c r="HOL300" s="156"/>
      <c r="HOM300" s="156"/>
      <c r="HON300" s="156"/>
      <c r="HOO300" s="156"/>
      <c r="HOP300" s="156"/>
      <c r="HOQ300" s="156"/>
      <c r="HOR300" s="156"/>
      <c r="HOS300" s="156"/>
      <c r="HOT300" s="156"/>
      <c r="HOU300" s="156"/>
      <c r="HOV300" s="156"/>
      <c r="HOW300" s="156"/>
      <c r="HOX300" s="156"/>
      <c r="HOY300" s="156"/>
      <c r="HOZ300" s="156"/>
      <c r="HPA300" s="156"/>
      <c r="HPB300" s="156"/>
      <c r="HPC300" s="156"/>
      <c r="HPD300" s="157"/>
      <c r="HPE300" s="153"/>
      <c r="HPF300" s="156"/>
      <c r="HPG300" s="156"/>
      <c r="HPH300" s="156"/>
      <c r="HPI300" s="156"/>
      <c r="HPJ300" s="156"/>
      <c r="HPK300" s="156"/>
      <c r="HPL300" s="156"/>
      <c r="HPM300" s="156"/>
      <c r="HPN300" s="156"/>
      <c r="HPO300" s="156"/>
      <c r="HPP300" s="156"/>
      <c r="HPQ300" s="156"/>
      <c r="HPR300" s="156"/>
      <c r="HPS300" s="156"/>
      <c r="HPT300" s="156"/>
      <c r="HPU300" s="156"/>
      <c r="HPV300" s="156"/>
      <c r="HPW300" s="156"/>
      <c r="HPX300" s="156"/>
      <c r="HPY300" s="156"/>
      <c r="HPZ300" s="156"/>
      <c r="HQA300" s="156"/>
      <c r="HQB300" s="156"/>
      <c r="HQC300" s="156"/>
      <c r="HQD300" s="156"/>
      <c r="HQE300" s="156"/>
      <c r="HQF300" s="156"/>
      <c r="HQG300" s="156"/>
      <c r="HQH300" s="156"/>
      <c r="HQI300" s="157"/>
      <c r="HQJ300" s="153"/>
      <c r="HQK300" s="156"/>
      <c r="HQL300" s="156"/>
      <c r="HQM300" s="156"/>
      <c r="HQN300" s="156"/>
      <c r="HQO300" s="156"/>
      <c r="HQP300" s="156"/>
      <c r="HQQ300" s="156"/>
      <c r="HQR300" s="156"/>
      <c r="HQS300" s="156"/>
      <c r="HQT300" s="156"/>
      <c r="HQU300" s="156"/>
      <c r="HQV300" s="156"/>
      <c r="HQW300" s="156"/>
      <c r="HQX300" s="156"/>
      <c r="HQY300" s="156"/>
      <c r="HQZ300" s="156"/>
      <c r="HRA300" s="156"/>
      <c r="HRB300" s="156"/>
      <c r="HRC300" s="156"/>
      <c r="HRD300" s="156"/>
      <c r="HRE300" s="156"/>
      <c r="HRF300" s="156"/>
      <c r="HRG300" s="156"/>
      <c r="HRH300" s="156"/>
      <c r="HRI300" s="156"/>
      <c r="HRJ300" s="156"/>
      <c r="HRK300" s="156"/>
      <c r="HRL300" s="156"/>
      <c r="HRM300" s="156"/>
      <c r="HRN300" s="157"/>
      <c r="HRO300" s="153"/>
      <c r="HRP300" s="156"/>
      <c r="HRQ300" s="156"/>
      <c r="HRR300" s="156"/>
      <c r="HRS300" s="156"/>
      <c r="HRT300" s="156"/>
      <c r="HRU300" s="156"/>
      <c r="HRV300" s="156"/>
      <c r="HRW300" s="156"/>
      <c r="HRX300" s="156"/>
      <c r="HRY300" s="156"/>
      <c r="HRZ300" s="156"/>
      <c r="HSA300" s="156"/>
      <c r="HSB300" s="156"/>
      <c r="HSC300" s="156"/>
      <c r="HSD300" s="156"/>
      <c r="HSE300" s="156"/>
      <c r="HSF300" s="156"/>
      <c r="HSG300" s="156"/>
      <c r="HSH300" s="156"/>
      <c r="HSI300" s="156"/>
      <c r="HSJ300" s="156"/>
      <c r="HSK300" s="156"/>
      <c r="HSL300" s="156"/>
      <c r="HSM300" s="156"/>
      <c r="HSN300" s="156"/>
      <c r="HSO300" s="156"/>
      <c r="HSP300" s="156"/>
      <c r="HSQ300" s="156"/>
      <c r="HSR300" s="156"/>
      <c r="HSS300" s="157"/>
      <c r="HST300" s="153"/>
      <c r="HSU300" s="156"/>
      <c r="HSV300" s="156"/>
      <c r="HSW300" s="156"/>
      <c r="HSX300" s="156"/>
      <c r="HSY300" s="156"/>
      <c r="HSZ300" s="156"/>
      <c r="HTA300" s="156"/>
      <c r="HTB300" s="156"/>
      <c r="HTC300" s="156"/>
      <c r="HTD300" s="156"/>
      <c r="HTE300" s="156"/>
      <c r="HTF300" s="156"/>
      <c r="HTG300" s="156"/>
      <c r="HTH300" s="156"/>
      <c r="HTI300" s="156"/>
      <c r="HTJ300" s="156"/>
      <c r="HTK300" s="156"/>
      <c r="HTL300" s="156"/>
      <c r="HTM300" s="156"/>
      <c r="HTN300" s="156"/>
      <c r="HTO300" s="156"/>
      <c r="HTP300" s="156"/>
      <c r="HTQ300" s="156"/>
      <c r="HTR300" s="156"/>
      <c r="HTS300" s="156"/>
      <c r="HTT300" s="156"/>
      <c r="HTU300" s="156"/>
      <c r="HTV300" s="156"/>
      <c r="HTW300" s="156"/>
      <c r="HTX300" s="157"/>
      <c r="HTY300" s="153"/>
      <c r="HTZ300" s="156"/>
      <c r="HUA300" s="156"/>
      <c r="HUB300" s="156"/>
      <c r="HUC300" s="156"/>
      <c r="HUD300" s="156"/>
      <c r="HUE300" s="156"/>
      <c r="HUF300" s="156"/>
      <c r="HUG300" s="156"/>
      <c r="HUH300" s="156"/>
      <c r="HUI300" s="156"/>
      <c r="HUJ300" s="156"/>
      <c r="HUK300" s="156"/>
      <c r="HUL300" s="156"/>
      <c r="HUM300" s="156"/>
      <c r="HUN300" s="156"/>
      <c r="HUO300" s="156"/>
      <c r="HUP300" s="156"/>
      <c r="HUQ300" s="156"/>
      <c r="HUR300" s="156"/>
      <c r="HUS300" s="156"/>
      <c r="HUT300" s="156"/>
      <c r="HUU300" s="156"/>
      <c r="HUV300" s="156"/>
      <c r="HUW300" s="156"/>
      <c r="HUX300" s="156"/>
      <c r="HUY300" s="156"/>
      <c r="HUZ300" s="156"/>
      <c r="HVA300" s="156"/>
      <c r="HVB300" s="156"/>
      <c r="HVC300" s="157"/>
      <c r="HVD300" s="153"/>
      <c r="HVE300" s="156"/>
      <c r="HVF300" s="156"/>
      <c r="HVG300" s="156"/>
      <c r="HVH300" s="156"/>
      <c r="HVI300" s="156"/>
      <c r="HVJ300" s="156"/>
      <c r="HVK300" s="156"/>
      <c r="HVL300" s="156"/>
      <c r="HVM300" s="156"/>
      <c r="HVN300" s="156"/>
      <c r="HVO300" s="156"/>
      <c r="HVP300" s="156"/>
      <c r="HVQ300" s="156"/>
      <c r="HVR300" s="156"/>
      <c r="HVS300" s="156"/>
      <c r="HVT300" s="156"/>
      <c r="HVU300" s="156"/>
      <c r="HVV300" s="156"/>
      <c r="HVW300" s="156"/>
      <c r="HVX300" s="156"/>
      <c r="HVY300" s="156"/>
      <c r="HVZ300" s="156"/>
      <c r="HWA300" s="156"/>
      <c r="HWB300" s="156"/>
      <c r="HWC300" s="156"/>
      <c r="HWD300" s="156"/>
      <c r="HWE300" s="156"/>
      <c r="HWF300" s="156"/>
      <c r="HWG300" s="156"/>
      <c r="HWH300" s="157"/>
      <c r="HWI300" s="153"/>
      <c r="HWJ300" s="156"/>
      <c r="HWK300" s="156"/>
      <c r="HWL300" s="156"/>
      <c r="HWM300" s="156"/>
      <c r="HWN300" s="156"/>
      <c r="HWO300" s="156"/>
      <c r="HWP300" s="156"/>
      <c r="HWQ300" s="156"/>
      <c r="HWR300" s="156"/>
      <c r="HWS300" s="156"/>
      <c r="HWT300" s="156"/>
      <c r="HWU300" s="156"/>
      <c r="HWV300" s="156"/>
      <c r="HWW300" s="156"/>
      <c r="HWX300" s="156"/>
      <c r="HWY300" s="156"/>
      <c r="HWZ300" s="156"/>
      <c r="HXA300" s="156"/>
      <c r="HXB300" s="156"/>
      <c r="HXC300" s="156"/>
      <c r="HXD300" s="156"/>
      <c r="HXE300" s="156"/>
      <c r="HXF300" s="156"/>
      <c r="HXG300" s="156"/>
      <c r="HXH300" s="156"/>
      <c r="HXI300" s="156"/>
      <c r="HXJ300" s="156"/>
      <c r="HXK300" s="156"/>
      <c r="HXL300" s="156"/>
      <c r="HXM300" s="157"/>
      <c r="HXN300" s="153"/>
      <c r="HXO300" s="156"/>
      <c r="HXP300" s="156"/>
      <c r="HXQ300" s="156"/>
      <c r="HXR300" s="156"/>
      <c r="HXS300" s="156"/>
      <c r="HXT300" s="156"/>
      <c r="HXU300" s="156"/>
      <c r="HXV300" s="156"/>
      <c r="HXW300" s="156"/>
      <c r="HXX300" s="156"/>
      <c r="HXY300" s="156"/>
      <c r="HXZ300" s="156"/>
      <c r="HYA300" s="156"/>
      <c r="HYB300" s="156"/>
      <c r="HYC300" s="156"/>
      <c r="HYD300" s="156"/>
      <c r="HYE300" s="156"/>
      <c r="HYF300" s="156"/>
      <c r="HYG300" s="156"/>
      <c r="HYH300" s="156"/>
      <c r="HYI300" s="156"/>
      <c r="HYJ300" s="156"/>
      <c r="HYK300" s="156"/>
      <c r="HYL300" s="156"/>
      <c r="HYM300" s="156"/>
      <c r="HYN300" s="156"/>
      <c r="HYO300" s="156"/>
      <c r="HYP300" s="156"/>
      <c r="HYQ300" s="156"/>
      <c r="HYR300" s="157"/>
      <c r="HYS300" s="153"/>
      <c r="HYT300" s="156"/>
      <c r="HYU300" s="156"/>
      <c r="HYV300" s="156"/>
      <c r="HYW300" s="156"/>
      <c r="HYX300" s="156"/>
      <c r="HYY300" s="156"/>
      <c r="HYZ300" s="156"/>
      <c r="HZA300" s="156"/>
      <c r="HZB300" s="156"/>
      <c r="HZC300" s="156"/>
      <c r="HZD300" s="156"/>
      <c r="HZE300" s="156"/>
      <c r="HZF300" s="156"/>
      <c r="HZG300" s="156"/>
      <c r="HZH300" s="156"/>
      <c r="HZI300" s="156"/>
      <c r="HZJ300" s="156"/>
      <c r="HZK300" s="156"/>
      <c r="HZL300" s="156"/>
      <c r="HZM300" s="156"/>
      <c r="HZN300" s="156"/>
      <c r="HZO300" s="156"/>
      <c r="HZP300" s="156"/>
      <c r="HZQ300" s="156"/>
      <c r="HZR300" s="156"/>
      <c r="HZS300" s="156"/>
      <c r="HZT300" s="156"/>
      <c r="HZU300" s="156"/>
      <c r="HZV300" s="156"/>
      <c r="HZW300" s="157"/>
      <c r="HZX300" s="153"/>
      <c r="HZY300" s="156"/>
      <c r="HZZ300" s="156"/>
      <c r="IAA300" s="156"/>
      <c r="IAB300" s="156"/>
      <c r="IAC300" s="156"/>
      <c r="IAD300" s="156"/>
      <c r="IAE300" s="156"/>
      <c r="IAF300" s="156"/>
      <c r="IAG300" s="156"/>
      <c r="IAH300" s="156"/>
      <c r="IAI300" s="156"/>
      <c r="IAJ300" s="156"/>
      <c r="IAK300" s="156"/>
      <c r="IAL300" s="156"/>
      <c r="IAM300" s="156"/>
      <c r="IAN300" s="156"/>
      <c r="IAO300" s="156"/>
      <c r="IAP300" s="156"/>
      <c r="IAQ300" s="156"/>
      <c r="IAR300" s="156"/>
      <c r="IAS300" s="156"/>
      <c r="IAT300" s="156"/>
      <c r="IAU300" s="156"/>
      <c r="IAV300" s="156"/>
      <c r="IAW300" s="156"/>
      <c r="IAX300" s="156"/>
      <c r="IAY300" s="156"/>
      <c r="IAZ300" s="156"/>
      <c r="IBA300" s="156"/>
      <c r="IBB300" s="157"/>
      <c r="IBC300" s="153"/>
      <c r="IBD300" s="156"/>
      <c r="IBE300" s="156"/>
      <c r="IBF300" s="156"/>
      <c r="IBG300" s="156"/>
      <c r="IBH300" s="156"/>
      <c r="IBI300" s="156"/>
      <c r="IBJ300" s="156"/>
      <c r="IBK300" s="156"/>
      <c r="IBL300" s="156"/>
      <c r="IBM300" s="156"/>
      <c r="IBN300" s="156"/>
      <c r="IBO300" s="156"/>
      <c r="IBP300" s="156"/>
      <c r="IBQ300" s="156"/>
      <c r="IBR300" s="156"/>
      <c r="IBS300" s="156"/>
      <c r="IBT300" s="156"/>
      <c r="IBU300" s="156"/>
      <c r="IBV300" s="156"/>
      <c r="IBW300" s="156"/>
      <c r="IBX300" s="156"/>
      <c r="IBY300" s="156"/>
      <c r="IBZ300" s="156"/>
      <c r="ICA300" s="156"/>
      <c r="ICB300" s="156"/>
      <c r="ICC300" s="156"/>
      <c r="ICD300" s="156"/>
      <c r="ICE300" s="156"/>
      <c r="ICF300" s="156"/>
      <c r="ICG300" s="157"/>
      <c r="ICH300" s="153"/>
      <c r="ICI300" s="156"/>
      <c r="ICJ300" s="156"/>
      <c r="ICK300" s="156"/>
      <c r="ICL300" s="156"/>
      <c r="ICM300" s="156"/>
      <c r="ICN300" s="156"/>
      <c r="ICO300" s="156"/>
      <c r="ICP300" s="156"/>
      <c r="ICQ300" s="156"/>
      <c r="ICR300" s="156"/>
      <c r="ICS300" s="156"/>
      <c r="ICT300" s="156"/>
      <c r="ICU300" s="156"/>
      <c r="ICV300" s="156"/>
      <c r="ICW300" s="156"/>
      <c r="ICX300" s="156"/>
      <c r="ICY300" s="156"/>
      <c r="ICZ300" s="156"/>
      <c r="IDA300" s="156"/>
      <c r="IDB300" s="156"/>
      <c r="IDC300" s="156"/>
      <c r="IDD300" s="156"/>
      <c r="IDE300" s="156"/>
      <c r="IDF300" s="156"/>
      <c r="IDG300" s="156"/>
      <c r="IDH300" s="156"/>
      <c r="IDI300" s="156"/>
      <c r="IDJ300" s="156"/>
      <c r="IDK300" s="156"/>
      <c r="IDL300" s="157"/>
      <c r="IDM300" s="153"/>
      <c r="IDN300" s="156"/>
      <c r="IDO300" s="156"/>
      <c r="IDP300" s="156"/>
      <c r="IDQ300" s="156"/>
      <c r="IDR300" s="156"/>
      <c r="IDS300" s="156"/>
      <c r="IDT300" s="156"/>
      <c r="IDU300" s="156"/>
      <c r="IDV300" s="156"/>
      <c r="IDW300" s="156"/>
      <c r="IDX300" s="156"/>
      <c r="IDY300" s="156"/>
      <c r="IDZ300" s="156"/>
      <c r="IEA300" s="156"/>
      <c r="IEB300" s="156"/>
      <c r="IEC300" s="156"/>
      <c r="IED300" s="156"/>
      <c r="IEE300" s="156"/>
      <c r="IEF300" s="156"/>
      <c r="IEG300" s="156"/>
      <c r="IEH300" s="156"/>
      <c r="IEI300" s="156"/>
      <c r="IEJ300" s="156"/>
      <c r="IEK300" s="156"/>
      <c r="IEL300" s="156"/>
      <c r="IEM300" s="156"/>
      <c r="IEN300" s="156"/>
      <c r="IEO300" s="156"/>
      <c r="IEP300" s="156"/>
      <c r="IEQ300" s="157"/>
      <c r="IER300" s="153"/>
      <c r="IES300" s="156"/>
      <c r="IET300" s="156"/>
      <c r="IEU300" s="156"/>
      <c r="IEV300" s="156"/>
      <c r="IEW300" s="156"/>
      <c r="IEX300" s="156"/>
      <c r="IEY300" s="156"/>
      <c r="IEZ300" s="156"/>
      <c r="IFA300" s="156"/>
      <c r="IFB300" s="156"/>
      <c r="IFC300" s="156"/>
      <c r="IFD300" s="156"/>
      <c r="IFE300" s="156"/>
      <c r="IFF300" s="156"/>
      <c r="IFG300" s="156"/>
      <c r="IFH300" s="156"/>
      <c r="IFI300" s="156"/>
      <c r="IFJ300" s="156"/>
      <c r="IFK300" s="156"/>
      <c r="IFL300" s="156"/>
      <c r="IFM300" s="156"/>
      <c r="IFN300" s="156"/>
      <c r="IFO300" s="156"/>
      <c r="IFP300" s="156"/>
      <c r="IFQ300" s="156"/>
      <c r="IFR300" s="156"/>
      <c r="IFS300" s="156"/>
      <c r="IFT300" s="156"/>
      <c r="IFU300" s="156"/>
      <c r="IFV300" s="157"/>
      <c r="IFW300" s="153"/>
      <c r="IFX300" s="156"/>
      <c r="IFY300" s="156"/>
      <c r="IFZ300" s="156"/>
      <c r="IGA300" s="156"/>
      <c r="IGB300" s="156"/>
      <c r="IGC300" s="156"/>
      <c r="IGD300" s="156"/>
      <c r="IGE300" s="156"/>
      <c r="IGF300" s="156"/>
      <c r="IGG300" s="156"/>
      <c r="IGH300" s="156"/>
      <c r="IGI300" s="156"/>
      <c r="IGJ300" s="156"/>
      <c r="IGK300" s="156"/>
      <c r="IGL300" s="156"/>
      <c r="IGM300" s="156"/>
      <c r="IGN300" s="156"/>
      <c r="IGO300" s="156"/>
      <c r="IGP300" s="156"/>
      <c r="IGQ300" s="156"/>
      <c r="IGR300" s="156"/>
      <c r="IGS300" s="156"/>
      <c r="IGT300" s="156"/>
      <c r="IGU300" s="156"/>
      <c r="IGV300" s="156"/>
      <c r="IGW300" s="156"/>
      <c r="IGX300" s="156"/>
      <c r="IGY300" s="156"/>
      <c r="IGZ300" s="156"/>
      <c r="IHA300" s="157"/>
      <c r="IHB300" s="153"/>
      <c r="IHC300" s="156"/>
      <c r="IHD300" s="156"/>
      <c r="IHE300" s="156"/>
      <c r="IHF300" s="156"/>
      <c r="IHG300" s="156"/>
      <c r="IHH300" s="156"/>
      <c r="IHI300" s="156"/>
      <c r="IHJ300" s="156"/>
      <c r="IHK300" s="156"/>
      <c r="IHL300" s="156"/>
      <c r="IHM300" s="156"/>
      <c r="IHN300" s="156"/>
      <c r="IHO300" s="156"/>
      <c r="IHP300" s="156"/>
      <c r="IHQ300" s="156"/>
      <c r="IHR300" s="156"/>
      <c r="IHS300" s="156"/>
      <c r="IHT300" s="156"/>
      <c r="IHU300" s="156"/>
      <c r="IHV300" s="156"/>
      <c r="IHW300" s="156"/>
      <c r="IHX300" s="156"/>
      <c r="IHY300" s="156"/>
      <c r="IHZ300" s="156"/>
      <c r="IIA300" s="156"/>
      <c r="IIB300" s="156"/>
      <c r="IIC300" s="156"/>
      <c r="IID300" s="156"/>
      <c r="IIE300" s="156"/>
      <c r="IIF300" s="157"/>
      <c r="IIG300" s="153"/>
      <c r="IIH300" s="156"/>
      <c r="III300" s="156"/>
      <c r="IIJ300" s="156"/>
      <c r="IIK300" s="156"/>
      <c r="IIL300" s="156"/>
      <c r="IIM300" s="156"/>
      <c r="IIN300" s="156"/>
      <c r="IIO300" s="156"/>
      <c r="IIP300" s="156"/>
      <c r="IIQ300" s="156"/>
      <c r="IIR300" s="156"/>
      <c r="IIS300" s="156"/>
      <c r="IIT300" s="156"/>
      <c r="IIU300" s="156"/>
      <c r="IIV300" s="156"/>
      <c r="IIW300" s="156"/>
      <c r="IIX300" s="156"/>
      <c r="IIY300" s="156"/>
      <c r="IIZ300" s="156"/>
      <c r="IJA300" s="156"/>
      <c r="IJB300" s="156"/>
      <c r="IJC300" s="156"/>
      <c r="IJD300" s="156"/>
      <c r="IJE300" s="156"/>
      <c r="IJF300" s="156"/>
      <c r="IJG300" s="156"/>
      <c r="IJH300" s="156"/>
      <c r="IJI300" s="156"/>
      <c r="IJJ300" s="156"/>
      <c r="IJK300" s="157"/>
      <c r="IJL300" s="153"/>
      <c r="IJM300" s="156"/>
      <c r="IJN300" s="156"/>
      <c r="IJO300" s="156"/>
      <c r="IJP300" s="156"/>
      <c r="IJQ300" s="156"/>
      <c r="IJR300" s="156"/>
      <c r="IJS300" s="156"/>
      <c r="IJT300" s="156"/>
      <c r="IJU300" s="156"/>
      <c r="IJV300" s="156"/>
      <c r="IJW300" s="156"/>
      <c r="IJX300" s="156"/>
      <c r="IJY300" s="156"/>
      <c r="IJZ300" s="156"/>
      <c r="IKA300" s="156"/>
      <c r="IKB300" s="156"/>
      <c r="IKC300" s="156"/>
      <c r="IKD300" s="156"/>
      <c r="IKE300" s="156"/>
      <c r="IKF300" s="156"/>
      <c r="IKG300" s="156"/>
      <c r="IKH300" s="156"/>
      <c r="IKI300" s="156"/>
      <c r="IKJ300" s="156"/>
      <c r="IKK300" s="156"/>
      <c r="IKL300" s="156"/>
      <c r="IKM300" s="156"/>
      <c r="IKN300" s="156"/>
      <c r="IKO300" s="156"/>
      <c r="IKP300" s="157"/>
      <c r="IKQ300" s="153"/>
      <c r="IKR300" s="156"/>
      <c r="IKS300" s="156"/>
      <c r="IKT300" s="156"/>
      <c r="IKU300" s="156"/>
      <c r="IKV300" s="156"/>
      <c r="IKW300" s="156"/>
      <c r="IKX300" s="156"/>
      <c r="IKY300" s="156"/>
      <c r="IKZ300" s="156"/>
      <c r="ILA300" s="156"/>
      <c r="ILB300" s="156"/>
      <c r="ILC300" s="156"/>
      <c r="ILD300" s="156"/>
      <c r="ILE300" s="156"/>
      <c r="ILF300" s="156"/>
      <c r="ILG300" s="156"/>
      <c r="ILH300" s="156"/>
      <c r="ILI300" s="156"/>
      <c r="ILJ300" s="156"/>
      <c r="ILK300" s="156"/>
      <c r="ILL300" s="156"/>
      <c r="ILM300" s="156"/>
      <c r="ILN300" s="156"/>
      <c r="ILO300" s="156"/>
      <c r="ILP300" s="156"/>
      <c r="ILQ300" s="156"/>
      <c r="ILR300" s="156"/>
      <c r="ILS300" s="156"/>
      <c r="ILT300" s="156"/>
      <c r="ILU300" s="157"/>
      <c r="ILV300" s="153"/>
      <c r="ILW300" s="156"/>
      <c r="ILX300" s="156"/>
      <c r="ILY300" s="156"/>
      <c r="ILZ300" s="156"/>
      <c r="IMA300" s="156"/>
      <c r="IMB300" s="156"/>
      <c r="IMC300" s="156"/>
      <c r="IMD300" s="156"/>
      <c r="IME300" s="156"/>
      <c r="IMF300" s="156"/>
      <c r="IMG300" s="156"/>
      <c r="IMH300" s="156"/>
      <c r="IMI300" s="156"/>
      <c r="IMJ300" s="156"/>
      <c r="IMK300" s="156"/>
      <c r="IML300" s="156"/>
      <c r="IMM300" s="156"/>
      <c r="IMN300" s="156"/>
      <c r="IMO300" s="156"/>
      <c r="IMP300" s="156"/>
      <c r="IMQ300" s="156"/>
      <c r="IMR300" s="156"/>
      <c r="IMS300" s="156"/>
      <c r="IMT300" s="156"/>
      <c r="IMU300" s="156"/>
      <c r="IMV300" s="156"/>
      <c r="IMW300" s="156"/>
      <c r="IMX300" s="156"/>
      <c r="IMY300" s="156"/>
      <c r="IMZ300" s="157"/>
      <c r="INA300" s="153"/>
      <c r="INB300" s="156"/>
      <c r="INC300" s="156"/>
      <c r="IND300" s="156"/>
      <c r="INE300" s="156"/>
      <c r="INF300" s="156"/>
      <c r="ING300" s="156"/>
      <c r="INH300" s="156"/>
      <c r="INI300" s="156"/>
      <c r="INJ300" s="156"/>
      <c r="INK300" s="156"/>
      <c r="INL300" s="156"/>
      <c r="INM300" s="156"/>
      <c r="INN300" s="156"/>
      <c r="INO300" s="156"/>
      <c r="INP300" s="156"/>
      <c r="INQ300" s="156"/>
      <c r="INR300" s="156"/>
      <c r="INS300" s="156"/>
      <c r="INT300" s="156"/>
      <c r="INU300" s="156"/>
      <c r="INV300" s="156"/>
      <c r="INW300" s="156"/>
      <c r="INX300" s="156"/>
      <c r="INY300" s="156"/>
      <c r="INZ300" s="156"/>
      <c r="IOA300" s="156"/>
      <c r="IOB300" s="156"/>
      <c r="IOC300" s="156"/>
      <c r="IOD300" s="156"/>
      <c r="IOE300" s="157"/>
      <c r="IOF300" s="153"/>
      <c r="IOG300" s="156"/>
      <c r="IOH300" s="156"/>
      <c r="IOI300" s="156"/>
      <c r="IOJ300" s="156"/>
      <c r="IOK300" s="156"/>
      <c r="IOL300" s="156"/>
      <c r="IOM300" s="156"/>
      <c r="ION300" s="156"/>
      <c r="IOO300" s="156"/>
      <c r="IOP300" s="156"/>
      <c r="IOQ300" s="156"/>
      <c r="IOR300" s="156"/>
      <c r="IOS300" s="156"/>
      <c r="IOT300" s="156"/>
      <c r="IOU300" s="156"/>
      <c r="IOV300" s="156"/>
      <c r="IOW300" s="156"/>
      <c r="IOX300" s="156"/>
      <c r="IOY300" s="156"/>
      <c r="IOZ300" s="156"/>
      <c r="IPA300" s="156"/>
      <c r="IPB300" s="156"/>
      <c r="IPC300" s="156"/>
      <c r="IPD300" s="156"/>
      <c r="IPE300" s="156"/>
      <c r="IPF300" s="156"/>
      <c r="IPG300" s="156"/>
      <c r="IPH300" s="156"/>
      <c r="IPI300" s="156"/>
      <c r="IPJ300" s="157"/>
      <c r="IPK300" s="153"/>
      <c r="IPL300" s="156"/>
      <c r="IPM300" s="156"/>
      <c r="IPN300" s="156"/>
      <c r="IPO300" s="156"/>
      <c r="IPP300" s="156"/>
      <c r="IPQ300" s="156"/>
      <c r="IPR300" s="156"/>
      <c r="IPS300" s="156"/>
      <c r="IPT300" s="156"/>
      <c r="IPU300" s="156"/>
      <c r="IPV300" s="156"/>
      <c r="IPW300" s="156"/>
      <c r="IPX300" s="156"/>
      <c r="IPY300" s="156"/>
      <c r="IPZ300" s="156"/>
      <c r="IQA300" s="156"/>
      <c r="IQB300" s="156"/>
      <c r="IQC300" s="156"/>
      <c r="IQD300" s="156"/>
      <c r="IQE300" s="156"/>
      <c r="IQF300" s="156"/>
      <c r="IQG300" s="156"/>
      <c r="IQH300" s="156"/>
      <c r="IQI300" s="156"/>
      <c r="IQJ300" s="156"/>
      <c r="IQK300" s="156"/>
      <c r="IQL300" s="156"/>
      <c r="IQM300" s="156"/>
      <c r="IQN300" s="156"/>
      <c r="IQO300" s="157"/>
      <c r="IQP300" s="153"/>
      <c r="IQQ300" s="156"/>
      <c r="IQR300" s="156"/>
      <c r="IQS300" s="156"/>
      <c r="IQT300" s="156"/>
      <c r="IQU300" s="156"/>
      <c r="IQV300" s="156"/>
      <c r="IQW300" s="156"/>
      <c r="IQX300" s="156"/>
      <c r="IQY300" s="156"/>
      <c r="IQZ300" s="156"/>
      <c r="IRA300" s="156"/>
      <c r="IRB300" s="156"/>
      <c r="IRC300" s="156"/>
      <c r="IRD300" s="156"/>
      <c r="IRE300" s="156"/>
      <c r="IRF300" s="156"/>
      <c r="IRG300" s="156"/>
      <c r="IRH300" s="156"/>
      <c r="IRI300" s="156"/>
      <c r="IRJ300" s="156"/>
      <c r="IRK300" s="156"/>
      <c r="IRL300" s="156"/>
      <c r="IRM300" s="156"/>
      <c r="IRN300" s="156"/>
      <c r="IRO300" s="156"/>
      <c r="IRP300" s="156"/>
      <c r="IRQ300" s="156"/>
      <c r="IRR300" s="156"/>
      <c r="IRS300" s="156"/>
      <c r="IRT300" s="157"/>
      <c r="IRU300" s="153"/>
      <c r="IRV300" s="156"/>
      <c r="IRW300" s="156"/>
      <c r="IRX300" s="156"/>
      <c r="IRY300" s="156"/>
      <c r="IRZ300" s="156"/>
      <c r="ISA300" s="156"/>
      <c r="ISB300" s="156"/>
      <c r="ISC300" s="156"/>
      <c r="ISD300" s="156"/>
      <c r="ISE300" s="156"/>
      <c r="ISF300" s="156"/>
      <c r="ISG300" s="156"/>
      <c r="ISH300" s="156"/>
      <c r="ISI300" s="156"/>
      <c r="ISJ300" s="156"/>
      <c r="ISK300" s="156"/>
      <c r="ISL300" s="156"/>
      <c r="ISM300" s="156"/>
      <c r="ISN300" s="156"/>
      <c r="ISO300" s="156"/>
      <c r="ISP300" s="156"/>
      <c r="ISQ300" s="156"/>
      <c r="ISR300" s="156"/>
      <c r="ISS300" s="156"/>
      <c r="IST300" s="156"/>
      <c r="ISU300" s="156"/>
      <c r="ISV300" s="156"/>
      <c r="ISW300" s="156"/>
      <c r="ISX300" s="156"/>
      <c r="ISY300" s="157"/>
      <c r="ISZ300" s="153"/>
      <c r="ITA300" s="156"/>
      <c r="ITB300" s="156"/>
      <c r="ITC300" s="156"/>
      <c r="ITD300" s="156"/>
      <c r="ITE300" s="156"/>
      <c r="ITF300" s="156"/>
      <c r="ITG300" s="156"/>
      <c r="ITH300" s="156"/>
      <c r="ITI300" s="156"/>
      <c r="ITJ300" s="156"/>
      <c r="ITK300" s="156"/>
      <c r="ITL300" s="156"/>
      <c r="ITM300" s="156"/>
      <c r="ITN300" s="156"/>
      <c r="ITO300" s="156"/>
      <c r="ITP300" s="156"/>
      <c r="ITQ300" s="156"/>
      <c r="ITR300" s="156"/>
      <c r="ITS300" s="156"/>
      <c r="ITT300" s="156"/>
      <c r="ITU300" s="156"/>
      <c r="ITV300" s="156"/>
      <c r="ITW300" s="156"/>
      <c r="ITX300" s="156"/>
      <c r="ITY300" s="156"/>
      <c r="ITZ300" s="156"/>
      <c r="IUA300" s="156"/>
      <c r="IUB300" s="156"/>
      <c r="IUC300" s="156"/>
      <c r="IUD300" s="157"/>
      <c r="IUE300" s="153"/>
      <c r="IUF300" s="156"/>
      <c r="IUG300" s="156"/>
      <c r="IUH300" s="156"/>
      <c r="IUI300" s="156"/>
      <c r="IUJ300" s="156"/>
      <c r="IUK300" s="156"/>
      <c r="IUL300" s="156"/>
      <c r="IUM300" s="156"/>
      <c r="IUN300" s="156"/>
      <c r="IUO300" s="156"/>
      <c r="IUP300" s="156"/>
      <c r="IUQ300" s="156"/>
      <c r="IUR300" s="156"/>
      <c r="IUS300" s="156"/>
      <c r="IUT300" s="156"/>
      <c r="IUU300" s="156"/>
      <c r="IUV300" s="156"/>
      <c r="IUW300" s="156"/>
      <c r="IUX300" s="156"/>
      <c r="IUY300" s="156"/>
      <c r="IUZ300" s="156"/>
      <c r="IVA300" s="156"/>
      <c r="IVB300" s="156"/>
      <c r="IVC300" s="156"/>
      <c r="IVD300" s="156"/>
      <c r="IVE300" s="156"/>
      <c r="IVF300" s="156"/>
      <c r="IVG300" s="156"/>
      <c r="IVH300" s="156"/>
      <c r="IVI300" s="157"/>
      <c r="IVJ300" s="153"/>
      <c r="IVK300" s="156"/>
      <c r="IVL300" s="156"/>
      <c r="IVM300" s="156"/>
      <c r="IVN300" s="156"/>
      <c r="IVO300" s="156"/>
      <c r="IVP300" s="156"/>
      <c r="IVQ300" s="156"/>
      <c r="IVR300" s="156"/>
      <c r="IVS300" s="156"/>
      <c r="IVT300" s="156"/>
      <c r="IVU300" s="156"/>
      <c r="IVV300" s="156"/>
      <c r="IVW300" s="156"/>
      <c r="IVX300" s="156"/>
      <c r="IVY300" s="156"/>
      <c r="IVZ300" s="156"/>
      <c r="IWA300" s="156"/>
      <c r="IWB300" s="156"/>
      <c r="IWC300" s="156"/>
      <c r="IWD300" s="156"/>
      <c r="IWE300" s="156"/>
      <c r="IWF300" s="156"/>
      <c r="IWG300" s="156"/>
      <c r="IWH300" s="156"/>
      <c r="IWI300" s="156"/>
      <c r="IWJ300" s="156"/>
      <c r="IWK300" s="156"/>
      <c r="IWL300" s="156"/>
      <c r="IWM300" s="156"/>
      <c r="IWN300" s="157"/>
      <c r="IWO300" s="153"/>
      <c r="IWP300" s="156"/>
      <c r="IWQ300" s="156"/>
      <c r="IWR300" s="156"/>
      <c r="IWS300" s="156"/>
      <c r="IWT300" s="156"/>
      <c r="IWU300" s="156"/>
      <c r="IWV300" s="156"/>
      <c r="IWW300" s="156"/>
      <c r="IWX300" s="156"/>
      <c r="IWY300" s="156"/>
      <c r="IWZ300" s="156"/>
      <c r="IXA300" s="156"/>
      <c r="IXB300" s="156"/>
      <c r="IXC300" s="156"/>
      <c r="IXD300" s="156"/>
      <c r="IXE300" s="156"/>
      <c r="IXF300" s="156"/>
      <c r="IXG300" s="156"/>
      <c r="IXH300" s="156"/>
      <c r="IXI300" s="156"/>
      <c r="IXJ300" s="156"/>
      <c r="IXK300" s="156"/>
      <c r="IXL300" s="156"/>
      <c r="IXM300" s="156"/>
      <c r="IXN300" s="156"/>
      <c r="IXO300" s="156"/>
      <c r="IXP300" s="156"/>
      <c r="IXQ300" s="156"/>
      <c r="IXR300" s="156"/>
      <c r="IXS300" s="157"/>
      <c r="IXT300" s="153"/>
      <c r="IXU300" s="156"/>
      <c r="IXV300" s="156"/>
      <c r="IXW300" s="156"/>
      <c r="IXX300" s="156"/>
      <c r="IXY300" s="156"/>
      <c r="IXZ300" s="156"/>
      <c r="IYA300" s="156"/>
      <c r="IYB300" s="156"/>
      <c r="IYC300" s="156"/>
      <c r="IYD300" s="156"/>
      <c r="IYE300" s="156"/>
      <c r="IYF300" s="156"/>
      <c r="IYG300" s="156"/>
      <c r="IYH300" s="156"/>
      <c r="IYI300" s="156"/>
      <c r="IYJ300" s="156"/>
      <c r="IYK300" s="156"/>
      <c r="IYL300" s="156"/>
      <c r="IYM300" s="156"/>
      <c r="IYN300" s="156"/>
      <c r="IYO300" s="156"/>
      <c r="IYP300" s="156"/>
      <c r="IYQ300" s="156"/>
      <c r="IYR300" s="156"/>
      <c r="IYS300" s="156"/>
      <c r="IYT300" s="156"/>
      <c r="IYU300" s="156"/>
      <c r="IYV300" s="156"/>
      <c r="IYW300" s="156"/>
      <c r="IYX300" s="157"/>
      <c r="IYY300" s="153"/>
      <c r="IYZ300" s="156"/>
      <c r="IZA300" s="156"/>
      <c r="IZB300" s="156"/>
      <c r="IZC300" s="156"/>
      <c r="IZD300" s="156"/>
      <c r="IZE300" s="156"/>
      <c r="IZF300" s="156"/>
      <c r="IZG300" s="156"/>
      <c r="IZH300" s="156"/>
      <c r="IZI300" s="156"/>
      <c r="IZJ300" s="156"/>
      <c r="IZK300" s="156"/>
      <c r="IZL300" s="156"/>
      <c r="IZM300" s="156"/>
      <c r="IZN300" s="156"/>
      <c r="IZO300" s="156"/>
      <c r="IZP300" s="156"/>
      <c r="IZQ300" s="156"/>
      <c r="IZR300" s="156"/>
      <c r="IZS300" s="156"/>
      <c r="IZT300" s="156"/>
      <c r="IZU300" s="156"/>
      <c r="IZV300" s="156"/>
      <c r="IZW300" s="156"/>
      <c r="IZX300" s="156"/>
      <c r="IZY300" s="156"/>
      <c r="IZZ300" s="156"/>
      <c r="JAA300" s="156"/>
      <c r="JAB300" s="156"/>
      <c r="JAC300" s="157"/>
      <c r="JAD300" s="153"/>
      <c r="JAE300" s="156"/>
      <c r="JAF300" s="156"/>
      <c r="JAG300" s="156"/>
      <c r="JAH300" s="156"/>
      <c r="JAI300" s="156"/>
      <c r="JAJ300" s="156"/>
      <c r="JAK300" s="156"/>
      <c r="JAL300" s="156"/>
      <c r="JAM300" s="156"/>
      <c r="JAN300" s="156"/>
      <c r="JAO300" s="156"/>
      <c r="JAP300" s="156"/>
      <c r="JAQ300" s="156"/>
      <c r="JAR300" s="156"/>
      <c r="JAS300" s="156"/>
      <c r="JAT300" s="156"/>
      <c r="JAU300" s="156"/>
      <c r="JAV300" s="156"/>
      <c r="JAW300" s="156"/>
      <c r="JAX300" s="156"/>
      <c r="JAY300" s="156"/>
      <c r="JAZ300" s="156"/>
      <c r="JBA300" s="156"/>
      <c r="JBB300" s="156"/>
      <c r="JBC300" s="156"/>
      <c r="JBD300" s="156"/>
      <c r="JBE300" s="156"/>
      <c r="JBF300" s="156"/>
      <c r="JBG300" s="156"/>
      <c r="JBH300" s="157"/>
      <c r="JBI300" s="153"/>
      <c r="JBJ300" s="156"/>
      <c r="JBK300" s="156"/>
      <c r="JBL300" s="156"/>
      <c r="JBM300" s="156"/>
      <c r="JBN300" s="156"/>
      <c r="JBO300" s="156"/>
      <c r="JBP300" s="156"/>
      <c r="JBQ300" s="156"/>
      <c r="JBR300" s="156"/>
      <c r="JBS300" s="156"/>
      <c r="JBT300" s="156"/>
      <c r="JBU300" s="156"/>
      <c r="JBV300" s="156"/>
      <c r="JBW300" s="156"/>
      <c r="JBX300" s="156"/>
      <c r="JBY300" s="156"/>
      <c r="JBZ300" s="156"/>
      <c r="JCA300" s="156"/>
      <c r="JCB300" s="156"/>
      <c r="JCC300" s="156"/>
      <c r="JCD300" s="156"/>
      <c r="JCE300" s="156"/>
      <c r="JCF300" s="156"/>
      <c r="JCG300" s="156"/>
      <c r="JCH300" s="156"/>
      <c r="JCI300" s="156"/>
      <c r="JCJ300" s="156"/>
      <c r="JCK300" s="156"/>
      <c r="JCL300" s="156"/>
      <c r="JCM300" s="157"/>
      <c r="JCN300" s="153"/>
      <c r="JCO300" s="156"/>
      <c r="JCP300" s="156"/>
      <c r="JCQ300" s="156"/>
      <c r="JCR300" s="156"/>
      <c r="JCS300" s="156"/>
      <c r="JCT300" s="156"/>
      <c r="JCU300" s="156"/>
      <c r="JCV300" s="156"/>
      <c r="JCW300" s="156"/>
      <c r="JCX300" s="156"/>
      <c r="JCY300" s="156"/>
      <c r="JCZ300" s="156"/>
      <c r="JDA300" s="156"/>
      <c r="JDB300" s="156"/>
      <c r="JDC300" s="156"/>
      <c r="JDD300" s="156"/>
      <c r="JDE300" s="156"/>
      <c r="JDF300" s="156"/>
      <c r="JDG300" s="156"/>
      <c r="JDH300" s="156"/>
      <c r="JDI300" s="156"/>
      <c r="JDJ300" s="156"/>
      <c r="JDK300" s="156"/>
      <c r="JDL300" s="156"/>
      <c r="JDM300" s="156"/>
      <c r="JDN300" s="156"/>
      <c r="JDO300" s="156"/>
      <c r="JDP300" s="156"/>
      <c r="JDQ300" s="156"/>
      <c r="JDR300" s="157"/>
      <c r="JDS300" s="153"/>
      <c r="JDT300" s="156"/>
      <c r="JDU300" s="156"/>
      <c r="JDV300" s="156"/>
      <c r="JDW300" s="156"/>
      <c r="JDX300" s="156"/>
      <c r="JDY300" s="156"/>
      <c r="JDZ300" s="156"/>
      <c r="JEA300" s="156"/>
      <c r="JEB300" s="156"/>
      <c r="JEC300" s="156"/>
      <c r="JED300" s="156"/>
      <c r="JEE300" s="156"/>
      <c r="JEF300" s="156"/>
      <c r="JEG300" s="156"/>
      <c r="JEH300" s="156"/>
      <c r="JEI300" s="156"/>
      <c r="JEJ300" s="156"/>
      <c r="JEK300" s="156"/>
      <c r="JEL300" s="156"/>
      <c r="JEM300" s="156"/>
      <c r="JEN300" s="156"/>
      <c r="JEO300" s="156"/>
      <c r="JEP300" s="156"/>
      <c r="JEQ300" s="156"/>
      <c r="JER300" s="156"/>
      <c r="JES300" s="156"/>
      <c r="JET300" s="156"/>
      <c r="JEU300" s="156"/>
      <c r="JEV300" s="156"/>
      <c r="JEW300" s="157"/>
      <c r="JEX300" s="153"/>
      <c r="JEY300" s="156"/>
      <c r="JEZ300" s="156"/>
      <c r="JFA300" s="156"/>
      <c r="JFB300" s="156"/>
      <c r="JFC300" s="156"/>
      <c r="JFD300" s="156"/>
      <c r="JFE300" s="156"/>
      <c r="JFF300" s="156"/>
      <c r="JFG300" s="156"/>
      <c r="JFH300" s="156"/>
      <c r="JFI300" s="156"/>
      <c r="JFJ300" s="156"/>
      <c r="JFK300" s="156"/>
      <c r="JFL300" s="156"/>
      <c r="JFM300" s="156"/>
      <c r="JFN300" s="156"/>
      <c r="JFO300" s="156"/>
      <c r="JFP300" s="156"/>
      <c r="JFQ300" s="156"/>
      <c r="JFR300" s="156"/>
      <c r="JFS300" s="156"/>
      <c r="JFT300" s="156"/>
      <c r="JFU300" s="156"/>
      <c r="JFV300" s="156"/>
      <c r="JFW300" s="156"/>
      <c r="JFX300" s="156"/>
      <c r="JFY300" s="156"/>
      <c r="JFZ300" s="156"/>
      <c r="JGA300" s="156"/>
      <c r="JGB300" s="157"/>
      <c r="JGC300" s="153"/>
      <c r="JGD300" s="156"/>
      <c r="JGE300" s="156"/>
      <c r="JGF300" s="156"/>
      <c r="JGG300" s="156"/>
      <c r="JGH300" s="156"/>
      <c r="JGI300" s="156"/>
      <c r="JGJ300" s="156"/>
      <c r="JGK300" s="156"/>
      <c r="JGL300" s="156"/>
      <c r="JGM300" s="156"/>
      <c r="JGN300" s="156"/>
      <c r="JGO300" s="156"/>
      <c r="JGP300" s="156"/>
      <c r="JGQ300" s="156"/>
      <c r="JGR300" s="156"/>
      <c r="JGS300" s="156"/>
      <c r="JGT300" s="156"/>
      <c r="JGU300" s="156"/>
      <c r="JGV300" s="156"/>
      <c r="JGW300" s="156"/>
      <c r="JGX300" s="156"/>
      <c r="JGY300" s="156"/>
      <c r="JGZ300" s="156"/>
      <c r="JHA300" s="156"/>
      <c r="JHB300" s="156"/>
      <c r="JHC300" s="156"/>
      <c r="JHD300" s="156"/>
      <c r="JHE300" s="156"/>
      <c r="JHF300" s="156"/>
      <c r="JHG300" s="157"/>
      <c r="JHH300" s="153"/>
      <c r="JHI300" s="156"/>
      <c r="JHJ300" s="156"/>
      <c r="JHK300" s="156"/>
      <c r="JHL300" s="156"/>
      <c r="JHM300" s="156"/>
      <c r="JHN300" s="156"/>
      <c r="JHO300" s="156"/>
      <c r="JHP300" s="156"/>
      <c r="JHQ300" s="156"/>
      <c r="JHR300" s="156"/>
      <c r="JHS300" s="156"/>
      <c r="JHT300" s="156"/>
      <c r="JHU300" s="156"/>
      <c r="JHV300" s="156"/>
      <c r="JHW300" s="156"/>
      <c r="JHX300" s="156"/>
      <c r="JHY300" s="156"/>
      <c r="JHZ300" s="156"/>
      <c r="JIA300" s="156"/>
      <c r="JIB300" s="156"/>
      <c r="JIC300" s="156"/>
      <c r="JID300" s="156"/>
      <c r="JIE300" s="156"/>
      <c r="JIF300" s="156"/>
      <c r="JIG300" s="156"/>
      <c r="JIH300" s="156"/>
      <c r="JII300" s="156"/>
      <c r="JIJ300" s="156"/>
      <c r="JIK300" s="156"/>
      <c r="JIL300" s="157"/>
      <c r="JIM300" s="153"/>
      <c r="JIN300" s="156"/>
      <c r="JIO300" s="156"/>
      <c r="JIP300" s="156"/>
      <c r="JIQ300" s="156"/>
      <c r="JIR300" s="156"/>
      <c r="JIS300" s="156"/>
      <c r="JIT300" s="156"/>
      <c r="JIU300" s="156"/>
      <c r="JIV300" s="156"/>
      <c r="JIW300" s="156"/>
      <c r="JIX300" s="156"/>
      <c r="JIY300" s="156"/>
      <c r="JIZ300" s="156"/>
      <c r="JJA300" s="156"/>
      <c r="JJB300" s="156"/>
      <c r="JJC300" s="156"/>
      <c r="JJD300" s="156"/>
      <c r="JJE300" s="156"/>
      <c r="JJF300" s="156"/>
      <c r="JJG300" s="156"/>
      <c r="JJH300" s="156"/>
      <c r="JJI300" s="156"/>
      <c r="JJJ300" s="156"/>
      <c r="JJK300" s="156"/>
      <c r="JJL300" s="156"/>
      <c r="JJM300" s="156"/>
      <c r="JJN300" s="156"/>
      <c r="JJO300" s="156"/>
      <c r="JJP300" s="156"/>
      <c r="JJQ300" s="157"/>
      <c r="JJR300" s="153"/>
      <c r="JJS300" s="156"/>
      <c r="JJT300" s="156"/>
      <c r="JJU300" s="156"/>
      <c r="JJV300" s="156"/>
      <c r="JJW300" s="156"/>
      <c r="JJX300" s="156"/>
      <c r="JJY300" s="156"/>
      <c r="JJZ300" s="156"/>
      <c r="JKA300" s="156"/>
      <c r="JKB300" s="156"/>
      <c r="JKC300" s="156"/>
      <c r="JKD300" s="156"/>
      <c r="JKE300" s="156"/>
      <c r="JKF300" s="156"/>
      <c r="JKG300" s="156"/>
      <c r="JKH300" s="156"/>
      <c r="JKI300" s="156"/>
      <c r="JKJ300" s="156"/>
      <c r="JKK300" s="156"/>
      <c r="JKL300" s="156"/>
      <c r="JKM300" s="156"/>
      <c r="JKN300" s="156"/>
      <c r="JKO300" s="156"/>
      <c r="JKP300" s="156"/>
      <c r="JKQ300" s="156"/>
      <c r="JKR300" s="156"/>
      <c r="JKS300" s="156"/>
      <c r="JKT300" s="156"/>
      <c r="JKU300" s="156"/>
      <c r="JKV300" s="157"/>
      <c r="JKW300" s="153"/>
      <c r="JKX300" s="156"/>
      <c r="JKY300" s="156"/>
      <c r="JKZ300" s="156"/>
      <c r="JLA300" s="156"/>
      <c r="JLB300" s="156"/>
      <c r="JLC300" s="156"/>
      <c r="JLD300" s="156"/>
      <c r="JLE300" s="156"/>
      <c r="JLF300" s="156"/>
      <c r="JLG300" s="156"/>
      <c r="JLH300" s="156"/>
      <c r="JLI300" s="156"/>
      <c r="JLJ300" s="156"/>
      <c r="JLK300" s="156"/>
      <c r="JLL300" s="156"/>
      <c r="JLM300" s="156"/>
      <c r="JLN300" s="156"/>
      <c r="JLO300" s="156"/>
      <c r="JLP300" s="156"/>
      <c r="JLQ300" s="156"/>
      <c r="JLR300" s="156"/>
      <c r="JLS300" s="156"/>
      <c r="JLT300" s="156"/>
      <c r="JLU300" s="156"/>
      <c r="JLV300" s="156"/>
      <c r="JLW300" s="156"/>
      <c r="JLX300" s="156"/>
      <c r="JLY300" s="156"/>
      <c r="JLZ300" s="156"/>
      <c r="JMA300" s="157"/>
      <c r="JMB300" s="153"/>
      <c r="JMC300" s="156"/>
      <c r="JMD300" s="156"/>
      <c r="JME300" s="156"/>
      <c r="JMF300" s="156"/>
      <c r="JMG300" s="156"/>
      <c r="JMH300" s="156"/>
      <c r="JMI300" s="156"/>
      <c r="JMJ300" s="156"/>
      <c r="JMK300" s="156"/>
      <c r="JML300" s="156"/>
      <c r="JMM300" s="156"/>
      <c r="JMN300" s="156"/>
      <c r="JMO300" s="156"/>
      <c r="JMP300" s="156"/>
      <c r="JMQ300" s="156"/>
      <c r="JMR300" s="156"/>
      <c r="JMS300" s="156"/>
      <c r="JMT300" s="156"/>
      <c r="JMU300" s="156"/>
      <c r="JMV300" s="156"/>
      <c r="JMW300" s="156"/>
      <c r="JMX300" s="156"/>
      <c r="JMY300" s="156"/>
      <c r="JMZ300" s="156"/>
      <c r="JNA300" s="156"/>
      <c r="JNB300" s="156"/>
      <c r="JNC300" s="156"/>
      <c r="JND300" s="156"/>
      <c r="JNE300" s="156"/>
      <c r="JNF300" s="157"/>
      <c r="JNG300" s="153"/>
      <c r="JNH300" s="156"/>
      <c r="JNI300" s="156"/>
      <c r="JNJ300" s="156"/>
      <c r="JNK300" s="156"/>
      <c r="JNL300" s="156"/>
      <c r="JNM300" s="156"/>
      <c r="JNN300" s="156"/>
      <c r="JNO300" s="156"/>
      <c r="JNP300" s="156"/>
      <c r="JNQ300" s="156"/>
      <c r="JNR300" s="156"/>
      <c r="JNS300" s="156"/>
      <c r="JNT300" s="156"/>
      <c r="JNU300" s="156"/>
      <c r="JNV300" s="156"/>
      <c r="JNW300" s="156"/>
      <c r="JNX300" s="156"/>
      <c r="JNY300" s="156"/>
      <c r="JNZ300" s="156"/>
      <c r="JOA300" s="156"/>
      <c r="JOB300" s="156"/>
      <c r="JOC300" s="156"/>
      <c r="JOD300" s="156"/>
      <c r="JOE300" s="156"/>
      <c r="JOF300" s="156"/>
      <c r="JOG300" s="156"/>
      <c r="JOH300" s="156"/>
      <c r="JOI300" s="156"/>
      <c r="JOJ300" s="156"/>
      <c r="JOK300" s="157"/>
      <c r="JOL300" s="153"/>
      <c r="JOM300" s="156"/>
      <c r="JON300" s="156"/>
      <c r="JOO300" s="156"/>
      <c r="JOP300" s="156"/>
      <c r="JOQ300" s="156"/>
      <c r="JOR300" s="156"/>
      <c r="JOS300" s="156"/>
      <c r="JOT300" s="156"/>
      <c r="JOU300" s="156"/>
      <c r="JOV300" s="156"/>
      <c r="JOW300" s="156"/>
      <c r="JOX300" s="156"/>
      <c r="JOY300" s="156"/>
      <c r="JOZ300" s="156"/>
      <c r="JPA300" s="156"/>
      <c r="JPB300" s="156"/>
      <c r="JPC300" s="156"/>
      <c r="JPD300" s="156"/>
      <c r="JPE300" s="156"/>
      <c r="JPF300" s="156"/>
      <c r="JPG300" s="156"/>
      <c r="JPH300" s="156"/>
      <c r="JPI300" s="156"/>
      <c r="JPJ300" s="156"/>
      <c r="JPK300" s="156"/>
      <c r="JPL300" s="156"/>
      <c r="JPM300" s="156"/>
      <c r="JPN300" s="156"/>
      <c r="JPO300" s="156"/>
      <c r="JPP300" s="157"/>
      <c r="JPQ300" s="153"/>
      <c r="JPR300" s="156"/>
      <c r="JPS300" s="156"/>
      <c r="JPT300" s="156"/>
      <c r="JPU300" s="156"/>
      <c r="JPV300" s="156"/>
      <c r="JPW300" s="156"/>
      <c r="JPX300" s="156"/>
      <c r="JPY300" s="156"/>
      <c r="JPZ300" s="156"/>
      <c r="JQA300" s="156"/>
      <c r="JQB300" s="156"/>
      <c r="JQC300" s="156"/>
      <c r="JQD300" s="156"/>
      <c r="JQE300" s="156"/>
      <c r="JQF300" s="156"/>
      <c r="JQG300" s="156"/>
      <c r="JQH300" s="156"/>
      <c r="JQI300" s="156"/>
      <c r="JQJ300" s="156"/>
      <c r="JQK300" s="156"/>
      <c r="JQL300" s="156"/>
      <c r="JQM300" s="156"/>
      <c r="JQN300" s="156"/>
      <c r="JQO300" s="156"/>
      <c r="JQP300" s="156"/>
      <c r="JQQ300" s="156"/>
      <c r="JQR300" s="156"/>
      <c r="JQS300" s="156"/>
      <c r="JQT300" s="156"/>
      <c r="JQU300" s="157"/>
      <c r="JQV300" s="153"/>
      <c r="JQW300" s="156"/>
      <c r="JQX300" s="156"/>
      <c r="JQY300" s="156"/>
      <c r="JQZ300" s="156"/>
      <c r="JRA300" s="156"/>
      <c r="JRB300" s="156"/>
      <c r="JRC300" s="156"/>
      <c r="JRD300" s="156"/>
      <c r="JRE300" s="156"/>
      <c r="JRF300" s="156"/>
      <c r="JRG300" s="156"/>
      <c r="JRH300" s="156"/>
      <c r="JRI300" s="156"/>
      <c r="JRJ300" s="156"/>
      <c r="JRK300" s="156"/>
      <c r="JRL300" s="156"/>
      <c r="JRM300" s="156"/>
      <c r="JRN300" s="156"/>
      <c r="JRO300" s="156"/>
      <c r="JRP300" s="156"/>
      <c r="JRQ300" s="156"/>
      <c r="JRR300" s="156"/>
      <c r="JRS300" s="156"/>
      <c r="JRT300" s="156"/>
      <c r="JRU300" s="156"/>
      <c r="JRV300" s="156"/>
      <c r="JRW300" s="156"/>
      <c r="JRX300" s="156"/>
      <c r="JRY300" s="156"/>
      <c r="JRZ300" s="157"/>
      <c r="JSA300" s="153"/>
      <c r="JSB300" s="156"/>
      <c r="JSC300" s="156"/>
      <c r="JSD300" s="156"/>
      <c r="JSE300" s="156"/>
      <c r="JSF300" s="156"/>
      <c r="JSG300" s="156"/>
      <c r="JSH300" s="156"/>
      <c r="JSI300" s="156"/>
      <c r="JSJ300" s="156"/>
      <c r="JSK300" s="156"/>
      <c r="JSL300" s="156"/>
      <c r="JSM300" s="156"/>
      <c r="JSN300" s="156"/>
      <c r="JSO300" s="156"/>
      <c r="JSP300" s="156"/>
      <c r="JSQ300" s="156"/>
      <c r="JSR300" s="156"/>
      <c r="JSS300" s="156"/>
      <c r="JST300" s="156"/>
      <c r="JSU300" s="156"/>
      <c r="JSV300" s="156"/>
      <c r="JSW300" s="156"/>
      <c r="JSX300" s="156"/>
      <c r="JSY300" s="156"/>
      <c r="JSZ300" s="156"/>
      <c r="JTA300" s="156"/>
      <c r="JTB300" s="156"/>
      <c r="JTC300" s="156"/>
      <c r="JTD300" s="156"/>
      <c r="JTE300" s="157"/>
      <c r="JTF300" s="153"/>
      <c r="JTG300" s="156"/>
      <c r="JTH300" s="156"/>
      <c r="JTI300" s="156"/>
      <c r="JTJ300" s="156"/>
      <c r="JTK300" s="156"/>
      <c r="JTL300" s="156"/>
      <c r="JTM300" s="156"/>
      <c r="JTN300" s="156"/>
      <c r="JTO300" s="156"/>
      <c r="JTP300" s="156"/>
      <c r="JTQ300" s="156"/>
      <c r="JTR300" s="156"/>
      <c r="JTS300" s="156"/>
      <c r="JTT300" s="156"/>
      <c r="JTU300" s="156"/>
      <c r="JTV300" s="156"/>
      <c r="JTW300" s="156"/>
      <c r="JTX300" s="156"/>
      <c r="JTY300" s="156"/>
      <c r="JTZ300" s="156"/>
      <c r="JUA300" s="156"/>
      <c r="JUB300" s="156"/>
      <c r="JUC300" s="156"/>
      <c r="JUD300" s="156"/>
      <c r="JUE300" s="156"/>
      <c r="JUF300" s="156"/>
      <c r="JUG300" s="156"/>
      <c r="JUH300" s="156"/>
      <c r="JUI300" s="156"/>
      <c r="JUJ300" s="157"/>
      <c r="JUK300" s="153"/>
      <c r="JUL300" s="156"/>
      <c r="JUM300" s="156"/>
      <c r="JUN300" s="156"/>
      <c r="JUO300" s="156"/>
      <c r="JUP300" s="156"/>
      <c r="JUQ300" s="156"/>
      <c r="JUR300" s="156"/>
      <c r="JUS300" s="156"/>
      <c r="JUT300" s="156"/>
      <c r="JUU300" s="156"/>
      <c r="JUV300" s="156"/>
      <c r="JUW300" s="156"/>
      <c r="JUX300" s="156"/>
      <c r="JUY300" s="156"/>
      <c r="JUZ300" s="156"/>
      <c r="JVA300" s="156"/>
      <c r="JVB300" s="156"/>
      <c r="JVC300" s="156"/>
      <c r="JVD300" s="156"/>
      <c r="JVE300" s="156"/>
      <c r="JVF300" s="156"/>
      <c r="JVG300" s="156"/>
      <c r="JVH300" s="156"/>
      <c r="JVI300" s="156"/>
      <c r="JVJ300" s="156"/>
      <c r="JVK300" s="156"/>
      <c r="JVL300" s="156"/>
      <c r="JVM300" s="156"/>
      <c r="JVN300" s="156"/>
      <c r="JVO300" s="157"/>
      <c r="JVP300" s="153"/>
      <c r="JVQ300" s="156"/>
      <c r="JVR300" s="156"/>
      <c r="JVS300" s="156"/>
      <c r="JVT300" s="156"/>
      <c r="JVU300" s="156"/>
      <c r="JVV300" s="156"/>
      <c r="JVW300" s="156"/>
      <c r="JVX300" s="156"/>
      <c r="JVY300" s="156"/>
      <c r="JVZ300" s="156"/>
      <c r="JWA300" s="156"/>
      <c r="JWB300" s="156"/>
      <c r="JWC300" s="156"/>
      <c r="JWD300" s="156"/>
      <c r="JWE300" s="156"/>
      <c r="JWF300" s="156"/>
      <c r="JWG300" s="156"/>
      <c r="JWH300" s="156"/>
      <c r="JWI300" s="156"/>
      <c r="JWJ300" s="156"/>
      <c r="JWK300" s="156"/>
      <c r="JWL300" s="156"/>
      <c r="JWM300" s="156"/>
      <c r="JWN300" s="156"/>
      <c r="JWO300" s="156"/>
      <c r="JWP300" s="156"/>
      <c r="JWQ300" s="156"/>
      <c r="JWR300" s="156"/>
      <c r="JWS300" s="156"/>
      <c r="JWT300" s="157"/>
      <c r="JWU300" s="153"/>
      <c r="JWV300" s="156"/>
      <c r="JWW300" s="156"/>
      <c r="JWX300" s="156"/>
      <c r="JWY300" s="156"/>
      <c r="JWZ300" s="156"/>
      <c r="JXA300" s="156"/>
      <c r="JXB300" s="156"/>
      <c r="JXC300" s="156"/>
      <c r="JXD300" s="156"/>
      <c r="JXE300" s="156"/>
      <c r="JXF300" s="156"/>
      <c r="JXG300" s="156"/>
      <c r="JXH300" s="156"/>
      <c r="JXI300" s="156"/>
      <c r="JXJ300" s="156"/>
      <c r="JXK300" s="156"/>
      <c r="JXL300" s="156"/>
      <c r="JXM300" s="156"/>
      <c r="JXN300" s="156"/>
      <c r="JXO300" s="156"/>
      <c r="JXP300" s="156"/>
      <c r="JXQ300" s="156"/>
      <c r="JXR300" s="156"/>
      <c r="JXS300" s="156"/>
      <c r="JXT300" s="156"/>
      <c r="JXU300" s="156"/>
      <c r="JXV300" s="156"/>
      <c r="JXW300" s="156"/>
      <c r="JXX300" s="156"/>
      <c r="JXY300" s="157"/>
      <c r="JXZ300" s="153"/>
      <c r="JYA300" s="156"/>
      <c r="JYB300" s="156"/>
      <c r="JYC300" s="156"/>
      <c r="JYD300" s="156"/>
      <c r="JYE300" s="156"/>
      <c r="JYF300" s="156"/>
      <c r="JYG300" s="156"/>
      <c r="JYH300" s="156"/>
      <c r="JYI300" s="156"/>
      <c r="JYJ300" s="156"/>
      <c r="JYK300" s="156"/>
      <c r="JYL300" s="156"/>
      <c r="JYM300" s="156"/>
      <c r="JYN300" s="156"/>
      <c r="JYO300" s="156"/>
      <c r="JYP300" s="156"/>
      <c r="JYQ300" s="156"/>
      <c r="JYR300" s="156"/>
      <c r="JYS300" s="156"/>
      <c r="JYT300" s="156"/>
      <c r="JYU300" s="156"/>
      <c r="JYV300" s="156"/>
      <c r="JYW300" s="156"/>
      <c r="JYX300" s="156"/>
      <c r="JYY300" s="156"/>
      <c r="JYZ300" s="156"/>
      <c r="JZA300" s="156"/>
      <c r="JZB300" s="156"/>
      <c r="JZC300" s="156"/>
      <c r="JZD300" s="157"/>
      <c r="JZE300" s="153"/>
      <c r="JZF300" s="156"/>
      <c r="JZG300" s="156"/>
      <c r="JZH300" s="156"/>
      <c r="JZI300" s="156"/>
      <c r="JZJ300" s="156"/>
      <c r="JZK300" s="156"/>
      <c r="JZL300" s="156"/>
      <c r="JZM300" s="156"/>
      <c r="JZN300" s="156"/>
      <c r="JZO300" s="156"/>
      <c r="JZP300" s="156"/>
      <c r="JZQ300" s="156"/>
      <c r="JZR300" s="156"/>
      <c r="JZS300" s="156"/>
      <c r="JZT300" s="156"/>
      <c r="JZU300" s="156"/>
      <c r="JZV300" s="156"/>
      <c r="JZW300" s="156"/>
      <c r="JZX300" s="156"/>
      <c r="JZY300" s="156"/>
      <c r="JZZ300" s="156"/>
      <c r="KAA300" s="156"/>
      <c r="KAB300" s="156"/>
      <c r="KAC300" s="156"/>
      <c r="KAD300" s="156"/>
      <c r="KAE300" s="156"/>
      <c r="KAF300" s="156"/>
      <c r="KAG300" s="156"/>
      <c r="KAH300" s="156"/>
      <c r="KAI300" s="157"/>
      <c r="KAJ300" s="153"/>
      <c r="KAK300" s="156"/>
      <c r="KAL300" s="156"/>
      <c r="KAM300" s="156"/>
      <c r="KAN300" s="156"/>
      <c r="KAO300" s="156"/>
      <c r="KAP300" s="156"/>
      <c r="KAQ300" s="156"/>
      <c r="KAR300" s="156"/>
      <c r="KAS300" s="156"/>
      <c r="KAT300" s="156"/>
      <c r="KAU300" s="156"/>
      <c r="KAV300" s="156"/>
      <c r="KAW300" s="156"/>
      <c r="KAX300" s="156"/>
      <c r="KAY300" s="156"/>
      <c r="KAZ300" s="156"/>
      <c r="KBA300" s="156"/>
      <c r="KBB300" s="156"/>
      <c r="KBC300" s="156"/>
      <c r="KBD300" s="156"/>
      <c r="KBE300" s="156"/>
      <c r="KBF300" s="156"/>
      <c r="KBG300" s="156"/>
      <c r="KBH300" s="156"/>
      <c r="KBI300" s="156"/>
      <c r="KBJ300" s="156"/>
      <c r="KBK300" s="156"/>
      <c r="KBL300" s="156"/>
      <c r="KBM300" s="156"/>
      <c r="KBN300" s="157"/>
      <c r="KBO300" s="153"/>
      <c r="KBP300" s="156"/>
      <c r="KBQ300" s="156"/>
      <c r="KBR300" s="156"/>
      <c r="KBS300" s="156"/>
      <c r="KBT300" s="156"/>
      <c r="KBU300" s="156"/>
      <c r="KBV300" s="156"/>
      <c r="KBW300" s="156"/>
      <c r="KBX300" s="156"/>
      <c r="KBY300" s="156"/>
      <c r="KBZ300" s="156"/>
      <c r="KCA300" s="156"/>
      <c r="KCB300" s="156"/>
      <c r="KCC300" s="156"/>
      <c r="KCD300" s="156"/>
      <c r="KCE300" s="156"/>
      <c r="KCF300" s="156"/>
      <c r="KCG300" s="156"/>
      <c r="KCH300" s="156"/>
      <c r="KCI300" s="156"/>
      <c r="KCJ300" s="156"/>
      <c r="KCK300" s="156"/>
      <c r="KCL300" s="156"/>
      <c r="KCM300" s="156"/>
      <c r="KCN300" s="156"/>
      <c r="KCO300" s="156"/>
      <c r="KCP300" s="156"/>
      <c r="KCQ300" s="156"/>
      <c r="KCR300" s="156"/>
      <c r="KCS300" s="157"/>
      <c r="KCT300" s="153"/>
      <c r="KCU300" s="156"/>
      <c r="KCV300" s="156"/>
      <c r="KCW300" s="156"/>
      <c r="KCX300" s="156"/>
      <c r="KCY300" s="156"/>
      <c r="KCZ300" s="156"/>
      <c r="KDA300" s="156"/>
      <c r="KDB300" s="156"/>
      <c r="KDC300" s="156"/>
      <c r="KDD300" s="156"/>
      <c r="KDE300" s="156"/>
      <c r="KDF300" s="156"/>
      <c r="KDG300" s="156"/>
      <c r="KDH300" s="156"/>
      <c r="KDI300" s="156"/>
      <c r="KDJ300" s="156"/>
      <c r="KDK300" s="156"/>
      <c r="KDL300" s="156"/>
      <c r="KDM300" s="156"/>
      <c r="KDN300" s="156"/>
      <c r="KDO300" s="156"/>
      <c r="KDP300" s="156"/>
      <c r="KDQ300" s="156"/>
      <c r="KDR300" s="156"/>
      <c r="KDS300" s="156"/>
      <c r="KDT300" s="156"/>
      <c r="KDU300" s="156"/>
      <c r="KDV300" s="156"/>
      <c r="KDW300" s="156"/>
      <c r="KDX300" s="157"/>
      <c r="KDY300" s="153"/>
      <c r="KDZ300" s="156"/>
      <c r="KEA300" s="156"/>
      <c r="KEB300" s="156"/>
      <c r="KEC300" s="156"/>
      <c r="KED300" s="156"/>
      <c r="KEE300" s="156"/>
      <c r="KEF300" s="156"/>
      <c r="KEG300" s="156"/>
      <c r="KEH300" s="156"/>
      <c r="KEI300" s="156"/>
      <c r="KEJ300" s="156"/>
      <c r="KEK300" s="156"/>
      <c r="KEL300" s="156"/>
      <c r="KEM300" s="156"/>
      <c r="KEN300" s="156"/>
      <c r="KEO300" s="156"/>
      <c r="KEP300" s="156"/>
      <c r="KEQ300" s="156"/>
      <c r="KER300" s="156"/>
      <c r="KES300" s="156"/>
      <c r="KET300" s="156"/>
      <c r="KEU300" s="156"/>
      <c r="KEV300" s="156"/>
      <c r="KEW300" s="156"/>
      <c r="KEX300" s="156"/>
      <c r="KEY300" s="156"/>
      <c r="KEZ300" s="156"/>
      <c r="KFA300" s="156"/>
      <c r="KFB300" s="156"/>
      <c r="KFC300" s="157"/>
      <c r="KFD300" s="153"/>
      <c r="KFE300" s="156"/>
      <c r="KFF300" s="156"/>
      <c r="KFG300" s="156"/>
      <c r="KFH300" s="156"/>
      <c r="KFI300" s="156"/>
      <c r="KFJ300" s="156"/>
      <c r="KFK300" s="156"/>
      <c r="KFL300" s="156"/>
      <c r="KFM300" s="156"/>
      <c r="KFN300" s="156"/>
      <c r="KFO300" s="156"/>
      <c r="KFP300" s="156"/>
      <c r="KFQ300" s="156"/>
      <c r="KFR300" s="156"/>
      <c r="KFS300" s="156"/>
      <c r="KFT300" s="156"/>
      <c r="KFU300" s="156"/>
      <c r="KFV300" s="156"/>
      <c r="KFW300" s="156"/>
      <c r="KFX300" s="156"/>
      <c r="KFY300" s="156"/>
      <c r="KFZ300" s="156"/>
      <c r="KGA300" s="156"/>
      <c r="KGB300" s="156"/>
      <c r="KGC300" s="156"/>
      <c r="KGD300" s="156"/>
      <c r="KGE300" s="156"/>
      <c r="KGF300" s="156"/>
      <c r="KGG300" s="156"/>
      <c r="KGH300" s="157"/>
      <c r="KGI300" s="153"/>
      <c r="KGJ300" s="156"/>
      <c r="KGK300" s="156"/>
      <c r="KGL300" s="156"/>
      <c r="KGM300" s="156"/>
      <c r="KGN300" s="156"/>
      <c r="KGO300" s="156"/>
      <c r="KGP300" s="156"/>
      <c r="KGQ300" s="156"/>
      <c r="KGR300" s="156"/>
      <c r="KGS300" s="156"/>
      <c r="KGT300" s="156"/>
      <c r="KGU300" s="156"/>
      <c r="KGV300" s="156"/>
      <c r="KGW300" s="156"/>
      <c r="KGX300" s="156"/>
      <c r="KGY300" s="156"/>
      <c r="KGZ300" s="156"/>
      <c r="KHA300" s="156"/>
      <c r="KHB300" s="156"/>
      <c r="KHC300" s="156"/>
      <c r="KHD300" s="156"/>
      <c r="KHE300" s="156"/>
      <c r="KHF300" s="156"/>
      <c r="KHG300" s="156"/>
      <c r="KHH300" s="156"/>
      <c r="KHI300" s="156"/>
      <c r="KHJ300" s="156"/>
      <c r="KHK300" s="156"/>
      <c r="KHL300" s="156"/>
      <c r="KHM300" s="157"/>
      <c r="KHN300" s="153"/>
      <c r="KHO300" s="156"/>
      <c r="KHP300" s="156"/>
      <c r="KHQ300" s="156"/>
      <c r="KHR300" s="156"/>
      <c r="KHS300" s="156"/>
      <c r="KHT300" s="156"/>
      <c r="KHU300" s="156"/>
      <c r="KHV300" s="156"/>
      <c r="KHW300" s="156"/>
      <c r="KHX300" s="156"/>
      <c r="KHY300" s="156"/>
      <c r="KHZ300" s="156"/>
      <c r="KIA300" s="156"/>
      <c r="KIB300" s="156"/>
      <c r="KIC300" s="156"/>
      <c r="KID300" s="156"/>
      <c r="KIE300" s="156"/>
      <c r="KIF300" s="156"/>
      <c r="KIG300" s="156"/>
      <c r="KIH300" s="156"/>
      <c r="KII300" s="156"/>
      <c r="KIJ300" s="156"/>
      <c r="KIK300" s="156"/>
      <c r="KIL300" s="156"/>
      <c r="KIM300" s="156"/>
      <c r="KIN300" s="156"/>
      <c r="KIO300" s="156"/>
      <c r="KIP300" s="156"/>
      <c r="KIQ300" s="156"/>
      <c r="KIR300" s="157"/>
      <c r="KIS300" s="153"/>
      <c r="KIT300" s="156"/>
      <c r="KIU300" s="156"/>
      <c r="KIV300" s="156"/>
      <c r="KIW300" s="156"/>
      <c r="KIX300" s="156"/>
      <c r="KIY300" s="156"/>
      <c r="KIZ300" s="156"/>
      <c r="KJA300" s="156"/>
      <c r="KJB300" s="156"/>
      <c r="KJC300" s="156"/>
      <c r="KJD300" s="156"/>
      <c r="KJE300" s="156"/>
      <c r="KJF300" s="156"/>
      <c r="KJG300" s="156"/>
      <c r="KJH300" s="156"/>
      <c r="KJI300" s="156"/>
      <c r="KJJ300" s="156"/>
      <c r="KJK300" s="156"/>
      <c r="KJL300" s="156"/>
      <c r="KJM300" s="156"/>
      <c r="KJN300" s="156"/>
      <c r="KJO300" s="156"/>
      <c r="KJP300" s="156"/>
      <c r="KJQ300" s="156"/>
      <c r="KJR300" s="156"/>
      <c r="KJS300" s="156"/>
      <c r="KJT300" s="156"/>
      <c r="KJU300" s="156"/>
      <c r="KJV300" s="156"/>
      <c r="KJW300" s="157"/>
      <c r="KJX300" s="153"/>
      <c r="KJY300" s="156"/>
      <c r="KJZ300" s="156"/>
      <c r="KKA300" s="156"/>
      <c r="KKB300" s="156"/>
      <c r="KKC300" s="156"/>
      <c r="KKD300" s="156"/>
      <c r="KKE300" s="156"/>
      <c r="KKF300" s="156"/>
      <c r="KKG300" s="156"/>
      <c r="KKH300" s="156"/>
      <c r="KKI300" s="156"/>
      <c r="KKJ300" s="156"/>
      <c r="KKK300" s="156"/>
      <c r="KKL300" s="156"/>
      <c r="KKM300" s="156"/>
      <c r="KKN300" s="156"/>
      <c r="KKO300" s="156"/>
      <c r="KKP300" s="156"/>
      <c r="KKQ300" s="156"/>
      <c r="KKR300" s="156"/>
      <c r="KKS300" s="156"/>
      <c r="KKT300" s="156"/>
      <c r="KKU300" s="156"/>
      <c r="KKV300" s="156"/>
      <c r="KKW300" s="156"/>
      <c r="KKX300" s="156"/>
      <c r="KKY300" s="156"/>
      <c r="KKZ300" s="156"/>
      <c r="KLA300" s="156"/>
      <c r="KLB300" s="157"/>
      <c r="KLC300" s="153"/>
      <c r="KLD300" s="156"/>
      <c r="KLE300" s="156"/>
      <c r="KLF300" s="156"/>
      <c r="KLG300" s="156"/>
      <c r="KLH300" s="156"/>
      <c r="KLI300" s="156"/>
      <c r="KLJ300" s="156"/>
      <c r="KLK300" s="156"/>
      <c r="KLL300" s="156"/>
      <c r="KLM300" s="156"/>
      <c r="KLN300" s="156"/>
      <c r="KLO300" s="156"/>
      <c r="KLP300" s="156"/>
      <c r="KLQ300" s="156"/>
      <c r="KLR300" s="156"/>
      <c r="KLS300" s="156"/>
      <c r="KLT300" s="156"/>
      <c r="KLU300" s="156"/>
      <c r="KLV300" s="156"/>
      <c r="KLW300" s="156"/>
      <c r="KLX300" s="156"/>
      <c r="KLY300" s="156"/>
      <c r="KLZ300" s="156"/>
      <c r="KMA300" s="156"/>
      <c r="KMB300" s="156"/>
      <c r="KMC300" s="156"/>
      <c r="KMD300" s="156"/>
      <c r="KME300" s="156"/>
      <c r="KMF300" s="156"/>
      <c r="KMG300" s="157"/>
      <c r="KMH300" s="153"/>
      <c r="KMI300" s="156"/>
      <c r="KMJ300" s="156"/>
      <c r="KMK300" s="156"/>
      <c r="KML300" s="156"/>
      <c r="KMM300" s="156"/>
      <c r="KMN300" s="156"/>
      <c r="KMO300" s="156"/>
      <c r="KMP300" s="156"/>
      <c r="KMQ300" s="156"/>
      <c r="KMR300" s="156"/>
      <c r="KMS300" s="156"/>
      <c r="KMT300" s="156"/>
      <c r="KMU300" s="156"/>
      <c r="KMV300" s="156"/>
      <c r="KMW300" s="156"/>
      <c r="KMX300" s="156"/>
      <c r="KMY300" s="156"/>
      <c r="KMZ300" s="156"/>
      <c r="KNA300" s="156"/>
      <c r="KNB300" s="156"/>
      <c r="KNC300" s="156"/>
      <c r="KND300" s="156"/>
      <c r="KNE300" s="156"/>
      <c r="KNF300" s="156"/>
      <c r="KNG300" s="156"/>
      <c r="KNH300" s="156"/>
      <c r="KNI300" s="156"/>
      <c r="KNJ300" s="156"/>
      <c r="KNK300" s="156"/>
      <c r="KNL300" s="157"/>
      <c r="KNM300" s="153"/>
      <c r="KNN300" s="156"/>
      <c r="KNO300" s="156"/>
      <c r="KNP300" s="156"/>
      <c r="KNQ300" s="156"/>
      <c r="KNR300" s="156"/>
      <c r="KNS300" s="156"/>
      <c r="KNT300" s="156"/>
      <c r="KNU300" s="156"/>
      <c r="KNV300" s="156"/>
      <c r="KNW300" s="156"/>
      <c r="KNX300" s="156"/>
      <c r="KNY300" s="156"/>
      <c r="KNZ300" s="156"/>
      <c r="KOA300" s="156"/>
      <c r="KOB300" s="156"/>
      <c r="KOC300" s="156"/>
      <c r="KOD300" s="156"/>
      <c r="KOE300" s="156"/>
      <c r="KOF300" s="156"/>
      <c r="KOG300" s="156"/>
      <c r="KOH300" s="156"/>
      <c r="KOI300" s="156"/>
      <c r="KOJ300" s="156"/>
      <c r="KOK300" s="156"/>
      <c r="KOL300" s="156"/>
      <c r="KOM300" s="156"/>
      <c r="KON300" s="156"/>
      <c r="KOO300" s="156"/>
      <c r="KOP300" s="156"/>
      <c r="KOQ300" s="157"/>
      <c r="KOR300" s="153"/>
      <c r="KOS300" s="156"/>
      <c r="KOT300" s="156"/>
      <c r="KOU300" s="156"/>
      <c r="KOV300" s="156"/>
      <c r="KOW300" s="156"/>
      <c r="KOX300" s="156"/>
      <c r="KOY300" s="156"/>
      <c r="KOZ300" s="156"/>
      <c r="KPA300" s="156"/>
      <c r="KPB300" s="156"/>
      <c r="KPC300" s="156"/>
      <c r="KPD300" s="156"/>
      <c r="KPE300" s="156"/>
      <c r="KPF300" s="156"/>
      <c r="KPG300" s="156"/>
      <c r="KPH300" s="156"/>
      <c r="KPI300" s="156"/>
      <c r="KPJ300" s="156"/>
      <c r="KPK300" s="156"/>
      <c r="KPL300" s="156"/>
      <c r="KPM300" s="156"/>
      <c r="KPN300" s="156"/>
      <c r="KPO300" s="156"/>
      <c r="KPP300" s="156"/>
      <c r="KPQ300" s="156"/>
      <c r="KPR300" s="156"/>
      <c r="KPS300" s="156"/>
      <c r="KPT300" s="156"/>
      <c r="KPU300" s="156"/>
      <c r="KPV300" s="157"/>
      <c r="KPW300" s="153"/>
      <c r="KPX300" s="156"/>
      <c r="KPY300" s="156"/>
      <c r="KPZ300" s="156"/>
      <c r="KQA300" s="156"/>
      <c r="KQB300" s="156"/>
      <c r="KQC300" s="156"/>
      <c r="KQD300" s="156"/>
      <c r="KQE300" s="156"/>
      <c r="KQF300" s="156"/>
      <c r="KQG300" s="156"/>
      <c r="KQH300" s="156"/>
      <c r="KQI300" s="156"/>
      <c r="KQJ300" s="156"/>
      <c r="KQK300" s="156"/>
      <c r="KQL300" s="156"/>
      <c r="KQM300" s="156"/>
      <c r="KQN300" s="156"/>
      <c r="KQO300" s="156"/>
      <c r="KQP300" s="156"/>
      <c r="KQQ300" s="156"/>
      <c r="KQR300" s="156"/>
      <c r="KQS300" s="156"/>
      <c r="KQT300" s="156"/>
      <c r="KQU300" s="156"/>
      <c r="KQV300" s="156"/>
      <c r="KQW300" s="156"/>
      <c r="KQX300" s="156"/>
      <c r="KQY300" s="156"/>
      <c r="KQZ300" s="156"/>
      <c r="KRA300" s="157"/>
      <c r="KRB300" s="153"/>
      <c r="KRC300" s="156"/>
      <c r="KRD300" s="156"/>
      <c r="KRE300" s="156"/>
      <c r="KRF300" s="156"/>
      <c r="KRG300" s="156"/>
      <c r="KRH300" s="156"/>
      <c r="KRI300" s="156"/>
      <c r="KRJ300" s="156"/>
      <c r="KRK300" s="156"/>
      <c r="KRL300" s="156"/>
      <c r="KRM300" s="156"/>
      <c r="KRN300" s="156"/>
      <c r="KRO300" s="156"/>
      <c r="KRP300" s="156"/>
      <c r="KRQ300" s="156"/>
      <c r="KRR300" s="156"/>
      <c r="KRS300" s="156"/>
      <c r="KRT300" s="156"/>
      <c r="KRU300" s="156"/>
      <c r="KRV300" s="156"/>
      <c r="KRW300" s="156"/>
      <c r="KRX300" s="156"/>
      <c r="KRY300" s="156"/>
      <c r="KRZ300" s="156"/>
      <c r="KSA300" s="156"/>
      <c r="KSB300" s="156"/>
      <c r="KSC300" s="156"/>
      <c r="KSD300" s="156"/>
      <c r="KSE300" s="156"/>
      <c r="KSF300" s="157"/>
      <c r="KSG300" s="153"/>
      <c r="KSH300" s="156"/>
      <c r="KSI300" s="156"/>
      <c r="KSJ300" s="156"/>
      <c r="KSK300" s="156"/>
      <c r="KSL300" s="156"/>
      <c r="KSM300" s="156"/>
      <c r="KSN300" s="156"/>
      <c r="KSO300" s="156"/>
      <c r="KSP300" s="156"/>
      <c r="KSQ300" s="156"/>
      <c r="KSR300" s="156"/>
      <c r="KSS300" s="156"/>
      <c r="KST300" s="156"/>
      <c r="KSU300" s="156"/>
      <c r="KSV300" s="156"/>
      <c r="KSW300" s="156"/>
      <c r="KSX300" s="156"/>
      <c r="KSY300" s="156"/>
      <c r="KSZ300" s="156"/>
      <c r="KTA300" s="156"/>
      <c r="KTB300" s="156"/>
      <c r="KTC300" s="156"/>
      <c r="KTD300" s="156"/>
      <c r="KTE300" s="156"/>
      <c r="KTF300" s="156"/>
      <c r="KTG300" s="156"/>
      <c r="KTH300" s="156"/>
      <c r="KTI300" s="156"/>
      <c r="KTJ300" s="156"/>
      <c r="KTK300" s="157"/>
      <c r="KTL300" s="153"/>
      <c r="KTM300" s="156"/>
      <c r="KTN300" s="156"/>
      <c r="KTO300" s="156"/>
      <c r="KTP300" s="156"/>
      <c r="KTQ300" s="156"/>
      <c r="KTR300" s="156"/>
      <c r="KTS300" s="156"/>
      <c r="KTT300" s="156"/>
      <c r="KTU300" s="156"/>
      <c r="KTV300" s="156"/>
      <c r="KTW300" s="156"/>
      <c r="KTX300" s="156"/>
      <c r="KTY300" s="156"/>
      <c r="KTZ300" s="156"/>
      <c r="KUA300" s="156"/>
      <c r="KUB300" s="156"/>
      <c r="KUC300" s="156"/>
      <c r="KUD300" s="156"/>
      <c r="KUE300" s="156"/>
      <c r="KUF300" s="156"/>
      <c r="KUG300" s="156"/>
      <c r="KUH300" s="156"/>
      <c r="KUI300" s="156"/>
      <c r="KUJ300" s="156"/>
      <c r="KUK300" s="156"/>
      <c r="KUL300" s="156"/>
      <c r="KUM300" s="156"/>
      <c r="KUN300" s="156"/>
      <c r="KUO300" s="156"/>
      <c r="KUP300" s="157"/>
      <c r="KUQ300" s="153"/>
      <c r="KUR300" s="156"/>
      <c r="KUS300" s="156"/>
      <c r="KUT300" s="156"/>
      <c r="KUU300" s="156"/>
      <c r="KUV300" s="156"/>
      <c r="KUW300" s="156"/>
      <c r="KUX300" s="156"/>
      <c r="KUY300" s="156"/>
      <c r="KUZ300" s="156"/>
      <c r="KVA300" s="156"/>
      <c r="KVB300" s="156"/>
      <c r="KVC300" s="156"/>
      <c r="KVD300" s="156"/>
      <c r="KVE300" s="156"/>
      <c r="KVF300" s="156"/>
      <c r="KVG300" s="156"/>
      <c r="KVH300" s="156"/>
      <c r="KVI300" s="156"/>
      <c r="KVJ300" s="156"/>
      <c r="KVK300" s="156"/>
      <c r="KVL300" s="156"/>
      <c r="KVM300" s="156"/>
      <c r="KVN300" s="156"/>
      <c r="KVO300" s="156"/>
      <c r="KVP300" s="156"/>
      <c r="KVQ300" s="156"/>
      <c r="KVR300" s="156"/>
      <c r="KVS300" s="156"/>
      <c r="KVT300" s="156"/>
      <c r="KVU300" s="157"/>
      <c r="KVV300" s="153"/>
      <c r="KVW300" s="156"/>
      <c r="KVX300" s="156"/>
      <c r="KVY300" s="156"/>
      <c r="KVZ300" s="156"/>
      <c r="KWA300" s="156"/>
      <c r="KWB300" s="156"/>
      <c r="KWC300" s="156"/>
      <c r="KWD300" s="156"/>
      <c r="KWE300" s="156"/>
      <c r="KWF300" s="156"/>
      <c r="KWG300" s="156"/>
      <c r="KWH300" s="156"/>
      <c r="KWI300" s="156"/>
      <c r="KWJ300" s="156"/>
      <c r="KWK300" s="156"/>
      <c r="KWL300" s="156"/>
      <c r="KWM300" s="156"/>
      <c r="KWN300" s="156"/>
      <c r="KWO300" s="156"/>
      <c r="KWP300" s="156"/>
      <c r="KWQ300" s="156"/>
      <c r="KWR300" s="156"/>
      <c r="KWS300" s="156"/>
      <c r="KWT300" s="156"/>
      <c r="KWU300" s="156"/>
      <c r="KWV300" s="156"/>
      <c r="KWW300" s="156"/>
      <c r="KWX300" s="156"/>
      <c r="KWY300" s="156"/>
      <c r="KWZ300" s="157"/>
      <c r="KXA300" s="153"/>
      <c r="KXB300" s="156"/>
      <c r="KXC300" s="156"/>
      <c r="KXD300" s="156"/>
      <c r="KXE300" s="156"/>
      <c r="KXF300" s="156"/>
      <c r="KXG300" s="156"/>
      <c r="KXH300" s="156"/>
      <c r="KXI300" s="156"/>
      <c r="KXJ300" s="156"/>
      <c r="KXK300" s="156"/>
      <c r="KXL300" s="156"/>
      <c r="KXM300" s="156"/>
      <c r="KXN300" s="156"/>
      <c r="KXO300" s="156"/>
      <c r="KXP300" s="156"/>
      <c r="KXQ300" s="156"/>
      <c r="KXR300" s="156"/>
      <c r="KXS300" s="156"/>
      <c r="KXT300" s="156"/>
      <c r="KXU300" s="156"/>
      <c r="KXV300" s="156"/>
      <c r="KXW300" s="156"/>
      <c r="KXX300" s="156"/>
      <c r="KXY300" s="156"/>
      <c r="KXZ300" s="156"/>
      <c r="KYA300" s="156"/>
      <c r="KYB300" s="156"/>
      <c r="KYC300" s="156"/>
      <c r="KYD300" s="156"/>
      <c r="KYE300" s="157"/>
      <c r="KYF300" s="153"/>
      <c r="KYG300" s="156"/>
      <c r="KYH300" s="156"/>
      <c r="KYI300" s="156"/>
      <c r="KYJ300" s="156"/>
      <c r="KYK300" s="156"/>
      <c r="KYL300" s="156"/>
      <c r="KYM300" s="156"/>
      <c r="KYN300" s="156"/>
      <c r="KYO300" s="156"/>
      <c r="KYP300" s="156"/>
      <c r="KYQ300" s="156"/>
      <c r="KYR300" s="156"/>
      <c r="KYS300" s="156"/>
      <c r="KYT300" s="156"/>
      <c r="KYU300" s="156"/>
      <c r="KYV300" s="156"/>
      <c r="KYW300" s="156"/>
      <c r="KYX300" s="156"/>
      <c r="KYY300" s="156"/>
      <c r="KYZ300" s="156"/>
      <c r="KZA300" s="156"/>
      <c r="KZB300" s="156"/>
      <c r="KZC300" s="156"/>
      <c r="KZD300" s="156"/>
      <c r="KZE300" s="156"/>
      <c r="KZF300" s="156"/>
      <c r="KZG300" s="156"/>
      <c r="KZH300" s="156"/>
      <c r="KZI300" s="156"/>
      <c r="KZJ300" s="157"/>
      <c r="KZK300" s="153"/>
      <c r="KZL300" s="156"/>
      <c r="KZM300" s="156"/>
      <c r="KZN300" s="156"/>
      <c r="KZO300" s="156"/>
      <c r="KZP300" s="156"/>
      <c r="KZQ300" s="156"/>
      <c r="KZR300" s="156"/>
      <c r="KZS300" s="156"/>
      <c r="KZT300" s="156"/>
      <c r="KZU300" s="156"/>
      <c r="KZV300" s="156"/>
      <c r="KZW300" s="156"/>
      <c r="KZX300" s="156"/>
      <c r="KZY300" s="156"/>
      <c r="KZZ300" s="156"/>
      <c r="LAA300" s="156"/>
      <c r="LAB300" s="156"/>
      <c r="LAC300" s="156"/>
      <c r="LAD300" s="156"/>
      <c r="LAE300" s="156"/>
      <c r="LAF300" s="156"/>
      <c r="LAG300" s="156"/>
      <c r="LAH300" s="156"/>
      <c r="LAI300" s="156"/>
      <c r="LAJ300" s="156"/>
      <c r="LAK300" s="156"/>
      <c r="LAL300" s="156"/>
      <c r="LAM300" s="156"/>
      <c r="LAN300" s="156"/>
      <c r="LAO300" s="157"/>
      <c r="LAP300" s="153"/>
      <c r="LAQ300" s="156"/>
      <c r="LAR300" s="156"/>
      <c r="LAS300" s="156"/>
      <c r="LAT300" s="156"/>
      <c r="LAU300" s="156"/>
      <c r="LAV300" s="156"/>
      <c r="LAW300" s="156"/>
      <c r="LAX300" s="156"/>
      <c r="LAY300" s="156"/>
      <c r="LAZ300" s="156"/>
      <c r="LBA300" s="156"/>
      <c r="LBB300" s="156"/>
      <c r="LBC300" s="156"/>
      <c r="LBD300" s="156"/>
      <c r="LBE300" s="156"/>
      <c r="LBF300" s="156"/>
      <c r="LBG300" s="156"/>
      <c r="LBH300" s="156"/>
      <c r="LBI300" s="156"/>
      <c r="LBJ300" s="156"/>
      <c r="LBK300" s="156"/>
      <c r="LBL300" s="156"/>
      <c r="LBM300" s="156"/>
      <c r="LBN300" s="156"/>
      <c r="LBO300" s="156"/>
      <c r="LBP300" s="156"/>
      <c r="LBQ300" s="156"/>
      <c r="LBR300" s="156"/>
      <c r="LBS300" s="156"/>
      <c r="LBT300" s="157"/>
      <c r="LBU300" s="153"/>
      <c r="LBV300" s="156"/>
      <c r="LBW300" s="156"/>
      <c r="LBX300" s="156"/>
      <c r="LBY300" s="156"/>
      <c r="LBZ300" s="156"/>
      <c r="LCA300" s="156"/>
      <c r="LCB300" s="156"/>
      <c r="LCC300" s="156"/>
      <c r="LCD300" s="156"/>
      <c r="LCE300" s="156"/>
      <c r="LCF300" s="156"/>
      <c r="LCG300" s="156"/>
      <c r="LCH300" s="156"/>
      <c r="LCI300" s="156"/>
      <c r="LCJ300" s="156"/>
      <c r="LCK300" s="156"/>
      <c r="LCL300" s="156"/>
      <c r="LCM300" s="156"/>
      <c r="LCN300" s="156"/>
      <c r="LCO300" s="156"/>
      <c r="LCP300" s="156"/>
      <c r="LCQ300" s="156"/>
      <c r="LCR300" s="156"/>
      <c r="LCS300" s="156"/>
      <c r="LCT300" s="156"/>
      <c r="LCU300" s="156"/>
      <c r="LCV300" s="156"/>
      <c r="LCW300" s="156"/>
      <c r="LCX300" s="156"/>
      <c r="LCY300" s="157"/>
      <c r="LCZ300" s="153"/>
      <c r="LDA300" s="156"/>
      <c r="LDB300" s="156"/>
      <c r="LDC300" s="156"/>
      <c r="LDD300" s="156"/>
      <c r="LDE300" s="156"/>
      <c r="LDF300" s="156"/>
      <c r="LDG300" s="156"/>
      <c r="LDH300" s="156"/>
      <c r="LDI300" s="156"/>
      <c r="LDJ300" s="156"/>
      <c r="LDK300" s="156"/>
      <c r="LDL300" s="156"/>
      <c r="LDM300" s="156"/>
      <c r="LDN300" s="156"/>
      <c r="LDO300" s="156"/>
      <c r="LDP300" s="156"/>
      <c r="LDQ300" s="156"/>
      <c r="LDR300" s="156"/>
      <c r="LDS300" s="156"/>
      <c r="LDT300" s="156"/>
      <c r="LDU300" s="156"/>
      <c r="LDV300" s="156"/>
      <c r="LDW300" s="156"/>
      <c r="LDX300" s="156"/>
      <c r="LDY300" s="156"/>
      <c r="LDZ300" s="156"/>
      <c r="LEA300" s="156"/>
      <c r="LEB300" s="156"/>
      <c r="LEC300" s="156"/>
      <c r="LED300" s="157"/>
      <c r="LEE300" s="153"/>
      <c r="LEF300" s="156"/>
      <c r="LEG300" s="156"/>
      <c r="LEH300" s="156"/>
      <c r="LEI300" s="156"/>
      <c r="LEJ300" s="156"/>
      <c r="LEK300" s="156"/>
      <c r="LEL300" s="156"/>
      <c r="LEM300" s="156"/>
      <c r="LEN300" s="156"/>
      <c r="LEO300" s="156"/>
      <c r="LEP300" s="156"/>
      <c r="LEQ300" s="156"/>
      <c r="LER300" s="156"/>
      <c r="LES300" s="156"/>
      <c r="LET300" s="156"/>
      <c r="LEU300" s="156"/>
      <c r="LEV300" s="156"/>
      <c r="LEW300" s="156"/>
      <c r="LEX300" s="156"/>
      <c r="LEY300" s="156"/>
      <c r="LEZ300" s="156"/>
      <c r="LFA300" s="156"/>
      <c r="LFB300" s="156"/>
      <c r="LFC300" s="156"/>
      <c r="LFD300" s="156"/>
      <c r="LFE300" s="156"/>
      <c r="LFF300" s="156"/>
      <c r="LFG300" s="156"/>
      <c r="LFH300" s="156"/>
      <c r="LFI300" s="157"/>
      <c r="LFJ300" s="153"/>
      <c r="LFK300" s="156"/>
      <c r="LFL300" s="156"/>
      <c r="LFM300" s="156"/>
      <c r="LFN300" s="156"/>
      <c r="LFO300" s="156"/>
      <c r="LFP300" s="156"/>
      <c r="LFQ300" s="156"/>
      <c r="LFR300" s="156"/>
      <c r="LFS300" s="156"/>
      <c r="LFT300" s="156"/>
      <c r="LFU300" s="156"/>
      <c r="LFV300" s="156"/>
      <c r="LFW300" s="156"/>
      <c r="LFX300" s="156"/>
      <c r="LFY300" s="156"/>
      <c r="LFZ300" s="156"/>
      <c r="LGA300" s="156"/>
      <c r="LGB300" s="156"/>
      <c r="LGC300" s="156"/>
      <c r="LGD300" s="156"/>
      <c r="LGE300" s="156"/>
      <c r="LGF300" s="156"/>
      <c r="LGG300" s="156"/>
      <c r="LGH300" s="156"/>
      <c r="LGI300" s="156"/>
      <c r="LGJ300" s="156"/>
      <c r="LGK300" s="156"/>
      <c r="LGL300" s="156"/>
      <c r="LGM300" s="156"/>
      <c r="LGN300" s="157"/>
      <c r="LGO300" s="153"/>
      <c r="LGP300" s="156"/>
      <c r="LGQ300" s="156"/>
      <c r="LGR300" s="156"/>
      <c r="LGS300" s="156"/>
      <c r="LGT300" s="156"/>
      <c r="LGU300" s="156"/>
      <c r="LGV300" s="156"/>
      <c r="LGW300" s="156"/>
      <c r="LGX300" s="156"/>
      <c r="LGY300" s="156"/>
      <c r="LGZ300" s="156"/>
      <c r="LHA300" s="156"/>
      <c r="LHB300" s="156"/>
      <c r="LHC300" s="156"/>
      <c r="LHD300" s="156"/>
      <c r="LHE300" s="156"/>
      <c r="LHF300" s="156"/>
      <c r="LHG300" s="156"/>
      <c r="LHH300" s="156"/>
      <c r="LHI300" s="156"/>
      <c r="LHJ300" s="156"/>
      <c r="LHK300" s="156"/>
      <c r="LHL300" s="156"/>
      <c r="LHM300" s="156"/>
      <c r="LHN300" s="156"/>
      <c r="LHO300" s="156"/>
      <c r="LHP300" s="156"/>
      <c r="LHQ300" s="156"/>
      <c r="LHR300" s="156"/>
      <c r="LHS300" s="157"/>
      <c r="LHT300" s="153"/>
      <c r="LHU300" s="156"/>
      <c r="LHV300" s="156"/>
      <c r="LHW300" s="156"/>
      <c r="LHX300" s="156"/>
      <c r="LHY300" s="156"/>
      <c r="LHZ300" s="156"/>
      <c r="LIA300" s="156"/>
      <c r="LIB300" s="156"/>
      <c r="LIC300" s="156"/>
      <c r="LID300" s="156"/>
      <c r="LIE300" s="156"/>
      <c r="LIF300" s="156"/>
      <c r="LIG300" s="156"/>
      <c r="LIH300" s="156"/>
      <c r="LII300" s="156"/>
      <c r="LIJ300" s="156"/>
      <c r="LIK300" s="156"/>
      <c r="LIL300" s="156"/>
      <c r="LIM300" s="156"/>
      <c r="LIN300" s="156"/>
      <c r="LIO300" s="156"/>
      <c r="LIP300" s="156"/>
      <c r="LIQ300" s="156"/>
      <c r="LIR300" s="156"/>
      <c r="LIS300" s="156"/>
      <c r="LIT300" s="156"/>
      <c r="LIU300" s="156"/>
      <c r="LIV300" s="156"/>
      <c r="LIW300" s="156"/>
      <c r="LIX300" s="157"/>
      <c r="LIY300" s="153"/>
      <c r="LIZ300" s="156"/>
      <c r="LJA300" s="156"/>
      <c r="LJB300" s="156"/>
      <c r="LJC300" s="156"/>
      <c r="LJD300" s="156"/>
      <c r="LJE300" s="156"/>
      <c r="LJF300" s="156"/>
      <c r="LJG300" s="156"/>
      <c r="LJH300" s="156"/>
      <c r="LJI300" s="156"/>
      <c r="LJJ300" s="156"/>
      <c r="LJK300" s="156"/>
      <c r="LJL300" s="156"/>
      <c r="LJM300" s="156"/>
      <c r="LJN300" s="156"/>
      <c r="LJO300" s="156"/>
      <c r="LJP300" s="156"/>
      <c r="LJQ300" s="156"/>
      <c r="LJR300" s="156"/>
      <c r="LJS300" s="156"/>
      <c r="LJT300" s="156"/>
      <c r="LJU300" s="156"/>
      <c r="LJV300" s="156"/>
      <c r="LJW300" s="156"/>
      <c r="LJX300" s="156"/>
      <c r="LJY300" s="156"/>
      <c r="LJZ300" s="156"/>
      <c r="LKA300" s="156"/>
      <c r="LKB300" s="156"/>
      <c r="LKC300" s="157"/>
      <c r="LKD300" s="153"/>
      <c r="LKE300" s="156"/>
      <c r="LKF300" s="156"/>
      <c r="LKG300" s="156"/>
      <c r="LKH300" s="156"/>
      <c r="LKI300" s="156"/>
      <c r="LKJ300" s="156"/>
      <c r="LKK300" s="156"/>
      <c r="LKL300" s="156"/>
      <c r="LKM300" s="156"/>
      <c r="LKN300" s="156"/>
      <c r="LKO300" s="156"/>
      <c r="LKP300" s="156"/>
      <c r="LKQ300" s="156"/>
      <c r="LKR300" s="156"/>
      <c r="LKS300" s="156"/>
      <c r="LKT300" s="156"/>
      <c r="LKU300" s="156"/>
      <c r="LKV300" s="156"/>
      <c r="LKW300" s="156"/>
      <c r="LKX300" s="156"/>
      <c r="LKY300" s="156"/>
      <c r="LKZ300" s="156"/>
      <c r="LLA300" s="156"/>
      <c r="LLB300" s="156"/>
      <c r="LLC300" s="156"/>
      <c r="LLD300" s="156"/>
      <c r="LLE300" s="156"/>
      <c r="LLF300" s="156"/>
      <c r="LLG300" s="156"/>
      <c r="LLH300" s="157"/>
      <c r="LLI300" s="153"/>
      <c r="LLJ300" s="156"/>
      <c r="LLK300" s="156"/>
      <c r="LLL300" s="156"/>
      <c r="LLM300" s="156"/>
      <c r="LLN300" s="156"/>
      <c r="LLO300" s="156"/>
      <c r="LLP300" s="156"/>
      <c r="LLQ300" s="156"/>
      <c r="LLR300" s="156"/>
      <c r="LLS300" s="156"/>
      <c r="LLT300" s="156"/>
      <c r="LLU300" s="156"/>
      <c r="LLV300" s="156"/>
      <c r="LLW300" s="156"/>
      <c r="LLX300" s="156"/>
      <c r="LLY300" s="156"/>
      <c r="LLZ300" s="156"/>
      <c r="LMA300" s="156"/>
      <c r="LMB300" s="156"/>
      <c r="LMC300" s="156"/>
      <c r="LMD300" s="156"/>
      <c r="LME300" s="156"/>
      <c r="LMF300" s="156"/>
      <c r="LMG300" s="156"/>
      <c r="LMH300" s="156"/>
      <c r="LMI300" s="156"/>
      <c r="LMJ300" s="156"/>
      <c r="LMK300" s="156"/>
      <c r="LML300" s="156"/>
      <c r="LMM300" s="157"/>
      <c r="LMN300" s="153"/>
      <c r="LMO300" s="156"/>
      <c r="LMP300" s="156"/>
      <c r="LMQ300" s="156"/>
      <c r="LMR300" s="156"/>
      <c r="LMS300" s="156"/>
      <c r="LMT300" s="156"/>
      <c r="LMU300" s="156"/>
      <c r="LMV300" s="156"/>
      <c r="LMW300" s="156"/>
      <c r="LMX300" s="156"/>
      <c r="LMY300" s="156"/>
      <c r="LMZ300" s="156"/>
      <c r="LNA300" s="156"/>
      <c r="LNB300" s="156"/>
      <c r="LNC300" s="156"/>
      <c r="LND300" s="156"/>
      <c r="LNE300" s="156"/>
      <c r="LNF300" s="156"/>
      <c r="LNG300" s="156"/>
      <c r="LNH300" s="156"/>
      <c r="LNI300" s="156"/>
      <c r="LNJ300" s="156"/>
      <c r="LNK300" s="156"/>
      <c r="LNL300" s="156"/>
      <c r="LNM300" s="156"/>
      <c r="LNN300" s="156"/>
      <c r="LNO300" s="156"/>
      <c r="LNP300" s="156"/>
      <c r="LNQ300" s="156"/>
      <c r="LNR300" s="157"/>
      <c r="LNS300" s="153"/>
      <c r="LNT300" s="156"/>
      <c r="LNU300" s="156"/>
      <c r="LNV300" s="156"/>
      <c r="LNW300" s="156"/>
      <c r="LNX300" s="156"/>
      <c r="LNY300" s="156"/>
      <c r="LNZ300" s="156"/>
      <c r="LOA300" s="156"/>
      <c r="LOB300" s="156"/>
      <c r="LOC300" s="156"/>
      <c r="LOD300" s="156"/>
      <c r="LOE300" s="156"/>
      <c r="LOF300" s="156"/>
      <c r="LOG300" s="156"/>
      <c r="LOH300" s="156"/>
      <c r="LOI300" s="156"/>
      <c r="LOJ300" s="156"/>
      <c r="LOK300" s="156"/>
      <c r="LOL300" s="156"/>
      <c r="LOM300" s="156"/>
      <c r="LON300" s="156"/>
      <c r="LOO300" s="156"/>
      <c r="LOP300" s="156"/>
      <c r="LOQ300" s="156"/>
      <c r="LOR300" s="156"/>
      <c r="LOS300" s="156"/>
      <c r="LOT300" s="156"/>
      <c r="LOU300" s="156"/>
      <c r="LOV300" s="156"/>
      <c r="LOW300" s="157"/>
      <c r="LOX300" s="153"/>
      <c r="LOY300" s="156"/>
      <c r="LOZ300" s="156"/>
      <c r="LPA300" s="156"/>
      <c r="LPB300" s="156"/>
      <c r="LPC300" s="156"/>
      <c r="LPD300" s="156"/>
      <c r="LPE300" s="156"/>
      <c r="LPF300" s="156"/>
      <c r="LPG300" s="156"/>
      <c r="LPH300" s="156"/>
      <c r="LPI300" s="156"/>
      <c r="LPJ300" s="156"/>
      <c r="LPK300" s="156"/>
      <c r="LPL300" s="156"/>
      <c r="LPM300" s="156"/>
      <c r="LPN300" s="156"/>
      <c r="LPO300" s="156"/>
      <c r="LPP300" s="156"/>
      <c r="LPQ300" s="156"/>
      <c r="LPR300" s="156"/>
      <c r="LPS300" s="156"/>
      <c r="LPT300" s="156"/>
      <c r="LPU300" s="156"/>
      <c r="LPV300" s="156"/>
      <c r="LPW300" s="156"/>
      <c r="LPX300" s="156"/>
      <c r="LPY300" s="156"/>
      <c r="LPZ300" s="156"/>
      <c r="LQA300" s="156"/>
      <c r="LQB300" s="157"/>
      <c r="LQC300" s="153"/>
      <c r="LQD300" s="156"/>
      <c r="LQE300" s="156"/>
      <c r="LQF300" s="156"/>
      <c r="LQG300" s="156"/>
      <c r="LQH300" s="156"/>
      <c r="LQI300" s="156"/>
      <c r="LQJ300" s="156"/>
      <c r="LQK300" s="156"/>
      <c r="LQL300" s="156"/>
      <c r="LQM300" s="156"/>
      <c r="LQN300" s="156"/>
      <c r="LQO300" s="156"/>
      <c r="LQP300" s="156"/>
      <c r="LQQ300" s="156"/>
      <c r="LQR300" s="156"/>
      <c r="LQS300" s="156"/>
      <c r="LQT300" s="156"/>
      <c r="LQU300" s="156"/>
      <c r="LQV300" s="156"/>
      <c r="LQW300" s="156"/>
      <c r="LQX300" s="156"/>
      <c r="LQY300" s="156"/>
      <c r="LQZ300" s="156"/>
      <c r="LRA300" s="156"/>
      <c r="LRB300" s="156"/>
      <c r="LRC300" s="156"/>
      <c r="LRD300" s="156"/>
      <c r="LRE300" s="156"/>
      <c r="LRF300" s="156"/>
      <c r="LRG300" s="157"/>
      <c r="LRH300" s="153"/>
      <c r="LRI300" s="156"/>
      <c r="LRJ300" s="156"/>
      <c r="LRK300" s="156"/>
      <c r="LRL300" s="156"/>
      <c r="LRM300" s="156"/>
      <c r="LRN300" s="156"/>
      <c r="LRO300" s="156"/>
      <c r="LRP300" s="156"/>
      <c r="LRQ300" s="156"/>
      <c r="LRR300" s="156"/>
      <c r="LRS300" s="156"/>
      <c r="LRT300" s="156"/>
      <c r="LRU300" s="156"/>
      <c r="LRV300" s="156"/>
      <c r="LRW300" s="156"/>
      <c r="LRX300" s="156"/>
      <c r="LRY300" s="156"/>
      <c r="LRZ300" s="156"/>
      <c r="LSA300" s="156"/>
      <c r="LSB300" s="156"/>
      <c r="LSC300" s="156"/>
      <c r="LSD300" s="156"/>
      <c r="LSE300" s="156"/>
      <c r="LSF300" s="156"/>
      <c r="LSG300" s="156"/>
      <c r="LSH300" s="156"/>
      <c r="LSI300" s="156"/>
      <c r="LSJ300" s="156"/>
      <c r="LSK300" s="156"/>
      <c r="LSL300" s="157"/>
      <c r="LSM300" s="153"/>
      <c r="LSN300" s="156"/>
      <c r="LSO300" s="156"/>
      <c r="LSP300" s="156"/>
      <c r="LSQ300" s="156"/>
      <c r="LSR300" s="156"/>
      <c r="LSS300" s="156"/>
      <c r="LST300" s="156"/>
      <c r="LSU300" s="156"/>
      <c r="LSV300" s="156"/>
      <c r="LSW300" s="156"/>
      <c r="LSX300" s="156"/>
      <c r="LSY300" s="156"/>
      <c r="LSZ300" s="156"/>
      <c r="LTA300" s="156"/>
      <c r="LTB300" s="156"/>
      <c r="LTC300" s="156"/>
      <c r="LTD300" s="156"/>
      <c r="LTE300" s="156"/>
      <c r="LTF300" s="156"/>
      <c r="LTG300" s="156"/>
      <c r="LTH300" s="156"/>
      <c r="LTI300" s="156"/>
      <c r="LTJ300" s="156"/>
      <c r="LTK300" s="156"/>
      <c r="LTL300" s="156"/>
      <c r="LTM300" s="156"/>
      <c r="LTN300" s="156"/>
      <c r="LTO300" s="156"/>
      <c r="LTP300" s="156"/>
      <c r="LTQ300" s="157"/>
      <c r="LTR300" s="153"/>
      <c r="LTS300" s="156"/>
      <c r="LTT300" s="156"/>
      <c r="LTU300" s="156"/>
      <c r="LTV300" s="156"/>
      <c r="LTW300" s="156"/>
      <c r="LTX300" s="156"/>
      <c r="LTY300" s="156"/>
      <c r="LTZ300" s="156"/>
      <c r="LUA300" s="156"/>
      <c r="LUB300" s="156"/>
      <c r="LUC300" s="156"/>
      <c r="LUD300" s="156"/>
      <c r="LUE300" s="156"/>
      <c r="LUF300" s="156"/>
      <c r="LUG300" s="156"/>
      <c r="LUH300" s="156"/>
      <c r="LUI300" s="156"/>
      <c r="LUJ300" s="156"/>
      <c r="LUK300" s="156"/>
      <c r="LUL300" s="156"/>
      <c r="LUM300" s="156"/>
      <c r="LUN300" s="156"/>
      <c r="LUO300" s="156"/>
      <c r="LUP300" s="156"/>
      <c r="LUQ300" s="156"/>
      <c r="LUR300" s="156"/>
      <c r="LUS300" s="156"/>
      <c r="LUT300" s="156"/>
      <c r="LUU300" s="156"/>
      <c r="LUV300" s="157"/>
      <c r="LUW300" s="153"/>
      <c r="LUX300" s="156"/>
      <c r="LUY300" s="156"/>
      <c r="LUZ300" s="156"/>
      <c r="LVA300" s="156"/>
      <c r="LVB300" s="156"/>
      <c r="LVC300" s="156"/>
      <c r="LVD300" s="156"/>
      <c r="LVE300" s="156"/>
      <c r="LVF300" s="156"/>
      <c r="LVG300" s="156"/>
      <c r="LVH300" s="156"/>
      <c r="LVI300" s="156"/>
      <c r="LVJ300" s="156"/>
      <c r="LVK300" s="156"/>
      <c r="LVL300" s="156"/>
      <c r="LVM300" s="156"/>
      <c r="LVN300" s="156"/>
      <c r="LVO300" s="156"/>
      <c r="LVP300" s="156"/>
      <c r="LVQ300" s="156"/>
      <c r="LVR300" s="156"/>
      <c r="LVS300" s="156"/>
      <c r="LVT300" s="156"/>
      <c r="LVU300" s="156"/>
      <c r="LVV300" s="156"/>
      <c r="LVW300" s="156"/>
      <c r="LVX300" s="156"/>
      <c r="LVY300" s="156"/>
      <c r="LVZ300" s="156"/>
      <c r="LWA300" s="157"/>
      <c r="LWB300" s="153"/>
      <c r="LWC300" s="156"/>
      <c r="LWD300" s="156"/>
      <c r="LWE300" s="156"/>
      <c r="LWF300" s="156"/>
      <c r="LWG300" s="156"/>
      <c r="LWH300" s="156"/>
      <c r="LWI300" s="156"/>
      <c r="LWJ300" s="156"/>
      <c r="LWK300" s="156"/>
      <c r="LWL300" s="156"/>
      <c r="LWM300" s="156"/>
      <c r="LWN300" s="156"/>
      <c r="LWO300" s="156"/>
      <c r="LWP300" s="156"/>
      <c r="LWQ300" s="156"/>
      <c r="LWR300" s="156"/>
      <c r="LWS300" s="156"/>
      <c r="LWT300" s="156"/>
      <c r="LWU300" s="156"/>
      <c r="LWV300" s="156"/>
      <c r="LWW300" s="156"/>
      <c r="LWX300" s="156"/>
      <c r="LWY300" s="156"/>
      <c r="LWZ300" s="156"/>
      <c r="LXA300" s="156"/>
      <c r="LXB300" s="156"/>
      <c r="LXC300" s="156"/>
      <c r="LXD300" s="156"/>
      <c r="LXE300" s="156"/>
      <c r="LXF300" s="157"/>
      <c r="LXG300" s="153"/>
      <c r="LXH300" s="156"/>
      <c r="LXI300" s="156"/>
      <c r="LXJ300" s="156"/>
      <c r="LXK300" s="156"/>
      <c r="LXL300" s="156"/>
      <c r="LXM300" s="156"/>
      <c r="LXN300" s="156"/>
      <c r="LXO300" s="156"/>
      <c r="LXP300" s="156"/>
      <c r="LXQ300" s="156"/>
      <c r="LXR300" s="156"/>
      <c r="LXS300" s="156"/>
      <c r="LXT300" s="156"/>
      <c r="LXU300" s="156"/>
      <c r="LXV300" s="156"/>
      <c r="LXW300" s="156"/>
      <c r="LXX300" s="156"/>
      <c r="LXY300" s="156"/>
      <c r="LXZ300" s="156"/>
      <c r="LYA300" s="156"/>
      <c r="LYB300" s="156"/>
      <c r="LYC300" s="156"/>
      <c r="LYD300" s="156"/>
      <c r="LYE300" s="156"/>
      <c r="LYF300" s="156"/>
      <c r="LYG300" s="156"/>
      <c r="LYH300" s="156"/>
      <c r="LYI300" s="156"/>
      <c r="LYJ300" s="156"/>
      <c r="LYK300" s="157"/>
      <c r="LYL300" s="153"/>
      <c r="LYM300" s="156"/>
      <c r="LYN300" s="156"/>
      <c r="LYO300" s="156"/>
      <c r="LYP300" s="156"/>
      <c r="LYQ300" s="156"/>
      <c r="LYR300" s="156"/>
      <c r="LYS300" s="156"/>
      <c r="LYT300" s="156"/>
      <c r="LYU300" s="156"/>
      <c r="LYV300" s="156"/>
      <c r="LYW300" s="156"/>
      <c r="LYX300" s="156"/>
      <c r="LYY300" s="156"/>
      <c r="LYZ300" s="156"/>
      <c r="LZA300" s="156"/>
      <c r="LZB300" s="156"/>
      <c r="LZC300" s="156"/>
      <c r="LZD300" s="156"/>
      <c r="LZE300" s="156"/>
      <c r="LZF300" s="156"/>
      <c r="LZG300" s="156"/>
      <c r="LZH300" s="156"/>
      <c r="LZI300" s="156"/>
      <c r="LZJ300" s="156"/>
      <c r="LZK300" s="156"/>
      <c r="LZL300" s="156"/>
      <c r="LZM300" s="156"/>
      <c r="LZN300" s="156"/>
      <c r="LZO300" s="156"/>
      <c r="LZP300" s="157"/>
      <c r="LZQ300" s="153"/>
      <c r="LZR300" s="156"/>
      <c r="LZS300" s="156"/>
      <c r="LZT300" s="156"/>
      <c r="LZU300" s="156"/>
      <c r="LZV300" s="156"/>
      <c r="LZW300" s="156"/>
      <c r="LZX300" s="156"/>
      <c r="LZY300" s="156"/>
      <c r="LZZ300" s="156"/>
      <c r="MAA300" s="156"/>
      <c r="MAB300" s="156"/>
      <c r="MAC300" s="156"/>
      <c r="MAD300" s="156"/>
      <c r="MAE300" s="156"/>
      <c r="MAF300" s="156"/>
      <c r="MAG300" s="156"/>
      <c r="MAH300" s="156"/>
      <c r="MAI300" s="156"/>
      <c r="MAJ300" s="156"/>
      <c r="MAK300" s="156"/>
      <c r="MAL300" s="156"/>
      <c r="MAM300" s="156"/>
      <c r="MAN300" s="156"/>
      <c r="MAO300" s="156"/>
      <c r="MAP300" s="156"/>
      <c r="MAQ300" s="156"/>
      <c r="MAR300" s="156"/>
      <c r="MAS300" s="156"/>
      <c r="MAT300" s="156"/>
      <c r="MAU300" s="157"/>
      <c r="MAV300" s="153"/>
      <c r="MAW300" s="156"/>
      <c r="MAX300" s="156"/>
      <c r="MAY300" s="156"/>
      <c r="MAZ300" s="156"/>
      <c r="MBA300" s="156"/>
      <c r="MBB300" s="156"/>
      <c r="MBC300" s="156"/>
      <c r="MBD300" s="156"/>
      <c r="MBE300" s="156"/>
      <c r="MBF300" s="156"/>
      <c r="MBG300" s="156"/>
      <c r="MBH300" s="156"/>
      <c r="MBI300" s="156"/>
      <c r="MBJ300" s="156"/>
      <c r="MBK300" s="156"/>
      <c r="MBL300" s="156"/>
      <c r="MBM300" s="156"/>
      <c r="MBN300" s="156"/>
      <c r="MBO300" s="156"/>
      <c r="MBP300" s="156"/>
      <c r="MBQ300" s="156"/>
      <c r="MBR300" s="156"/>
      <c r="MBS300" s="156"/>
      <c r="MBT300" s="156"/>
      <c r="MBU300" s="156"/>
      <c r="MBV300" s="156"/>
      <c r="MBW300" s="156"/>
      <c r="MBX300" s="156"/>
      <c r="MBY300" s="156"/>
      <c r="MBZ300" s="157"/>
      <c r="MCA300" s="153"/>
      <c r="MCB300" s="156"/>
      <c r="MCC300" s="156"/>
      <c r="MCD300" s="156"/>
      <c r="MCE300" s="156"/>
      <c r="MCF300" s="156"/>
      <c r="MCG300" s="156"/>
      <c r="MCH300" s="156"/>
      <c r="MCI300" s="156"/>
      <c r="MCJ300" s="156"/>
      <c r="MCK300" s="156"/>
      <c r="MCL300" s="156"/>
      <c r="MCM300" s="156"/>
      <c r="MCN300" s="156"/>
      <c r="MCO300" s="156"/>
      <c r="MCP300" s="156"/>
      <c r="MCQ300" s="156"/>
      <c r="MCR300" s="156"/>
      <c r="MCS300" s="156"/>
      <c r="MCT300" s="156"/>
      <c r="MCU300" s="156"/>
      <c r="MCV300" s="156"/>
      <c r="MCW300" s="156"/>
      <c r="MCX300" s="156"/>
      <c r="MCY300" s="156"/>
      <c r="MCZ300" s="156"/>
      <c r="MDA300" s="156"/>
      <c r="MDB300" s="156"/>
      <c r="MDC300" s="156"/>
      <c r="MDD300" s="156"/>
      <c r="MDE300" s="157"/>
      <c r="MDF300" s="153"/>
      <c r="MDG300" s="156"/>
      <c r="MDH300" s="156"/>
      <c r="MDI300" s="156"/>
      <c r="MDJ300" s="156"/>
      <c r="MDK300" s="156"/>
      <c r="MDL300" s="156"/>
      <c r="MDM300" s="156"/>
      <c r="MDN300" s="156"/>
      <c r="MDO300" s="156"/>
      <c r="MDP300" s="156"/>
      <c r="MDQ300" s="156"/>
      <c r="MDR300" s="156"/>
      <c r="MDS300" s="156"/>
      <c r="MDT300" s="156"/>
      <c r="MDU300" s="156"/>
      <c r="MDV300" s="156"/>
      <c r="MDW300" s="156"/>
      <c r="MDX300" s="156"/>
      <c r="MDY300" s="156"/>
      <c r="MDZ300" s="156"/>
      <c r="MEA300" s="156"/>
      <c r="MEB300" s="156"/>
      <c r="MEC300" s="156"/>
      <c r="MED300" s="156"/>
      <c r="MEE300" s="156"/>
      <c r="MEF300" s="156"/>
      <c r="MEG300" s="156"/>
      <c r="MEH300" s="156"/>
      <c r="MEI300" s="156"/>
      <c r="MEJ300" s="157"/>
      <c r="MEK300" s="153"/>
      <c r="MEL300" s="156"/>
      <c r="MEM300" s="156"/>
      <c r="MEN300" s="156"/>
      <c r="MEO300" s="156"/>
      <c r="MEP300" s="156"/>
      <c r="MEQ300" s="156"/>
      <c r="MER300" s="156"/>
      <c r="MES300" s="156"/>
      <c r="MET300" s="156"/>
      <c r="MEU300" s="156"/>
      <c r="MEV300" s="156"/>
      <c r="MEW300" s="156"/>
      <c r="MEX300" s="156"/>
      <c r="MEY300" s="156"/>
      <c r="MEZ300" s="156"/>
      <c r="MFA300" s="156"/>
      <c r="MFB300" s="156"/>
      <c r="MFC300" s="156"/>
      <c r="MFD300" s="156"/>
      <c r="MFE300" s="156"/>
      <c r="MFF300" s="156"/>
      <c r="MFG300" s="156"/>
      <c r="MFH300" s="156"/>
      <c r="MFI300" s="156"/>
      <c r="MFJ300" s="156"/>
      <c r="MFK300" s="156"/>
      <c r="MFL300" s="156"/>
      <c r="MFM300" s="156"/>
      <c r="MFN300" s="156"/>
      <c r="MFO300" s="157"/>
      <c r="MFP300" s="153"/>
      <c r="MFQ300" s="156"/>
      <c r="MFR300" s="156"/>
      <c r="MFS300" s="156"/>
      <c r="MFT300" s="156"/>
      <c r="MFU300" s="156"/>
      <c r="MFV300" s="156"/>
      <c r="MFW300" s="156"/>
      <c r="MFX300" s="156"/>
      <c r="MFY300" s="156"/>
      <c r="MFZ300" s="156"/>
      <c r="MGA300" s="156"/>
      <c r="MGB300" s="156"/>
      <c r="MGC300" s="156"/>
      <c r="MGD300" s="156"/>
      <c r="MGE300" s="156"/>
      <c r="MGF300" s="156"/>
      <c r="MGG300" s="156"/>
      <c r="MGH300" s="156"/>
      <c r="MGI300" s="156"/>
      <c r="MGJ300" s="156"/>
      <c r="MGK300" s="156"/>
      <c r="MGL300" s="156"/>
      <c r="MGM300" s="156"/>
      <c r="MGN300" s="156"/>
      <c r="MGO300" s="156"/>
      <c r="MGP300" s="156"/>
      <c r="MGQ300" s="156"/>
      <c r="MGR300" s="156"/>
      <c r="MGS300" s="156"/>
      <c r="MGT300" s="157"/>
      <c r="MGU300" s="153"/>
      <c r="MGV300" s="156"/>
      <c r="MGW300" s="156"/>
      <c r="MGX300" s="156"/>
      <c r="MGY300" s="156"/>
      <c r="MGZ300" s="156"/>
      <c r="MHA300" s="156"/>
      <c r="MHB300" s="156"/>
      <c r="MHC300" s="156"/>
      <c r="MHD300" s="156"/>
      <c r="MHE300" s="156"/>
      <c r="MHF300" s="156"/>
      <c r="MHG300" s="156"/>
      <c r="MHH300" s="156"/>
      <c r="MHI300" s="156"/>
      <c r="MHJ300" s="156"/>
      <c r="MHK300" s="156"/>
      <c r="MHL300" s="156"/>
      <c r="MHM300" s="156"/>
      <c r="MHN300" s="156"/>
      <c r="MHO300" s="156"/>
      <c r="MHP300" s="156"/>
      <c r="MHQ300" s="156"/>
      <c r="MHR300" s="156"/>
      <c r="MHS300" s="156"/>
      <c r="MHT300" s="156"/>
      <c r="MHU300" s="156"/>
      <c r="MHV300" s="156"/>
      <c r="MHW300" s="156"/>
      <c r="MHX300" s="156"/>
      <c r="MHY300" s="157"/>
      <c r="MHZ300" s="153"/>
      <c r="MIA300" s="156"/>
      <c r="MIB300" s="156"/>
      <c r="MIC300" s="156"/>
      <c r="MID300" s="156"/>
      <c r="MIE300" s="156"/>
      <c r="MIF300" s="156"/>
      <c r="MIG300" s="156"/>
      <c r="MIH300" s="156"/>
      <c r="MII300" s="156"/>
      <c r="MIJ300" s="156"/>
      <c r="MIK300" s="156"/>
      <c r="MIL300" s="156"/>
      <c r="MIM300" s="156"/>
      <c r="MIN300" s="156"/>
      <c r="MIO300" s="156"/>
      <c r="MIP300" s="156"/>
      <c r="MIQ300" s="156"/>
      <c r="MIR300" s="156"/>
      <c r="MIS300" s="156"/>
      <c r="MIT300" s="156"/>
      <c r="MIU300" s="156"/>
      <c r="MIV300" s="156"/>
      <c r="MIW300" s="156"/>
      <c r="MIX300" s="156"/>
      <c r="MIY300" s="156"/>
      <c r="MIZ300" s="156"/>
      <c r="MJA300" s="156"/>
      <c r="MJB300" s="156"/>
      <c r="MJC300" s="156"/>
      <c r="MJD300" s="157"/>
      <c r="MJE300" s="153"/>
      <c r="MJF300" s="156"/>
      <c r="MJG300" s="156"/>
      <c r="MJH300" s="156"/>
      <c r="MJI300" s="156"/>
      <c r="MJJ300" s="156"/>
      <c r="MJK300" s="156"/>
      <c r="MJL300" s="156"/>
      <c r="MJM300" s="156"/>
      <c r="MJN300" s="156"/>
      <c r="MJO300" s="156"/>
      <c r="MJP300" s="156"/>
      <c r="MJQ300" s="156"/>
      <c r="MJR300" s="156"/>
      <c r="MJS300" s="156"/>
      <c r="MJT300" s="156"/>
      <c r="MJU300" s="156"/>
      <c r="MJV300" s="156"/>
      <c r="MJW300" s="156"/>
      <c r="MJX300" s="156"/>
      <c r="MJY300" s="156"/>
      <c r="MJZ300" s="156"/>
      <c r="MKA300" s="156"/>
      <c r="MKB300" s="156"/>
      <c r="MKC300" s="156"/>
      <c r="MKD300" s="156"/>
      <c r="MKE300" s="156"/>
      <c r="MKF300" s="156"/>
      <c r="MKG300" s="156"/>
      <c r="MKH300" s="156"/>
      <c r="MKI300" s="157"/>
      <c r="MKJ300" s="153"/>
      <c r="MKK300" s="156"/>
      <c r="MKL300" s="156"/>
      <c r="MKM300" s="156"/>
      <c r="MKN300" s="156"/>
      <c r="MKO300" s="156"/>
      <c r="MKP300" s="156"/>
      <c r="MKQ300" s="156"/>
      <c r="MKR300" s="156"/>
      <c r="MKS300" s="156"/>
      <c r="MKT300" s="156"/>
      <c r="MKU300" s="156"/>
      <c r="MKV300" s="156"/>
      <c r="MKW300" s="156"/>
      <c r="MKX300" s="156"/>
      <c r="MKY300" s="156"/>
      <c r="MKZ300" s="156"/>
      <c r="MLA300" s="156"/>
      <c r="MLB300" s="156"/>
      <c r="MLC300" s="156"/>
      <c r="MLD300" s="156"/>
      <c r="MLE300" s="156"/>
      <c r="MLF300" s="156"/>
      <c r="MLG300" s="156"/>
      <c r="MLH300" s="156"/>
      <c r="MLI300" s="156"/>
      <c r="MLJ300" s="156"/>
      <c r="MLK300" s="156"/>
      <c r="MLL300" s="156"/>
      <c r="MLM300" s="156"/>
      <c r="MLN300" s="157"/>
      <c r="MLO300" s="153"/>
      <c r="MLP300" s="156"/>
      <c r="MLQ300" s="156"/>
      <c r="MLR300" s="156"/>
      <c r="MLS300" s="156"/>
      <c r="MLT300" s="156"/>
      <c r="MLU300" s="156"/>
      <c r="MLV300" s="156"/>
      <c r="MLW300" s="156"/>
      <c r="MLX300" s="156"/>
      <c r="MLY300" s="156"/>
      <c r="MLZ300" s="156"/>
      <c r="MMA300" s="156"/>
      <c r="MMB300" s="156"/>
      <c r="MMC300" s="156"/>
      <c r="MMD300" s="156"/>
      <c r="MME300" s="156"/>
      <c r="MMF300" s="156"/>
      <c r="MMG300" s="156"/>
      <c r="MMH300" s="156"/>
      <c r="MMI300" s="156"/>
      <c r="MMJ300" s="156"/>
      <c r="MMK300" s="156"/>
      <c r="MML300" s="156"/>
      <c r="MMM300" s="156"/>
      <c r="MMN300" s="156"/>
      <c r="MMO300" s="156"/>
      <c r="MMP300" s="156"/>
      <c r="MMQ300" s="156"/>
      <c r="MMR300" s="156"/>
      <c r="MMS300" s="157"/>
      <c r="MMT300" s="153"/>
      <c r="MMU300" s="156"/>
      <c r="MMV300" s="156"/>
      <c r="MMW300" s="156"/>
      <c r="MMX300" s="156"/>
      <c r="MMY300" s="156"/>
      <c r="MMZ300" s="156"/>
      <c r="MNA300" s="156"/>
      <c r="MNB300" s="156"/>
      <c r="MNC300" s="156"/>
      <c r="MND300" s="156"/>
      <c r="MNE300" s="156"/>
      <c r="MNF300" s="156"/>
      <c r="MNG300" s="156"/>
      <c r="MNH300" s="156"/>
      <c r="MNI300" s="156"/>
      <c r="MNJ300" s="156"/>
      <c r="MNK300" s="156"/>
      <c r="MNL300" s="156"/>
      <c r="MNM300" s="156"/>
      <c r="MNN300" s="156"/>
      <c r="MNO300" s="156"/>
      <c r="MNP300" s="156"/>
      <c r="MNQ300" s="156"/>
      <c r="MNR300" s="156"/>
      <c r="MNS300" s="156"/>
      <c r="MNT300" s="156"/>
      <c r="MNU300" s="156"/>
      <c r="MNV300" s="156"/>
      <c r="MNW300" s="156"/>
      <c r="MNX300" s="157"/>
      <c r="MNY300" s="153"/>
      <c r="MNZ300" s="156"/>
      <c r="MOA300" s="156"/>
      <c r="MOB300" s="156"/>
      <c r="MOC300" s="156"/>
      <c r="MOD300" s="156"/>
      <c r="MOE300" s="156"/>
      <c r="MOF300" s="156"/>
      <c r="MOG300" s="156"/>
      <c r="MOH300" s="156"/>
      <c r="MOI300" s="156"/>
      <c r="MOJ300" s="156"/>
      <c r="MOK300" s="156"/>
      <c r="MOL300" s="156"/>
      <c r="MOM300" s="156"/>
      <c r="MON300" s="156"/>
      <c r="MOO300" s="156"/>
      <c r="MOP300" s="156"/>
      <c r="MOQ300" s="156"/>
      <c r="MOR300" s="156"/>
      <c r="MOS300" s="156"/>
      <c r="MOT300" s="156"/>
      <c r="MOU300" s="156"/>
      <c r="MOV300" s="156"/>
      <c r="MOW300" s="156"/>
      <c r="MOX300" s="156"/>
      <c r="MOY300" s="156"/>
      <c r="MOZ300" s="156"/>
      <c r="MPA300" s="156"/>
      <c r="MPB300" s="156"/>
      <c r="MPC300" s="157"/>
      <c r="MPD300" s="153"/>
      <c r="MPE300" s="156"/>
      <c r="MPF300" s="156"/>
      <c r="MPG300" s="156"/>
      <c r="MPH300" s="156"/>
      <c r="MPI300" s="156"/>
      <c r="MPJ300" s="156"/>
      <c r="MPK300" s="156"/>
      <c r="MPL300" s="156"/>
      <c r="MPM300" s="156"/>
      <c r="MPN300" s="156"/>
      <c r="MPO300" s="156"/>
      <c r="MPP300" s="156"/>
      <c r="MPQ300" s="156"/>
      <c r="MPR300" s="156"/>
      <c r="MPS300" s="156"/>
      <c r="MPT300" s="156"/>
      <c r="MPU300" s="156"/>
      <c r="MPV300" s="156"/>
      <c r="MPW300" s="156"/>
      <c r="MPX300" s="156"/>
      <c r="MPY300" s="156"/>
      <c r="MPZ300" s="156"/>
      <c r="MQA300" s="156"/>
      <c r="MQB300" s="156"/>
      <c r="MQC300" s="156"/>
      <c r="MQD300" s="156"/>
      <c r="MQE300" s="156"/>
      <c r="MQF300" s="156"/>
      <c r="MQG300" s="156"/>
      <c r="MQH300" s="157"/>
      <c r="MQI300" s="153"/>
      <c r="MQJ300" s="156"/>
      <c r="MQK300" s="156"/>
      <c r="MQL300" s="156"/>
      <c r="MQM300" s="156"/>
      <c r="MQN300" s="156"/>
      <c r="MQO300" s="156"/>
      <c r="MQP300" s="156"/>
      <c r="MQQ300" s="156"/>
      <c r="MQR300" s="156"/>
      <c r="MQS300" s="156"/>
      <c r="MQT300" s="156"/>
      <c r="MQU300" s="156"/>
      <c r="MQV300" s="156"/>
      <c r="MQW300" s="156"/>
      <c r="MQX300" s="156"/>
      <c r="MQY300" s="156"/>
      <c r="MQZ300" s="156"/>
      <c r="MRA300" s="156"/>
      <c r="MRB300" s="156"/>
      <c r="MRC300" s="156"/>
      <c r="MRD300" s="156"/>
      <c r="MRE300" s="156"/>
      <c r="MRF300" s="156"/>
      <c r="MRG300" s="156"/>
      <c r="MRH300" s="156"/>
      <c r="MRI300" s="156"/>
      <c r="MRJ300" s="156"/>
      <c r="MRK300" s="156"/>
      <c r="MRL300" s="156"/>
      <c r="MRM300" s="157"/>
      <c r="MRN300" s="153"/>
      <c r="MRO300" s="156"/>
      <c r="MRP300" s="156"/>
      <c r="MRQ300" s="156"/>
      <c r="MRR300" s="156"/>
      <c r="MRS300" s="156"/>
      <c r="MRT300" s="156"/>
      <c r="MRU300" s="156"/>
      <c r="MRV300" s="156"/>
      <c r="MRW300" s="156"/>
      <c r="MRX300" s="156"/>
      <c r="MRY300" s="156"/>
      <c r="MRZ300" s="156"/>
      <c r="MSA300" s="156"/>
      <c r="MSB300" s="156"/>
      <c r="MSC300" s="156"/>
      <c r="MSD300" s="156"/>
      <c r="MSE300" s="156"/>
      <c r="MSF300" s="156"/>
      <c r="MSG300" s="156"/>
      <c r="MSH300" s="156"/>
      <c r="MSI300" s="156"/>
      <c r="MSJ300" s="156"/>
      <c r="MSK300" s="156"/>
      <c r="MSL300" s="156"/>
      <c r="MSM300" s="156"/>
      <c r="MSN300" s="156"/>
      <c r="MSO300" s="156"/>
      <c r="MSP300" s="156"/>
      <c r="MSQ300" s="156"/>
      <c r="MSR300" s="157"/>
      <c r="MSS300" s="153"/>
      <c r="MST300" s="156"/>
      <c r="MSU300" s="156"/>
      <c r="MSV300" s="156"/>
      <c r="MSW300" s="156"/>
      <c r="MSX300" s="156"/>
      <c r="MSY300" s="156"/>
      <c r="MSZ300" s="156"/>
      <c r="MTA300" s="156"/>
      <c r="MTB300" s="156"/>
      <c r="MTC300" s="156"/>
      <c r="MTD300" s="156"/>
      <c r="MTE300" s="156"/>
      <c r="MTF300" s="156"/>
      <c r="MTG300" s="156"/>
      <c r="MTH300" s="156"/>
      <c r="MTI300" s="156"/>
      <c r="MTJ300" s="156"/>
      <c r="MTK300" s="156"/>
      <c r="MTL300" s="156"/>
      <c r="MTM300" s="156"/>
      <c r="MTN300" s="156"/>
      <c r="MTO300" s="156"/>
      <c r="MTP300" s="156"/>
      <c r="MTQ300" s="156"/>
      <c r="MTR300" s="156"/>
      <c r="MTS300" s="156"/>
      <c r="MTT300" s="156"/>
      <c r="MTU300" s="156"/>
      <c r="MTV300" s="156"/>
      <c r="MTW300" s="157"/>
      <c r="MTX300" s="153"/>
      <c r="MTY300" s="156"/>
      <c r="MTZ300" s="156"/>
      <c r="MUA300" s="156"/>
      <c r="MUB300" s="156"/>
      <c r="MUC300" s="156"/>
      <c r="MUD300" s="156"/>
      <c r="MUE300" s="156"/>
      <c r="MUF300" s="156"/>
      <c r="MUG300" s="156"/>
      <c r="MUH300" s="156"/>
      <c r="MUI300" s="156"/>
      <c r="MUJ300" s="156"/>
      <c r="MUK300" s="156"/>
      <c r="MUL300" s="156"/>
      <c r="MUM300" s="156"/>
      <c r="MUN300" s="156"/>
      <c r="MUO300" s="156"/>
      <c r="MUP300" s="156"/>
      <c r="MUQ300" s="156"/>
      <c r="MUR300" s="156"/>
      <c r="MUS300" s="156"/>
      <c r="MUT300" s="156"/>
      <c r="MUU300" s="156"/>
      <c r="MUV300" s="156"/>
      <c r="MUW300" s="156"/>
      <c r="MUX300" s="156"/>
      <c r="MUY300" s="156"/>
      <c r="MUZ300" s="156"/>
      <c r="MVA300" s="156"/>
      <c r="MVB300" s="157"/>
      <c r="MVC300" s="153"/>
      <c r="MVD300" s="156"/>
      <c r="MVE300" s="156"/>
      <c r="MVF300" s="156"/>
      <c r="MVG300" s="156"/>
      <c r="MVH300" s="156"/>
      <c r="MVI300" s="156"/>
      <c r="MVJ300" s="156"/>
      <c r="MVK300" s="156"/>
      <c r="MVL300" s="156"/>
      <c r="MVM300" s="156"/>
      <c r="MVN300" s="156"/>
      <c r="MVO300" s="156"/>
      <c r="MVP300" s="156"/>
      <c r="MVQ300" s="156"/>
      <c r="MVR300" s="156"/>
      <c r="MVS300" s="156"/>
      <c r="MVT300" s="156"/>
      <c r="MVU300" s="156"/>
      <c r="MVV300" s="156"/>
      <c r="MVW300" s="156"/>
      <c r="MVX300" s="156"/>
      <c r="MVY300" s="156"/>
      <c r="MVZ300" s="156"/>
      <c r="MWA300" s="156"/>
      <c r="MWB300" s="156"/>
      <c r="MWC300" s="156"/>
      <c r="MWD300" s="156"/>
      <c r="MWE300" s="156"/>
      <c r="MWF300" s="156"/>
      <c r="MWG300" s="157"/>
      <c r="MWH300" s="153"/>
      <c r="MWI300" s="156"/>
      <c r="MWJ300" s="156"/>
      <c r="MWK300" s="156"/>
      <c r="MWL300" s="156"/>
      <c r="MWM300" s="156"/>
      <c r="MWN300" s="156"/>
      <c r="MWO300" s="156"/>
      <c r="MWP300" s="156"/>
      <c r="MWQ300" s="156"/>
      <c r="MWR300" s="156"/>
      <c r="MWS300" s="156"/>
      <c r="MWT300" s="156"/>
      <c r="MWU300" s="156"/>
      <c r="MWV300" s="156"/>
      <c r="MWW300" s="156"/>
      <c r="MWX300" s="156"/>
      <c r="MWY300" s="156"/>
      <c r="MWZ300" s="156"/>
      <c r="MXA300" s="156"/>
      <c r="MXB300" s="156"/>
      <c r="MXC300" s="156"/>
      <c r="MXD300" s="156"/>
      <c r="MXE300" s="156"/>
      <c r="MXF300" s="156"/>
      <c r="MXG300" s="156"/>
      <c r="MXH300" s="156"/>
      <c r="MXI300" s="156"/>
      <c r="MXJ300" s="156"/>
      <c r="MXK300" s="156"/>
      <c r="MXL300" s="157"/>
      <c r="MXM300" s="153"/>
      <c r="MXN300" s="156"/>
      <c r="MXO300" s="156"/>
      <c r="MXP300" s="156"/>
      <c r="MXQ300" s="156"/>
      <c r="MXR300" s="156"/>
      <c r="MXS300" s="156"/>
      <c r="MXT300" s="156"/>
      <c r="MXU300" s="156"/>
      <c r="MXV300" s="156"/>
      <c r="MXW300" s="156"/>
      <c r="MXX300" s="156"/>
      <c r="MXY300" s="156"/>
      <c r="MXZ300" s="156"/>
      <c r="MYA300" s="156"/>
      <c r="MYB300" s="156"/>
      <c r="MYC300" s="156"/>
      <c r="MYD300" s="156"/>
      <c r="MYE300" s="156"/>
      <c r="MYF300" s="156"/>
      <c r="MYG300" s="156"/>
      <c r="MYH300" s="156"/>
      <c r="MYI300" s="156"/>
      <c r="MYJ300" s="156"/>
      <c r="MYK300" s="156"/>
      <c r="MYL300" s="156"/>
      <c r="MYM300" s="156"/>
      <c r="MYN300" s="156"/>
      <c r="MYO300" s="156"/>
      <c r="MYP300" s="156"/>
      <c r="MYQ300" s="157"/>
      <c r="MYR300" s="153"/>
      <c r="MYS300" s="156"/>
      <c r="MYT300" s="156"/>
      <c r="MYU300" s="156"/>
      <c r="MYV300" s="156"/>
      <c r="MYW300" s="156"/>
      <c r="MYX300" s="156"/>
      <c r="MYY300" s="156"/>
      <c r="MYZ300" s="156"/>
      <c r="MZA300" s="156"/>
      <c r="MZB300" s="156"/>
      <c r="MZC300" s="156"/>
      <c r="MZD300" s="156"/>
      <c r="MZE300" s="156"/>
      <c r="MZF300" s="156"/>
      <c r="MZG300" s="156"/>
      <c r="MZH300" s="156"/>
      <c r="MZI300" s="156"/>
      <c r="MZJ300" s="156"/>
      <c r="MZK300" s="156"/>
      <c r="MZL300" s="156"/>
      <c r="MZM300" s="156"/>
      <c r="MZN300" s="156"/>
      <c r="MZO300" s="156"/>
      <c r="MZP300" s="156"/>
      <c r="MZQ300" s="156"/>
      <c r="MZR300" s="156"/>
      <c r="MZS300" s="156"/>
      <c r="MZT300" s="156"/>
      <c r="MZU300" s="156"/>
      <c r="MZV300" s="157"/>
      <c r="MZW300" s="153"/>
      <c r="MZX300" s="156"/>
      <c r="MZY300" s="156"/>
      <c r="MZZ300" s="156"/>
      <c r="NAA300" s="156"/>
      <c r="NAB300" s="156"/>
      <c r="NAC300" s="156"/>
      <c r="NAD300" s="156"/>
      <c r="NAE300" s="156"/>
      <c r="NAF300" s="156"/>
      <c r="NAG300" s="156"/>
      <c r="NAH300" s="156"/>
      <c r="NAI300" s="156"/>
      <c r="NAJ300" s="156"/>
      <c r="NAK300" s="156"/>
      <c r="NAL300" s="156"/>
      <c r="NAM300" s="156"/>
      <c r="NAN300" s="156"/>
      <c r="NAO300" s="156"/>
      <c r="NAP300" s="156"/>
      <c r="NAQ300" s="156"/>
      <c r="NAR300" s="156"/>
      <c r="NAS300" s="156"/>
      <c r="NAT300" s="156"/>
      <c r="NAU300" s="156"/>
      <c r="NAV300" s="156"/>
      <c r="NAW300" s="156"/>
      <c r="NAX300" s="156"/>
      <c r="NAY300" s="156"/>
      <c r="NAZ300" s="156"/>
      <c r="NBA300" s="157"/>
      <c r="NBB300" s="153"/>
      <c r="NBC300" s="156"/>
      <c r="NBD300" s="156"/>
      <c r="NBE300" s="156"/>
      <c r="NBF300" s="156"/>
      <c r="NBG300" s="156"/>
      <c r="NBH300" s="156"/>
      <c r="NBI300" s="156"/>
      <c r="NBJ300" s="156"/>
      <c r="NBK300" s="156"/>
      <c r="NBL300" s="156"/>
      <c r="NBM300" s="156"/>
      <c r="NBN300" s="156"/>
      <c r="NBO300" s="156"/>
      <c r="NBP300" s="156"/>
      <c r="NBQ300" s="156"/>
      <c r="NBR300" s="156"/>
      <c r="NBS300" s="156"/>
      <c r="NBT300" s="156"/>
      <c r="NBU300" s="156"/>
      <c r="NBV300" s="156"/>
      <c r="NBW300" s="156"/>
      <c r="NBX300" s="156"/>
      <c r="NBY300" s="156"/>
      <c r="NBZ300" s="156"/>
      <c r="NCA300" s="156"/>
      <c r="NCB300" s="156"/>
      <c r="NCC300" s="156"/>
      <c r="NCD300" s="156"/>
      <c r="NCE300" s="156"/>
      <c r="NCF300" s="157"/>
      <c r="NCG300" s="153"/>
      <c r="NCH300" s="156"/>
      <c r="NCI300" s="156"/>
      <c r="NCJ300" s="156"/>
      <c r="NCK300" s="156"/>
      <c r="NCL300" s="156"/>
      <c r="NCM300" s="156"/>
      <c r="NCN300" s="156"/>
      <c r="NCO300" s="156"/>
      <c r="NCP300" s="156"/>
      <c r="NCQ300" s="156"/>
      <c r="NCR300" s="156"/>
      <c r="NCS300" s="156"/>
      <c r="NCT300" s="156"/>
      <c r="NCU300" s="156"/>
      <c r="NCV300" s="156"/>
      <c r="NCW300" s="156"/>
      <c r="NCX300" s="156"/>
      <c r="NCY300" s="156"/>
      <c r="NCZ300" s="156"/>
      <c r="NDA300" s="156"/>
      <c r="NDB300" s="156"/>
      <c r="NDC300" s="156"/>
      <c r="NDD300" s="156"/>
      <c r="NDE300" s="156"/>
      <c r="NDF300" s="156"/>
      <c r="NDG300" s="156"/>
      <c r="NDH300" s="156"/>
      <c r="NDI300" s="156"/>
      <c r="NDJ300" s="156"/>
      <c r="NDK300" s="157"/>
      <c r="NDL300" s="153"/>
      <c r="NDM300" s="156"/>
      <c r="NDN300" s="156"/>
      <c r="NDO300" s="156"/>
      <c r="NDP300" s="156"/>
      <c r="NDQ300" s="156"/>
      <c r="NDR300" s="156"/>
      <c r="NDS300" s="156"/>
      <c r="NDT300" s="156"/>
      <c r="NDU300" s="156"/>
      <c r="NDV300" s="156"/>
      <c r="NDW300" s="156"/>
      <c r="NDX300" s="156"/>
      <c r="NDY300" s="156"/>
      <c r="NDZ300" s="156"/>
      <c r="NEA300" s="156"/>
      <c r="NEB300" s="156"/>
      <c r="NEC300" s="156"/>
      <c r="NED300" s="156"/>
      <c r="NEE300" s="156"/>
      <c r="NEF300" s="156"/>
      <c r="NEG300" s="156"/>
      <c r="NEH300" s="156"/>
      <c r="NEI300" s="156"/>
      <c r="NEJ300" s="156"/>
      <c r="NEK300" s="156"/>
      <c r="NEL300" s="156"/>
      <c r="NEM300" s="156"/>
      <c r="NEN300" s="156"/>
      <c r="NEO300" s="156"/>
      <c r="NEP300" s="157"/>
      <c r="NEQ300" s="153"/>
      <c r="NER300" s="156"/>
      <c r="NES300" s="156"/>
      <c r="NET300" s="156"/>
      <c r="NEU300" s="156"/>
      <c r="NEV300" s="156"/>
      <c r="NEW300" s="156"/>
      <c r="NEX300" s="156"/>
      <c r="NEY300" s="156"/>
      <c r="NEZ300" s="156"/>
      <c r="NFA300" s="156"/>
      <c r="NFB300" s="156"/>
      <c r="NFC300" s="156"/>
      <c r="NFD300" s="156"/>
      <c r="NFE300" s="156"/>
      <c r="NFF300" s="156"/>
      <c r="NFG300" s="156"/>
      <c r="NFH300" s="156"/>
      <c r="NFI300" s="156"/>
      <c r="NFJ300" s="156"/>
      <c r="NFK300" s="156"/>
      <c r="NFL300" s="156"/>
      <c r="NFM300" s="156"/>
      <c r="NFN300" s="156"/>
      <c r="NFO300" s="156"/>
      <c r="NFP300" s="156"/>
      <c r="NFQ300" s="156"/>
      <c r="NFR300" s="156"/>
      <c r="NFS300" s="156"/>
      <c r="NFT300" s="156"/>
      <c r="NFU300" s="157"/>
      <c r="NFV300" s="153"/>
      <c r="NFW300" s="156"/>
      <c r="NFX300" s="156"/>
      <c r="NFY300" s="156"/>
      <c r="NFZ300" s="156"/>
      <c r="NGA300" s="156"/>
      <c r="NGB300" s="156"/>
      <c r="NGC300" s="156"/>
      <c r="NGD300" s="156"/>
      <c r="NGE300" s="156"/>
      <c r="NGF300" s="156"/>
      <c r="NGG300" s="156"/>
      <c r="NGH300" s="156"/>
      <c r="NGI300" s="156"/>
      <c r="NGJ300" s="156"/>
      <c r="NGK300" s="156"/>
      <c r="NGL300" s="156"/>
      <c r="NGM300" s="156"/>
      <c r="NGN300" s="156"/>
      <c r="NGO300" s="156"/>
      <c r="NGP300" s="156"/>
      <c r="NGQ300" s="156"/>
      <c r="NGR300" s="156"/>
      <c r="NGS300" s="156"/>
      <c r="NGT300" s="156"/>
      <c r="NGU300" s="156"/>
      <c r="NGV300" s="156"/>
      <c r="NGW300" s="156"/>
      <c r="NGX300" s="156"/>
      <c r="NGY300" s="156"/>
      <c r="NGZ300" s="157"/>
      <c r="NHA300" s="153"/>
      <c r="NHB300" s="156"/>
      <c r="NHC300" s="156"/>
      <c r="NHD300" s="156"/>
      <c r="NHE300" s="156"/>
      <c r="NHF300" s="156"/>
      <c r="NHG300" s="156"/>
      <c r="NHH300" s="156"/>
      <c r="NHI300" s="156"/>
      <c r="NHJ300" s="156"/>
      <c r="NHK300" s="156"/>
      <c r="NHL300" s="156"/>
      <c r="NHM300" s="156"/>
      <c r="NHN300" s="156"/>
      <c r="NHO300" s="156"/>
      <c r="NHP300" s="156"/>
      <c r="NHQ300" s="156"/>
      <c r="NHR300" s="156"/>
      <c r="NHS300" s="156"/>
      <c r="NHT300" s="156"/>
      <c r="NHU300" s="156"/>
      <c r="NHV300" s="156"/>
      <c r="NHW300" s="156"/>
      <c r="NHX300" s="156"/>
      <c r="NHY300" s="156"/>
      <c r="NHZ300" s="156"/>
      <c r="NIA300" s="156"/>
      <c r="NIB300" s="156"/>
      <c r="NIC300" s="156"/>
      <c r="NID300" s="156"/>
      <c r="NIE300" s="157"/>
      <c r="NIF300" s="153"/>
      <c r="NIG300" s="156"/>
      <c r="NIH300" s="156"/>
      <c r="NII300" s="156"/>
      <c r="NIJ300" s="156"/>
      <c r="NIK300" s="156"/>
      <c r="NIL300" s="156"/>
      <c r="NIM300" s="156"/>
      <c r="NIN300" s="156"/>
      <c r="NIO300" s="156"/>
      <c r="NIP300" s="156"/>
      <c r="NIQ300" s="156"/>
      <c r="NIR300" s="156"/>
      <c r="NIS300" s="156"/>
      <c r="NIT300" s="156"/>
      <c r="NIU300" s="156"/>
      <c r="NIV300" s="156"/>
      <c r="NIW300" s="156"/>
      <c r="NIX300" s="156"/>
      <c r="NIY300" s="156"/>
      <c r="NIZ300" s="156"/>
      <c r="NJA300" s="156"/>
      <c r="NJB300" s="156"/>
      <c r="NJC300" s="156"/>
      <c r="NJD300" s="156"/>
      <c r="NJE300" s="156"/>
      <c r="NJF300" s="156"/>
      <c r="NJG300" s="156"/>
      <c r="NJH300" s="156"/>
      <c r="NJI300" s="156"/>
      <c r="NJJ300" s="157"/>
      <c r="NJK300" s="153"/>
      <c r="NJL300" s="156"/>
      <c r="NJM300" s="156"/>
      <c r="NJN300" s="156"/>
      <c r="NJO300" s="156"/>
      <c r="NJP300" s="156"/>
      <c r="NJQ300" s="156"/>
      <c r="NJR300" s="156"/>
      <c r="NJS300" s="156"/>
      <c r="NJT300" s="156"/>
      <c r="NJU300" s="156"/>
      <c r="NJV300" s="156"/>
      <c r="NJW300" s="156"/>
      <c r="NJX300" s="156"/>
      <c r="NJY300" s="156"/>
      <c r="NJZ300" s="156"/>
      <c r="NKA300" s="156"/>
      <c r="NKB300" s="156"/>
      <c r="NKC300" s="156"/>
      <c r="NKD300" s="156"/>
      <c r="NKE300" s="156"/>
      <c r="NKF300" s="156"/>
      <c r="NKG300" s="156"/>
      <c r="NKH300" s="156"/>
      <c r="NKI300" s="156"/>
      <c r="NKJ300" s="156"/>
      <c r="NKK300" s="156"/>
      <c r="NKL300" s="156"/>
      <c r="NKM300" s="156"/>
      <c r="NKN300" s="156"/>
      <c r="NKO300" s="157"/>
      <c r="NKP300" s="153"/>
      <c r="NKQ300" s="156"/>
      <c r="NKR300" s="156"/>
      <c r="NKS300" s="156"/>
      <c r="NKT300" s="156"/>
      <c r="NKU300" s="156"/>
      <c r="NKV300" s="156"/>
      <c r="NKW300" s="156"/>
      <c r="NKX300" s="156"/>
      <c r="NKY300" s="156"/>
      <c r="NKZ300" s="156"/>
      <c r="NLA300" s="156"/>
      <c r="NLB300" s="156"/>
      <c r="NLC300" s="156"/>
      <c r="NLD300" s="156"/>
      <c r="NLE300" s="156"/>
      <c r="NLF300" s="156"/>
      <c r="NLG300" s="156"/>
      <c r="NLH300" s="156"/>
      <c r="NLI300" s="156"/>
      <c r="NLJ300" s="156"/>
      <c r="NLK300" s="156"/>
      <c r="NLL300" s="156"/>
      <c r="NLM300" s="156"/>
      <c r="NLN300" s="156"/>
      <c r="NLO300" s="156"/>
      <c r="NLP300" s="156"/>
      <c r="NLQ300" s="156"/>
      <c r="NLR300" s="156"/>
      <c r="NLS300" s="156"/>
      <c r="NLT300" s="157"/>
      <c r="NLU300" s="153"/>
      <c r="NLV300" s="156"/>
      <c r="NLW300" s="156"/>
      <c r="NLX300" s="156"/>
      <c r="NLY300" s="156"/>
      <c r="NLZ300" s="156"/>
      <c r="NMA300" s="156"/>
      <c r="NMB300" s="156"/>
      <c r="NMC300" s="156"/>
      <c r="NMD300" s="156"/>
      <c r="NME300" s="156"/>
      <c r="NMF300" s="156"/>
      <c r="NMG300" s="156"/>
      <c r="NMH300" s="156"/>
      <c r="NMI300" s="156"/>
      <c r="NMJ300" s="156"/>
      <c r="NMK300" s="156"/>
      <c r="NML300" s="156"/>
      <c r="NMM300" s="156"/>
      <c r="NMN300" s="156"/>
      <c r="NMO300" s="156"/>
      <c r="NMP300" s="156"/>
      <c r="NMQ300" s="156"/>
      <c r="NMR300" s="156"/>
      <c r="NMS300" s="156"/>
      <c r="NMT300" s="156"/>
      <c r="NMU300" s="156"/>
      <c r="NMV300" s="156"/>
      <c r="NMW300" s="156"/>
      <c r="NMX300" s="156"/>
      <c r="NMY300" s="157"/>
      <c r="NMZ300" s="153"/>
      <c r="NNA300" s="156"/>
      <c r="NNB300" s="156"/>
      <c r="NNC300" s="156"/>
      <c r="NND300" s="156"/>
      <c r="NNE300" s="156"/>
      <c r="NNF300" s="156"/>
      <c r="NNG300" s="156"/>
      <c r="NNH300" s="156"/>
      <c r="NNI300" s="156"/>
      <c r="NNJ300" s="156"/>
      <c r="NNK300" s="156"/>
      <c r="NNL300" s="156"/>
      <c r="NNM300" s="156"/>
      <c r="NNN300" s="156"/>
      <c r="NNO300" s="156"/>
      <c r="NNP300" s="156"/>
      <c r="NNQ300" s="156"/>
      <c r="NNR300" s="156"/>
      <c r="NNS300" s="156"/>
      <c r="NNT300" s="156"/>
      <c r="NNU300" s="156"/>
      <c r="NNV300" s="156"/>
      <c r="NNW300" s="156"/>
      <c r="NNX300" s="156"/>
      <c r="NNY300" s="156"/>
      <c r="NNZ300" s="156"/>
      <c r="NOA300" s="156"/>
      <c r="NOB300" s="156"/>
      <c r="NOC300" s="156"/>
      <c r="NOD300" s="157"/>
      <c r="NOE300" s="153"/>
      <c r="NOF300" s="156"/>
      <c r="NOG300" s="156"/>
      <c r="NOH300" s="156"/>
      <c r="NOI300" s="156"/>
      <c r="NOJ300" s="156"/>
      <c r="NOK300" s="156"/>
      <c r="NOL300" s="156"/>
      <c r="NOM300" s="156"/>
      <c r="NON300" s="156"/>
      <c r="NOO300" s="156"/>
      <c r="NOP300" s="156"/>
      <c r="NOQ300" s="156"/>
      <c r="NOR300" s="156"/>
      <c r="NOS300" s="156"/>
      <c r="NOT300" s="156"/>
      <c r="NOU300" s="156"/>
      <c r="NOV300" s="156"/>
      <c r="NOW300" s="156"/>
      <c r="NOX300" s="156"/>
      <c r="NOY300" s="156"/>
      <c r="NOZ300" s="156"/>
      <c r="NPA300" s="156"/>
      <c r="NPB300" s="156"/>
      <c r="NPC300" s="156"/>
      <c r="NPD300" s="156"/>
      <c r="NPE300" s="156"/>
      <c r="NPF300" s="156"/>
      <c r="NPG300" s="156"/>
      <c r="NPH300" s="156"/>
      <c r="NPI300" s="157"/>
      <c r="NPJ300" s="153"/>
      <c r="NPK300" s="156"/>
      <c r="NPL300" s="156"/>
      <c r="NPM300" s="156"/>
      <c r="NPN300" s="156"/>
      <c r="NPO300" s="156"/>
      <c r="NPP300" s="156"/>
      <c r="NPQ300" s="156"/>
      <c r="NPR300" s="156"/>
      <c r="NPS300" s="156"/>
      <c r="NPT300" s="156"/>
      <c r="NPU300" s="156"/>
      <c r="NPV300" s="156"/>
      <c r="NPW300" s="156"/>
      <c r="NPX300" s="156"/>
      <c r="NPY300" s="156"/>
      <c r="NPZ300" s="156"/>
      <c r="NQA300" s="156"/>
      <c r="NQB300" s="156"/>
      <c r="NQC300" s="156"/>
      <c r="NQD300" s="156"/>
      <c r="NQE300" s="156"/>
      <c r="NQF300" s="156"/>
      <c r="NQG300" s="156"/>
      <c r="NQH300" s="156"/>
      <c r="NQI300" s="156"/>
      <c r="NQJ300" s="156"/>
      <c r="NQK300" s="156"/>
      <c r="NQL300" s="156"/>
      <c r="NQM300" s="156"/>
      <c r="NQN300" s="157"/>
      <c r="NQO300" s="153"/>
      <c r="NQP300" s="156"/>
      <c r="NQQ300" s="156"/>
      <c r="NQR300" s="156"/>
      <c r="NQS300" s="156"/>
      <c r="NQT300" s="156"/>
      <c r="NQU300" s="156"/>
      <c r="NQV300" s="156"/>
      <c r="NQW300" s="156"/>
      <c r="NQX300" s="156"/>
      <c r="NQY300" s="156"/>
      <c r="NQZ300" s="156"/>
      <c r="NRA300" s="156"/>
      <c r="NRB300" s="156"/>
      <c r="NRC300" s="156"/>
      <c r="NRD300" s="156"/>
      <c r="NRE300" s="156"/>
      <c r="NRF300" s="156"/>
      <c r="NRG300" s="156"/>
      <c r="NRH300" s="156"/>
      <c r="NRI300" s="156"/>
      <c r="NRJ300" s="156"/>
      <c r="NRK300" s="156"/>
      <c r="NRL300" s="156"/>
      <c r="NRM300" s="156"/>
      <c r="NRN300" s="156"/>
      <c r="NRO300" s="156"/>
      <c r="NRP300" s="156"/>
      <c r="NRQ300" s="156"/>
      <c r="NRR300" s="156"/>
      <c r="NRS300" s="157"/>
      <c r="NRT300" s="153"/>
      <c r="NRU300" s="156"/>
      <c r="NRV300" s="156"/>
      <c r="NRW300" s="156"/>
      <c r="NRX300" s="156"/>
      <c r="NRY300" s="156"/>
      <c r="NRZ300" s="156"/>
      <c r="NSA300" s="156"/>
      <c r="NSB300" s="156"/>
      <c r="NSC300" s="156"/>
      <c r="NSD300" s="156"/>
      <c r="NSE300" s="156"/>
      <c r="NSF300" s="156"/>
      <c r="NSG300" s="156"/>
      <c r="NSH300" s="156"/>
      <c r="NSI300" s="156"/>
      <c r="NSJ300" s="156"/>
      <c r="NSK300" s="156"/>
      <c r="NSL300" s="156"/>
      <c r="NSM300" s="156"/>
      <c r="NSN300" s="156"/>
      <c r="NSO300" s="156"/>
      <c r="NSP300" s="156"/>
      <c r="NSQ300" s="156"/>
      <c r="NSR300" s="156"/>
      <c r="NSS300" s="156"/>
      <c r="NST300" s="156"/>
      <c r="NSU300" s="156"/>
      <c r="NSV300" s="156"/>
      <c r="NSW300" s="156"/>
      <c r="NSX300" s="157"/>
      <c r="NSY300" s="153"/>
      <c r="NSZ300" s="156"/>
      <c r="NTA300" s="156"/>
      <c r="NTB300" s="156"/>
      <c r="NTC300" s="156"/>
      <c r="NTD300" s="156"/>
      <c r="NTE300" s="156"/>
      <c r="NTF300" s="156"/>
      <c r="NTG300" s="156"/>
      <c r="NTH300" s="156"/>
      <c r="NTI300" s="156"/>
      <c r="NTJ300" s="156"/>
      <c r="NTK300" s="156"/>
      <c r="NTL300" s="156"/>
      <c r="NTM300" s="156"/>
      <c r="NTN300" s="156"/>
      <c r="NTO300" s="156"/>
      <c r="NTP300" s="156"/>
      <c r="NTQ300" s="156"/>
      <c r="NTR300" s="156"/>
      <c r="NTS300" s="156"/>
      <c r="NTT300" s="156"/>
      <c r="NTU300" s="156"/>
      <c r="NTV300" s="156"/>
      <c r="NTW300" s="156"/>
      <c r="NTX300" s="156"/>
      <c r="NTY300" s="156"/>
      <c r="NTZ300" s="156"/>
      <c r="NUA300" s="156"/>
      <c r="NUB300" s="156"/>
      <c r="NUC300" s="157"/>
      <c r="NUD300" s="153"/>
      <c r="NUE300" s="156"/>
      <c r="NUF300" s="156"/>
      <c r="NUG300" s="156"/>
      <c r="NUH300" s="156"/>
      <c r="NUI300" s="156"/>
      <c r="NUJ300" s="156"/>
      <c r="NUK300" s="156"/>
      <c r="NUL300" s="156"/>
      <c r="NUM300" s="156"/>
      <c r="NUN300" s="156"/>
      <c r="NUO300" s="156"/>
      <c r="NUP300" s="156"/>
      <c r="NUQ300" s="156"/>
      <c r="NUR300" s="156"/>
      <c r="NUS300" s="156"/>
      <c r="NUT300" s="156"/>
      <c r="NUU300" s="156"/>
      <c r="NUV300" s="156"/>
      <c r="NUW300" s="156"/>
      <c r="NUX300" s="156"/>
      <c r="NUY300" s="156"/>
      <c r="NUZ300" s="156"/>
      <c r="NVA300" s="156"/>
      <c r="NVB300" s="156"/>
      <c r="NVC300" s="156"/>
      <c r="NVD300" s="156"/>
      <c r="NVE300" s="156"/>
      <c r="NVF300" s="156"/>
      <c r="NVG300" s="156"/>
      <c r="NVH300" s="157"/>
      <c r="NVI300" s="153"/>
      <c r="NVJ300" s="156"/>
      <c r="NVK300" s="156"/>
      <c r="NVL300" s="156"/>
      <c r="NVM300" s="156"/>
      <c r="NVN300" s="156"/>
      <c r="NVO300" s="156"/>
      <c r="NVP300" s="156"/>
      <c r="NVQ300" s="156"/>
      <c r="NVR300" s="156"/>
      <c r="NVS300" s="156"/>
      <c r="NVT300" s="156"/>
      <c r="NVU300" s="156"/>
      <c r="NVV300" s="156"/>
      <c r="NVW300" s="156"/>
      <c r="NVX300" s="156"/>
      <c r="NVY300" s="156"/>
      <c r="NVZ300" s="156"/>
      <c r="NWA300" s="156"/>
      <c r="NWB300" s="156"/>
      <c r="NWC300" s="156"/>
      <c r="NWD300" s="156"/>
      <c r="NWE300" s="156"/>
      <c r="NWF300" s="156"/>
      <c r="NWG300" s="156"/>
      <c r="NWH300" s="156"/>
      <c r="NWI300" s="156"/>
      <c r="NWJ300" s="156"/>
      <c r="NWK300" s="156"/>
      <c r="NWL300" s="156"/>
      <c r="NWM300" s="157"/>
      <c r="NWN300" s="153"/>
      <c r="NWO300" s="156"/>
      <c r="NWP300" s="156"/>
      <c r="NWQ300" s="156"/>
      <c r="NWR300" s="156"/>
      <c r="NWS300" s="156"/>
      <c r="NWT300" s="156"/>
      <c r="NWU300" s="156"/>
      <c r="NWV300" s="156"/>
      <c r="NWW300" s="156"/>
      <c r="NWX300" s="156"/>
      <c r="NWY300" s="156"/>
      <c r="NWZ300" s="156"/>
      <c r="NXA300" s="156"/>
      <c r="NXB300" s="156"/>
      <c r="NXC300" s="156"/>
      <c r="NXD300" s="156"/>
      <c r="NXE300" s="156"/>
      <c r="NXF300" s="156"/>
      <c r="NXG300" s="156"/>
      <c r="NXH300" s="156"/>
      <c r="NXI300" s="156"/>
      <c r="NXJ300" s="156"/>
      <c r="NXK300" s="156"/>
      <c r="NXL300" s="156"/>
      <c r="NXM300" s="156"/>
      <c r="NXN300" s="156"/>
      <c r="NXO300" s="156"/>
      <c r="NXP300" s="156"/>
      <c r="NXQ300" s="156"/>
      <c r="NXR300" s="157"/>
      <c r="NXS300" s="153"/>
      <c r="NXT300" s="156"/>
      <c r="NXU300" s="156"/>
      <c r="NXV300" s="156"/>
      <c r="NXW300" s="156"/>
      <c r="NXX300" s="156"/>
      <c r="NXY300" s="156"/>
      <c r="NXZ300" s="156"/>
      <c r="NYA300" s="156"/>
      <c r="NYB300" s="156"/>
      <c r="NYC300" s="156"/>
      <c r="NYD300" s="156"/>
      <c r="NYE300" s="156"/>
      <c r="NYF300" s="156"/>
      <c r="NYG300" s="156"/>
      <c r="NYH300" s="156"/>
      <c r="NYI300" s="156"/>
      <c r="NYJ300" s="156"/>
      <c r="NYK300" s="156"/>
      <c r="NYL300" s="156"/>
      <c r="NYM300" s="156"/>
      <c r="NYN300" s="156"/>
      <c r="NYO300" s="156"/>
      <c r="NYP300" s="156"/>
      <c r="NYQ300" s="156"/>
      <c r="NYR300" s="156"/>
      <c r="NYS300" s="156"/>
      <c r="NYT300" s="156"/>
      <c r="NYU300" s="156"/>
      <c r="NYV300" s="156"/>
      <c r="NYW300" s="157"/>
      <c r="NYX300" s="153"/>
      <c r="NYY300" s="156"/>
      <c r="NYZ300" s="156"/>
      <c r="NZA300" s="156"/>
      <c r="NZB300" s="156"/>
      <c r="NZC300" s="156"/>
      <c r="NZD300" s="156"/>
      <c r="NZE300" s="156"/>
      <c r="NZF300" s="156"/>
      <c r="NZG300" s="156"/>
      <c r="NZH300" s="156"/>
      <c r="NZI300" s="156"/>
      <c r="NZJ300" s="156"/>
      <c r="NZK300" s="156"/>
      <c r="NZL300" s="156"/>
      <c r="NZM300" s="156"/>
      <c r="NZN300" s="156"/>
      <c r="NZO300" s="156"/>
      <c r="NZP300" s="156"/>
      <c r="NZQ300" s="156"/>
      <c r="NZR300" s="156"/>
      <c r="NZS300" s="156"/>
      <c r="NZT300" s="156"/>
      <c r="NZU300" s="156"/>
      <c r="NZV300" s="156"/>
      <c r="NZW300" s="156"/>
      <c r="NZX300" s="156"/>
      <c r="NZY300" s="156"/>
      <c r="NZZ300" s="156"/>
      <c r="OAA300" s="156"/>
      <c r="OAB300" s="157"/>
      <c r="OAC300" s="153"/>
      <c r="OAD300" s="156"/>
      <c r="OAE300" s="156"/>
      <c r="OAF300" s="156"/>
      <c r="OAG300" s="156"/>
      <c r="OAH300" s="156"/>
      <c r="OAI300" s="156"/>
      <c r="OAJ300" s="156"/>
      <c r="OAK300" s="156"/>
      <c r="OAL300" s="156"/>
      <c r="OAM300" s="156"/>
      <c r="OAN300" s="156"/>
      <c r="OAO300" s="156"/>
      <c r="OAP300" s="156"/>
      <c r="OAQ300" s="156"/>
      <c r="OAR300" s="156"/>
      <c r="OAS300" s="156"/>
      <c r="OAT300" s="156"/>
      <c r="OAU300" s="156"/>
      <c r="OAV300" s="156"/>
      <c r="OAW300" s="156"/>
      <c r="OAX300" s="156"/>
      <c r="OAY300" s="156"/>
      <c r="OAZ300" s="156"/>
      <c r="OBA300" s="156"/>
      <c r="OBB300" s="156"/>
      <c r="OBC300" s="156"/>
      <c r="OBD300" s="156"/>
      <c r="OBE300" s="156"/>
      <c r="OBF300" s="156"/>
      <c r="OBG300" s="157"/>
      <c r="OBH300" s="153"/>
      <c r="OBI300" s="156"/>
      <c r="OBJ300" s="156"/>
      <c r="OBK300" s="156"/>
      <c r="OBL300" s="156"/>
      <c r="OBM300" s="156"/>
      <c r="OBN300" s="156"/>
      <c r="OBO300" s="156"/>
      <c r="OBP300" s="156"/>
      <c r="OBQ300" s="156"/>
      <c r="OBR300" s="156"/>
      <c r="OBS300" s="156"/>
      <c r="OBT300" s="156"/>
      <c r="OBU300" s="156"/>
      <c r="OBV300" s="156"/>
      <c r="OBW300" s="156"/>
      <c r="OBX300" s="156"/>
      <c r="OBY300" s="156"/>
      <c r="OBZ300" s="156"/>
      <c r="OCA300" s="156"/>
      <c r="OCB300" s="156"/>
      <c r="OCC300" s="156"/>
      <c r="OCD300" s="156"/>
      <c r="OCE300" s="156"/>
      <c r="OCF300" s="156"/>
      <c r="OCG300" s="156"/>
      <c r="OCH300" s="156"/>
      <c r="OCI300" s="156"/>
      <c r="OCJ300" s="156"/>
      <c r="OCK300" s="156"/>
      <c r="OCL300" s="157"/>
      <c r="OCM300" s="153"/>
      <c r="OCN300" s="156"/>
      <c r="OCO300" s="156"/>
      <c r="OCP300" s="156"/>
      <c r="OCQ300" s="156"/>
      <c r="OCR300" s="156"/>
      <c r="OCS300" s="156"/>
      <c r="OCT300" s="156"/>
      <c r="OCU300" s="156"/>
      <c r="OCV300" s="156"/>
      <c r="OCW300" s="156"/>
      <c r="OCX300" s="156"/>
      <c r="OCY300" s="156"/>
      <c r="OCZ300" s="156"/>
      <c r="ODA300" s="156"/>
      <c r="ODB300" s="156"/>
      <c r="ODC300" s="156"/>
      <c r="ODD300" s="156"/>
      <c r="ODE300" s="156"/>
      <c r="ODF300" s="156"/>
      <c r="ODG300" s="156"/>
      <c r="ODH300" s="156"/>
      <c r="ODI300" s="156"/>
      <c r="ODJ300" s="156"/>
      <c r="ODK300" s="156"/>
      <c r="ODL300" s="156"/>
      <c r="ODM300" s="156"/>
      <c r="ODN300" s="156"/>
      <c r="ODO300" s="156"/>
      <c r="ODP300" s="156"/>
      <c r="ODQ300" s="157"/>
      <c r="ODR300" s="153"/>
      <c r="ODS300" s="156"/>
      <c r="ODT300" s="156"/>
      <c r="ODU300" s="156"/>
      <c r="ODV300" s="156"/>
      <c r="ODW300" s="156"/>
      <c r="ODX300" s="156"/>
      <c r="ODY300" s="156"/>
      <c r="ODZ300" s="156"/>
      <c r="OEA300" s="156"/>
      <c r="OEB300" s="156"/>
      <c r="OEC300" s="156"/>
      <c r="OED300" s="156"/>
      <c r="OEE300" s="156"/>
      <c r="OEF300" s="156"/>
      <c r="OEG300" s="156"/>
      <c r="OEH300" s="156"/>
      <c r="OEI300" s="156"/>
      <c r="OEJ300" s="156"/>
      <c r="OEK300" s="156"/>
      <c r="OEL300" s="156"/>
      <c r="OEM300" s="156"/>
      <c r="OEN300" s="156"/>
      <c r="OEO300" s="156"/>
      <c r="OEP300" s="156"/>
      <c r="OEQ300" s="156"/>
      <c r="OER300" s="156"/>
      <c r="OES300" s="156"/>
      <c r="OET300" s="156"/>
      <c r="OEU300" s="156"/>
      <c r="OEV300" s="157"/>
      <c r="OEW300" s="153"/>
      <c r="OEX300" s="156"/>
      <c r="OEY300" s="156"/>
      <c r="OEZ300" s="156"/>
      <c r="OFA300" s="156"/>
      <c r="OFB300" s="156"/>
      <c r="OFC300" s="156"/>
      <c r="OFD300" s="156"/>
      <c r="OFE300" s="156"/>
      <c r="OFF300" s="156"/>
      <c r="OFG300" s="156"/>
      <c r="OFH300" s="156"/>
      <c r="OFI300" s="156"/>
      <c r="OFJ300" s="156"/>
      <c r="OFK300" s="156"/>
      <c r="OFL300" s="156"/>
      <c r="OFM300" s="156"/>
      <c r="OFN300" s="156"/>
      <c r="OFO300" s="156"/>
      <c r="OFP300" s="156"/>
      <c r="OFQ300" s="156"/>
      <c r="OFR300" s="156"/>
      <c r="OFS300" s="156"/>
      <c r="OFT300" s="156"/>
      <c r="OFU300" s="156"/>
      <c r="OFV300" s="156"/>
      <c r="OFW300" s="156"/>
      <c r="OFX300" s="156"/>
      <c r="OFY300" s="156"/>
      <c r="OFZ300" s="156"/>
      <c r="OGA300" s="157"/>
      <c r="OGB300" s="153"/>
      <c r="OGC300" s="156"/>
      <c r="OGD300" s="156"/>
      <c r="OGE300" s="156"/>
      <c r="OGF300" s="156"/>
      <c r="OGG300" s="156"/>
      <c r="OGH300" s="156"/>
      <c r="OGI300" s="156"/>
      <c r="OGJ300" s="156"/>
      <c r="OGK300" s="156"/>
      <c r="OGL300" s="156"/>
      <c r="OGM300" s="156"/>
      <c r="OGN300" s="156"/>
      <c r="OGO300" s="156"/>
      <c r="OGP300" s="156"/>
      <c r="OGQ300" s="156"/>
      <c r="OGR300" s="156"/>
      <c r="OGS300" s="156"/>
      <c r="OGT300" s="156"/>
      <c r="OGU300" s="156"/>
      <c r="OGV300" s="156"/>
      <c r="OGW300" s="156"/>
      <c r="OGX300" s="156"/>
      <c r="OGY300" s="156"/>
      <c r="OGZ300" s="156"/>
      <c r="OHA300" s="156"/>
      <c r="OHB300" s="156"/>
      <c r="OHC300" s="156"/>
      <c r="OHD300" s="156"/>
      <c r="OHE300" s="156"/>
      <c r="OHF300" s="157"/>
      <c r="OHG300" s="153"/>
      <c r="OHH300" s="156"/>
      <c r="OHI300" s="156"/>
      <c r="OHJ300" s="156"/>
      <c r="OHK300" s="156"/>
      <c r="OHL300" s="156"/>
      <c r="OHM300" s="156"/>
      <c r="OHN300" s="156"/>
      <c r="OHO300" s="156"/>
      <c r="OHP300" s="156"/>
      <c r="OHQ300" s="156"/>
      <c r="OHR300" s="156"/>
      <c r="OHS300" s="156"/>
      <c r="OHT300" s="156"/>
      <c r="OHU300" s="156"/>
      <c r="OHV300" s="156"/>
      <c r="OHW300" s="156"/>
      <c r="OHX300" s="156"/>
      <c r="OHY300" s="156"/>
      <c r="OHZ300" s="156"/>
      <c r="OIA300" s="156"/>
      <c r="OIB300" s="156"/>
      <c r="OIC300" s="156"/>
      <c r="OID300" s="156"/>
      <c r="OIE300" s="156"/>
      <c r="OIF300" s="156"/>
      <c r="OIG300" s="156"/>
      <c r="OIH300" s="156"/>
      <c r="OII300" s="156"/>
      <c r="OIJ300" s="156"/>
      <c r="OIK300" s="157"/>
      <c r="OIL300" s="153"/>
      <c r="OIM300" s="156"/>
      <c r="OIN300" s="156"/>
      <c r="OIO300" s="156"/>
      <c r="OIP300" s="156"/>
      <c r="OIQ300" s="156"/>
      <c r="OIR300" s="156"/>
      <c r="OIS300" s="156"/>
      <c r="OIT300" s="156"/>
      <c r="OIU300" s="156"/>
      <c r="OIV300" s="156"/>
      <c r="OIW300" s="156"/>
      <c r="OIX300" s="156"/>
      <c r="OIY300" s="156"/>
      <c r="OIZ300" s="156"/>
      <c r="OJA300" s="156"/>
      <c r="OJB300" s="156"/>
      <c r="OJC300" s="156"/>
      <c r="OJD300" s="156"/>
      <c r="OJE300" s="156"/>
      <c r="OJF300" s="156"/>
      <c r="OJG300" s="156"/>
      <c r="OJH300" s="156"/>
      <c r="OJI300" s="156"/>
      <c r="OJJ300" s="156"/>
      <c r="OJK300" s="156"/>
      <c r="OJL300" s="156"/>
      <c r="OJM300" s="156"/>
      <c r="OJN300" s="156"/>
      <c r="OJO300" s="156"/>
      <c r="OJP300" s="157"/>
      <c r="OJQ300" s="153"/>
      <c r="OJR300" s="156"/>
      <c r="OJS300" s="156"/>
      <c r="OJT300" s="156"/>
      <c r="OJU300" s="156"/>
      <c r="OJV300" s="156"/>
      <c r="OJW300" s="156"/>
      <c r="OJX300" s="156"/>
      <c r="OJY300" s="156"/>
      <c r="OJZ300" s="156"/>
      <c r="OKA300" s="156"/>
      <c r="OKB300" s="156"/>
      <c r="OKC300" s="156"/>
      <c r="OKD300" s="156"/>
      <c r="OKE300" s="156"/>
      <c r="OKF300" s="156"/>
      <c r="OKG300" s="156"/>
      <c r="OKH300" s="156"/>
      <c r="OKI300" s="156"/>
      <c r="OKJ300" s="156"/>
      <c r="OKK300" s="156"/>
      <c r="OKL300" s="156"/>
      <c r="OKM300" s="156"/>
      <c r="OKN300" s="156"/>
      <c r="OKO300" s="156"/>
      <c r="OKP300" s="156"/>
      <c r="OKQ300" s="156"/>
      <c r="OKR300" s="156"/>
      <c r="OKS300" s="156"/>
      <c r="OKT300" s="156"/>
      <c r="OKU300" s="157"/>
      <c r="OKV300" s="153"/>
      <c r="OKW300" s="156"/>
      <c r="OKX300" s="156"/>
      <c r="OKY300" s="156"/>
      <c r="OKZ300" s="156"/>
      <c r="OLA300" s="156"/>
      <c r="OLB300" s="156"/>
      <c r="OLC300" s="156"/>
      <c r="OLD300" s="156"/>
      <c r="OLE300" s="156"/>
      <c r="OLF300" s="156"/>
      <c r="OLG300" s="156"/>
      <c r="OLH300" s="156"/>
      <c r="OLI300" s="156"/>
      <c r="OLJ300" s="156"/>
      <c r="OLK300" s="156"/>
      <c r="OLL300" s="156"/>
      <c r="OLM300" s="156"/>
      <c r="OLN300" s="156"/>
      <c r="OLO300" s="156"/>
      <c r="OLP300" s="156"/>
      <c r="OLQ300" s="156"/>
      <c r="OLR300" s="156"/>
      <c r="OLS300" s="156"/>
      <c r="OLT300" s="156"/>
      <c r="OLU300" s="156"/>
      <c r="OLV300" s="156"/>
      <c r="OLW300" s="156"/>
      <c r="OLX300" s="156"/>
      <c r="OLY300" s="156"/>
      <c r="OLZ300" s="157"/>
      <c r="OMA300" s="153"/>
      <c r="OMB300" s="156"/>
      <c r="OMC300" s="156"/>
      <c r="OMD300" s="156"/>
      <c r="OME300" s="156"/>
      <c r="OMF300" s="156"/>
      <c r="OMG300" s="156"/>
      <c r="OMH300" s="156"/>
      <c r="OMI300" s="156"/>
      <c r="OMJ300" s="156"/>
      <c r="OMK300" s="156"/>
      <c r="OML300" s="156"/>
      <c r="OMM300" s="156"/>
      <c r="OMN300" s="156"/>
      <c r="OMO300" s="156"/>
      <c r="OMP300" s="156"/>
      <c r="OMQ300" s="156"/>
      <c r="OMR300" s="156"/>
      <c r="OMS300" s="156"/>
      <c r="OMT300" s="156"/>
      <c r="OMU300" s="156"/>
      <c r="OMV300" s="156"/>
      <c r="OMW300" s="156"/>
      <c r="OMX300" s="156"/>
      <c r="OMY300" s="156"/>
      <c r="OMZ300" s="156"/>
      <c r="ONA300" s="156"/>
      <c r="ONB300" s="156"/>
      <c r="ONC300" s="156"/>
      <c r="OND300" s="156"/>
      <c r="ONE300" s="157"/>
      <c r="ONF300" s="153"/>
      <c r="ONG300" s="156"/>
      <c r="ONH300" s="156"/>
      <c r="ONI300" s="156"/>
      <c r="ONJ300" s="156"/>
      <c r="ONK300" s="156"/>
      <c r="ONL300" s="156"/>
      <c r="ONM300" s="156"/>
      <c r="ONN300" s="156"/>
      <c r="ONO300" s="156"/>
      <c r="ONP300" s="156"/>
      <c r="ONQ300" s="156"/>
      <c r="ONR300" s="156"/>
      <c r="ONS300" s="156"/>
      <c r="ONT300" s="156"/>
      <c r="ONU300" s="156"/>
      <c r="ONV300" s="156"/>
      <c r="ONW300" s="156"/>
      <c r="ONX300" s="156"/>
      <c r="ONY300" s="156"/>
      <c r="ONZ300" s="156"/>
      <c r="OOA300" s="156"/>
      <c r="OOB300" s="156"/>
      <c r="OOC300" s="156"/>
      <c r="OOD300" s="156"/>
      <c r="OOE300" s="156"/>
      <c r="OOF300" s="156"/>
      <c r="OOG300" s="156"/>
      <c r="OOH300" s="156"/>
      <c r="OOI300" s="156"/>
      <c r="OOJ300" s="157"/>
      <c r="OOK300" s="153"/>
      <c r="OOL300" s="156"/>
      <c r="OOM300" s="156"/>
      <c r="OON300" s="156"/>
      <c r="OOO300" s="156"/>
      <c r="OOP300" s="156"/>
      <c r="OOQ300" s="156"/>
      <c r="OOR300" s="156"/>
      <c r="OOS300" s="156"/>
      <c r="OOT300" s="156"/>
      <c r="OOU300" s="156"/>
      <c r="OOV300" s="156"/>
      <c r="OOW300" s="156"/>
      <c r="OOX300" s="156"/>
      <c r="OOY300" s="156"/>
      <c r="OOZ300" s="156"/>
      <c r="OPA300" s="156"/>
      <c r="OPB300" s="156"/>
      <c r="OPC300" s="156"/>
      <c r="OPD300" s="156"/>
      <c r="OPE300" s="156"/>
      <c r="OPF300" s="156"/>
      <c r="OPG300" s="156"/>
      <c r="OPH300" s="156"/>
      <c r="OPI300" s="156"/>
      <c r="OPJ300" s="156"/>
      <c r="OPK300" s="156"/>
      <c r="OPL300" s="156"/>
      <c r="OPM300" s="156"/>
      <c r="OPN300" s="156"/>
      <c r="OPO300" s="157"/>
      <c r="OPP300" s="153"/>
      <c r="OPQ300" s="156"/>
      <c r="OPR300" s="156"/>
      <c r="OPS300" s="156"/>
      <c r="OPT300" s="156"/>
      <c r="OPU300" s="156"/>
      <c r="OPV300" s="156"/>
      <c r="OPW300" s="156"/>
      <c r="OPX300" s="156"/>
      <c r="OPY300" s="156"/>
      <c r="OPZ300" s="156"/>
      <c r="OQA300" s="156"/>
      <c r="OQB300" s="156"/>
      <c r="OQC300" s="156"/>
      <c r="OQD300" s="156"/>
      <c r="OQE300" s="156"/>
      <c r="OQF300" s="156"/>
      <c r="OQG300" s="156"/>
      <c r="OQH300" s="156"/>
      <c r="OQI300" s="156"/>
      <c r="OQJ300" s="156"/>
      <c r="OQK300" s="156"/>
      <c r="OQL300" s="156"/>
      <c r="OQM300" s="156"/>
      <c r="OQN300" s="156"/>
      <c r="OQO300" s="156"/>
      <c r="OQP300" s="156"/>
      <c r="OQQ300" s="156"/>
      <c r="OQR300" s="156"/>
      <c r="OQS300" s="156"/>
      <c r="OQT300" s="157"/>
      <c r="OQU300" s="153"/>
      <c r="OQV300" s="156"/>
      <c r="OQW300" s="156"/>
      <c r="OQX300" s="156"/>
      <c r="OQY300" s="156"/>
      <c r="OQZ300" s="156"/>
      <c r="ORA300" s="156"/>
      <c r="ORB300" s="156"/>
      <c r="ORC300" s="156"/>
      <c r="ORD300" s="156"/>
      <c r="ORE300" s="156"/>
      <c r="ORF300" s="156"/>
      <c r="ORG300" s="156"/>
      <c r="ORH300" s="156"/>
      <c r="ORI300" s="156"/>
      <c r="ORJ300" s="156"/>
      <c r="ORK300" s="156"/>
      <c r="ORL300" s="156"/>
      <c r="ORM300" s="156"/>
      <c r="ORN300" s="156"/>
      <c r="ORO300" s="156"/>
      <c r="ORP300" s="156"/>
      <c r="ORQ300" s="156"/>
      <c r="ORR300" s="156"/>
      <c r="ORS300" s="156"/>
      <c r="ORT300" s="156"/>
      <c r="ORU300" s="156"/>
      <c r="ORV300" s="156"/>
      <c r="ORW300" s="156"/>
      <c r="ORX300" s="156"/>
      <c r="ORY300" s="157"/>
      <c r="ORZ300" s="153"/>
      <c r="OSA300" s="156"/>
      <c r="OSB300" s="156"/>
      <c r="OSC300" s="156"/>
      <c r="OSD300" s="156"/>
      <c r="OSE300" s="156"/>
      <c r="OSF300" s="156"/>
      <c r="OSG300" s="156"/>
      <c r="OSH300" s="156"/>
      <c r="OSI300" s="156"/>
      <c r="OSJ300" s="156"/>
      <c r="OSK300" s="156"/>
      <c r="OSL300" s="156"/>
      <c r="OSM300" s="156"/>
      <c r="OSN300" s="156"/>
      <c r="OSO300" s="156"/>
      <c r="OSP300" s="156"/>
      <c r="OSQ300" s="156"/>
      <c r="OSR300" s="156"/>
      <c r="OSS300" s="156"/>
      <c r="OST300" s="156"/>
      <c r="OSU300" s="156"/>
      <c r="OSV300" s="156"/>
      <c r="OSW300" s="156"/>
      <c r="OSX300" s="156"/>
      <c r="OSY300" s="156"/>
      <c r="OSZ300" s="156"/>
      <c r="OTA300" s="156"/>
      <c r="OTB300" s="156"/>
      <c r="OTC300" s="156"/>
      <c r="OTD300" s="157"/>
      <c r="OTE300" s="153"/>
      <c r="OTF300" s="156"/>
      <c r="OTG300" s="156"/>
      <c r="OTH300" s="156"/>
      <c r="OTI300" s="156"/>
      <c r="OTJ300" s="156"/>
      <c r="OTK300" s="156"/>
      <c r="OTL300" s="156"/>
      <c r="OTM300" s="156"/>
      <c r="OTN300" s="156"/>
      <c r="OTO300" s="156"/>
      <c r="OTP300" s="156"/>
      <c r="OTQ300" s="156"/>
      <c r="OTR300" s="156"/>
      <c r="OTS300" s="156"/>
      <c r="OTT300" s="156"/>
      <c r="OTU300" s="156"/>
      <c r="OTV300" s="156"/>
      <c r="OTW300" s="156"/>
      <c r="OTX300" s="156"/>
      <c r="OTY300" s="156"/>
      <c r="OTZ300" s="156"/>
      <c r="OUA300" s="156"/>
      <c r="OUB300" s="156"/>
      <c r="OUC300" s="156"/>
      <c r="OUD300" s="156"/>
      <c r="OUE300" s="156"/>
      <c r="OUF300" s="156"/>
      <c r="OUG300" s="156"/>
      <c r="OUH300" s="156"/>
      <c r="OUI300" s="157"/>
      <c r="OUJ300" s="153"/>
      <c r="OUK300" s="156"/>
      <c r="OUL300" s="156"/>
      <c r="OUM300" s="156"/>
      <c r="OUN300" s="156"/>
      <c r="OUO300" s="156"/>
      <c r="OUP300" s="156"/>
      <c r="OUQ300" s="156"/>
      <c r="OUR300" s="156"/>
      <c r="OUS300" s="156"/>
      <c r="OUT300" s="156"/>
      <c r="OUU300" s="156"/>
      <c r="OUV300" s="156"/>
      <c r="OUW300" s="156"/>
      <c r="OUX300" s="156"/>
      <c r="OUY300" s="156"/>
      <c r="OUZ300" s="156"/>
      <c r="OVA300" s="156"/>
      <c r="OVB300" s="156"/>
      <c r="OVC300" s="156"/>
      <c r="OVD300" s="156"/>
      <c r="OVE300" s="156"/>
      <c r="OVF300" s="156"/>
      <c r="OVG300" s="156"/>
      <c r="OVH300" s="156"/>
      <c r="OVI300" s="156"/>
      <c r="OVJ300" s="156"/>
      <c r="OVK300" s="156"/>
      <c r="OVL300" s="156"/>
      <c r="OVM300" s="156"/>
      <c r="OVN300" s="157"/>
      <c r="OVO300" s="153"/>
      <c r="OVP300" s="156"/>
      <c r="OVQ300" s="156"/>
      <c r="OVR300" s="156"/>
      <c r="OVS300" s="156"/>
      <c r="OVT300" s="156"/>
      <c r="OVU300" s="156"/>
      <c r="OVV300" s="156"/>
      <c r="OVW300" s="156"/>
      <c r="OVX300" s="156"/>
      <c r="OVY300" s="156"/>
      <c r="OVZ300" s="156"/>
      <c r="OWA300" s="156"/>
      <c r="OWB300" s="156"/>
      <c r="OWC300" s="156"/>
      <c r="OWD300" s="156"/>
      <c r="OWE300" s="156"/>
      <c r="OWF300" s="156"/>
      <c r="OWG300" s="156"/>
      <c r="OWH300" s="156"/>
      <c r="OWI300" s="156"/>
      <c r="OWJ300" s="156"/>
      <c r="OWK300" s="156"/>
      <c r="OWL300" s="156"/>
      <c r="OWM300" s="156"/>
      <c r="OWN300" s="156"/>
      <c r="OWO300" s="156"/>
      <c r="OWP300" s="156"/>
      <c r="OWQ300" s="156"/>
      <c r="OWR300" s="156"/>
      <c r="OWS300" s="157"/>
      <c r="OWT300" s="153"/>
      <c r="OWU300" s="156"/>
      <c r="OWV300" s="156"/>
      <c r="OWW300" s="156"/>
      <c r="OWX300" s="156"/>
      <c r="OWY300" s="156"/>
      <c r="OWZ300" s="156"/>
      <c r="OXA300" s="156"/>
      <c r="OXB300" s="156"/>
      <c r="OXC300" s="156"/>
      <c r="OXD300" s="156"/>
      <c r="OXE300" s="156"/>
      <c r="OXF300" s="156"/>
      <c r="OXG300" s="156"/>
      <c r="OXH300" s="156"/>
      <c r="OXI300" s="156"/>
      <c r="OXJ300" s="156"/>
      <c r="OXK300" s="156"/>
      <c r="OXL300" s="156"/>
      <c r="OXM300" s="156"/>
      <c r="OXN300" s="156"/>
      <c r="OXO300" s="156"/>
      <c r="OXP300" s="156"/>
      <c r="OXQ300" s="156"/>
      <c r="OXR300" s="156"/>
      <c r="OXS300" s="156"/>
      <c r="OXT300" s="156"/>
      <c r="OXU300" s="156"/>
      <c r="OXV300" s="156"/>
      <c r="OXW300" s="156"/>
      <c r="OXX300" s="157"/>
      <c r="OXY300" s="153"/>
      <c r="OXZ300" s="156"/>
      <c r="OYA300" s="156"/>
      <c r="OYB300" s="156"/>
      <c r="OYC300" s="156"/>
      <c r="OYD300" s="156"/>
      <c r="OYE300" s="156"/>
      <c r="OYF300" s="156"/>
      <c r="OYG300" s="156"/>
      <c r="OYH300" s="156"/>
      <c r="OYI300" s="156"/>
      <c r="OYJ300" s="156"/>
      <c r="OYK300" s="156"/>
      <c r="OYL300" s="156"/>
      <c r="OYM300" s="156"/>
      <c r="OYN300" s="156"/>
      <c r="OYO300" s="156"/>
      <c r="OYP300" s="156"/>
      <c r="OYQ300" s="156"/>
      <c r="OYR300" s="156"/>
      <c r="OYS300" s="156"/>
      <c r="OYT300" s="156"/>
      <c r="OYU300" s="156"/>
      <c r="OYV300" s="156"/>
      <c r="OYW300" s="156"/>
      <c r="OYX300" s="156"/>
      <c r="OYY300" s="156"/>
      <c r="OYZ300" s="156"/>
      <c r="OZA300" s="156"/>
      <c r="OZB300" s="156"/>
      <c r="OZC300" s="157"/>
      <c r="OZD300" s="153"/>
      <c r="OZE300" s="156"/>
      <c r="OZF300" s="156"/>
      <c r="OZG300" s="156"/>
      <c r="OZH300" s="156"/>
      <c r="OZI300" s="156"/>
      <c r="OZJ300" s="156"/>
      <c r="OZK300" s="156"/>
      <c r="OZL300" s="156"/>
      <c r="OZM300" s="156"/>
      <c r="OZN300" s="156"/>
      <c r="OZO300" s="156"/>
      <c r="OZP300" s="156"/>
      <c r="OZQ300" s="156"/>
      <c r="OZR300" s="156"/>
      <c r="OZS300" s="156"/>
      <c r="OZT300" s="156"/>
      <c r="OZU300" s="156"/>
      <c r="OZV300" s="156"/>
      <c r="OZW300" s="156"/>
      <c r="OZX300" s="156"/>
      <c r="OZY300" s="156"/>
      <c r="OZZ300" s="156"/>
      <c r="PAA300" s="156"/>
      <c r="PAB300" s="156"/>
      <c r="PAC300" s="156"/>
      <c r="PAD300" s="156"/>
      <c r="PAE300" s="156"/>
      <c r="PAF300" s="156"/>
      <c r="PAG300" s="156"/>
      <c r="PAH300" s="157"/>
      <c r="PAI300" s="153"/>
      <c r="PAJ300" s="156"/>
      <c r="PAK300" s="156"/>
      <c r="PAL300" s="156"/>
      <c r="PAM300" s="156"/>
      <c r="PAN300" s="156"/>
      <c r="PAO300" s="156"/>
      <c r="PAP300" s="156"/>
      <c r="PAQ300" s="156"/>
      <c r="PAR300" s="156"/>
      <c r="PAS300" s="156"/>
      <c r="PAT300" s="156"/>
      <c r="PAU300" s="156"/>
      <c r="PAV300" s="156"/>
      <c r="PAW300" s="156"/>
      <c r="PAX300" s="156"/>
      <c r="PAY300" s="156"/>
      <c r="PAZ300" s="156"/>
      <c r="PBA300" s="156"/>
      <c r="PBB300" s="156"/>
      <c r="PBC300" s="156"/>
      <c r="PBD300" s="156"/>
      <c r="PBE300" s="156"/>
      <c r="PBF300" s="156"/>
      <c r="PBG300" s="156"/>
      <c r="PBH300" s="156"/>
      <c r="PBI300" s="156"/>
      <c r="PBJ300" s="156"/>
      <c r="PBK300" s="156"/>
      <c r="PBL300" s="156"/>
      <c r="PBM300" s="157"/>
      <c r="PBN300" s="153"/>
      <c r="PBO300" s="156"/>
      <c r="PBP300" s="156"/>
      <c r="PBQ300" s="156"/>
      <c r="PBR300" s="156"/>
      <c r="PBS300" s="156"/>
      <c r="PBT300" s="156"/>
      <c r="PBU300" s="156"/>
      <c r="PBV300" s="156"/>
      <c r="PBW300" s="156"/>
      <c r="PBX300" s="156"/>
      <c r="PBY300" s="156"/>
      <c r="PBZ300" s="156"/>
      <c r="PCA300" s="156"/>
      <c r="PCB300" s="156"/>
      <c r="PCC300" s="156"/>
      <c r="PCD300" s="156"/>
      <c r="PCE300" s="156"/>
      <c r="PCF300" s="156"/>
      <c r="PCG300" s="156"/>
      <c r="PCH300" s="156"/>
      <c r="PCI300" s="156"/>
      <c r="PCJ300" s="156"/>
      <c r="PCK300" s="156"/>
      <c r="PCL300" s="156"/>
      <c r="PCM300" s="156"/>
      <c r="PCN300" s="156"/>
      <c r="PCO300" s="156"/>
      <c r="PCP300" s="156"/>
      <c r="PCQ300" s="156"/>
      <c r="PCR300" s="157"/>
      <c r="PCS300" s="153"/>
      <c r="PCT300" s="156"/>
      <c r="PCU300" s="156"/>
      <c r="PCV300" s="156"/>
      <c r="PCW300" s="156"/>
      <c r="PCX300" s="156"/>
      <c r="PCY300" s="156"/>
      <c r="PCZ300" s="156"/>
      <c r="PDA300" s="156"/>
      <c r="PDB300" s="156"/>
      <c r="PDC300" s="156"/>
      <c r="PDD300" s="156"/>
      <c r="PDE300" s="156"/>
      <c r="PDF300" s="156"/>
      <c r="PDG300" s="156"/>
      <c r="PDH300" s="156"/>
      <c r="PDI300" s="156"/>
      <c r="PDJ300" s="156"/>
      <c r="PDK300" s="156"/>
      <c r="PDL300" s="156"/>
      <c r="PDM300" s="156"/>
      <c r="PDN300" s="156"/>
      <c r="PDO300" s="156"/>
      <c r="PDP300" s="156"/>
      <c r="PDQ300" s="156"/>
      <c r="PDR300" s="156"/>
      <c r="PDS300" s="156"/>
      <c r="PDT300" s="156"/>
      <c r="PDU300" s="156"/>
      <c r="PDV300" s="156"/>
      <c r="PDW300" s="157"/>
      <c r="PDX300" s="153"/>
      <c r="PDY300" s="156"/>
      <c r="PDZ300" s="156"/>
      <c r="PEA300" s="156"/>
      <c r="PEB300" s="156"/>
      <c r="PEC300" s="156"/>
      <c r="PED300" s="156"/>
      <c r="PEE300" s="156"/>
      <c r="PEF300" s="156"/>
      <c r="PEG300" s="156"/>
      <c r="PEH300" s="156"/>
      <c r="PEI300" s="156"/>
      <c r="PEJ300" s="156"/>
      <c r="PEK300" s="156"/>
      <c r="PEL300" s="156"/>
      <c r="PEM300" s="156"/>
      <c r="PEN300" s="156"/>
      <c r="PEO300" s="156"/>
      <c r="PEP300" s="156"/>
      <c r="PEQ300" s="156"/>
      <c r="PER300" s="156"/>
      <c r="PES300" s="156"/>
      <c r="PET300" s="156"/>
      <c r="PEU300" s="156"/>
      <c r="PEV300" s="156"/>
      <c r="PEW300" s="156"/>
      <c r="PEX300" s="156"/>
      <c r="PEY300" s="156"/>
      <c r="PEZ300" s="156"/>
      <c r="PFA300" s="156"/>
      <c r="PFB300" s="157"/>
      <c r="PFC300" s="153"/>
      <c r="PFD300" s="156"/>
      <c r="PFE300" s="156"/>
      <c r="PFF300" s="156"/>
      <c r="PFG300" s="156"/>
      <c r="PFH300" s="156"/>
      <c r="PFI300" s="156"/>
      <c r="PFJ300" s="156"/>
      <c r="PFK300" s="156"/>
      <c r="PFL300" s="156"/>
      <c r="PFM300" s="156"/>
      <c r="PFN300" s="156"/>
      <c r="PFO300" s="156"/>
      <c r="PFP300" s="156"/>
      <c r="PFQ300" s="156"/>
      <c r="PFR300" s="156"/>
      <c r="PFS300" s="156"/>
      <c r="PFT300" s="156"/>
      <c r="PFU300" s="156"/>
      <c r="PFV300" s="156"/>
      <c r="PFW300" s="156"/>
      <c r="PFX300" s="156"/>
      <c r="PFY300" s="156"/>
      <c r="PFZ300" s="156"/>
      <c r="PGA300" s="156"/>
      <c r="PGB300" s="156"/>
      <c r="PGC300" s="156"/>
      <c r="PGD300" s="156"/>
      <c r="PGE300" s="156"/>
      <c r="PGF300" s="156"/>
      <c r="PGG300" s="157"/>
      <c r="PGH300" s="153"/>
      <c r="PGI300" s="156"/>
      <c r="PGJ300" s="156"/>
      <c r="PGK300" s="156"/>
      <c r="PGL300" s="156"/>
      <c r="PGM300" s="156"/>
      <c r="PGN300" s="156"/>
      <c r="PGO300" s="156"/>
      <c r="PGP300" s="156"/>
      <c r="PGQ300" s="156"/>
      <c r="PGR300" s="156"/>
      <c r="PGS300" s="156"/>
      <c r="PGT300" s="156"/>
      <c r="PGU300" s="156"/>
      <c r="PGV300" s="156"/>
      <c r="PGW300" s="156"/>
      <c r="PGX300" s="156"/>
      <c r="PGY300" s="156"/>
      <c r="PGZ300" s="156"/>
      <c r="PHA300" s="156"/>
      <c r="PHB300" s="156"/>
      <c r="PHC300" s="156"/>
      <c r="PHD300" s="156"/>
      <c r="PHE300" s="156"/>
      <c r="PHF300" s="156"/>
      <c r="PHG300" s="156"/>
      <c r="PHH300" s="156"/>
      <c r="PHI300" s="156"/>
      <c r="PHJ300" s="156"/>
      <c r="PHK300" s="156"/>
      <c r="PHL300" s="157"/>
      <c r="PHM300" s="153"/>
      <c r="PHN300" s="156"/>
      <c r="PHO300" s="156"/>
      <c r="PHP300" s="156"/>
      <c r="PHQ300" s="156"/>
      <c r="PHR300" s="156"/>
      <c r="PHS300" s="156"/>
      <c r="PHT300" s="156"/>
      <c r="PHU300" s="156"/>
      <c r="PHV300" s="156"/>
      <c r="PHW300" s="156"/>
      <c r="PHX300" s="156"/>
      <c r="PHY300" s="156"/>
      <c r="PHZ300" s="156"/>
      <c r="PIA300" s="156"/>
      <c r="PIB300" s="156"/>
      <c r="PIC300" s="156"/>
      <c r="PID300" s="156"/>
      <c r="PIE300" s="156"/>
      <c r="PIF300" s="156"/>
      <c r="PIG300" s="156"/>
      <c r="PIH300" s="156"/>
      <c r="PII300" s="156"/>
      <c r="PIJ300" s="156"/>
      <c r="PIK300" s="156"/>
      <c r="PIL300" s="156"/>
      <c r="PIM300" s="156"/>
      <c r="PIN300" s="156"/>
      <c r="PIO300" s="156"/>
      <c r="PIP300" s="156"/>
      <c r="PIQ300" s="157"/>
      <c r="PIR300" s="153"/>
      <c r="PIS300" s="156"/>
      <c r="PIT300" s="156"/>
      <c r="PIU300" s="156"/>
      <c r="PIV300" s="156"/>
      <c r="PIW300" s="156"/>
      <c r="PIX300" s="156"/>
      <c r="PIY300" s="156"/>
      <c r="PIZ300" s="156"/>
      <c r="PJA300" s="156"/>
      <c r="PJB300" s="156"/>
      <c r="PJC300" s="156"/>
      <c r="PJD300" s="156"/>
      <c r="PJE300" s="156"/>
      <c r="PJF300" s="156"/>
      <c r="PJG300" s="156"/>
      <c r="PJH300" s="156"/>
      <c r="PJI300" s="156"/>
      <c r="PJJ300" s="156"/>
      <c r="PJK300" s="156"/>
      <c r="PJL300" s="156"/>
      <c r="PJM300" s="156"/>
      <c r="PJN300" s="156"/>
      <c r="PJO300" s="156"/>
      <c r="PJP300" s="156"/>
      <c r="PJQ300" s="156"/>
      <c r="PJR300" s="156"/>
      <c r="PJS300" s="156"/>
      <c r="PJT300" s="156"/>
      <c r="PJU300" s="156"/>
      <c r="PJV300" s="157"/>
      <c r="PJW300" s="153"/>
      <c r="PJX300" s="156"/>
      <c r="PJY300" s="156"/>
      <c r="PJZ300" s="156"/>
      <c r="PKA300" s="156"/>
      <c r="PKB300" s="156"/>
      <c r="PKC300" s="156"/>
      <c r="PKD300" s="156"/>
      <c r="PKE300" s="156"/>
      <c r="PKF300" s="156"/>
      <c r="PKG300" s="156"/>
      <c r="PKH300" s="156"/>
      <c r="PKI300" s="156"/>
      <c r="PKJ300" s="156"/>
      <c r="PKK300" s="156"/>
      <c r="PKL300" s="156"/>
      <c r="PKM300" s="156"/>
      <c r="PKN300" s="156"/>
      <c r="PKO300" s="156"/>
      <c r="PKP300" s="156"/>
      <c r="PKQ300" s="156"/>
      <c r="PKR300" s="156"/>
      <c r="PKS300" s="156"/>
      <c r="PKT300" s="156"/>
      <c r="PKU300" s="156"/>
      <c r="PKV300" s="156"/>
      <c r="PKW300" s="156"/>
      <c r="PKX300" s="156"/>
      <c r="PKY300" s="156"/>
      <c r="PKZ300" s="156"/>
      <c r="PLA300" s="157"/>
      <c r="PLB300" s="153"/>
      <c r="PLC300" s="156"/>
      <c r="PLD300" s="156"/>
      <c r="PLE300" s="156"/>
      <c r="PLF300" s="156"/>
      <c r="PLG300" s="156"/>
      <c r="PLH300" s="156"/>
      <c r="PLI300" s="156"/>
      <c r="PLJ300" s="156"/>
      <c r="PLK300" s="156"/>
      <c r="PLL300" s="156"/>
      <c r="PLM300" s="156"/>
      <c r="PLN300" s="156"/>
      <c r="PLO300" s="156"/>
      <c r="PLP300" s="156"/>
      <c r="PLQ300" s="156"/>
      <c r="PLR300" s="156"/>
      <c r="PLS300" s="156"/>
      <c r="PLT300" s="156"/>
      <c r="PLU300" s="156"/>
      <c r="PLV300" s="156"/>
      <c r="PLW300" s="156"/>
      <c r="PLX300" s="156"/>
      <c r="PLY300" s="156"/>
      <c r="PLZ300" s="156"/>
      <c r="PMA300" s="156"/>
      <c r="PMB300" s="156"/>
      <c r="PMC300" s="156"/>
      <c r="PMD300" s="156"/>
      <c r="PME300" s="156"/>
      <c r="PMF300" s="157"/>
      <c r="PMG300" s="153"/>
      <c r="PMH300" s="156"/>
      <c r="PMI300" s="156"/>
      <c r="PMJ300" s="156"/>
      <c r="PMK300" s="156"/>
      <c r="PML300" s="156"/>
      <c r="PMM300" s="156"/>
      <c r="PMN300" s="156"/>
      <c r="PMO300" s="156"/>
      <c r="PMP300" s="156"/>
      <c r="PMQ300" s="156"/>
      <c r="PMR300" s="156"/>
      <c r="PMS300" s="156"/>
      <c r="PMT300" s="156"/>
      <c r="PMU300" s="156"/>
      <c r="PMV300" s="156"/>
      <c r="PMW300" s="156"/>
      <c r="PMX300" s="156"/>
      <c r="PMY300" s="156"/>
      <c r="PMZ300" s="156"/>
      <c r="PNA300" s="156"/>
      <c r="PNB300" s="156"/>
      <c r="PNC300" s="156"/>
      <c r="PND300" s="156"/>
      <c r="PNE300" s="156"/>
      <c r="PNF300" s="156"/>
      <c r="PNG300" s="156"/>
      <c r="PNH300" s="156"/>
      <c r="PNI300" s="156"/>
      <c r="PNJ300" s="156"/>
      <c r="PNK300" s="157"/>
      <c r="PNL300" s="153"/>
      <c r="PNM300" s="156"/>
      <c r="PNN300" s="156"/>
      <c r="PNO300" s="156"/>
      <c r="PNP300" s="156"/>
      <c r="PNQ300" s="156"/>
      <c r="PNR300" s="156"/>
      <c r="PNS300" s="156"/>
      <c r="PNT300" s="156"/>
      <c r="PNU300" s="156"/>
      <c r="PNV300" s="156"/>
      <c r="PNW300" s="156"/>
      <c r="PNX300" s="156"/>
      <c r="PNY300" s="156"/>
      <c r="PNZ300" s="156"/>
      <c r="POA300" s="156"/>
      <c r="POB300" s="156"/>
      <c r="POC300" s="156"/>
      <c r="POD300" s="156"/>
      <c r="POE300" s="156"/>
      <c r="POF300" s="156"/>
      <c r="POG300" s="156"/>
      <c r="POH300" s="156"/>
      <c r="POI300" s="156"/>
      <c r="POJ300" s="156"/>
      <c r="POK300" s="156"/>
      <c r="POL300" s="156"/>
      <c r="POM300" s="156"/>
      <c r="PON300" s="156"/>
      <c r="POO300" s="156"/>
      <c r="POP300" s="157"/>
      <c r="POQ300" s="153"/>
      <c r="POR300" s="156"/>
      <c r="POS300" s="156"/>
      <c r="POT300" s="156"/>
      <c r="POU300" s="156"/>
      <c r="POV300" s="156"/>
      <c r="POW300" s="156"/>
      <c r="POX300" s="156"/>
      <c r="POY300" s="156"/>
      <c r="POZ300" s="156"/>
      <c r="PPA300" s="156"/>
      <c r="PPB300" s="156"/>
      <c r="PPC300" s="156"/>
      <c r="PPD300" s="156"/>
      <c r="PPE300" s="156"/>
      <c r="PPF300" s="156"/>
      <c r="PPG300" s="156"/>
      <c r="PPH300" s="156"/>
      <c r="PPI300" s="156"/>
      <c r="PPJ300" s="156"/>
      <c r="PPK300" s="156"/>
      <c r="PPL300" s="156"/>
      <c r="PPM300" s="156"/>
      <c r="PPN300" s="156"/>
      <c r="PPO300" s="156"/>
      <c r="PPP300" s="156"/>
      <c r="PPQ300" s="156"/>
      <c r="PPR300" s="156"/>
      <c r="PPS300" s="156"/>
      <c r="PPT300" s="156"/>
      <c r="PPU300" s="157"/>
      <c r="PPV300" s="153"/>
      <c r="PPW300" s="156"/>
      <c r="PPX300" s="156"/>
      <c r="PPY300" s="156"/>
      <c r="PPZ300" s="156"/>
      <c r="PQA300" s="156"/>
      <c r="PQB300" s="156"/>
      <c r="PQC300" s="156"/>
      <c r="PQD300" s="156"/>
      <c r="PQE300" s="156"/>
      <c r="PQF300" s="156"/>
      <c r="PQG300" s="156"/>
      <c r="PQH300" s="156"/>
      <c r="PQI300" s="156"/>
      <c r="PQJ300" s="156"/>
      <c r="PQK300" s="156"/>
      <c r="PQL300" s="156"/>
      <c r="PQM300" s="156"/>
      <c r="PQN300" s="156"/>
      <c r="PQO300" s="156"/>
      <c r="PQP300" s="156"/>
      <c r="PQQ300" s="156"/>
      <c r="PQR300" s="156"/>
      <c r="PQS300" s="156"/>
      <c r="PQT300" s="156"/>
      <c r="PQU300" s="156"/>
      <c r="PQV300" s="156"/>
      <c r="PQW300" s="156"/>
      <c r="PQX300" s="156"/>
      <c r="PQY300" s="156"/>
      <c r="PQZ300" s="157"/>
      <c r="PRA300" s="153"/>
      <c r="PRB300" s="156"/>
      <c r="PRC300" s="156"/>
      <c r="PRD300" s="156"/>
      <c r="PRE300" s="156"/>
      <c r="PRF300" s="156"/>
      <c r="PRG300" s="156"/>
      <c r="PRH300" s="156"/>
      <c r="PRI300" s="156"/>
      <c r="PRJ300" s="156"/>
      <c r="PRK300" s="156"/>
      <c r="PRL300" s="156"/>
      <c r="PRM300" s="156"/>
      <c r="PRN300" s="156"/>
      <c r="PRO300" s="156"/>
      <c r="PRP300" s="156"/>
      <c r="PRQ300" s="156"/>
      <c r="PRR300" s="156"/>
      <c r="PRS300" s="156"/>
      <c r="PRT300" s="156"/>
      <c r="PRU300" s="156"/>
      <c r="PRV300" s="156"/>
      <c r="PRW300" s="156"/>
      <c r="PRX300" s="156"/>
      <c r="PRY300" s="156"/>
      <c r="PRZ300" s="156"/>
      <c r="PSA300" s="156"/>
      <c r="PSB300" s="156"/>
      <c r="PSC300" s="156"/>
      <c r="PSD300" s="156"/>
      <c r="PSE300" s="157"/>
      <c r="PSF300" s="153"/>
      <c r="PSG300" s="156"/>
      <c r="PSH300" s="156"/>
      <c r="PSI300" s="156"/>
      <c r="PSJ300" s="156"/>
      <c r="PSK300" s="156"/>
      <c r="PSL300" s="156"/>
      <c r="PSM300" s="156"/>
      <c r="PSN300" s="156"/>
      <c r="PSO300" s="156"/>
      <c r="PSP300" s="156"/>
      <c r="PSQ300" s="156"/>
      <c r="PSR300" s="156"/>
      <c r="PSS300" s="156"/>
      <c r="PST300" s="156"/>
      <c r="PSU300" s="156"/>
      <c r="PSV300" s="156"/>
      <c r="PSW300" s="156"/>
      <c r="PSX300" s="156"/>
      <c r="PSY300" s="156"/>
      <c r="PSZ300" s="156"/>
      <c r="PTA300" s="156"/>
      <c r="PTB300" s="156"/>
      <c r="PTC300" s="156"/>
      <c r="PTD300" s="156"/>
      <c r="PTE300" s="156"/>
      <c r="PTF300" s="156"/>
      <c r="PTG300" s="156"/>
      <c r="PTH300" s="156"/>
      <c r="PTI300" s="156"/>
      <c r="PTJ300" s="157"/>
      <c r="PTK300" s="153"/>
      <c r="PTL300" s="156"/>
      <c r="PTM300" s="156"/>
      <c r="PTN300" s="156"/>
      <c r="PTO300" s="156"/>
      <c r="PTP300" s="156"/>
      <c r="PTQ300" s="156"/>
      <c r="PTR300" s="156"/>
      <c r="PTS300" s="156"/>
      <c r="PTT300" s="156"/>
      <c r="PTU300" s="156"/>
      <c r="PTV300" s="156"/>
      <c r="PTW300" s="156"/>
      <c r="PTX300" s="156"/>
      <c r="PTY300" s="156"/>
      <c r="PTZ300" s="156"/>
      <c r="PUA300" s="156"/>
      <c r="PUB300" s="156"/>
      <c r="PUC300" s="156"/>
      <c r="PUD300" s="156"/>
      <c r="PUE300" s="156"/>
      <c r="PUF300" s="156"/>
      <c r="PUG300" s="156"/>
      <c r="PUH300" s="156"/>
      <c r="PUI300" s="156"/>
      <c r="PUJ300" s="156"/>
      <c r="PUK300" s="156"/>
      <c r="PUL300" s="156"/>
      <c r="PUM300" s="156"/>
      <c r="PUN300" s="156"/>
      <c r="PUO300" s="157"/>
      <c r="PUP300" s="153"/>
      <c r="PUQ300" s="156"/>
      <c r="PUR300" s="156"/>
      <c r="PUS300" s="156"/>
      <c r="PUT300" s="156"/>
      <c r="PUU300" s="156"/>
      <c r="PUV300" s="156"/>
      <c r="PUW300" s="156"/>
      <c r="PUX300" s="156"/>
      <c r="PUY300" s="156"/>
      <c r="PUZ300" s="156"/>
      <c r="PVA300" s="156"/>
      <c r="PVB300" s="156"/>
      <c r="PVC300" s="156"/>
      <c r="PVD300" s="156"/>
      <c r="PVE300" s="156"/>
      <c r="PVF300" s="156"/>
      <c r="PVG300" s="156"/>
      <c r="PVH300" s="156"/>
      <c r="PVI300" s="156"/>
      <c r="PVJ300" s="156"/>
      <c r="PVK300" s="156"/>
      <c r="PVL300" s="156"/>
      <c r="PVM300" s="156"/>
      <c r="PVN300" s="156"/>
      <c r="PVO300" s="156"/>
      <c r="PVP300" s="156"/>
      <c r="PVQ300" s="156"/>
      <c r="PVR300" s="156"/>
      <c r="PVS300" s="156"/>
      <c r="PVT300" s="157"/>
      <c r="PVU300" s="153"/>
      <c r="PVV300" s="156"/>
      <c r="PVW300" s="156"/>
      <c r="PVX300" s="156"/>
      <c r="PVY300" s="156"/>
      <c r="PVZ300" s="156"/>
      <c r="PWA300" s="156"/>
      <c r="PWB300" s="156"/>
      <c r="PWC300" s="156"/>
      <c r="PWD300" s="156"/>
      <c r="PWE300" s="156"/>
      <c r="PWF300" s="156"/>
      <c r="PWG300" s="156"/>
      <c r="PWH300" s="156"/>
      <c r="PWI300" s="156"/>
      <c r="PWJ300" s="156"/>
      <c r="PWK300" s="156"/>
      <c r="PWL300" s="156"/>
      <c r="PWM300" s="156"/>
      <c r="PWN300" s="156"/>
      <c r="PWO300" s="156"/>
      <c r="PWP300" s="156"/>
      <c r="PWQ300" s="156"/>
      <c r="PWR300" s="156"/>
      <c r="PWS300" s="156"/>
      <c r="PWT300" s="156"/>
      <c r="PWU300" s="156"/>
      <c r="PWV300" s="156"/>
      <c r="PWW300" s="156"/>
      <c r="PWX300" s="156"/>
      <c r="PWY300" s="157"/>
      <c r="PWZ300" s="153"/>
      <c r="PXA300" s="156"/>
      <c r="PXB300" s="156"/>
      <c r="PXC300" s="156"/>
      <c r="PXD300" s="156"/>
      <c r="PXE300" s="156"/>
      <c r="PXF300" s="156"/>
      <c r="PXG300" s="156"/>
      <c r="PXH300" s="156"/>
      <c r="PXI300" s="156"/>
      <c r="PXJ300" s="156"/>
      <c r="PXK300" s="156"/>
      <c r="PXL300" s="156"/>
      <c r="PXM300" s="156"/>
      <c r="PXN300" s="156"/>
      <c r="PXO300" s="156"/>
      <c r="PXP300" s="156"/>
      <c r="PXQ300" s="156"/>
      <c r="PXR300" s="156"/>
      <c r="PXS300" s="156"/>
      <c r="PXT300" s="156"/>
      <c r="PXU300" s="156"/>
      <c r="PXV300" s="156"/>
      <c r="PXW300" s="156"/>
      <c r="PXX300" s="156"/>
      <c r="PXY300" s="156"/>
      <c r="PXZ300" s="156"/>
      <c r="PYA300" s="156"/>
      <c r="PYB300" s="156"/>
      <c r="PYC300" s="156"/>
      <c r="PYD300" s="157"/>
      <c r="PYE300" s="153"/>
      <c r="PYF300" s="156"/>
      <c r="PYG300" s="156"/>
      <c r="PYH300" s="156"/>
      <c r="PYI300" s="156"/>
      <c r="PYJ300" s="156"/>
      <c r="PYK300" s="156"/>
      <c r="PYL300" s="156"/>
      <c r="PYM300" s="156"/>
      <c r="PYN300" s="156"/>
      <c r="PYO300" s="156"/>
      <c r="PYP300" s="156"/>
      <c r="PYQ300" s="156"/>
      <c r="PYR300" s="156"/>
      <c r="PYS300" s="156"/>
      <c r="PYT300" s="156"/>
      <c r="PYU300" s="156"/>
      <c r="PYV300" s="156"/>
      <c r="PYW300" s="156"/>
      <c r="PYX300" s="156"/>
      <c r="PYY300" s="156"/>
      <c r="PYZ300" s="156"/>
      <c r="PZA300" s="156"/>
      <c r="PZB300" s="156"/>
      <c r="PZC300" s="156"/>
      <c r="PZD300" s="156"/>
      <c r="PZE300" s="156"/>
      <c r="PZF300" s="156"/>
      <c r="PZG300" s="156"/>
      <c r="PZH300" s="156"/>
      <c r="PZI300" s="157"/>
      <c r="PZJ300" s="153"/>
      <c r="PZK300" s="156"/>
      <c r="PZL300" s="156"/>
      <c r="PZM300" s="156"/>
      <c r="PZN300" s="156"/>
      <c r="PZO300" s="156"/>
      <c r="PZP300" s="156"/>
      <c r="PZQ300" s="156"/>
      <c r="PZR300" s="156"/>
      <c r="PZS300" s="156"/>
      <c r="PZT300" s="156"/>
      <c r="PZU300" s="156"/>
      <c r="PZV300" s="156"/>
      <c r="PZW300" s="156"/>
      <c r="PZX300" s="156"/>
      <c r="PZY300" s="156"/>
      <c r="PZZ300" s="156"/>
      <c r="QAA300" s="156"/>
      <c r="QAB300" s="156"/>
      <c r="QAC300" s="156"/>
      <c r="QAD300" s="156"/>
      <c r="QAE300" s="156"/>
      <c r="QAF300" s="156"/>
      <c r="QAG300" s="156"/>
      <c r="QAH300" s="156"/>
      <c r="QAI300" s="156"/>
      <c r="QAJ300" s="156"/>
      <c r="QAK300" s="156"/>
      <c r="QAL300" s="156"/>
      <c r="QAM300" s="156"/>
      <c r="QAN300" s="157"/>
      <c r="QAO300" s="153"/>
      <c r="QAP300" s="156"/>
      <c r="QAQ300" s="156"/>
      <c r="QAR300" s="156"/>
      <c r="QAS300" s="156"/>
      <c r="QAT300" s="156"/>
      <c r="QAU300" s="156"/>
      <c r="QAV300" s="156"/>
      <c r="QAW300" s="156"/>
      <c r="QAX300" s="156"/>
      <c r="QAY300" s="156"/>
      <c r="QAZ300" s="156"/>
      <c r="QBA300" s="156"/>
      <c r="QBB300" s="156"/>
      <c r="QBC300" s="156"/>
      <c r="QBD300" s="156"/>
      <c r="QBE300" s="156"/>
      <c r="QBF300" s="156"/>
      <c r="QBG300" s="156"/>
      <c r="QBH300" s="156"/>
      <c r="QBI300" s="156"/>
      <c r="QBJ300" s="156"/>
      <c r="QBK300" s="156"/>
      <c r="QBL300" s="156"/>
      <c r="QBM300" s="156"/>
      <c r="QBN300" s="156"/>
      <c r="QBO300" s="156"/>
      <c r="QBP300" s="156"/>
      <c r="QBQ300" s="156"/>
      <c r="QBR300" s="156"/>
      <c r="QBS300" s="157"/>
      <c r="QBT300" s="153"/>
      <c r="QBU300" s="156"/>
      <c r="QBV300" s="156"/>
      <c r="QBW300" s="156"/>
      <c r="QBX300" s="156"/>
      <c r="QBY300" s="156"/>
      <c r="QBZ300" s="156"/>
      <c r="QCA300" s="156"/>
      <c r="QCB300" s="156"/>
      <c r="QCC300" s="156"/>
      <c r="QCD300" s="156"/>
      <c r="QCE300" s="156"/>
      <c r="QCF300" s="156"/>
      <c r="QCG300" s="156"/>
      <c r="QCH300" s="156"/>
      <c r="QCI300" s="156"/>
      <c r="QCJ300" s="156"/>
      <c r="QCK300" s="156"/>
      <c r="QCL300" s="156"/>
      <c r="QCM300" s="156"/>
      <c r="QCN300" s="156"/>
      <c r="QCO300" s="156"/>
      <c r="QCP300" s="156"/>
      <c r="QCQ300" s="156"/>
      <c r="QCR300" s="156"/>
      <c r="QCS300" s="156"/>
      <c r="QCT300" s="156"/>
      <c r="QCU300" s="156"/>
      <c r="QCV300" s="156"/>
      <c r="QCW300" s="156"/>
      <c r="QCX300" s="157"/>
      <c r="QCY300" s="153"/>
      <c r="QCZ300" s="156"/>
      <c r="QDA300" s="156"/>
      <c r="QDB300" s="156"/>
      <c r="QDC300" s="156"/>
      <c r="QDD300" s="156"/>
      <c r="QDE300" s="156"/>
      <c r="QDF300" s="156"/>
      <c r="QDG300" s="156"/>
      <c r="QDH300" s="156"/>
      <c r="QDI300" s="156"/>
      <c r="QDJ300" s="156"/>
      <c r="QDK300" s="156"/>
      <c r="QDL300" s="156"/>
      <c r="QDM300" s="156"/>
      <c r="QDN300" s="156"/>
      <c r="QDO300" s="156"/>
      <c r="QDP300" s="156"/>
      <c r="QDQ300" s="156"/>
      <c r="QDR300" s="156"/>
      <c r="QDS300" s="156"/>
      <c r="QDT300" s="156"/>
      <c r="QDU300" s="156"/>
      <c r="QDV300" s="156"/>
      <c r="QDW300" s="156"/>
      <c r="QDX300" s="156"/>
      <c r="QDY300" s="156"/>
      <c r="QDZ300" s="156"/>
      <c r="QEA300" s="156"/>
      <c r="QEB300" s="156"/>
      <c r="QEC300" s="157"/>
      <c r="QED300" s="153"/>
      <c r="QEE300" s="156"/>
      <c r="QEF300" s="156"/>
      <c r="QEG300" s="156"/>
      <c r="QEH300" s="156"/>
      <c r="QEI300" s="156"/>
      <c r="QEJ300" s="156"/>
      <c r="QEK300" s="156"/>
      <c r="QEL300" s="156"/>
      <c r="QEM300" s="156"/>
      <c r="QEN300" s="156"/>
      <c r="QEO300" s="156"/>
      <c r="QEP300" s="156"/>
      <c r="QEQ300" s="156"/>
      <c r="QER300" s="156"/>
      <c r="QES300" s="156"/>
      <c r="QET300" s="156"/>
      <c r="QEU300" s="156"/>
      <c r="QEV300" s="156"/>
      <c r="QEW300" s="156"/>
      <c r="QEX300" s="156"/>
      <c r="QEY300" s="156"/>
      <c r="QEZ300" s="156"/>
      <c r="QFA300" s="156"/>
      <c r="QFB300" s="156"/>
      <c r="QFC300" s="156"/>
      <c r="QFD300" s="156"/>
      <c r="QFE300" s="156"/>
      <c r="QFF300" s="156"/>
      <c r="QFG300" s="156"/>
      <c r="QFH300" s="157"/>
      <c r="QFI300" s="153"/>
      <c r="QFJ300" s="156"/>
      <c r="QFK300" s="156"/>
      <c r="QFL300" s="156"/>
      <c r="QFM300" s="156"/>
      <c r="QFN300" s="156"/>
      <c r="QFO300" s="156"/>
      <c r="QFP300" s="156"/>
      <c r="QFQ300" s="156"/>
      <c r="QFR300" s="156"/>
      <c r="QFS300" s="156"/>
      <c r="QFT300" s="156"/>
      <c r="QFU300" s="156"/>
      <c r="QFV300" s="156"/>
      <c r="QFW300" s="156"/>
      <c r="QFX300" s="156"/>
      <c r="QFY300" s="156"/>
      <c r="QFZ300" s="156"/>
      <c r="QGA300" s="156"/>
      <c r="QGB300" s="156"/>
      <c r="QGC300" s="156"/>
      <c r="QGD300" s="156"/>
      <c r="QGE300" s="156"/>
      <c r="QGF300" s="156"/>
      <c r="QGG300" s="156"/>
      <c r="QGH300" s="156"/>
      <c r="QGI300" s="156"/>
      <c r="QGJ300" s="156"/>
      <c r="QGK300" s="156"/>
      <c r="QGL300" s="156"/>
      <c r="QGM300" s="157"/>
      <c r="QGN300" s="153"/>
      <c r="QGO300" s="156"/>
      <c r="QGP300" s="156"/>
      <c r="QGQ300" s="156"/>
      <c r="QGR300" s="156"/>
      <c r="QGS300" s="156"/>
      <c r="QGT300" s="156"/>
      <c r="QGU300" s="156"/>
      <c r="QGV300" s="156"/>
      <c r="QGW300" s="156"/>
      <c r="QGX300" s="156"/>
      <c r="QGY300" s="156"/>
      <c r="QGZ300" s="156"/>
      <c r="QHA300" s="156"/>
      <c r="QHB300" s="156"/>
      <c r="QHC300" s="156"/>
      <c r="QHD300" s="156"/>
      <c r="QHE300" s="156"/>
      <c r="QHF300" s="156"/>
      <c r="QHG300" s="156"/>
      <c r="QHH300" s="156"/>
      <c r="QHI300" s="156"/>
      <c r="QHJ300" s="156"/>
      <c r="QHK300" s="156"/>
      <c r="QHL300" s="156"/>
      <c r="QHM300" s="156"/>
      <c r="QHN300" s="156"/>
      <c r="QHO300" s="156"/>
      <c r="QHP300" s="156"/>
      <c r="QHQ300" s="156"/>
      <c r="QHR300" s="157"/>
      <c r="QHS300" s="153"/>
      <c r="QHT300" s="156"/>
      <c r="QHU300" s="156"/>
      <c r="QHV300" s="156"/>
      <c r="QHW300" s="156"/>
      <c r="QHX300" s="156"/>
      <c r="QHY300" s="156"/>
      <c r="QHZ300" s="156"/>
      <c r="QIA300" s="156"/>
      <c r="QIB300" s="156"/>
      <c r="QIC300" s="156"/>
      <c r="QID300" s="156"/>
      <c r="QIE300" s="156"/>
      <c r="QIF300" s="156"/>
      <c r="QIG300" s="156"/>
      <c r="QIH300" s="156"/>
      <c r="QII300" s="156"/>
      <c r="QIJ300" s="156"/>
      <c r="QIK300" s="156"/>
      <c r="QIL300" s="156"/>
      <c r="QIM300" s="156"/>
      <c r="QIN300" s="156"/>
      <c r="QIO300" s="156"/>
      <c r="QIP300" s="156"/>
      <c r="QIQ300" s="156"/>
      <c r="QIR300" s="156"/>
      <c r="QIS300" s="156"/>
      <c r="QIT300" s="156"/>
      <c r="QIU300" s="156"/>
      <c r="QIV300" s="156"/>
      <c r="QIW300" s="157"/>
      <c r="QIX300" s="153"/>
      <c r="QIY300" s="156"/>
      <c r="QIZ300" s="156"/>
      <c r="QJA300" s="156"/>
      <c r="QJB300" s="156"/>
      <c r="QJC300" s="156"/>
      <c r="QJD300" s="156"/>
      <c r="QJE300" s="156"/>
      <c r="QJF300" s="156"/>
      <c r="QJG300" s="156"/>
      <c r="QJH300" s="156"/>
      <c r="QJI300" s="156"/>
      <c r="QJJ300" s="156"/>
      <c r="QJK300" s="156"/>
      <c r="QJL300" s="156"/>
      <c r="QJM300" s="156"/>
      <c r="QJN300" s="156"/>
      <c r="QJO300" s="156"/>
      <c r="QJP300" s="156"/>
      <c r="QJQ300" s="156"/>
      <c r="QJR300" s="156"/>
      <c r="QJS300" s="156"/>
      <c r="QJT300" s="156"/>
      <c r="QJU300" s="156"/>
      <c r="QJV300" s="156"/>
      <c r="QJW300" s="156"/>
      <c r="QJX300" s="156"/>
      <c r="QJY300" s="156"/>
      <c r="QJZ300" s="156"/>
      <c r="QKA300" s="156"/>
      <c r="QKB300" s="157"/>
      <c r="QKC300" s="153"/>
      <c r="QKD300" s="156"/>
      <c r="QKE300" s="156"/>
      <c r="QKF300" s="156"/>
      <c r="QKG300" s="156"/>
      <c r="QKH300" s="156"/>
      <c r="QKI300" s="156"/>
      <c r="QKJ300" s="156"/>
      <c r="QKK300" s="156"/>
      <c r="QKL300" s="156"/>
      <c r="QKM300" s="156"/>
      <c r="QKN300" s="156"/>
      <c r="QKO300" s="156"/>
      <c r="QKP300" s="156"/>
      <c r="QKQ300" s="156"/>
      <c r="QKR300" s="156"/>
      <c r="QKS300" s="156"/>
      <c r="QKT300" s="156"/>
      <c r="QKU300" s="156"/>
      <c r="QKV300" s="156"/>
      <c r="QKW300" s="156"/>
      <c r="QKX300" s="156"/>
      <c r="QKY300" s="156"/>
      <c r="QKZ300" s="156"/>
      <c r="QLA300" s="156"/>
      <c r="QLB300" s="156"/>
      <c r="QLC300" s="156"/>
      <c r="QLD300" s="156"/>
      <c r="QLE300" s="156"/>
      <c r="QLF300" s="156"/>
      <c r="QLG300" s="157"/>
      <c r="QLH300" s="153"/>
      <c r="QLI300" s="156"/>
      <c r="QLJ300" s="156"/>
      <c r="QLK300" s="156"/>
      <c r="QLL300" s="156"/>
      <c r="QLM300" s="156"/>
      <c r="QLN300" s="156"/>
      <c r="QLO300" s="156"/>
      <c r="QLP300" s="156"/>
      <c r="QLQ300" s="156"/>
      <c r="QLR300" s="156"/>
      <c r="QLS300" s="156"/>
      <c r="QLT300" s="156"/>
      <c r="QLU300" s="156"/>
      <c r="QLV300" s="156"/>
      <c r="QLW300" s="156"/>
      <c r="QLX300" s="156"/>
      <c r="QLY300" s="156"/>
      <c r="QLZ300" s="156"/>
      <c r="QMA300" s="156"/>
      <c r="QMB300" s="156"/>
      <c r="QMC300" s="156"/>
      <c r="QMD300" s="156"/>
      <c r="QME300" s="156"/>
      <c r="QMF300" s="156"/>
      <c r="QMG300" s="156"/>
      <c r="QMH300" s="156"/>
      <c r="QMI300" s="156"/>
      <c r="QMJ300" s="156"/>
      <c r="QMK300" s="156"/>
      <c r="QML300" s="157"/>
      <c r="QMM300" s="153"/>
      <c r="QMN300" s="156"/>
      <c r="QMO300" s="156"/>
      <c r="QMP300" s="156"/>
      <c r="QMQ300" s="156"/>
      <c r="QMR300" s="156"/>
      <c r="QMS300" s="156"/>
      <c r="QMT300" s="156"/>
      <c r="QMU300" s="156"/>
      <c r="QMV300" s="156"/>
      <c r="QMW300" s="156"/>
      <c r="QMX300" s="156"/>
      <c r="QMY300" s="156"/>
      <c r="QMZ300" s="156"/>
      <c r="QNA300" s="156"/>
      <c r="QNB300" s="156"/>
      <c r="QNC300" s="156"/>
      <c r="QND300" s="156"/>
      <c r="QNE300" s="156"/>
      <c r="QNF300" s="156"/>
      <c r="QNG300" s="156"/>
      <c r="QNH300" s="156"/>
      <c r="QNI300" s="156"/>
      <c r="QNJ300" s="156"/>
      <c r="QNK300" s="156"/>
      <c r="QNL300" s="156"/>
      <c r="QNM300" s="156"/>
      <c r="QNN300" s="156"/>
      <c r="QNO300" s="156"/>
      <c r="QNP300" s="156"/>
      <c r="QNQ300" s="157"/>
      <c r="QNR300" s="153"/>
      <c r="QNS300" s="156"/>
      <c r="QNT300" s="156"/>
      <c r="QNU300" s="156"/>
      <c r="QNV300" s="156"/>
      <c r="QNW300" s="156"/>
      <c r="QNX300" s="156"/>
      <c r="QNY300" s="156"/>
      <c r="QNZ300" s="156"/>
      <c r="QOA300" s="156"/>
      <c r="QOB300" s="156"/>
      <c r="QOC300" s="156"/>
      <c r="QOD300" s="156"/>
      <c r="QOE300" s="156"/>
      <c r="QOF300" s="156"/>
      <c r="QOG300" s="156"/>
      <c r="QOH300" s="156"/>
      <c r="QOI300" s="156"/>
      <c r="QOJ300" s="156"/>
      <c r="QOK300" s="156"/>
      <c r="QOL300" s="156"/>
      <c r="QOM300" s="156"/>
      <c r="QON300" s="156"/>
      <c r="QOO300" s="156"/>
      <c r="QOP300" s="156"/>
      <c r="QOQ300" s="156"/>
      <c r="QOR300" s="156"/>
      <c r="QOS300" s="156"/>
      <c r="QOT300" s="156"/>
      <c r="QOU300" s="156"/>
      <c r="QOV300" s="157"/>
      <c r="QOW300" s="153"/>
      <c r="QOX300" s="156"/>
      <c r="QOY300" s="156"/>
      <c r="QOZ300" s="156"/>
      <c r="QPA300" s="156"/>
      <c r="QPB300" s="156"/>
      <c r="QPC300" s="156"/>
      <c r="QPD300" s="156"/>
      <c r="QPE300" s="156"/>
      <c r="QPF300" s="156"/>
      <c r="QPG300" s="156"/>
      <c r="QPH300" s="156"/>
      <c r="QPI300" s="156"/>
      <c r="QPJ300" s="156"/>
      <c r="QPK300" s="156"/>
      <c r="QPL300" s="156"/>
      <c r="QPM300" s="156"/>
      <c r="QPN300" s="156"/>
      <c r="QPO300" s="156"/>
      <c r="QPP300" s="156"/>
      <c r="QPQ300" s="156"/>
      <c r="QPR300" s="156"/>
      <c r="QPS300" s="156"/>
      <c r="QPT300" s="156"/>
      <c r="QPU300" s="156"/>
      <c r="QPV300" s="156"/>
      <c r="QPW300" s="156"/>
      <c r="QPX300" s="156"/>
      <c r="QPY300" s="156"/>
      <c r="QPZ300" s="156"/>
      <c r="QQA300" s="157"/>
      <c r="QQB300" s="153"/>
      <c r="QQC300" s="156"/>
      <c r="QQD300" s="156"/>
      <c r="QQE300" s="156"/>
      <c r="QQF300" s="156"/>
      <c r="QQG300" s="156"/>
      <c r="QQH300" s="156"/>
      <c r="QQI300" s="156"/>
      <c r="QQJ300" s="156"/>
      <c r="QQK300" s="156"/>
      <c r="QQL300" s="156"/>
      <c r="QQM300" s="156"/>
      <c r="QQN300" s="156"/>
      <c r="QQO300" s="156"/>
      <c r="QQP300" s="156"/>
      <c r="QQQ300" s="156"/>
      <c r="QQR300" s="156"/>
      <c r="QQS300" s="156"/>
      <c r="QQT300" s="156"/>
      <c r="QQU300" s="156"/>
      <c r="QQV300" s="156"/>
      <c r="QQW300" s="156"/>
      <c r="QQX300" s="156"/>
      <c r="QQY300" s="156"/>
      <c r="QQZ300" s="156"/>
      <c r="QRA300" s="156"/>
      <c r="QRB300" s="156"/>
      <c r="QRC300" s="156"/>
      <c r="QRD300" s="156"/>
      <c r="QRE300" s="156"/>
      <c r="QRF300" s="157"/>
      <c r="QRG300" s="153"/>
      <c r="QRH300" s="156"/>
      <c r="QRI300" s="156"/>
      <c r="QRJ300" s="156"/>
      <c r="QRK300" s="156"/>
      <c r="QRL300" s="156"/>
      <c r="QRM300" s="156"/>
      <c r="QRN300" s="156"/>
      <c r="QRO300" s="156"/>
      <c r="QRP300" s="156"/>
      <c r="QRQ300" s="156"/>
      <c r="QRR300" s="156"/>
      <c r="QRS300" s="156"/>
      <c r="QRT300" s="156"/>
      <c r="QRU300" s="156"/>
      <c r="QRV300" s="156"/>
      <c r="QRW300" s="156"/>
      <c r="QRX300" s="156"/>
      <c r="QRY300" s="156"/>
      <c r="QRZ300" s="156"/>
      <c r="QSA300" s="156"/>
      <c r="QSB300" s="156"/>
      <c r="QSC300" s="156"/>
      <c r="QSD300" s="156"/>
      <c r="QSE300" s="156"/>
      <c r="QSF300" s="156"/>
      <c r="QSG300" s="156"/>
      <c r="QSH300" s="156"/>
      <c r="QSI300" s="156"/>
      <c r="QSJ300" s="156"/>
      <c r="QSK300" s="157"/>
      <c r="QSL300" s="153"/>
      <c r="QSM300" s="156"/>
      <c r="QSN300" s="156"/>
      <c r="QSO300" s="156"/>
      <c r="QSP300" s="156"/>
      <c r="QSQ300" s="156"/>
      <c r="QSR300" s="156"/>
      <c r="QSS300" s="156"/>
      <c r="QST300" s="156"/>
      <c r="QSU300" s="156"/>
      <c r="QSV300" s="156"/>
      <c r="QSW300" s="156"/>
      <c r="QSX300" s="156"/>
      <c r="QSY300" s="156"/>
      <c r="QSZ300" s="156"/>
      <c r="QTA300" s="156"/>
      <c r="QTB300" s="156"/>
      <c r="QTC300" s="156"/>
      <c r="QTD300" s="156"/>
      <c r="QTE300" s="156"/>
      <c r="QTF300" s="156"/>
      <c r="QTG300" s="156"/>
      <c r="QTH300" s="156"/>
      <c r="QTI300" s="156"/>
      <c r="QTJ300" s="156"/>
      <c r="QTK300" s="156"/>
      <c r="QTL300" s="156"/>
      <c r="QTM300" s="156"/>
      <c r="QTN300" s="156"/>
      <c r="QTO300" s="156"/>
      <c r="QTP300" s="157"/>
      <c r="QTQ300" s="153"/>
      <c r="QTR300" s="156"/>
      <c r="QTS300" s="156"/>
      <c r="QTT300" s="156"/>
      <c r="QTU300" s="156"/>
      <c r="QTV300" s="156"/>
      <c r="QTW300" s="156"/>
      <c r="QTX300" s="156"/>
      <c r="QTY300" s="156"/>
      <c r="QTZ300" s="156"/>
      <c r="QUA300" s="156"/>
      <c r="QUB300" s="156"/>
      <c r="QUC300" s="156"/>
      <c r="QUD300" s="156"/>
      <c r="QUE300" s="156"/>
      <c r="QUF300" s="156"/>
      <c r="QUG300" s="156"/>
      <c r="QUH300" s="156"/>
      <c r="QUI300" s="156"/>
      <c r="QUJ300" s="156"/>
      <c r="QUK300" s="156"/>
      <c r="QUL300" s="156"/>
      <c r="QUM300" s="156"/>
      <c r="QUN300" s="156"/>
      <c r="QUO300" s="156"/>
      <c r="QUP300" s="156"/>
      <c r="QUQ300" s="156"/>
      <c r="QUR300" s="156"/>
      <c r="QUS300" s="156"/>
      <c r="QUT300" s="156"/>
      <c r="QUU300" s="157"/>
      <c r="QUV300" s="153"/>
      <c r="QUW300" s="156"/>
      <c r="QUX300" s="156"/>
      <c r="QUY300" s="156"/>
      <c r="QUZ300" s="156"/>
      <c r="QVA300" s="156"/>
      <c r="QVB300" s="156"/>
      <c r="QVC300" s="156"/>
      <c r="QVD300" s="156"/>
      <c r="QVE300" s="156"/>
      <c r="QVF300" s="156"/>
      <c r="QVG300" s="156"/>
      <c r="QVH300" s="156"/>
      <c r="QVI300" s="156"/>
      <c r="QVJ300" s="156"/>
      <c r="QVK300" s="156"/>
      <c r="QVL300" s="156"/>
      <c r="QVM300" s="156"/>
      <c r="QVN300" s="156"/>
      <c r="QVO300" s="156"/>
      <c r="QVP300" s="156"/>
      <c r="QVQ300" s="156"/>
      <c r="QVR300" s="156"/>
      <c r="QVS300" s="156"/>
      <c r="QVT300" s="156"/>
      <c r="QVU300" s="156"/>
      <c r="QVV300" s="156"/>
      <c r="QVW300" s="156"/>
      <c r="QVX300" s="156"/>
      <c r="QVY300" s="156"/>
      <c r="QVZ300" s="157"/>
      <c r="QWA300" s="153"/>
      <c r="QWB300" s="156"/>
      <c r="QWC300" s="156"/>
      <c r="QWD300" s="156"/>
      <c r="QWE300" s="156"/>
      <c r="QWF300" s="156"/>
      <c r="QWG300" s="156"/>
      <c r="QWH300" s="156"/>
      <c r="QWI300" s="156"/>
      <c r="QWJ300" s="156"/>
      <c r="QWK300" s="156"/>
      <c r="QWL300" s="156"/>
      <c r="QWM300" s="156"/>
      <c r="QWN300" s="156"/>
      <c r="QWO300" s="156"/>
      <c r="QWP300" s="156"/>
      <c r="QWQ300" s="156"/>
      <c r="QWR300" s="156"/>
      <c r="QWS300" s="156"/>
      <c r="QWT300" s="156"/>
      <c r="QWU300" s="156"/>
      <c r="QWV300" s="156"/>
      <c r="QWW300" s="156"/>
      <c r="QWX300" s="156"/>
      <c r="QWY300" s="156"/>
      <c r="QWZ300" s="156"/>
      <c r="QXA300" s="156"/>
      <c r="QXB300" s="156"/>
      <c r="QXC300" s="156"/>
      <c r="QXD300" s="156"/>
      <c r="QXE300" s="157"/>
      <c r="QXF300" s="153"/>
      <c r="QXG300" s="156"/>
      <c r="QXH300" s="156"/>
      <c r="QXI300" s="156"/>
      <c r="QXJ300" s="156"/>
      <c r="QXK300" s="156"/>
      <c r="QXL300" s="156"/>
      <c r="QXM300" s="156"/>
      <c r="QXN300" s="156"/>
      <c r="QXO300" s="156"/>
      <c r="QXP300" s="156"/>
      <c r="QXQ300" s="156"/>
      <c r="QXR300" s="156"/>
      <c r="QXS300" s="156"/>
      <c r="QXT300" s="156"/>
      <c r="QXU300" s="156"/>
      <c r="QXV300" s="156"/>
      <c r="QXW300" s="156"/>
      <c r="QXX300" s="156"/>
      <c r="QXY300" s="156"/>
      <c r="QXZ300" s="156"/>
      <c r="QYA300" s="156"/>
      <c r="QYB300" s="156"/>
      <c r="QYC300" s="156"/>
      <c r="QYD300" s="156"/>
      <c r="QYE300" s="156"/>
      <c r="QYF300" s="156"/>
      <c r="QYG300" s="156"/>
      <c r="QYH300" s="156"/>
      <c r="QYI300" s="156"/>
      <c r="QYJ300" s="157"/>
      <c r="QYK300" s="153"/>
      <c r="QYL300" s="156"/>
      <c r="QYM300" s="156"/>
      <c r="QYN300" s="156"/>
      <c r="QYO300" s="156"/>
      <c r="QYP300" s="156"/>
      <c r="QYQ300" s="156"/>
      <c r="QYR300" s="156"/>
      <c r="QYS300" s="156"/>
      <c r="QYT300" s="156"/>
      <c r="QYU300" s="156"/>
      <c r="QYV300" s="156"/>
      <c r="QYW300" s="156"/>
      <c r="QYX300" s="156"/>
      <c r="QYY300" s="156"/>
      <c r="QYZ300" s="156"/>
      <c r="QZA300" s="156"/>
      <c r="QZB300" s="156"/>
      <c r="QZC300" s="156"/>
      <c r="QZD300" s="156"/>
      <c r="QZE300" s="156"/>
      <c r="QZF300" s="156"/>
      <c r="QZG300" s="156"/>
      <c r="QZH300" s="156"/>
      <c r="QZI300" s="156"/>
      <c r="QZJ300" s="156"/>
      <c r="QZK300" s="156"/>
      <c r="QZL300" s="156"/>
      <c r="QZM300" s="156"/>
      <c r="QZN300" s="156"/>
      <c r="QZO300" s="157"/>
      <c r="QZP300" s="153"/>
      <c r="QZQ300" s="156"/>
      <c r="QZR300" s="156"/>
      <c r="QZS300" s="156"/>
      <c r="QZT300" s="156"/>
      <c r="QZU300" s="156"/>
      <c r="QZV300" s="156"/>
      <c r="QZW300" s="156"/>
      <c r="QZX300" s="156"/>
      <c r="QZY300" s="156"/>
      <c r="QZZ300" s="156"/>
      <c r="RAA300" s="156"/>
      <c r="RAB300" s="156"/>
      <c r="RAC300" s="156"/>
      <c r="RAD300" s="156"/>
      <c r="RAE300" s="156"/>
      <c r="RAF300" s="156"/>
      <c r="RAG300" s="156"/>
      <c r="RAH300" s="156"/>
      <c r="RAI300" s="156"/>
      <c r="RAJ300" s="156"/>
      <c r="RAK300" s="156"/>
      <c r="RAL300" s="156"/>
      <c r="RAM300" s="156"/>
      <c r="RAN300" s="156"/>
      <c r="RAO300" s="156"/>
      <c r="RAP300" s="156"/>
      <c r="RAQ300" s="156"/>
      <c r="RAR300" s="156"/>
      <c r="RAS300" s="156"/>
      <c r="RAT300" s="157"/>
      <c r="RAU300" s="153"/>
      <c r="RAV300" s="156"/>
      <c r="RAW300" s="156"/>
      <c r="RAX300" s="156"/>
      <c r="RAY300" s="156"/>
      <c r="RAZ300" s="156"/>
      <c r="RBA300" s="156"/>
      <c r="RBB300" s="156"/>
      <c r="RBC300" s="156"/>
      <c r="RBD300" s="156"/>
      <c r="RBE300" s="156"/>
      <c r="RBF300" s="156"/>
      <c r="RBG300" s="156"/>
      <c r="RBH300" s="156"/>
      <c r="RBI300" s="156"/>
      <c r="RBJ300" s="156"/>
      <c r="RBK300" s="156"/>
      <c r="RBL300" s="156"/>
      <c r="RBM300" s="156"/>
      <c r="RBN300" s="156"/>
      <c r="RBO300" s="156"/>
      <c r="RBP300" s="156"/>
      <c r="RBQ300" s="156"/>
      <c r="RBR300" s="156"/>
      <c r="RBS300" s="156"/>
      <c r="RBT300" s="156"/>
      <c r="RBU300" s="156"/>
      <c r="RBV300" s="156"/>
      <c r="RBW300" s="156"/>
      <c r="RBX300" s="156"/>
      <c r="RBY300" s="157"/>
      <c r="RBZ300" s="153"/>
      <c r="RCA300" s="156"/>
      <c r="RCB300" s="156"/>
      <c r="RCC300" s="156"/>
      <c r="RCD300" s="156"/>
      <c r="RCE300" s="156"/>
      <c r="RCF300" s="156"/>
      <c r="RCG300" s="156"/>
      <c r="RCH300" s="156"/>
      <c r="RCI300" s="156"/>
      <c r="RCJ300" s="156"/>
      <c r="RCK300" s="156"/>
      <c r="RCL300" s="156"/>
      <c r="RCM300" s="156"/>
      <c r="RCN300" s="156"/>
      <c r="RCO300" s="156"/>
      <c r="RCP300" s="156"/>
      <c r="RCQ300" s="156"/>
      <c r="RCR300" s="156"/>
      <c r="RCS300" s="156"/>
      <c r="RCT300" s="156"/>
      <c r="RCU300" s="156"/>
      <c r="RCV300" s="156"/>
      <c r="RCW300" s="156"/>
      <c r="RCX300" s="156"/>
      <c r="RCY300" s="156"/>
      <c r="RCZ300" s="156"/>
      <c r="RDA300" s="156"/>
      <c r="RDB300" s="156"/>
      <c r="RDC300" s="156"/>
      <c r="RDD300" s="157"/>
      <c r="RDE300" s="153"/>
      <c r="RDF300" s="156"/>
      <c r="RDG300" s="156"/>
      <c r="RDH300" s="156"/>
      <c r="RDI300" s="156"/>
      <c r="RDJ300" s="156"/>
      <c r="RDK300" s="156"/>
      <c r="RDL300" s="156"/>
      <c r="RDM300" s="156"/>
      <c r="RDN300" s="156"/>
      <c r="RDO300" s="156"/>
      <c r="RDP300" s="156"/>
      <c r="RDQ300" s="156"/>
      <c r="RDR300" s="156"/>
      <c r="RDS300" s="156"/>
      <c r="RDT300" s="156"/>
      <c r="RDU300" s="156"/>
      <c r="RDV300" s="156"/>
      <c r="RDW300" s="156"/>
      <c r="RDX300" s="156"/>
      <c r="RDY300" s="156"/>
      <c r="RDZ300" s="156"/>
      <c r="REA300" s="156"/>
      <c r="REB300" s="156"/>
      <c r="REC300" s="156"/>
      <c r="RED300" s="156"/>
      <c r="REE300" s="156"/>
      <c r="REF300" s="156"/>
      <c r="REG300" s="156"/>
      <c r="REH300" s="156"/>
      <c r="REI300" s="157"/>
      <c r="REJ300" s="153"/>
      <c r="REK300" s="156"/>
      <c r="REL300" s="156"/>
      <c r="REM300" s="156"/>
      <c r="REN300" s="156"/>
      <c r="REO300" s="156"/>
      <c r="REP300" s="156"/>
      <c r="REQ300" s="156"/>
      <c r="RER300" s="156"/>
      <c r="RES300" s="156"/>
      <c r="RET300" s="156"/>
      <c r="REU300" s="156"/>
      <c r="REV300" s="156"/>
      <c r="REW300" s="156"/>
      <c r="REX300" s="156"/>
      <c r="REY300" s="156"/>
      <c r="REZ300" s="156"/>
      <c r="RFA300" s="156"/>
      <c r="RFB300" s="156"/>
      <c r="RFC300" s="156"/>
      <c r="RFD300" s="156"/>
      <c r="RFE300" s="156"/>
      <c r="RFF300" s="156"/>
      <c r="RFG300" s="156"/>
      <c r="RFH300" s="156"/>
      <c r="RFI300" s="156"/>
      <c r="RFJ300" s="156"/>
      <c r="RFK300" s="156"/>
      <c r="RFL300" s="156"/>
      <c r="RFM300" s="156"/>
      <c r="RFN300" s="157"/>
      <c r="RFO300" s="153"/>
      <c r="RFP300" s="156"/>
      <c r="RFQ300" s="156"/>
      <c r="RFR300" s="156"/>
      <c r="RFS300" s="156"/>
      <c r="RFT300" s="156"/>
      <c r="RFU300" s="156"/>
      <c r="RFV300" s="156"/>
      <c r="RFW300" s="156"/>
      <c r="RFX300" s="156"/>
      <c r="RFY300" s="156"/>
      <c r="RFZ300" s="156"/>
      <c r="RGA300" s="156"/>
      <c r="RGB300" s="156"/>
      <c r="RGC300" s="156"/>
      <c r="RGD300" s="156"/>
      <c r="RGE300" s="156"/>
      <c r="RGF300" s="156"/>
      <c r="RGG300" s="156"/>
      <c r="RGH300" s="156"/>
      <c r="RGI300" s="156"/>
      <c r="RGJ300" s="156"/>
      <c r="RGK300" s="156"/>
      <c r="RGL300" s="156"/>
      <c r="RGM300" s="156"/>
      <c r="RGN300" s="156"/>
      <c r="RGO300" s="156"/>
      <c r="RGP300" s="156"/>
      <c r="RGQ300" s="156"/>
      <c r="RGR300" s="156"/>
      <c r="RGS300" s="157"/>
      <c r="RGT300" s="153"/>
      <c r="RGU300" s="156"/>
      <c r="RGV300" s="156"/>
      <c r="RGW300" s="156"/>
      <c r="RGX300" s="156"/>
      <c r="RGY300" s="156"/>
      <c r="RGZ300" s="156"/>
      <c r="RHA300" s="156"/>
      <c r="RHB300" s="156"/>
      <c r="RHC300" s="156"/>
      <c r="RHD300" s="156"/>
      <c r="RHE300" s="156"/>
      <c r="RHF300" s="156"/>
      <c r="RHG300" s="156"/>
      <c r="RHH300" s="156"/>
      <c r="RHI300" s="156"/>
      <c r="RHJ300" s="156"/>
      <c r="RHK300" s="156"/>
      <c r="RHL300" s="156"/>
      <c r="RHM300" s="156"/>
      <c r="RHN300" s="156"/>
      <c r="RHO300" s="156"/>
      <c r="RHP300" s="156"/>
      <c r="RHQ300" s="156"/>
      <c r="RHR300" s="156"/>
      <c r="RHS300" s="156"/>
      <c r="RHT300" s="156"/>
      <c r="RHU300" s="156"/>
      <c r="RHV300" s="156"/>
      <c r="RHW300" s="156"/>
      <c r="RHX300" s="157"/>
      <c r="RHY300" s="153"/>
      <c r="RHZ300" s="156"/>
      <c r="RIA300" s="156"/>
      <c r="RIB300" s="156"/>
      <c r="RIC300" s="156"/>
      <c r="RID300" s="156"/>
      <c r="RIE300" s="156"/>
      <c r="RIF300" s="156"/>
      <c r="RIG300" s="156"/>
      <c r="RIH300" s="156"/>
      <c r="RII300" s="156"/>
      <c r="RIJ300" s="156"/>
      <c r="RIK300" s="156"/>
      <c r="RIL300" s="156"/>
      <c r="RIM300" s="156"/>
      <c r="RIN300" s="156"/>
      <c r="RIO300" s="156"/>
      <c r="RIP300" s="156"/>
      <c r="RIQ300" s="156"/>
      <c r="RIR300" s="156"/>
      <c r="RIS300" s="156"/>
      <c r="RIT300" s="156"/>
      <c r="RIU300" s="156"/>
      <c r="RIV300" s="156"/>
      <c r="RIW300" s="156"/>
      <c r="RIX300" s="156"/>
      <c r="RIY300" s="156"/>
      <c r="RIZ300" s="156"/>
      <c r="RJA300" s="156"/>
      <c r="RJB300" s="156"/>
      <c r="RJC300" s="157"/>
      <c r="RJD300" s="153"/>
      <c r="RJE300" s="156"/>
      <c r="RJF300" s="156"/>
      <c r="RJG300" s="156"/>
      <c r="RJH300" s="156"/>
      <c r="RJI300" s="156"/>
      <c r="RJJ300" s="156"/>
      <c r="RJK300" s="156"/>
      <c r="RJL300" s="156"/>
      <c r="RJM300" s="156"/>
      <c r="RJN300" s="156"/>
      <c r="RJO300" s="156"/>
      <c r="RJP300" s="156"/>
      <c r="RJQ300" s="156"/>
      <c r="RJR300" s="156"/>
      <c r="RJS300" s="156"/>
      <c r="RJT300" s="156"/>
      <c r="RJU300" s="156"/>
      <c r="RJV300" s="156"/>
      <c r="RJW300" s="156"/>
      <c r="RJX300" s="156"/>
      <c r="RJY300" s="156"/>
      <c r="RJZ300" s="156"/>
      <c r="RKA300" s="156"/>
      <c r="RKB300" s="156"/>
      <c r="RKC300" s="156"/>
      <c r="RKD300" s="156"/>
      <c r="RKE300" s="156"/>
      <c r="RKF300" s="156"/>
      <c r="RKG300" s="156"/>
      <c r="RKH300" s="157"/>
      <c r="RKI300" s="153"/>
      <c r="RKJ300" s="156"/>
      <c r="RKK300" s="156"/>
      <c r="RKL300" s="156"/>
      <c r="RKM300" s="156"/>
      <c r="RKN300" s="156"/>
      <c r="RKO300" s="156"/>
      <c r="RKP300" s="156"/>
      <c r="RKQ300" s="156"/>
      <c r="RKR300" s="156"/>
      <c r="RKS300" s="156"/>
      <c r="RKT300" s="156"/>
      <c r="RKU300" s="156"/>
      <c r="RKV300" s="156"/>
      <c r="RKW300" s="156"/>
      <c r="RKX300" s="156"/>
      <c r="RKY300" s="156"/>
      <c r="RKZ300" s="156"/>
      <c r="RLA300" s="156"/>
      <c r="RLB300" s="156"/>
      <c r="RLC300" s="156"/>
      <c r="RLD300" s="156"/>
      <c r="RLE300" s="156"/>
      <c r="RLF300" s="156"/>
      <c r="RLG300" s="156"/>
      <c r="RLH300" s="156"/>
      <c r="RLI300" s="156"/>
      <c r="RLJ300" s="156"/>
      <c r="RLK300" s="156"/>
      <c r="RLL300" s="156"/>
      <c r="RLM300" s="157"/>
      <c r="RLN300" s="153"/>
      <c r="RLO300" s="156"/>
      <c r="RLP300" s="156"/>
      <c r="RLQ300" s="156"/>
      <c r="RLR300" s="156"/>
      <c r="RLS300" s="156"/>
      <c r="RLT300" s="156"/>
      <c r="RLU300" s="156"/>
      <c r="RLV300" s="156"/>
      <c r="RLW300" s="156"/>
      <c r="RLX300" s="156"/>
      <c r="RLY300" s="156"/>
      <c r="RLZ300" s="156"/>
      <c r="RMA300" s="156"/>
      <c r="RMB300" s="156"/>
      <c r="RMC300" s="156"/>
      <c r="RMD300" s="156"/>
      <c r="RME300" s="156"/>
      <c r="RMF300" s="156"/>
      <c r="RMG300" s="156"/>
      <c r="RMH300" s="156"/>
      <c r="RMI300" s="156"/>
      <c r="RMJ300" s="156"/>
      <c r="RMK300" s="156"/>
      <c r="RML300" s="156"/>
      <c r="RMM300" s="156"/>
      <c r="RMN300" s="156"/>
      <c r="RMO300" s="156"/>
      <c r="RMP300" s="156"/>
      <c r="RMQ300" s="156"/>
      <c r="RMR300" s="157"/>
      <c r="RMS300" s="153"/>
      <c r="RMT300" s="156"/>
      <c r="RMU300" s="156"/>
      <c r="RMV300" s="156"/>
      <c r="RMW300" s="156"/>
      <c r="RMX300" s="156"/>
      <c r="RMY300" s="156"/>
      <c r="RMZ300" s="156"/>
      <c r="RNA300" s="156"/>
      <c r="RNB300" s="156"/>
      <c r="RNC300" s="156"/>
      <c r="RND300" s="156"/>
      <c r="RNE300" s="156"/>
      <c r="RNF300" s="156"/>
      <c r="RNG300" s="156"/>
      <c r="RNH300" s="156"/>
      <c r="RNI300" s="156"/>
      <c r="RNJ300" s="156"/>
      <c r="RNK300" s="156"/>
      <c r="RNL300" s="156"/>
      <c r="RNM300" s="156"/>
      <c r="RNN300" s="156"/>
      <c r="RNO300" s="156"/>
      <c r="RNP300" s="156"/>
      <c r="RNQ300" s="156"/>
      <c r="RNR300" s="156"/>
      <c r="RNS300" s="156"/>
      <c r="RNT300" s="156"/>
      <c r="RNU300" s="156"/>
      <c r="RNV300" s="156"/>
      <c r="RNW300" s="157"/>
      <c r="RNX300" s="153"/>
      <c r="RNY300" s="156"/>
      <c r="RNZ300" s="156"/>
      <c r="ROA300" s="156"/>
      <c r="ROB300" s="156"/>
      <c r="ROC300" s="156"/>
      <c r="ROD300" s="156"/>
      <c r="ROE300" s="156"/>
      <c r="ROF300" s="156"/>
      <c r="ROG300" s="156"/>
      <c r="ROH300" s="156"/>
      <c r="ROI300" s="156"/>
      <c r="ROJ300" s="156"/>
      <c r="ROK300" s="156"/>
      <c r="ROL300" s="156"/>
      <c r="ROM300" s="156"/>
      <c r="RON300" s="156"/>
      <c r="ROO300" s="156"/>
      <c r="ROP300" s="156"/>
      <c r="ROQ300" s="156"/>
      <c r="ROR300" s="156"/>
      <c r="ROS300" s="156"/>
      <c r="ROT300" s="156"/>
      <c r="ROU300" s="156"/>
      <c r="ROV300" s="156"/>
      <c r="ROW300" s="156"/>
      <c r="ROX300" s="156"/>
      <c r="ROY300" s="156"/>
      <c r="ROZ300" s="156"/>
      <c r="RPA300" s="156"/>
      <c r="RPB300" s="157"/>
      <c r="RPC300" s="153"/>
      <c r="RPD300" s="156"/>
      <c r="RPE300" s="156"/>
      <c r="RPF300" s="156"/>
      <c r="RPG300" s="156"/>
      <c r="RPH300" s="156"/>
      <c r="RPI300" s="156"/>
      <c r="RPJ300" s="156"/>
      <c r="RPK300" s="156"/>
      <c r="RPL300" s="156"/>
      <c r="RPM300" s="156"/>
      <c r="RPN300" s="156"/>
      <c r="RPO300" s="156"/>
      <c r="RPP300" s="156"/>
      <c r="RPQ300" s="156"/>
      <c r="RPR300" s="156"/>
      <c r="RPS300" s="156"/>
      <c r="RPT300" s="156"/>
      <c r="RPU300" s="156"/>
      <c r="RPV300" s="156"/>
      <c r="RPW300" s="156"/>
      <c r="RPX300" s="156"/>
      <c r="RPY300" s="156"/>
      <c r="RPZ300" s="156"/>
      <c r="RQA300" s="156"/>
      <c r="RQB300" s="156"/>
      <c r="RQC300" s="156"/>
      <c r="RQD300" s="156"/>
      <c r="RQE300" s="156"/>
      <c r="RQF300" s="156"/>
      <c r="RQG300" s="157"/>
      <c r="RQH300" s="153"/>
      <c r="RQI300" s="156"/>
      <c r="RQJ300" s="156"/>
      <c r="RQK300" s="156"/>
      <c r="RQL300" s="156"/>
      <c r="RQM300" s="156"/>
      <c r="RQN300" s="156"/>
      <c r="RQO300" s="156"/>
      <c r="RQP300" s="156"/>
      <c r="RQQ300" s="156"/>
      <c r="RQR300" s="156"/>
      <c r="RQS300" s="156"/>
      <c r="RQT300" s="156"/>
      <c r="RQU300" s="156"/>
      <c r="RQV300" s="156"/>
      <c r="RQW300" s="156"/>
      <c r="RQX300" s="156"/>
      <c r="RQY300" s="156"/>
      <c r="RQZ300" s="156"/>
      <c r="RRA300" s="156"/>
      <c r="RRB300" s="156"/>
      <c r="RRC300" s="156"/>
      <c r="RRD300" s="156"/>
      <c r="RRE300" s="156"/>
      <c r="RRF300" s="156"/>
      <c r="RRG300" s="156"/>
      <c r="RRH300" s="156"/>
      <c r="RRI300" s="156"/>
      <c r="RRJ300" s="156"/>
      <c r="RRK300" s="156"/>
      <c r="RRL300" s="157"/>
      <c r="RRM300" s="153"/>
      <c r="RRN300" s="156"/>
      <c r="RRO300" s="156"/>
      <c r="RRP300" s="156"/>
      <c r="RRQ300" s="156"/>
      <c r="RRR300" s="156"/>
      <c r="RRS300" s="156"/>
      <c r="RRT300" s="156"/>
      <c r="RRU300" s="156"/>
      <c r="RRV300" s="156"/>
      <c r="RRW300" s="156"/>
      <c r="RRX300" s="156"/>
      <c r="RRY300" s="156"/>
      <c r="RRZ300" s="156"/>
      <c r="RSA300" s="156"/>
      <c r="RSB300" s="156"/>
      <c r="RSC300" s="156"/>
      <c r="RSD300" s="156"/>
      <c r="RSE300" s="156"/>
      <c r="RSF300" s="156"/>
      <c r="RSG300" s="156"/>
      <c r="RSH300" s="156"/>
      <c r="RSI300" s="156"/>
      <c r="RSJ300" s="156"/>
      <c r="RSK300" s="156"/>
      <c r="RSL300" s="156"/>
      <c r="RSM300" s="156"/>
      <c r="RSN300" s="156"/>
      <c r="RSO300" s="156"/>
      <c r="RSP300" s="156"/>
      <c r="RSQ300" s="157"/>
      <c r="RSR300" s="153"/>
      <c r="RSS300" s="156"/>
      <c r="RST300" s="156"/>
      <c r="RSU300" s="156"/>
      <c r="RSV300" s="156"/>
      <c r="RSW300" s="156"/>
      <c r="RSX300" s="156"/>
      <c r="RSY300" s="156"/>
      <c r="RSZ300" s="156"/>
      <c r="RTA300" s="156"/>
      <c r="RTB300" s="156"/>
      <c r="RTC300" s="156"/>
      <c r="RTD300" s="156"/>
      <c r="RTE300" s="156"/>
      <c r="RTF300" s="156"/>
      <c r="RTG300" s="156"/>
      <c r="RTH300" s="156"/>
      <c r="RTI300" s="156"/>
      <c r="RTJ300" s="156"/>
      <c r="RTK300" s="156"/>
      <c r="RTL300" s="156"/>
      <c r="RTM300" s="156"/>
      <c r="RTN300" s="156"/>
      <c r="RTO300" s="156"/>
      <c r="RTP300" s="156"/>
      <c r="RTQ300" s="156"/>
      <c r="RTR300" s="156"/>
      <c r="RTS300" s="156"/>
      <c r="RTT300" s="156"/>
      <c r="RTU300" s="156"/>
      <c r="RTV300" s="157"/>
      <c r="RTW300" s="153"/>
      <c r="RTX300" s="156"/>
      <c r="RTY300" s="156"/>
      <c r="RTZ300" s="156"/>
      <c r="RUA300" s="156"/>
      <c r="RUB300" s="156"/>
      <c r="RUC300" s="156"/>
      <c r="RUD300" s="156"/>
      <c r="RUE300" s="156"/>
      <c r="RUF300" s="156"/>
      <c r="RUG300" s="156"/>
      <c r="RUH300" s="156"/>
      <c r="RUI300" s="156"/>
      <c r="RUJ300" s="156"/>
      <c r="RUK300" s="156"/>
      <c r="RUL300" s="156"/>
      <c r="RUM300" s="156"/>
      <c r="RUN300" s="156"/>
      <c r="RUO300" s="156"/>
      <c r="RUP300" s="156"/>
      <c r="RUQ300" s="156"/>
      <c r="RUR300" s="156"/>
      <c r="RUS300" s="156"/>
      <c r="RUT300" s="156"/>
      <c r="RUU300" s="156"/>
      <c r="RUV300" s="156"/>
      <c r="RUW300" s="156"/>
      <c r="RUX300" s="156"/>
      <c r="RUY300" s="156"/>
      <c r="RUZ300" s="156"/>
      <c r="RVA300" s="157"/>
      <c r="RVB300" s="153"/>
      <c r="RVC300" s="156"/>
      <c r="RVD300" s="156"/>
      <c r="RVE300" s="156"/>
      <c r="RVF300" s="156"/>
      <c r="RVG300" s="156"/>
      <c r="RVH300" s="156"/>
      <c r="RVI300" s="156"/>
      <c r="RVJ300" s="156"/>
      <c r="RVK300" s="156"/>
      <c r="RVL300" s="156"/>
      <c r="RVM300" s="156"/>
      <c r="RVN300" s="156"/>
      <c r="RVO300" s="156"/>
      <c r="RVP300" s="156"/>
      <c r="RVQ300" s="156"/>
      <c r="RVR300" s="156"/>
      <c r="RVS300" s="156"/>
      <c r="RVT300" s="156"/>
      <c r="RVU300" s="156"/>
      <c r="RVV300" s="156"/>
      <c r="RVW300" s="156"/>
      <c r="RVX300" s="156"/>
      <c r="RVY300" s="156"/>
      <c r="RVZ300" s="156"/>
      <c r="RWA300" s="156"/>
      <c r="RWB300" s="156"/>
      <c r="RWC300" s="156"/>
      <c r="RWD300" s="156"/>
      <c r="RWE300" s="156"/>
      <c r="RWF300" s="157"/>
      <c r="RWG300" s="153"/>
      <c r="RWH300" s="156"/>
      <c r="RWI300" s="156"/>
      <c r="RWJ300" s="156"/>
      <c r="RWK300" s="156"/>
      <c r="RWL300" s="156"/>
      <c r="RWM300" s="156"/>
      <c r="RWN300" s="156"/>
      <c r="RWO300" s="156"/>
      <c r="RWP300" s="156"/>
      <c r="RWQ300" s="156"/>
      <c r="RWR300" s="156"/>
      <c r="RWS300" s="156"/>
      <c r="RWT300" s="156"/>
      <c r="RWU300" s="156"/>
      <c r="RWV300" s="156"/>
      <c r="RWW300" s="156"/>
      <c r="RWX300" s="156"/>
      <c r="RWY300" s="156"/>
      <c r="RWZ300" s="156"/>
      <c r="RXA300" s="156"/>
      <c r="RXB300" s="156"/>
      <c r="RXC300" s="156"/>
      <c r="RXD300" s="156"/>
      <c r="RXE300" s="156"/>
      <c r="RXF300" s="156"/>
      <c r="RXG300" s="156"/>
      <c r="RXH300" s="156"/>
      <c r="RXI300" s="156"/>
      <c r="RXJ300" s="156"/>
      <c r="RXK300" s="157"/>
      <c r="RXL300" s="153"/>
      <c r="RXM300" s="156"/>
      <c r="RXN300" s="156"/>
      <c r="RXO300" s="156"/>
      <c r="RXP300" s="156"/>
      <c r="RXQ300" s="156"/>
      <c r="RXR300" s="156"/>
      <c r="RXS300" s="156"/>
      <c r="RXT300" s="156"/>
      <c r="RXU300" s="156"/>
      <c r="RXV300" s="156"/>
      <c r="RXW300" s="156"/>
      <c r="RXX300" s="156"/>
      <c r="RXY300" s="156"/>
      <c r="RXZ300" s="156"/>
      <c r="RYA300" s="156"/>
      <c r="RYB300" s="156"/>
      <c r="RYC300" s="156"/>
      <c r="RYD300" s="156"/>
      <c r="RYE300" s="156"/>
      <c r="RYF300" s="156"/>
      <c r="RYG300" s="156"/>
      <c r="RYH300" s="156"/>
      <c r="RYI300" s="156"/>
      <c r="RYJ300" s="156"/>
      <c r="RYK300" s="156"/>
      <c r="RYL300" s="156"/>
      <c r="RYM300" s="156"/>
      <c r="RYN300" s="156"/>
      <c r="RYO300" s="156"/>
      <c r="RYP300" s="157"/>
      <c r="RYQ300" s="153"/>
      <c r="RYR300" s="156"/>
      <c r="RYS300" s="156"/>
      <c r="RYT300" s="156"/>
      <c r="RYU300" s="156"/>
      <c r="RYV300" s="156"/>
      <c r="RYW300" s="156"/>
      <c r="RYX300" s="156"/>
      <c r="RYY300" s="156"/>
      <c r="RYZ300" s="156"/>
      <c r="RZA300" s="156"/>
      <c r="RZB300" s="156"/>
      <c r="RZC300" s="156"/>
      <c r="RZD300" s="156"/>
      <c r="RZE300" s="156"/>
      <c r="RZF300" s="156"/>
      <c r="RZG300" s="156"/>
      <c r="RZH300" s="156"/>
      <c r="RZI300" s="156"/>
      <c r="RZJ300" s="156"/>
      <c r="RZK300" s="156"/>
      <c r="RZL300" s="156"/>
      <c r="RZM300" s="156"/>
      <c r="RZN300" s="156"/>
      <c r="RZO300" s="156"/>
      <c r="RZP300" s="156"/>
      <c r="RZQ300" s="156"/>
      <c r="RZR300" s="156"/>
      <c r="RZS300" s="156"/>
      <c r="RZT300" s="156"/>
      <c r="RZU300" s="157"/>
      <c r="RZV300" s="153"/>
      <c r="RZW300" s="156"/>
      <c r="RZX300" s="156"/>
      <c r="RZY300" s="156"/>
      <c r="RZZ300" s="156"/>
      <c r="SAA300" s="156"/>
      <c r="SAB300" s="156"/>
      <c r="SAC300" s="156"/>
      <c r="SAD300" s="156"/>
      <c r="SAE300" s="156"/>
      <c r="SAF300" s="156"/>
      <c r="SAG300" s="156"/>
      <c r="SAH300" s="156"/>
      <c r="SAI300" s="156"/>
      <c r="SAJ300" s="156"/>
      <c r="SAK300" s="156"/>
      <c r="SAL300" s="156"/>
      <c r="SAM300" s="156"/>
      <c r="SAN300" s="156"/>
      <c r="SAO300" s="156"/>
      <c r="SAP300" s="156"/>
      <c r="SAQ300" s="156"/>
      <c r="SAR300" s="156"/>
      <c r="SAS300" s="156"/>
      <c r="SAT300" s="156"/>
      <c r="SAU300" s="156"/>
      <c r="SAV300" s="156"/>
      <c r="SAW300" s="156"/>
      <c r="SAX300" s="156"/>
      <c r="SAY300" s="156"/>
      <c r="SAZ300" s="157"/>
      <c r="SBA300" s="153"/>
      <c r="SBB300" s="156"/>
      <c r="SBC300" s="156"/>
      <c r="SBD300" s="156"/>
      <c r="SBE300" s="156"/>
      <c r="SBF300" s="156"/>
      <c r="SBG300" s="156"/>
      <c r="SBH300" s="156"/>
      <c r="SBI300" s="156"/>
      <c r="SBJ300" s="156"/>
      <c r="SBK300" s="156"/>
      <c r="SBL300" s="156"/>
      <c r="SBM300" s="156"/>
      <c r="SBN300" s="156"/>
      <c r="SBO300" s="156"/>
      <c r="SBP300" s="156"/>
      <c r="SBQ300" s="156"/>
      <c r="SBR300" s="156"/>
      <c r="SBS300" s="156"/>
      <c r="SBT300" s="156"/>
      <c r="SBU300" s="156"/>
      <c r="SBV300" s="156"/>
      <c r="SBW300" s="156"/>
      <c r="SBX300" s="156"/>
      <c r="SBY300" s="156"/>
      <c r="SBZ300" s="156"/>
      <c r="SCA300" s="156"/>
      <c r="SCB300" s="156"/>
      <c r="SCC300" s="156"/>
      <c r="SCD300" s="156"/>
      <c r="SCE300" s="157"/>
      <c r="SCF300" s="153"/>
      <c r="SCG300" s="156"/>
      <c r="SCH300" s="156"/>
      <c r="SCI300" s="156"/>
      <c r="SCJ300" s="156"/>
      <c r="SCK300" s="156"/>
      <c r="SCL300" s="156"/>
      <c r="SCM300" s="156"/>
      <c r="SCN300" s="156"/>
      <c r="SCO300" s="156"/>
      <c r="SCP300" s="156"/>
      <c r="SCQ300" s="156"/>
      <c r="SCR300" s="156"/>
      <c r="SCS300" s="156"/>
      <c r="SCT300" s="156"/>
      <c r="SCU300" s="156"/>
      <c r="SCV300" s="156"/>
      <c r="SCW300" s="156"/>
      <c r="SCX300" s="156"/>
      <c r="SCY300" s="156"/>
      <c r="SCZ300" s="156"/>
      <c r="SDA300" s="156"/>
      <c r="SDB300" s="156"/>
      <c r="SDC300" s="156"/>
      <c r="SDD300" s="156"/>
      <c r="SDE300" s="156"/>
      <c r="SDF300" s="156"/>
      <c r="SDG300" s="156"/>
      <c r="SDH300" s="156"/>
      <c r="SDI300" s="156"/>
      <c r="SDJ300" s="157"/>
      <c r="SDK300" s="153"/>
      <c r="SDL300" s="156"/>
      <c r="SDM300" s="156"/>
      <c r="SDN300" s="156"/>
      <c r="SDO300" s="156"/>
      <c r="SDP300" s="156"/>
      <c r="SDQ300" s="156"/>
      <c r="SDR300" s="156"/>
      <c r="SDS300" s="156"/>
      <c r="SDT300" s="156"/>
      <c r="SDU300" s="156"/>
      <c r="SDV300" s="156"/>
      <c r="SDW300" s="156"/>
      <c r="SDX300" s="156"/>
      <c r="SDY300" s="156"/>
      <c r="SDZ300" s="156"/>
      <c r="SEA300" s="156"/>
      <c r="SEB300" s="156"/>
      <c r="SEC300" s="156"/>
      <c r="SED300" s="156"/>
      <c r="SEE300" s="156"/>
      <c r="SEF300" s="156"/>
      <c r="SEG300" s="156"/>
      <c r="SEH300" s="156"/>
      <c r="SEI300" s="156"/>
      <c r="SEJ300" s="156"/>
      <c r="SEK300" s="156"/>
      <c r="SEL300" s="156"/>
      <c r="SEM300" s="156"/>
      <c r="SEN300" s="156"/>
      <c r="SEO300" s="157"/>
      <c r="SEP300" s="153"/>
      <c r="SEQ300" s="156"/>
      <c r="SER300" s="156"/>
      <c r="SES300" s="156"/>
      <c r="SET300" s="156"/>
      <c r="SEU300" s="156"/>
      <c r="SEV300" s="156"/>
      <c r="SEW300" s="156"/>
      <c r="SEX300" s="156"/>
      <c r="SEY300" s="156"/>
      <c r="SEZ300" s="156"/>
      <c r="SFA300" s="156"/>
      <c r="SFB300" s="156"/>
      <c r="SFC300" s="156"/>
      <c r="SFD300" s="156"/>
      <c r="SFE300" s="156"/>
      <c r="SFF300" s="156"/>
      <c r="SFG300" s="156"/>
      <c r="SFH300" s="156"/>
      <c r="SFI300" s="156"/>
      <c r="SFJ300" s="156"/>
      <c r="SFK300" s="156"/>
      <c r="SFL300" s="156"/>
      <c r="SFM300" s="156"/>
      <c r="SFN300" s="156"/>
      <c r="SFO300" s="156"/>
      <c r="SFP300" s="156"/>
      <c r="SFQ300" s="156"/>
      <c r="SFR300" s="156"/>
      <c r="SFS300" s="156"/>
      <c r="SFT300" s="157"/>
      <c r="SFU300" s="153"/>
      <c r="SFV300" s="156"/>
      <c r="SFW300" s="156"/>
      <c r="SFX300" s="156"/>
      <c r="SFY300" s="156"/>
      <c r="SFZ300" s="156"/>
      <c r="SGA300" s="156"/>
      <c r="SGB300" s="156"/>
      <c r="SGC300" s="156"/>
      <c r="SGD300" s="156"/>
      <c r="SGE300" s="156"/>
      <c r="SGF300" s="156"/>
      <c r="SGG300" s="156"/>
      <c r="SGH300" s="156"/>
      <c r="SGI300" s="156"/>
      <c r="SGJ300" s="156"/>
      <c r="SGK300" s="156"/>
      <c r="SGL300" s="156"/>
      <c r="SGM300" s="156"/>
      <c r="SGN300" s="156"/>
      <c r="SGO300" s="156"/>
      <c r="SGP300" s="156"/>
      <c r="SGQ300" s="156"/>
      <c r="SGR300" s="156"/>
      <c r="SGS300" s="156"/>
      <c r="SGT300" s="156"/>
      <c r="SGU300" s="156"/>
      <c r="SGV300" s="156"/>
      <c r="SGW300" s="156"/>
      <c r="SGX300" s="156"/>
      <c r="SGY300" s="157"/>
      <c r="SGZ300" s="153"/>
      <c r="SHA300" s="156"/>
      <c r="SHB300" s="156"/>
      <c r="SHC300" s="156"/>
      <c r="SHD300" s="156"/>
      <c r="SHE300" s="156"/>
      <c r="SHF300" s="156"/>
      <c r="SHG300" s="156"/>
      <c r="SHH300" s="156"/>
      <c r="SHI300" s="156"/>
      <c r="SHJ300" s="156"/>
      <c r="SHK300" s="156"/>
      <c r="SHL300" s="156"/>
      <c r="SHM300" s="156"/>
      <c r="SHN300" s="156"/>
      <c r="SHO300" s="156"/>
      <c r="SHP300" s="156"/>
      <c r="SHQ300" s="156"/>
      <c r="SHR300" s="156"/>
      <c r="SHS300" s="156"/>
      <c r="SHT300" s="156"/>
      <c r="SHU300" s="156"/>
      <c r="SHV300" s="156"/>
      <c r="SHW300" s="156"/>
      <c r="SHX300" s="156"/>
      <c r="SHY300" s="156"/>
      <c r="SHZ300" s="156"/>
      <c r="SIA300" s="156"/>
      <c r="SIB300" s="156"/>
      <c r="SIC300" s="156"/>
      <c r="SID300" s="157"/>
      <c r="SIE300" s="153"/>
      <c r="SIF300" s="156"/>
      <c r="SIG300" s="156"/>
      <c r="SIH300" s="156"/>
      <c r="SII300" s="156"/>
      <c r="SIJ300" s="156"/>
      <c r="SIK300" s="156"/>
      <c r="SIL300" s="156"/>
      <c r="SIM300" s="156"/>
      <c r="SIN300" s="156"/>
      <c r="SIO300" s="156"/>
      <c r="SIP300" s="156"/>
      <c r="SIQ300" s="156"/>
      <c r="SIR300" s="156"/>
      <c r="SIS300" s="156"/>
      <c r="SIT300" s="156"/>
      <c r="SIU300" s="156"/>
      <c r="SIV300" s="156"/>
      <c r="SIW300" s="156"/>
      <c r="SIX300" s="156"/>
      <c r="SIY300" s="156"/>
      <c r="SIZ300" s="156"/>
      <c r="SJA300" s="156"/>
      <c r="SJB300" s="156"/>
      <c r="SJC300" s="156"/>
      <c r="SJD300" s="156"/>
      <c r="SJE300" s="156"/>
      <c r="SJF300" s="156"/>
      <c r="SJG300" s="156"/>
      <c r="SJH300" s="156"/>
      <c r="SJI300" s="157"/>
      <c r="SJJ300" s="153"/>
      <c r="SJK300" s="156"/>
      <c r="SJL300" s="156"/>
      <c r="SJM300" s="156"/>
      <c r="SJN300" s="156"/>
      <c r="SJO300" s="156"/>
      <c r="SJP300" s="156"/>
      <c r="SJQ300" s="156"/>
      <c r="SJR300" s="156"/>
      <c r="SJS300" s="156"/>
      <c r="SJT300" s="156"/>
      <c r="SJU300" s="156"/>
      <c r="SJV300" s="156"/>
      <c r="SJW300" s="156"/>
      <c r="SJX300" s="156"/>
      <c r="SJY300" s="156"/>
      <c r="SJZ300" s="156"/>
      <c r="SKA300" s="156"/>
      <c r="SKB300" s="156"/>
      <c r="SKC300" s="156"/>
      <c r="SKD300" s="156"/>
      <c r="SKE300" s="156"/>
      <c r="SKF300" s="156"/>
      <c r="SKG300" s="156"/>
      <c r="SKH300" s="156"/>
      <c r="SKI300" s="156"/>
      <c r="SKJ300" s="156"/>
      <c r="SKK300" s="156"/>
      <c r="SKL300" s="156"/>
      <c r="SKM300" s="156"/>
      <c r="SKN300" s="157"/>
      <c r="SKO300" s="153"/>
      <c r="SKP300" s="156"/>
      <c r="SKQ300" s="156"/>
      <c r="SKR300" s="156"/>
      <c r="SKS300" s="156"/>
      <c r="SKT300" s="156"/>
      <c r="SKU300" s="156"/>
      <c r="SKV300" s="156"/>
      <c r="SKW300" s="156"/>
      <c r="SKX300" s="156"/>
      <c r="SKY300" s="156"/>
      <c r="SKZ300" s="156"/>
      <c r="SLA300" s="156"/>
      <c r="SLB300" s="156"/>
      <c r="SLC300" s="156"/>
      <c r="SLD300" s="156"/>
      <c r="SLE300" s="156"/>
      <c r="SLF300" s="156"/>
      <c r="SLG300" s="156"/>
      <c r="SLH300" s="156"/>
      <c r="SLI300" s="156"/>
      <c r="SLJ300" s="156"/>
      <c r="SLK300" s="156"/>
      <c r="SLL300" s="156"/>
      <c r="SLM300" s="156"/>
      <c r="SLN300" s="156"/>
      <c r="SLO300" s="156"/>
      <c r="SLP300" s="156"/>
      <c r="SLQ300" s="156"/>
      <c r="SLR300" s="156"/>
      <c r="SLS300" s="157"/>
      <c r="SLT300" s="153"/>
      <c r="SLU300" s="156"/>
      <c r="SLV300" s="156"/>
      <c r="SLW300" s="156"/>
      <c r="SLX300" s="156"/>
      <c r="SLY300" s="156"/>
      <c r="SLZ300" s="156"/>
      <c r="SMA300" s="156"/>
      <c r="SMB300" s="156"/>
      <c r="SMC300" s="156"/>
      <c r="SMD300" s="156"/>
      <c r="SME300" s="156"/>
      <c r="SMF300" s="156"/>
      <c r="SMG300" s="156"/>
      <c r="SMH300" s="156"/>
      <c r="SMI300" s="156"/>
      <c r="SMJ300" s="156"/>
      <c r="SMK300" s="156"/>
      <c r="SML300" s="156"/>
      <c r="SMM300" s="156"/>
      <c r="SMN300" s="156"/>
      <c r="SMO300" s="156"/>
      <c r="SMP300" s="156"/>
      <c r="SMQ300" s="156"/>
      <c r="SMR300" s="156"/>
      <c r="SMS300" s="156"/>
      <c r="SMT300" s="156"/>
      <c r="SMU300" s="156"/>
      <c r="SMV300" s="156"/>
      <c r="SMW300" s="156"/>
      <c r="SMX300" s="157"/>
      <c r="SMY300" s="153"/>
      <c r="SMZ300" s="156"/>
      <c r="SNA300" s="156"/>
      <c r="SNB300" s="156"/>
      <c r="SNC300" s="156"/>
      <c r="SND300" s="156"/>
      <c r="SNE300" s="156"/>
      <c r="SNF300" s="156"/>
      <c r="SNG300" s="156"/>
      <c r="SNH300" s="156"/>
      <c r="SNI300" s="156"/>
      <c r="SNJ300" s="156"/>
      <c r="SNK300" s="156"/>
      <c r="SNL300" s="156"/>
      <c r="SNM300" s="156"/>
      <c r="SNN300" s="156"/>
      <c r="SNO300" s="156"/>
      <c r="SNP300" s="156"/>
      <c r="SNQ300" s="156"/>
      <c r="SNR300" s="156"/>
      <c r="SNS300" s="156"/>
      <c r="SNT300" s="156"/>
      <c r="SNU300" s="156"/>
      <c r="SNV300" s="156"/>
      <c r="SNW300" s="156"/>
      <c r="SNX300" s="156"/>
      <c r="SNY300" s="156"/>
      <c r="SNZ300" s="156"/>
      <c r="SOA300" s="156"/>
      <c r="SOB300" s="156"/>
      <c r="SOC300" s="157"/>
      <c r="SOD300" s="153"/>
      <c r="SOE300" s="156"/>
      <c r="SOF300" s="156"/>
      <c r="SOG300" s="156"/>
      <c r="SOH300" s="156"/>
      <c r="SOI300" s="156"/>
      <c r="SOJ300" s="156"/>
      <c r="SOK300" s="156"/>
      <c r="SOL300" s="156"/>
      <c r="SOM300" s="156"/>
      <c r="SON300" s="156"/>
      <c r="SOO300" s="156"/>
      <c r="SOP300" s="156"/>
      <c r="SOQ300" s="156"/>
      <c r="SOR300" s="156"/>
      <c r="SOS300" s="156"/>
      <c r="SOT300" s="156"/>
      <c r="SOU300" s="156"/>
      <c r="SOV300" s="156"/>
      <c r="SOW300" s="156"/>
      <c r="SOX300" s="156"/>
      <c r="SOY300" s="156"/>
      <c r="SOZ300" s="156"/>
      <c r="SPA300" s="156"/>
      <c r="SPB300" s="156"/>
      <c r="SPC300" s="156"/>
      <c r="SPD300" s="156"/>
      <c r="SPE300" s="156"/>
      <c r="SPF300" s="156"/>
      <c r="SPG300" s="156"/>
      <c r="SPH300" s="157"/>
      <c r="SPI300" s="153"/>
      <c r="SPJ300" s="156"/>
      <c r="SPK300" s="156"/>
      <c r="SPL300" s="156"/>
      <c r="SPM300" s="156"/>
      <c r="SPN300" s="156"/>
      <c r="SPO300" s="156"/>
      <c r="SPP300" s="156"/>
      <c r="SPQ300" s="156"/>
      <c r="SPR300" s="156"/>
      <c r="SPS300" s="156"/>
      <c r="SPT300" s="156"/>
      <c r="SPU300" s="156"/>
      <c r="SPV300" s="156"/>
      <c r="SPW300" s="156"/>
      <c r="SPX300" s="156"/>
      <c r="SPY300" s="156"/>
      <c r="SPZ300" s="156"/>
      <c r="SQA300" s="156"/>
      <c r="SQB300" s="156"/>
      <c r="SQC300" s="156"/>
      <c r="SQD300" s="156"/>
      <c r="SQE300" s="156"/>
      <c r="SQF300" s="156"/>
      <c r="SQG300" s="156"/>
      <c r="SQH300" s="156"/>
      <c r="SQI300" s="156"/>
      <c r="SQJ300" s="156"/>
      <c r="SQK300" s="156"/>
      <c r="SQL300" s="156"/>
      <c r="SQM300" s="157"/>
      <c r="SQN300" s="153"/>
      <c r="SQO300" s="156"/>
      <c r="SQP300" s="156"/>
      <c r="SQQ300" s="156"/>
      <c r="SQR300" s="156"/>
      <c r="SQS300" s="156"/>
      <c r="SQT300" s="156"/>
      <c r="SQU300" s="156"/>
      <c r="SQV300" s="156"/>
      <c r="SQW300" s="156"/>
      <c r="SQX300" s="156"/>
      <c r="SQY300" s="156"/>
      <c r="SQZ300" s="156"/>
      <c r="SRA300" s="156"/>
      <c r="SRB300" s="156"/>
      <c r="SRC300" s="156"/>
      <c r="SRD300" s="156"/>
      <c r="SRE300" s="156"/>
      <c r="SRF300" s="156"/>
      <c r="SRG300" s="156"/>
      <c r="SRH300" s="156"/>
      <c r="SRI300" s="156"/>
      <c r="SRJ300" s="156"/>
      <c r="SRK300" s="156"/>
      <c r="SRL300" s="156"/>
      <c r="SRM300" s="156"/>
      <c r="SRN300" s="156"/>
      <c r="SRO300" s="156"/>
      <c r="SRP300" s="156"/>
      <c r="SRQ300" s="156"/>
      <c r="SRR300" s="157"/>
      <c r="SRS300" s="153"/>
      <c r="SRT300" s="156"/>
      <c r="SRU300" s="156"/>
      <c r="SRV300" s="156"/>
      <c r="SRW300" s="156"/>
      <c r="SRX300" s="156"/>
      <c r="SRY300" s="156"/>
      <c r="SRZ300" s="156"/>
      <c r="SSA300" s="156"/>
      <c r="SSB300" s="156"/>
      <c r="SSC300" s="156"/>
      <c r="SSD300" s="156"/>
      <c r="SSE300" s="156"/>
      <c r="SSF300" s="156"/>
      <c r="SSG300" s="156"/>
      <c r="SSH300" s="156"/>
      <c r="SSI300" s="156"/>
      <c r="SSJ300" s="156"/>
      <c r="SSK300" s="156"/>
      <c r="SSL300" s="156"/>
      <c r="SSM300" s="156"/>
      <c r="SSN300" s="156"/>
      <c r="SSO300" s="156"/>
      <c r="SSP300" s="156"/>
      <c r="SSQ300" s="156"/>
      <c r="SSR300" s="156"/>
      <c r="SSS300" s="156"/>
      <c r="SST300" s="156"/>
      <c r="SSU300" s="156"/>
      <c r="SSV300" s="156"/>
      <c r="SSW300" s="157"/>
      <c r="SSX300" s="153"/>
      <c r="SSY300" s="156"/>
      <c r="SSZ300" s="156"/>
      <c r="STA300" s="156"/>
      <c r="STB300" s="156"/>
      <c r="STC300" s="156"/>
      <c r="STD300" s="156"/>
      <c r="STE300" s="156"/>
      <c r="STF300" s="156"/>
      <c r="STG300" s="156"/>
      <c r="STH300" s="156"/>
      <c r="STI300" s="156"/>
      <c r="STJ300" s="156"/>
      <c r="STK300" s="156"/>
      <c r="STL300" s="156"/>
      <c r="STM300" s="156"/>
      <c r="STN300" s="156"/>
      <c r="STO300" s="156"/>
      <c r="STP300" s="156"/>
      <c r="STQ300" s="156"/>
      <c r="STR300" s="156"/>
      <c r="STS300" s="156"/>
      <c r="STT300" s="156"/>
      <c r="STU300" s="156"/>
      <c r="STV300" s="156"/>
      <c r="STW300" s="156"/>
      <c r="STX300" s="156"/>
      <c r="STY300" s="156"/>
      <c r="STZ300" s="156"/>
      <c r="SUA300" s="156"/>
      <c r="SUB300" s="157"/>
      <c r="SUC300" s="153"/>
      <c r="SUD300" s="156"/>
      <c r="SUE300" s="156"/>
      <c r="SUF300" s="156"/>
      <c r="SUG300" s="156"/>
      <c r="SUH300" s="156"/>
      <c r="SUI300" s="156"/>
      <c r="SUJ300" s="156"/>
      <c r="SUK300" s="156"/>
      <c r="SUL300" s="156"/>
      <c r="SUM300" s="156"/>
      <c r="SUN300" s="156"/>
      <c r="SUO300" s="156"/>
      <c r="SUP300" s="156"/>
      <c r="SUQ300" s="156"/>
      <c r="SUR300" s="156"/>
      <c r="SUS300" s="156"/>
      <c r="SUT300" s="156"/>
      <c r="SUU300" s="156"/>
      <c r="SUV300" s="156"/>
      <c r="SUW300" s="156"/>
      <c r="SUX300" s="156"/>
      <c r="SUY300" s="156"/>
      <c r="SUZ300" s="156"/>
      <c r="SVA300" s="156"/>
      <c r="SVB300" s="156"/>
      <c r="SVC300" s="156"/>
      <c r="SVD300" s="156"/>
      <c r="SVE300" s="156"/>
      <c r="SVF300" s="156"/>
      <c r="SVG300" s="157"/>
      <c r="SVH300" s="153"/>
      <c r="SVI300" s="156"/>
      <c r="SVJ300" s="156"/>
      <c r="SVK300" s="156"/>
      <c r="SVL300" s="156"/>
      <c r="SVM300" s="156"/>
      <c r="SVN300" s="156"/>
      <c r="SVO300" s="156"/>
      <c r="SVP300" s="156"/>
      <c r="SVQ300" s="156"/>
      <c r="SVR300" s="156"/>
      <c r="SVS300" s="156"/>
      <c r="SVT300" s="156"/>
      <c r="SVU300" s="156"/>
      <c r="SVV300" s="156"/>
      <c r="SVW300" s="156"/>
      <c r="SVX300" s="156"/>
      <c r="SVY300" s="156"/>
      <c r="SVZ300" s="156"/>
      <c r="SWA300" s="156"/>
      <c r="SWB300" s="156"/>
      <c r="SWC300" s="156"/>
      <c r="SWD300" s="156"/>
      <c r="SWE300" s="156"/>
      <c r="SWF300" s="156"/>
      <c r="SWG300" s="156"/>
      <c r="SWH300" s="156"/>
      <c r="SWI300" s="156"/>
      <c r="SWJ300" s="156"/>
      <c r="SWK300" s="156"/>
      <c r="SWL300" s="157"/>
      <c r="SWM300" s="153"/>
      <c r="SWN300" s="156"/>
      <c r="SWO300" s="156"/>
      <c r="SWP300" s="156"/>
      <c r="SWQ300" s="156"/>
      <c r="SWR300" s="156"/>
      <c r="SWS300" s="156"/>
      <c r="SWT300" s="156"/>
      <c r="SWU300" s="156"/>
      <c r="SWV300" s="156"/>
      <c r="SWW300" s="156"/>
      <c r="SWX300" s="156"/>
      <c r="SWY300" s="156"/>
      <c r="SWZ300" s="156"/>
      <c r="SXA300" s="156"/>
      <c r="SXB300" s="156"/>
      <c r="SXC300" s="156"/>
      <c r="SXD300" s="156"/>
      <c r="SXE300" s="156"/>
      <c r="SXF300" s="156"/>
      <c r="SXG300" s="156"/>
      <c r="SXH300" s="156"/>
      <c r="SXI300" s="156"/>
      <c r="SXJ300" s="156"/>
      <c r="SXK300" s="156"/>
      <c r="SXL300" s="156"/>
      <c r="SXM300" s="156"/>
      <c r="SXN300" s="156"/>
      <c r="SXO300" s="156"/>
      <c r="SXP300" s="156"/>
      <c r="SXQ300" s="157"/>
      <c r="SXR300" s="153"/>
      <c r="SXS300" s="156"/>
      <c r="SXT300" s="156"/>
      <c r="SXU300" s="156"/>
      <c r="SXV300" s="156"/>
      <c r="SXW300" s="156"/>
      <c r="SXX300" s="156"/>
      <c r="SXY300" s="156"/>
      <c r="SXZ300" s="156"/>
      <c r="SYA300" s="156"/>
      <c r="SYB300" s="156"/>
      <c r="SYC300" s="156"/>
      <c r="SYD300" s="156"/>
      <c r="SYE300" s="156"/>
      <c r="SYF300" s="156"/>
      <c r="SYG300" s="156"/>
      <c r="SYH300" s="156"/>
      <c r="SYI300" s="156"/>
      <c r="SYJ300" s="156"/>
      <c r="SYK300" s="156"/>
      <c r="SYL300" s="156"/>
      <c r="SYM300" s="156"/>
      <c r="SYN300" s="156"/>
      <c r="SYO300" s="156"/>
      <c r="SYP300" s="156"/>
      <c r="SYQ300" s="156"/>
      <c r="SYR300" s="156"/>
      <c r="SYS300" s="156"/>
      <c r="SYT300" s="156"/>
      <c r="SYU300" s="156"/>
      <c r="SYV300" s="157"/>
      <c r="SYW300" s="153"/>
      <c r="SYX300" s="156"/>
      <c r="SYY300" s="156"/>
      <c r="SYZ300" s="156"/>
      <c r="SZA300" s="156"/>
      <c r="SZB300" s="156"/>
      <c r="SZC300" s="156"/>
      <c r="SZD300" s="156"/>
      <c r="SZE300" s="156"/>
      <c r="SZF300" s="156"/>
      <c r="SZG300" s="156"/>
      <c r="SZH300" s="156"/>
      <c r="SZI300" s="156"/>
      <c r="SZJ300" s="156"/>
      <c r="SZK300" s="156"/>
      <c r="SZL300" s="156"/>
      <c r="SZM300" s="156"/>
      <c r="SZN300" s="156"/>
      <c r="SZO300" s="156"/>
      <c r="SZP300" s="156"/>
      <c r="SZQ300" s="156"/>
      <c r="SZR300" s="156"/>
      <c r="SZS300" s="156"/>
      <c r="SZT300" s="156"/>
      <c r="SZU300" s="156"/>
      <c r="SZV300" s="156"/>
      <c r="SZW300" s="156"/>
      <c r="SZX300" s="156"/>
      <c r="SZY300" s="156"/>
      <c r="SZZ300" s="156"/>
      <c r="TAA300" s="157"/>
      <c r="TAB300" s="153"/>
      <c r="TAC300" s="156"/>
      <c r="TAD300" s="156"/>
      <c r="TAE300" s="156"/>
      <c r="TAF300" s="156"/>
      <c r="TAG300" s="156"/>
      <c r="TAH300" s="156"/>
      <c r="TAI300" s="156"/>
      <c r="TAJ300" s="156"/>
      <c r="TAK300" s="156"/>
      <c r="TAL300" s="156"/>
      <c r="TAM300" s="156"/>
      <c r="TAN300" s="156"/>
      <c r="TAO300" s="156"/>
      <c r="TAP300" s="156"/>
      <c r="TAQ300" s="156"/>
      <c r="TAR300" s="156"/>
      <c r="TAS300" s="156"/>
      <c r="TAT300" s="156"/>
      <c r="TAU300" s="156"/>
      <c r="TAV300" s="156"/>
      <c r="TAW300" s="156"/>
      <c r="TAX300" s="156"/>
      <c r="TAY300" s="156"/>
      <c r="TAZ300" s="156"/>
      <c r="TBA300" s="156"/>
      <c r="TBB300" s="156"/>
      <c r="TBC300" s="156"/>
      <c r="TBD300" s="156"/>
      <c r="TBE300" s="156"/>
      <c r="TBF300" s="157"/>
      <c r="TBG300" s="153"/>
      <c r="TBH300" s="156"/>
      <c r="TBI300" s="156"/>
      <c r="TBJ300" s="156"/>
      <c r="TBK300" s="156"/>
      <c r="TBL300" s="156"/>
      <c r="TBM300" s="156"/>
      <c r="TBN300" s="156"/>
      <c r="TBO300" s="156"/>
      <c r="TBP300" s="156"/>
      <c r="TBQ300" s="156"/>
      <c r="TBR300" s="156"/>
      <c r="TBS300" s="156"/>
      <c r="TBT300" s="156"/>
      <c r="TBU300" s="156"/>
      <c r="TBV300" s="156"/>
      <c r="TBW300" s="156"/>
      <c r="TBX300" s="156"/>
      <c r="TBY300" s="156"/>
      <c r="TBZ300" s="156"/>
      <c r="TCA300" s="156"/>
      <c r="TCB300" s="156"/>
      <c r="TCC300" s="156"/>
      <c r="TCD300" s="156"/>
      <c r="TCE300" s="156"/>
      <c r="TCF300" s="156"/>
      <c r="TCG300" s="156"/>
      <c r="TCH300" s="156"/>
      <c r="TCI300" s="156"/>
      <c r="TCJ300" s="156"/>
      <c r="TCK300" s="157"/>
      <c r="TCL300" s="153"/>
      <c r="TCM300" s="156"/>
      <c r="TCN300" s="156"/>
      <c r="TCO300" s="156"/>
      <c r="TCP300" s="156"/>
      <c r="TCQ300" s="156"/>
      <c r="TCR300" s="156"/>
      <c r="TCS300" s="156"/>
      <c r="TCT300" s="156"/>
      <c r="TCU300" s="156"/>
      <c r="TCV300" s="156"/>
      <c r="TCW300" s="156"/>
      <c r="TCX300" s="156"/>
      <c r="TCY300" s="156"/>
      <c r="TCZ300" s="156"/>
      <c r="TDA300" s="156"/>
      <c r="TDB300" s="156"/>
      <c r="TDC300" s="156"/>
      <c r="TDD300" s="156"/>
      <c r="TDE300" s="156"/>
      <c r="TDF300" s="156"/>
      <c r="TDG300" s="156"/>
      <c r="TDH300" s="156"/>
      <c r="TDI300" s="156"/>
      <c r="TDJ300" s="156"/>
      <c r="TDK300" s="156"/>
      <c r="TDL300" s="156"/>
      <c r="TDM300" s="156"/>
      <c r="TDN300" s="156"/>
      <c r="TDO300" s="156"/>
      <c r="TDP300" s="157"/>
      <c r="TDQ300" s="153"/>
      <c r="TDR300" s="156"/>
      <c r="TDS300" s="156"/>
      <c r="TDT300" s="156"/>
      <c r="TDU300" s="156"/>
      <c r="TDV300" s="156"/>
      <c r="TDW300" s="156"/>
      <c r="TDX300" s="156"/>
      <c r="TDY300" s="156"/>
      <c r="TDZ300" s="156"/>
      <c r="TEA300" s="156"/>
      <c r="TEB300" s="156"/>
      <c r="TEC300" s="156"/>
      <c r="TED300" s="156"/>
      <c r="TEE300" s="156"/>
      <c r="TEF300" s="156"/>
      <c r="TEG300" s="156"/>
      <c r="TEH300" s="156"/>
      <c r="TEI300" s="156"/>
      <c r="TEJ300" s="156"/>
      <c r="TEK300" s="156"/>
      <c r="TEL300" s="156"/>
      <c r="TEM300" s="156"/>
      <c r="TEN300" s="156"/>
      <c r="TEO300" s="156"/>
      <c r="TEP300" s="156"/>
      <c r="TEQ300" s="156"/>
      <c r="TER300" s="156"/>
      <c r="TES300" s="156"/>
      <c r="TET300" s="156"/>
      <c r="TEU300" s="157"/>
      <c r="TEV300" s="153"/>
      <c r="TEW300" s="156"/>
      <c r="TEX300" s="156"/>
      <c r="TEY300" s="156"/>
      <c r="TEZ300" s="156"/>
      <c r="TFA300" s="156"/>
      <c r="TFB300" s="156"/>
      <c r="TFC300" s="156"/>
      <c r="TFD300" s="156"/>
      <c r="TFE300" s="156"/>
      <c r="TFF300" s="156"/>
      <c r="TFG300" s="156"/>
      <c r="TFH300" s="156"/>
      <c r="TFI300" s="156"/>
      <c r="TFJ300" s="156"/>
      <c r="TFK300" s="156"/>
      <c r="TFL300" s="156"/>
      <c r="TFM300" s="156"/>
      <c r="TFN300" s="156"/>
      <c r="TFO300" s="156"/>
      <c r="TFP300" s="156"/>
      <c r="TFQ300" s="156"/>
      <c r="TFR300" s="156"/>
      <c r="TFS300" s="156"/>
      <c r="TFT300" s="156"/>
      <c r="TFU300" s="156"/>
      <c r="TFV300" s="156"/>
      <c r="TFW300" s="156"/>
      <c r="TFX300" s="156"/>
      <c r="TFY300" s="156"/>
      <c r="TFZ300" s="157"/>
      <c r="TGA300" s="153"/>
      <c r="TGB300" s="156"/>
      <c r="TGC300" s="156"/>
      <c r="TGD300" s="156"/>
      <c r="TGE300" s="156"/>
      <c r="TGF300" s="156"/>
      <c r="TGG300" s="156"/>
      <c r="TGH300" s="156"/>
      <c r="TGI300" s="156"/>
      <c r="TGJ300" s="156"/>
      <c r="TGK300" s="156"/>
      <c r="TGL300" s="156"/>
      <c r="TGM300" s="156"/>
      <c r="TGN300" s="156"/>
      <c r="TGO300" s="156"/>
      <c r="TGP300" s="156"/>
      <c r="TGQ300" s="156"/>
      <c r="TGR300" s="156"/>
      <c r="TGS300" s="156"/>
      <c r="TGT300" s="156"/>
      <c r="TGU300" s="156"/>
      <c r="TGV300" s="156"/>
      <c r="TGW300" s="156"/>
      <c r="TGX300" s="156"/>
      <c r="TGY300" s="156"/>
      <c r="TGZ300" s="156"/>
      <c r="THA300" s="156"/>
      <c r="THB300" s="156"/>
      <c r="THC300" s="156"/>
      <c r="THD300" s="156"/>
      <c r="THE300" s="157"/>
      <c r="THF300" s="153"/>
      <c r="THG300" s="156"/>
      <c r="THH300" s="156"/>
      <c r="THI300" s="156"/>
      <c r="THJ300" s="156"/>
      <c r="THK300" s="156"/>
      <c r="THL300" s="156"/>
      <c r="THM300" s="156"/>
      <c r="THN300" s="156"/>
      <c r="THO300" s="156"/>
      <c r="THP300" s="156"/>
      <c r="THQ300" s="156"/>
      <c r="THR300" s="156"/>
      <c r="THS300" s="156"/>
      <c r="THT300" s="156"/>
      <c r="THU300" s="156"/>
      <c r="THV300" s="156"/>
      <c r="THW300" s="156"/>
      <c r="THX300" s="156"/>
      <c r="THY300" s="156"/>
      <c r="THZ300" s="156"/>
      <c r="TIA300" s="156"/>
      <c r="TIB300" s="156"/>
      <c r="TIC300" s="156"/>
      <c r="TID300" s="156"/>
      <c r="TIE300" s="156"/>
      <c r="TIF300" s="156"/>
      <c r="TIG300" s="156"/>
      <c r="TIH300" s="156"/>
      <c r="TII300" s="156"/>
      <c r="TIJ300" s="157"/>
      <c r="TIK300" s="153"/>
      <c r="TIL300" s="156"/>
      <c r="TIM300" s="156"/>
      <c r="TIN300" s="156"/>
      <c r="TIO300" s="156"/>
      <c r="TIP300" s="156"/>
      <c r="TIQ300" s="156"/>
      <c r="TIR300" s="156"/>
      <c r="TIS300" s="156"/>
      <c r="TIT300" s="156"/>
      <c r="TIU300" s="156"/>
      <c r="TIV300" s="156"/>
      <c r="TIW300" s="156"/>
      <c r="TIX300" s="156"/>
      <c r="TIY300" s="156"/>
      <c r="TIZ300" s="156"/>
      <c r="TJA300" s="156"/>
      <c r="TJB300" s="156"/>
      <c r="TJC300" s="156"/>
      <c r="TJD300" s="156"/>
      <c r="TJE300" s="156"/>
      <c r="TJF300" s="156"/>
      <c r="TJG300" s="156"/>
      <c r="TJH300" s="156"/>
      <c r="TJI300" s="156"/>
      <c r="TJJ300" s="156"/>
      <c r="TJK300" s="156"/>
      <c r="TJL300" s="156"/>
      <c r="TJM300" s="156"/>
      <c r="TJN300" s="156"/>
      <c r="TJO300" s="157"/>
      <c r="TJP300" s="153"/>
      <c r="TJQ300" s="156"/>
      <c r="TJR300" s="156"/>
      <c r="TJS300" s="156"/>
      <c r="TJT300" s="156"/>
      <c r="TJU300" s="156"/>
      <c r="TJV300" s="156"/>
      <c r="TJW300" s="156"/>
      <c r="TJX300" s="156"/>
      <c r="TJY300" s="156"/>
      <c r="TJZ300" s="156"/>
      <c r="TKA300" s="156"/>
      <c r="TKB300" s="156"/>
      <c r="TKC300" s="156"/>
      <c r="TKD300" s="156"/>
      <c r="TKE300" s="156"/>
      <c r="TKF300" s="156"/>
      <c r="TKG300" s="156"/>
      <c r="TKH300" s="156"/>
      <c r="TKI300" s="156"/>
      <c r="TKJ300" s="156"/>
      <c r="TKK300" s="156"/>
      <c r="TKL300" s="156"/>
      <c r="TKM300" s="156"/>
      <c r="TKN300" s="156"/>
      <c r="TKO300" s="156"/>
      <c r="TKP300" s="156"/>
      <c r="TKQ300" s="156"/>
      <c r="TKR300" s="156"/>
      <c r="TKS300" s="156"/>
      <c r="TKT300" s="157"/>
      <c r="TKU300" s="153"/>
      <c r="TKV300" s="156"/>
      <c r="TKW300" s="156"/>
      <c r="TKX300" s="156"/>
      <c r="TKY300" s="156"/>
      <c r="TKZ300" s="156"/>
      <c r="TLA300" s="156"/>
      <c r="TLB300" s="156"/>
      <c r="TLC300" s="156"/>
      <c r="TLD300" s="156"/>
      <c r="TLE300" s="156"/>
      <c r="TLF300" s="156"/>
      <c r="TLG300" s="156"/>
      <c r="TLH300" s="156"/>
      <c r="TLI300" s="156"/>
      <c r="TLJ300" s="156"/>
      <c r="TLK300" s="156"/>
      <c r="TLL300" s="156"/>
      <c r="TLM300" s="156"/>
      <c r="TLN300" s="156"/>
      <c r="TLO300" s="156"/>
      <c r="TLP300" s="156"/>
      <c r="TLQ300" s="156"/>
      <c r="TLR300" s="156"/>
      <c r="TLS300" s="156"/>
      <c r="TLT300" s="156"/>
      <c r="TLU300" s="156"/>
      <c r="TLV300" s="156"/>
      <c r="TLW300" s="156"/>
      <c r="TLX300" s="156"/>
      <c r="TLY300" s="157"/>
      <c r="TLZ300" s="153"/>
      <c r="TMA300" s="156"/>
      <c r="TMB300" s="156"/>
      <c r="TMC300" s="156"/>
      <c r="TMD300" s="156"/>
      <c r="TME300" s="156"/>
      <c r="TMF300" s="156"/>
      <c r="TMG300" s="156"/>
      <c r="TMH300" s="156"/>
      <c r="TMI300" s="156"/>
      <c r="TMJ300" s="156"/>
      <c r="TMK300" s="156"/>
      <c r="TML300" s="156"/>
      <c r="TMM300" s="156"/>
      <c r="TMN300" s="156"/>
      <c r="TMO300" s="156"/>
      <c r="TMP300" s="156"/>
      <c r="TMQ300" s="156"/>
      <c r="TMR300" s="156"/>
      <c r="TMS300" s="156"/>
      <c r="TMT300" s="156"/>
      <c r="TMU300" s="156"/>
      <c r="TMV300" s="156"/>
      <c r="TMW300" s="156"/>
      <c r="TMX300" s="156"/>
      <c r="TMY300" s="156"/>
      <c r="TMZ300" s="156"/>
      <c r="TNA300" s="156"/>
      <c r="TNB300" s="156"/>
      <c r="TNC300" s="156"/>
      <c r="TND300" s="157"/>
      <c r="TNE300" s="153"/>
      <c r="TNF300" s="156"/>
      <c r="TNG300" s="156"/>
      <c r="TNH300" s="156"/>
      <c r="TNI300" s="156"/>
      <c r="TNJ300" s="156"/>
      <c r="TNK300" s="156"/>
      <c r="TNL300" s="156"/>
      <c r="TNM300" s="156"/>
      <c r="TNN300" s="156"/>
      <c r="TNO300" s="156"/>
      <c r="TNP300" s="156"/>
      <c r="TNQ300" s="156"/>
      <c r="TNR300" s="156"/>
      <c r="TNS300" s="156"/>
      <c r="TNT300" s="156"/>
      <c r="TNU300" s="156"/>
      <c r="TNV300" s="156"/>
      <c r="TNW300" s="156"/>
      <c r="TNX300" s="156"/>
      <c r="TNY300" s="156"/>
      <c r="TNZ300" s="156"/>
      <c r="TOA300" s="156"/>
      <c r="TOB300" s="156"/>
      <c r="TOC300" s="156"/>
      <c r="TOD300" s="156"/>
      <c r="TOE300" s="156"/>
      <c r="TOF300" s="156"/>
      <c r="TOG300" s="156"/>
      <c r="TOH300" s="156"/>
      <c r="TOI300" s="157"/>
      <c r="TOJ300" s="153"/>
      <c r="TOK300" s="156"/>
      <c r="TOL300" s="156"/>
      <c r="TOM300" s="156"/>
      <c r="TON300" s="156"/>
      <c r="TOO300" s="156"/>
      <c r="TOP300" s="156"/>
      <c r="TOQ300" s="156"/>
      <c r="TOR300" s="156"/>
      <c r="TOS300" s="156"/>
      <c r="TOT300" s="156"/>
      <c r="TOU300" s="156"/>
      <c r="TOV300" s="156"/>
      <c r="TOW300" s="156"/>
      <c r="TOX300" s="156"/>
      <c r="TOY300" s="156"/>
      <c r="TOZ300" s="156"/>
      <c r="TPA300" s="156"/>
      <c r="TPB300" s="156"/>
      <c r="TPC300" s="156"/>
      <c r="TPD300" s="156"/>
      <c r="TPE300" s="156"/>
      <c r="TPF300" s="156"/>
      <c r="TPG300" s="156"/>
      <c r="TPH300" s="156"/>
      <c r="TPI300" s="156"/>
      <c r="TPJ300" s="156"/>
      <c r="TPK300" s="156"/>
      <c r="TPL300" s="156"/>
      <c r="TPM300" s="156"/>
      <c r="TPN300" s="157"/>
      <c r="TPO300" s="153"/>
      <c r="TPP300" s="156"/>
      <c r="TPQ300" s="156"/>
      <c r="TPR300" s="156"/>
      <c r="TPS300" s="156"/>
      <c r="TPT300" s="156"/>
      <c r="TPU300" s="156"/>
      <c r="TPV300" s="156"/>
      <c r="TPW300" s="156"/>
      <c r="TPX300" s="156"/>
      <c r="TPY300" s="156"/>
      <c r="TPZ300" s="156"/>
      <c r="TQA300" s="156"/>
      <c r="TQB300" s="156"/>
      <c r="TQC300" s="156"/>
      <c r="TQD300" s="156"/>
      <c r="TQE300" s="156"/>
      <c r="TQF300" s="156"/>
      <c r="TQG300" s="156"/>
      <c r="TQH300" s="156"/>
      <c r="TQI300" s="156"/>
      <c r="TQJ300" s="156"/>
      <c r="TQK300" s="156"/>
      <c r="TQL300" s="156"/>
      <c r="TQM300" s="156"/>
      <c r="TQN300" s="156"/>
      <c r="TQO300" s="156"/>
      <c r="TQP300" s="156"/>
      <c r="TQQ300" s="156"/>
      <c r="TQR300" s="156"/>
      <c r="TQS300" s="157"/>
      <c r="TQT300" s="153"/>
      <c r="TQU300" s="156"/>
      <c r="TQV300" s="156"/>
      <c r="TQW300" s="156"/>
      <c r="TQX300" s="156"/>
      <c r="TQY300" s="156"/>
      <c r="TQZ300" s="156"/>
      <c r="TRA300" s="156"/>
      <c r="TRB300" s="156"/>
      <c r="TRC300" s="156"/>
      <c r="TRD300" s="156"/>
      <c r="TRE300" s="156"/>
      <c r="TRF300" s="156"/>
      <c r="TRG300" s="156"/>
      <c r="TRH300" s="156"/>
      <c r="TRI300" s="156"/>
      <c r="TRJ300" s="156"/>
      <c r="TRK300" s="156"/>
      <c r="TRL300" s="156"/>
      <c r="TRM300" s="156"/>
      <c r="TRN300" s="156"/>
      <c r="TRO300" s="156"/>
      <c r="TRP300" s="156"/>
      <c r="TRQ300" s="156"/>
      <c r="TRR300" s="156"/>
      <c r="TRS300" s="156"/>
      <c r="TRT300" s="156"/>
      <c r="TRU300" s="156"/>
      <c r="TRV300" s="156"/>
      <c r="TRW300" s="156"/>
      <c r="TRX300" s="157"/>
      <c r="TRY300" s="153"/>
      <c r="TRZ300" s="156"/>
      <c r="TSA300" s="156"/>
      <c r="TSB300" s="156"/>
      <c r="TSC300" s="156"/>
      <c r="TSD300" s="156"/>
      <c r="TSE300" s="156"/>
      <c r="TSF300" s="156"/>
      <c r="TSG300" s="156"/>
      <c r="TSH300" s="156"/>
      <c r="TSI300" s="156"/>
      <c r="TSJ300" s="156"/>
      <c r="TSK300" s="156"/>
      <c r="TSL300" s="156"/>
      <c r="TSM300" s="156"/>
      <c r="TSN300" s="156"/>
      <c r="TSO300" s="156"/>
      <c r="TSP300" s="156"/>
      <c r="TSQ300" s="156"/>
      <c r="TSR300" s="156"/>
      <c r="TSS300" s="156"/>
      <c r="TST300" s="156"/>
      <c r="TSU300" s="156"/>
      <c r="TSV300" s="156"/>
      <c r="TSW300" s="156"/>
      <c r="TSX300" s="156"/>
      <c r="TSY300" s="156"/>
      <c r="TSZ300" s="156"/>
      <c r="TTA300" s="156"/>
      <c r="TTB300" s="156"/>
      <c r="TTC300" s="157"/>
      <c r="TTD300" s="153"/>
      <c r="TTE300" s="156"/>
      <c r="TTF300" s="156"/>
      <c r="TTG300" s="156"/>
      <c r="TTH300" s="156"/>
      <c r="TTI300" s="156"/>
      <c r="TTJ300" s="156"/>
      <c r="TTK300" s="156"/>
      <c r="TTL300" s="156"/>
      <c r="TTM300" s="156"/>
      <c r="TTN300" s="156"/>
      <c r="TTO300" s="156"/>
      <c r="TTP300" s="156"/>
      <c r="TTQ300" s="156"/>
      <c r="TTR300" s="156"/>
      <c r="TTS300" s="156"/>
      <c r="TTT300" s="156"/>
      <c r="TTU300" s="156"/>
      <c r="TTV300" s="156"/>
      <c r="TTW300" s="156"/>
      <c r="TTX300" s="156"/>
      <c r="TTY300" s="156"/>
      <c r="TTZ300" s="156"/>
      <c r="TUA300" s="156"/>
      <c r="TUB300" s="156"/>
      <c r="TUC300" s="156"/>
      <c r="TUD300" s="156"/>
      <c r="TUE300" s="156"/>
      <c r="TUF300" s="156"/>
      <c r="TUG300" s="156"/>
      <c r="TUH300" s="157"/>
      <c r="TUI300" s="153"/>
      <c r="TUJ300" s="156"/>
      <c r="TUK300" s="156"/>
      <c r="TUL300" s="156"/>
      <c r="TUM300" s="156"/>
      <c r="TUN300" s="156"/>
      <c r="TUO300" s="156"/>
      <c r="TUP300" s="156"/>
      <c r="TUQ300" s="156"/>
      <c r="TUR300" s="156"/>
      <c r="TUS300" s="156"/>
      <c r="TUT300" s="156"/>
      <c r="TUU300" s="156"/>
      <c r="TUV300" s="156"/>
      <c r="TUW300" s="156"/>
      <c r="TUX300" s="156"/>
      <c r="TUY300" s="156"/>
      <c r="TUZ300" s="156"/>
      <c r="TVA300" s="156"/>
      <c r="TVB300" s="156"/>
      <c r="TVC300" s="156"/>
      <c r="TVD300" s="156"/>
      <c r="TVE300" s="156"/>
      <c r="TVF300" s="156"/>
      <c r="TVG300" s="156"/>
      <c r="TVH300" s="156"/>
      <c r="TVI300" s="156"/>
      <c r="TVJ300" s="156"/>
      <c r="TVK300" s="156"/>
      <c r="TVL300" s="156"/>
      <c r="TVM300" s="157"/>
      <c r="TVN300" s="153"/>
      <c r="TVO300" s="156"/>
      <c r="TVP300" s="156"/>
      <c r="TVQ300" s="156"/>
      <c r="TVR300" s="156"/>
      <c r="TVS300" s="156"/>
      <c r="TVT300" s="156"/>
      <c r="TVU300" s="156"/>
      <c r="TVV300" s="156"/>
      <c r="TVW300" s="156"/>
      <c r="TVX300" s="156"/>
      <c r="TVY300" s="156"/>
      <c r="TVZ300" s="156"/>
      <c r="TWA300" s="156"/>
      <c r="TWB300" s="156"/>
      <c r="TWC300" s="156"/>
      <c r="TWD300" s="156"/>
      <c r="TWE300" s="156"/>
      <c r="TWF300" s="156"/>
      <c r="TWG300" s="156"/>
      <c r="TWH300" s="156"/>
      <c r="TWI300" s="156"/>
      <c r="TWJ300" s="156"/>
      <c r="TWK300" s="156"/>
      <c r="TWL300" s="156"/>
      <c r="TWM300" s="156"/>
      <c r="TWN300" s="156"/>
      <c r="TWO300" s="156"/>
      <c r="TWP300" s="156"/>
      <c r="TWQ300" s="156"/>
      <c r="TWR300" s="157"/>
      <c r="TWS300" s="153"/>
      <c r="TWT300" s="156"/>
      <c r="TWU300" s="156"/>
      <c r="TWV300" s="156"/>
      <c r="TWW300" s="156"/>
      <c r="TWX300" s="156"/>
      <c r="TWY300" s="156"/>
      <c r="TWZ300" s="156"/>
      <c r="TXA300" s="156"/>
      <c r="TXB300" s="156"/>
      <c r="TXC300" s="156"/>
      <c r="TXD300" s="156"/>
      <c r="TXE300" s="156"/>
      <c r="TXF300" s="156"/>
      <c r="TXG300" s="156"/>
      <c r="TXH300" s="156"/>
      <c r="TXI300" s="156"/>
      <c r="TXJ300" s="156"/>
      <c r="TXK300" s="156"/>
      <c r="TXL300" s="156"/>
      <c r="TXM300" s="156"/>
      <c r="TXN300" s="156"/>
      <c r="TXO300" s="156"/>
      <c r="TXP300" s="156"/>
      <c r="TXQ300" s="156"/>
      <c r="TXR300" s="156"/>
      <c r="TXS300" s="156"/>
      <c r="TXT300" s="156"/>
      <c r="TXU300" s="156"/>
      <c r="TXV300" s="156"/>
      <c r="TXW300" s="157"/>
      <c r="TXX300" s="153"/>
      <c r="TXY300" s="156"/>
      <c r="TXZ300" s="156"/>
      <c r="TYA300" s="156"/>
      <c r="TYB300" s="156"/>
      <c r="TYC300" s="156"/>
      <c r="TYD300" s="156"/>
      <c r="TYE300" s="156"/>
      <c r="TYF300" s="156"/>
      <c r="TYG300" s="156"/>
      <c r="TYH300" s="156"/>
      <c r="TYI300" s="156"/>
      <c r="TYJ300" s="156"/>
      <c r="TYK300" s="156"/>
      <c r="TYL300" s="156"/>
      <c r="TYM300" s="156"/>
      <c r="TYN300" s="156"/>
      <c r="TYO300" s="156"/>
      <c r="TYP300" s="156"/>
      <c r="TYQ300" s="156"/>
      <c r="TYR300" s="156"/>
      <c r="TYS300" s="156"/>
      <c r="TYT300" s="156"/>
      <c r="TYU300" s="156"/>
      <c r="TYV300" s="156"/>
      <c r="TYW300" s="156"/>
      <c r="TYX300" s="156"/>
      <c r="TYY300" s="156"/>
      <c r="TYZ300" s="156"/>
      <c r="TZA300" s="156"/>
      <c r="TZB300" s="157"/>
      <c r="TZC300" s="153"/>
      <c r="TZD300" s="156"/>
      <c r="TZE300" s="156"/>
      <c r="TZF300" s="156"/>
      <c r="TZG300" s="156"/>
      <c r="TZH300" s="156"/>
      <c r="TZI300" s="156"/>
      <c r="TZJ300" s="156"/>
      <c r="TZK300" s="156"/>
      <c r="TZL300" s="156"/>
      <c r="TZM300" s="156"/>
      <c r="TZN300" s="156"/>
      <c r="TZO300" s="156"/>
      <c r="TZP300" s="156"/>
      <c r="TZQ300" s="156"/>
      <c r="TZR300" s="156"/>
      <c r="TZS300" s="156"/>
      <c r="TZT300" s="156"/>
      <c r="TZU300" s="156"/>
      <c r="TZV300" s="156"/>
      <c r="TZW300" s="156"/>
      <c r="TZX300" s="156"/>
      <c r="TZY300" s="156"/>
      <c r="TZZ300" s="156"/>
      <c r="UAA300" s="156"/>
      <c r="UAB300" s="156"/>
      <c r="UAC300" s="156"/>
      <c r="UAD300" s="156"/>
      <c r="UAE300" s="156"/>
      <c r="UAF300" s="156"/>
      <c r="UAG300" s="157"/>
      <c r="UAH300" s="153"/>
      <c r="UAI300" s="156"/>
      <c r="UAJ300" s="156"/>
      <c r="UAK300" s="156"/>
      <c r="UAL300" s="156"/>
      <c r="UAM300" s="156"/>
      <c r="UAN300" s="156"/>
      <c r="UAO300" s="156"/>
      <c r="UAP300" s="156"/>
      <c r="UAQ300" s="156"/>
      <c r="UAR300" s="156"/>
      <c r="UAS300" s="156"/>
      <c r="UAT300" s="156"/>
      <c r="UAU300" s="156"/>
      <c r="UAV300" s="156"/>
      <c r="UAW300" s="156"/>
      <c r="UAX300" s="156"/>
      <c r="UAY300" s="156"/>
      <c r="UAZ300" s="156"/>
      <c r="UBA300" s="156"/>
      <c r="UBB300" s="156"/>
      <c r="UBC300" s="156"/>
      <c r="UBD300" s="156"/>
      <c r="UBE300" s="156"/>
      <c r="UBF300" s="156"/>
      <c r="UBG300" s="156"/>
      <c r="UBH300" s="156"/>
      <c r="UBI300" s="156"/>
      <c r="UBJ300" s="156"/>
      <c r="UBK300" s="156"/>
      <c r="UBL300" s="157"/>
      <c r="UBM300" s="153"/>
      <c r="UBN300" s="156"/>
      <c r="UBO300" s="156"/>
      <c r="UBP300" s="156"/>
      <c r="UBQ300" s="156"/>
      <c r="UBR300" s="156"/>
      <c r="UBS300" s="156"/>
      <c r="UBT300" s="156"/>
      <c r="UBU300" s="156"/>
      <c r="UBV300" s="156"/>
      <c r="UBW300" s="156"/>
      <c r="UBX300" s="156"/>
      <c r="UBY300" s="156"/>
      <c r="UBZ300" s="156"/>
      <c r="UCA300" s="156"/>
      <c r="UCB300" s="156"/>
      <c r="UCC300" s="156"/>
      <c r="UCD300" s="156"/>
      <c r="UCE300" s="156"/>
      <c r="UCF300" s="156"/>
      <c r="UCG300" s="156"/>
      <c r="UCH300" s="156"/>
      <c r="UCI300" s="156"/>
      <c r="UCJ300" s="156"/>
      <c r="UCK300" s="156"/>
      <c r="UCL300" s="156"/>
      <c r="UCM300" s="156"/>
      <c r="UCN300" s="156"/>
      <c r="UCO300" s="156"/>
      <c r="UCP300" s="156"/>
      <c r="UCQ300" s="157"/>
      <c r="UCR300" s="153"/>
      <c r="UCS300" s="156"/>
      <c r="UCT300" s="156"/>
      <c r="UCU300" s="156"/>
      <c r="UCV300" s="156"/>
      <c r="UCW300" s="156"/>
      <c r="UCX300" s="156"/>
      <c r="UCY300" s="156"/>
      <c r="UCZ300" s="156"/>
      <c r="UDA300" s="156"/>
      <c r="UDB300" s="156"/>
      <c r="UDC300" s="156"/>
      <c r="UDD300" s="156"/>
      <c r="UDE300" s="156"/>
      <c r="UDF300" s="156"/>
      <c r="UDG300" s="156"/>
      <c r="UDH300" s="156"/>
      <c r="UDI300" s="156"/>
      <c r="UDJ300" s="156"/>
      <c r="UDK300" s="156"/>
      <c r="UDL300" s="156"/>
      <c r="UDM300" s="156"/>
      <c r="UDN300" s="156"/>
      <c r="UDO300" s="156"/>
      <c r="UDP300" s="156"/>
      <c r="UDQ300" s="156"/>
      <c r="UDR300" s="156"/>
      <c r="UDS300" s="156"/>
      <c r="UDT300" s="156"/>
      <c r="UDU300" s="156"/>
      <c r="UDV300" s="157"/>
      <c r="UDW300" s="153"/>
      <c r="UDX300" s="156"/>
      <c r="UDY300" s="156"/>
      <c r="UDZ300" s="156"/>
      <c r="UEA300" s="156"/>
      <c r="UEB300" s="156"/>
      <c r="UEC300" s="156"/>
      <c r="UED300" s="156"/>
      <c r="UEE300" s="156"/>
      <c r="UEF300" s="156"/>
      <c r="UEG300" s="156"/>
      <c r="UEH300" s="156"/>
      <c r="UEI300" s="156"/>
      <c r="UEJ300" s="156"/>
      <c r="UEK300" s="156"/>
      <c r="UEL300" s="156"/>
      <c r="UEM300" s="156"/>
      <c r="UEN300" s="156"/>
      <c r="UEO300" s="156"/>
      <c r="UEP300" s="156"/>
      <c r="UEQ300" s="156"/>
      <c r="UER300" s="156"/>
      <c r="UES300" s="156"/>
      <c r="UET300" s="156"/>
      <c r="UEU300" s="156"/>
      <c r="UEV300" s="156"/>
      <c r="UEW300" s="156"/>
      <c r="UEX300" s="156"/>
      <c r="UEY300" s="156"/>
      <c r="UEZ300" s="156"/>
      <c r="UFA300" s="157"/>
      <c r="UFB300" s="153"/>
      <c r="UFC300" s="156"/>
      <c r="UFD300" s="156"/>
      <c r="UFE300" s="156"/>
      <c r="UFF300" s="156"/>
      <c r="UFG300" s="156"/>
      <c r="UFH300" s="156"/>
      <c r="UFI300" s="156"/>
      <c r="UFJ300" s="156"/>
      <c r="UFK300" s="156"/>
      <c r="UFL300" s="156"/>
      <c r="UFM300" s="156"/>
      <c r="UFN300" s="156"/>
      <c r="UFO300" s="156"/>
      <c r="UFP300" s="156"/>
      <c r="UFQ300" s="156"/>
      <c r="UFR300" s="156"/>
      <c r="UFS300" s="156"/>
      <c r="UFT300" s="156"/>
      <c r="UFU300" s="156"/>
      <c r="UFV300" s="156"/>
      <c r="UFW300" s="156"/>
      <c r="UFX300" s="156"/>
      <c r="UFY300" s="156"/>
      <c r="UFZ300" s="156"/>
      <c r="UGA300" s="156"/>
      <c r="UGB300" s="156"/>
      <c r="UGC300" s="156"/>
      <c r="UGD300" s="156"/>
      <c r="UGE300" s="156"/>
      <c r="UGF300" s="157"/>
      <c r="UGG300" s="153"/>
      <c r="UGH300" s="156"/>
      <c r="UGI300" s="156"/>
      <c r="UGJ300" s="156"/>
      <c r="UGK300" s="156"/>
      <c r="UGL300" s="156"/>
      <c r="UGM300" s="156"/>
      <c r="UGN300" s="156"/>
      <c r="UGO300" s="156"/>
      <c r="UGP300" s="156"/>
      <c r="UGQ300" s="156"/>
      <c r="UGR300" s="156"/>
      <c r="UGS300" s="156"/>
      <c r="UGT300" s="156"/>
      <c r="UGU300" s="156"/>
      <c r="UGV300" s="156"/>
      <c r="UGW300" s="156"/>
      <c r="UGX300" s="156"/>
      <c r="UGY300" s="156"/>
      <c r="UGZ300" s="156"/>
      <c r="UHA300" s="156"/>
      <c r="UHB300" s="156"/>
      <c r="UHC300" s="156"/>
      <c r="UHD300" s="156"/>
      <c r="UHE300" s="156"/>
      <c r="UHF300" s="156"/>
      <c r="UHG300" s="156"/>
      <c r="UHH300" s="156"/>
      <c r="UHI300" s="156"/>
      <c r="UHJ300" s="156"/>
      <c r="UHK300" s="157"/>
      <c r="UHL300" s="153"/>
      <c r="UHM300" s="156"/>
      <c r="UHN300" s="156"/>
      <c r="UHO300" s="156"/>
      <c r="UHP300" s="156"/>
      <c r="UHQ300" s="156"/>
      <c r="UHR300" s="156"/>
      <c r="UHS300" s="156"/>
      <c r="UHT300" s="156"/>
      <c r="UHU300" s="156"/>
      <c r="UHV300" s="156"/>
      <c r="UHW300" s="156"/>
      <c r="UHX300" s="156"/>
      <c r="UHY300" s="156"/>
      <c r="UHZ300" s="156"/>
      <c r="UIA300" s="156"/>
      <c r="UIB300" s="156"/>
      <c r="UIC300" s="156"/>
      <c r="UID300" s="156"/>
      <c r="UIE300" s="156"/>
      <c r="UIF300" s="156"/>
      <c r="UIG300" s="156"/>
      <c r="UIH300" s="156"/>
      <c r="UII300" s="156"/>
      <c r="UIJ300" s="156"/>
      <c r="UIK300" s="156"/>
      <c r="UIL300" s="156"/>
      <c r="UIM300" s="156"/>
      <c r="UIN300" s="156"/>
      <c r="UIO300" s="156"/>
      <c r="UIP300" s="157"/>
      <c r="UIQ300" s="153"/>
      <c r="UIR300" s="156"/>
      <c r="UIS300" s="156"/>
      <c r="UIT300" s="156"/>
      <c r="UIU300" s="156"/>
      <c r="UIV300" s="156"/>
      <c r="UIW300" s="156"/>
      <c r="UIX300" s="156"/>
      <c r="UIY300" s="156"/>
      <c r="UIZ300" s="156"/>
      <c r="UJA300" s="156"/>
      <c r="UJB300" s="156"/>
      <c r="UJC300" s="156"/>
      <c r="UJD300" s="156"/>
      <c r="UJE300" s="156"/>
      <c r="UJF300" s="156"/>
      <c r="UJG300" s="156"/>
      <c r="UJH300" s="156"/>
      <c r="UJI300" s="156"/>
      <c r="UJJ300" s="156"/>
      <c r="UJK300" s="156"/>
      <c r="UJL300" s="156"/>
      <c r="UJM300" s="156"/>
      <c r="UJN300" s="156"/>
      <c r="UJO300" s="156"/>
      <c r="UJP300" s="156"/>
      <c r="UJQ300" s="156"/>
      <c r="UJR300" s="156"/>
      <c r="UJS300" s="156"/>
      <c r="UJT300" s="156"/>
      <c r="UJU300" s="157"/>
      <c r="UJV300" s="153"/>
      <c r="UJW300" s="156"/>
      <c r="UJX300" s="156"/>
      <c r="UJY300" s="156"/>
      <c r="UJZ300" s="156"/>
      <c r="UKA300" s="156"/>
      <c r="UKB300" s="156"/>
      <c r="UKC300" s="156"/>
      <c r="UKD300" s="156"/>
      <c r="UKE300" s="156"/>
      <c r="UKF300" s="156"/>
      <c r="UKG300" s="156"/>
      <c r="UKH300" s="156"/>
      <c r="UKI300" s="156"/>
      <c r="UKJ300" s="156"/>
      <c r="UKK300" s="156"/>
      <c r="UKL300" s="156"/>
      <c r="UKM300" s="156"/>
      <c r="UKN300" s="156"/>
      <c r="UKO300" s="156"/>
      <c r="UKP300" s="156"/>
      <c r="UKQ300" s="156"/>
      <c r="UKR300" s="156"/>
      <c r="UKS300" s="156"/>
      <c r="UKT300" s="156"/>
      <c r="UKU300" s="156"/>
      <c r="UKV300" s="156"/>
      <c r="UKW300" s="156"/>
      <c r="UKX300" s="156"/>
      <c r="UKY300" s="156"/>
      <c r="UKZ300" s="157"/>
      <c r="ULA300" s="153"/>
      <c r="ULB300" s="156"/>
      <c r="ULC300" s="156"/>
      <c r="ULD300" s="156"/>
      <c r="ULE300" s="156"/>
      <c r="ULF300" s="156"/>
      <c r="ULG300" s="156"/>
      <c r="ULH300" s="156"/>
      <c r="ULI300" s="156"/>
      <c r="ULJ300" s="156"/>
      <c r="ULK300" s="156"/>
      <c r="ULL300" s="156"/>
      <c r="ULM300" s="156"/>
      <c r="ULN300" s="156"/>
      <c r="ULO300" s="156"/>
      <c r="ULP300" s="156"/>
      <c r="ULQ300" s="156"/>
      <c r="ULR300" s="156"/>
      <c r="ULS300" s="156"/>
      <c r="ULT300" s="156"/>
      <c r="ULU300" s="156"/>
      <c r="ULV300" s="156"/>
      <c r="ULW300" s="156"/>
      <c r="ULX300" s="156"/>
      <c r="ULY300" s="156"/>
      <c r="ULZ300" s="156"/>
      <c r="UMA300" s="156"/>
      <c r="UMB300" s="156"/>
      <c r="UMC300" s="156"/>
      <c r="UMD300" s="156"/>
      <c r="UME300" s="157"/>
      <c r="UMF300" s="153"/>
      <c r="UMG300" s="156"/>
      <c r="UMH300" s="156"/>
      <c r="UMI300" s="156"/>
      <c r="UMJ300" s="156"/>
      <c r="UMK300" s="156"/>
      <c r="UML300" s="156"/>
      <c r="UMM300" s="156"/>
      <c r="UMN300" s="156"/>
      <c r="UMO300" s="156"/>
      <c r="UMP300" s="156"/>
      <c r="UMQ300" s="156"/>
      <c r="UMR300" s="156"/>
      <c r="UMS300" s="156"/>
      <c r="UMT300" s="156"/>
      <c r="UMU300" s="156"/>
      <c r="UMV300" s="156"/>
      <c r="UMW300" s="156"/>
      <c r="UMX300" s="156"/>
      <c r="UMY300" s="156"/>
      <c r="UMZ300" s="156"/>
      <c r="UNA300" s="156"/>
      <c r="UNB300" s="156"/>
      <c r="UNC300" s="156"/>
      <c r="UND300" s="156"/>
      <c r="UNE300" s="156"/>
      <c r="UNF300" s="156"/>
      <c r="UNG300" s="156"/>
      <c r="UNH300" s="156"/>
      <c r="UNI300" s="156"/>
      <c r="UNJ300" s="157"/>
      <c r="UNK300" s="153"/>
      <c r="UNL300" s="156"/>
      <c r="UNM300" s="156"/>
      <c r="UNN300" s="156"/>
      <c r="UNO300" s="156"/>
      <c r="UNP300" s="156"/>
      <c r="UNQ300" s="156"/>
      <c r="UNR300" s="156"/>
      <c r="UNS300" s="156"/>
      <c r="UNT300" s="156"/>
      <c r="UNU300" s="156"/>
      <c r="UNV300" s="156"/>
      <c r="UNW300" s="156"/>
      <c r="UNX300" s="156"/>
      <c r="UNY300" s="156"/>
      <c r="UNZ300" s="156"/>
      <c r="UOA300" s="156"/>
      <c r="UOB300" s="156"/>
      <c r="UOC300" s="156"/>
      <c r="UOD300" s="156"/>
      <c r="UOE300" s="156"/>
      <c r="UOF300" s="156"/>
      <c r="UOG300" s="156"/>
      <c r="UOH300" s="156"/>
      <c r="UOI300" s="156"/>
      <c r="UOJ300" s="156"/>
      <c r="UOK300" s="156"/>
      <c r="UOL300" s="156"/>
      <c r="UOM300" s="156"/>
      <c r="UON300" s="156"/>
      <c r="UOO300" s="157"/>
      <c r="UOP300" s="153"/>
      <c r="UOQ300" s="156"/>
      <c r="UOR300" s="156"/>
      <c r="UOS300" s="156"/>
      <c r="UOT300" s="156"/>
      <c r="UOU300" s="156"/>
      <c r="UOV300" s="156"/>
      <c r="UOW300" s="156"/>
      <c r="UOX300" s="156"/>
      <c r="UOY300" s="156"/>
      <c r="UOZ300" s="156"/>
      <c r="UPA300" s="156"/>
      <c r="UPB300" s="156"/>
      <c r="UPC300" s="156"/>
      <c r="UPD300" s="156"/>
      <c r="UPE300" s="156"/>
      <c r="UPF300" s="156"/>
      <c r="UPG300" s="156"/>
      <c r="UPH300" s="156"/>
      <c r="UPI300" s="156"/>
      <c r="UPJ300" s="156"/>
      <c r="UPK300" s="156"/>
      <c r="UPL300" s="156"/>
      <c r="UPM300" s="156"/>
      <c r="UPN300" s="156"/>
      <c r="UPO300" s="156"/>
      <c r="UPP300" s="156"/>
      <c r="UPQ300" s="156"/>
      <c r="UPR300" s="156"/>
      <c r="UPS300" s="156"/>
      <c r="UPT300" s="157"/>
      <c r="UPU300" s="153"/>
      <c r="UPV300" s="156"/>
      <c r="UPW300" s="156"/>
      <c r="UPX300" s="156"/>
      <c r="UPY300" s="156"/>
      <c r="UPZ300" s="156"/>
      <c r="UQA300" s="156"/>
      <c r="UQB300" s="156"/>
      <c r="UQC300" s="156"/>
      <c r="UQD300" s="156"/>
      <c r="UQE300" s="156"/>
      <c r="UQF300" s="156"/>
      <c r="UQG300" s="156"/>
      <c r="UQH300" s="156"/>
      <c r="UQI300" s="156"/>
      <c r="UQJ300" s="156"/>
      <c r="UQK300" s="156"/>
      <c r="UQL300" s="156"/>
      <c r="UQM300" s="156"/>
      <c r="UQN300" s="156"/>
      <c r="UQO300" s="156"/>
      <c r="UQP300" s="156"/>
      <c r="UQQ300" s="156"/>
      <c r="UQR300" s="156"/>
      <c r="UQS300" s="156"/>
      <c r="UQT300" s="156"/>
      <c r="UQU300" s="156"/>
      <c r="UQV300" s="156"/>
      <c r="UQW300" s="156"/>
      <c r="UQX300" s="156"/>
      <c r="UQY300" s="157"/>
      <c r="UQZ300" s="153"/>
      <c r="URA300" s="156"/>
      <c r="URB300" s="156"/>
      <c r="URC300" s="156"/>
      <c r="URD300" s="156"/>
      <c r="URE300" s="156"/>
      <c r="URF300" s="156"/>
      <c r="URG300" s="156"/>
      <c r="URH300" s="156"/>
      <c r="URI300" s="156"/>
      <c r="URJ300" s="156"/>
      <c r="URK300" s="156"/>
      <c r="URL300" s="156"/>
      <c r="URM300" s="156"/>
      <c r="URN300" s="156"/>
      <c r="URO300" s="156"/>
      <c r="URP300" s="156"/>
      <c r="URQ300" s="156"/>
      <c r="URR300" s="156"/>
      <c r="URS300" s="156"/>
      <c r="URT300" s="156"/>
      <c r="URU300" s="156"/>
      <c r="URV300" s="156"/>
      <c r="URW300" s="156"/>
      <c r="URX300" s="156"/>
      <c r="URY300" s="156"/>
      <c r="URZ300" s="156"/>
      <c r="USA300" s="156"/>
      <c r="USB300" s="156"/>
      <c r="USC300" s="156"/>
      <c r="USD300" s="157"/>
      <c r="USE300" s="153"/>
      <c r="USF300" s="156"/>
      <c r="USG300" s="156"/>
      <c r="USH300" s="156"/>
      <c r="USI300" s="156"/>
      <c r="USJ300" s="156"/>
      <c r="USK300" s="156"/>
      <c r="USL300" s="156"/>
      <c r="USM300" s="156"/>
      <c r="USN300" s="156"/>
      <c r="USO300" s="156"/>
      <c r="USP300" s="156"/>
      <c r="USQ300" s="156"/>
      <c r="USR300" s="156"/>
      <c r="USS300" s="156"/>
      <c r="UST300" s="156"/>
      <c r="USU300" s="156"/>
      <c r="USV300" s="156"/>
      <c r="USW300" s="156"/>
      <c r="USX300" s="156"/>
      <c r="USY300" s="156"/>
      <c r="USZ300" s="156"/>
      <c r="UTA300" s="156"/>
      <c r="UTB300" s="156"/>
      <c r="UTC300" s="156"/>
      <c r="UTD300" s="156"/>
      <c r="UTE300" s="156"/>
      <c r="UTF300" s="156"/>
      <c r="UTG300" s="156"/>
      <c r="UTH300" s="156"/>
      <c r="UTI300" s="157"/>
      <c r="UTJ300" s="153"/>
      <c r="UTK300" s="156"/>
      <c r="UTL300" s="156"/>
      <c r="UTM300" s="156"/>
      <c r="UTN300" s="156"/>
      <c r="UTO300" s="156"/>
      <c r="UTP300" s="156"/>
      <c r="UTQ300" s="156"/>
      <c r="UTR300" s="156"/>
      <c r="UTS300" s="156"/>
      <c r="UTT300" s="156"/>
      <c r="UTU300" s="156"/>
      <c r="UTV300" s="156"/>
      <c r="UTW300" s="156"/>
      <c r="UTX300" s="156"/>
      <c r="UTY300" s="156"/>
      <c r="UTZ300" s="156"/>
      <c r="UUA300" s="156"/>
      <c r="UUB300" s="156"/>
      <c r="UUC300" s="156"/>
      <c r="UUD300" s="156"/>
      <c r="UUE300" s="156"/>
      <c r="UUF300" s="156"/>
      <c r="UUG300" s="156"/>
      <c r="UUH300" s="156"/>
      <c r="UUI300" s="156"/>
      <c r="UUJ300" s="156"/>
      <c r="UUK300" s="156"/>
      <c r="UUL300" s="156"/>
      <c r="UUM300" s="156"/>
      <c r="UUN300" s="157"/>
      <c r="UUO300" s="153"/>
      <c r="UUP300" s="156"/>
      <c r="UUQ300" s="156"/>
      <c r="UUR300" s="156"/>
      <c r="UUS300" s="156"/>
      <c r="UUT300" s="156"/>
      <c r="UUU300" s="156"/>
      <c r="UUV300" s="156"/>
      <c r="UUW300" s="156"/>
      <c r="UUX300" s="156"/>
      <c r="UUY300" s="156"/>
      <c r="UUZ300" s="156"/>
      <c r="UVA300" s="156"/>
      <c r="UVB300" s="156"/>
      <c r="UVC300" s="156"/>
      <c r="UVD300" s="156"/>
      <c r="UVE300" s="156"/>
      <c r="UVF300" s="156"/>
      <c r="UVG300" s="156"/>
      <c r="UVH300" s="156"/>
      <c r="UVI300" s="156"/>
      <c r="UVJ300" s="156"/>
      <c r="UVK300" s="156"/>
      <c r="UVL300" s="156"/>
      <c r="UVM300" s="156"/>
      <c r="UVN300" s="156"/>
      <c r="UVO300" s="156"/>
      <c r="UVP300" s="156"/>
      <c r="UVQ300" s="156"/>
      <c r="UVR300" s="156"/>
      <c r="UVS300" s="157"/>
      <c r="UVT300" s="153"/>
      <c r="UVU300" s="156"/>
      <c r="UVV300" s="156"/>
      <c r="UVW300" s="156"/>
      <c r="UVX300" s="156"/>
      <c r="UVY300" s="156"/>
      <c r="UVZ300" s="156"/>
      <c r="UWA300" s="156"/>
      <c r="UWB300" s="156"/>
      <c r="UWC300" s="156"/>
      <c r="UWD300" s="156"/>
      <c r="UWE300" s="156"/>
      <c r="UWF300" s="156"/>
      <c r="UWG300" s="156"/>
      <c r="UWH300" s="156"/>
      <c r="UWI300" s="156"/>
      <c r="UWJ300" s="156"/>
      <c r="UWK300" s="156"/>
      <c r="UWL300" s="156"/>
      <c r="UWM300" s="156"/>
      <c r="UWN300" s="156"/>
      <c r="UWO300" s="156"/>
      <c r="UWP300" s="156"/>
      <c r="UWQ300" s="156"/>
      <c r="UWR300" s="156"/>
      <c r="UWS300" s="156"/>
      <c r="UWT300" s="156"/>
      <c r="UWU300" s="156"/>
      <c r="UWV300" s="156"/>
      <c r="UWW300" s="156"/>
      <c r="UWX300" s="157"/>
      <c r="UWY300" s="153"/>
      <c r="UWZ300" s="156"/>
      <c r="UXA300" s="156"/>
      <c r="UXB300" s="156"/>
      <c r="UXC300" s="156"/>
      <c r="UXD300" s="156"/>
      <c r="UXE300" s="156"/>
      <c r="UXF300" s="156"/>
      <c r="UXG300" s="156"/>
      <c r="UXH300" s="156"/>
      <c r="UXI300" s="156"/>
      <c r="UXJ300" s="156"/>
      <c r="UXK300" s="156"/>
      <c r="UXL300" s="156"/>
      <c r="UXM300" s="156"/>
      <c r="UXN300" s="156"/>
      <c r="UXO300" s="156"/>
      <c r="UXP300" s="156"/>
      <c r="UXQ300" s="156"/>
      <c r="UXR300" s="156"/>
      <c r="UXS300" s="156"/>
      <c r="UXT300" s="156"/>
      <c r="UXU300" s="156"/>
      <c r="UXV300" s="156"/>
      <c r="UXW300" s="156"/>
      <c r="UXX300" s="156"/>
      <c r="UXY300" s="156"/>
      <c r="UXZ300" s="156"/>
      <c r="UYA300" s="156"/>
      <c r="UYB300" s="156"/>
      <c r="UYC300" s="157"/>
      <c r="UYD300" s="153"/>
      <c r="UYE300" s="156"/>
      <c r="UYF300" s="156"/>
      <c r="UYG300" s="156"/>
      <c r="UYH300" s="156"/>
      <c r="UYI300" s="156"/>
      <c r="UYJ300" s="156"/>
      <c r="UYK300" s="156"/>
      <c r="UYL300" s="156"/>
      <c r="UYM300" s="156"/>
      <c r="UYN300" s="156"/>
      <c r="UYO300" s="156"/>
      <c r="UYP300" s="156"/>
      <c r="UYQ300" s="156"/>
      <c r="UYR300" s="156"/>
      <c r="UYS300" s="156"/>
      <c r="UYT300" s="156"/>
      <c r="UYU300" s="156"/>
      <c r="UYV300" s="156"/>
      <c r="UYW300" s="156"/>
      <c r="UYX300" s="156"/>
      <c r="UYY300" s="156"/>
      <c r="UYZ300" s="156"/>
      <c r="UZA300" s="156"/>
      <c r="UZB300" s="156"/>
      <c r="UZC300" s="156"/>
      <c r="UZD300" s="156"/>
      <c r="UZE300" s="156"/>
      <c r="UZF300" s="156"/>
      <c r="UZG300" s="156"/>
      <c r="UZH300" s="157"/>
      <c r="UZI300" s="153"/>
      <c r="UZJ300" s="156"/>
      <c r="UZK300" s="156"/>
      <c r="UZL300" s="156"/>
      <c r="UZM300" s="156"/>
      <c r="UZN300" s="156"/>
      <c r="UZO300" s="156"/>
      <c r="UZP300" s="156"/>
      <c r="UZQ300" s="156"/>
      <c r="UZR300" s="156"/>
      <c r="UZS300" s="156"/>
      <c r="UZT300" s="156"/>
      <c r="UZU300" s="156"/>
      <c r="UZV300" s="156"/>
      <c r="UZW300" s="156"/>
      <c r="UZX300" s="156"/>
      <c r="UZY300" s="156"/>
      <c r="UZZ300" s="156"/>
      <c r="VAA300" s="156"/>
      <c r="VAB300" s="156"/>
      <c r="VAC300" s="156"/>
      <c r="VAD300" s="156"/>
      <c r="VAE300" s="156"/>
      <c r="VAF300" s="156"/>
      <c r="VAG300" s="156"/>
      <c r="VAH300" s="156"/>
      <c r="VAI300" s="156"/>
      <c r="VAJ300" s="156"/>
      <c r="VAK300" s="156"/>
      <c r="VAL300" s="156"/>
      <c r="VAM300" s="157"/>
      <c r="VAN300" s="153"/>
      <c r="VAO300" s="156"/>
      <c r="VAP300" s="156"/>
      <c r="VAQ300" s="156"/>
      <c r="VAR300" s="156"/>
      <c r="VAS300" s="156"/>
      <c r="VAT300" s="156"/>
      <c r="VAU300" s="156"/>
      <c r="VAV300" s="156"/>
      <c r="VAW300" s="156"/>
      <c r="VAX300" s="156"/>
      <c r="VAY300" s="156"/>
      <c r="VAZ300" s="156"/>
      <c r="VBA300" s="156"/>
      <c r="VBB300" s="156"/>
      <c r="VBC300" s="156"/>
      <c r="VBD300" s="156"/>
      <c r="VBE300" s="156"/>
      <c r="VBF300" s="156"/>
      <c r="VBG300" s="156"/>
      <c r="VBH300" s="156"/>
      <c r="VBI300" s="156"/>
      <c r="VBJ300" s="156"/>
      <c r="VBK300" s="156"/>
      <c r="VBL300" s="156"/>
      <c r="VBM300" s="156"/>
      <c r="VBN300" s="156"/>
      <c r="VBO300" s="156"/>
      <c r="VBP300" s="156"/>
      <c r="VBQ300" s="156"/>
      <c r="VBR300" s="157"/>
      <c r="VBS300" s="153"/>
      <c r="VBT300" s="156"/>
      <c r="VBU300" s="156"/>
      <c r="VBV300" s="156"/>
      <c r="VBW300" s="156"/>
      <c r="VBX300" s="156"/>
      <c r="VBY300" s="156"/>
      <c r="VBZ300" s="156"/>
      <c r="VCA300" s="156"/>
      <c r="VCB300" s="156"/>
      <c r="VCC300" s="156"/>
      <c r="VCD300" s="156"/>
      <c r="VCE300" s="156"/>
      <c r="VCF300" s="156"/>
      <c r="VCG300" s="156"/>
      <c r="VCH300" s="156"/>
      <c r="VCI300" s="156"/>
      <c r="VCJ300" s="156"/>
      <c r="VCK300" s="156"/>
      <c r="VCL300" s="156"/>
      <c r="VCM300" s="156"/>
      <c r="VCN300" s="156"/>
      <c r="VCO300" s="156"/>
      <c r="VCP300" s="156"/>
      <c r="VCQ300" s="156"/>
      <c r="VCR300" s="156"/>
      <c r="VCS300" s="156"/>
      <c r="VCT300" s="156"/>
      <c r="VCU300" s="156"/>
      <c r="VCV300" s="156"/>
      <c r="VCW300" s="157"/>
      <c r="VCX300" s="153"/>
      <c r="VCY300" s="156"/>
      <c r="VCZ300" s="156"/>
      <c r="VDA300" s="156"/>
      <c r="VDB300" s="156"/>
      <c r="VDC300" s="156"/>
      <c r="VDD300" s="156"/>
      <c r="VDE300" s="156"/>
      <c r="VDF300" s="156"/>
      <c r="VDG300" s="156"/>
      <c r="VDH300" s="156"/>
      <c r="VDI300" s="156"/>
      <c r="VDJ300" s="156"/>
      <c r="VDK300" s="156"/>
      <c r="VDL300" s="156"/>
      <c r="VDM300" s="156"/>
      <c r="VDN300" s="156"/>
      <c r="VDO300" s="156"/>
      <c r="VDP300" s="156"/>
      <c r="VDQ300" s="156"/>
      <c r="VDR300" s="156"/>
      <c r="VDS300" s="156"/>
      <c r="VDT300" s="156"/>
      <c r="VDU300" s="156"/>
      <c r="VDV300" s="156"/>
      <c r="VDW300" s="156"/>
      <c r="VDX300" s="156"/>
      <c r="VDY300" s="156"/>
      <c r="VDZ300" s="156"/>
      <c r="VEA300" s="156"/>
      <c r="VEB300" s="157"/>
      <c r="VEC300" s="153"/>
      <c r="VED300" s="156"/>
      <c r="VEE300" s="156"/>
      <c r="VEF300" s="156"/>
      <c r="VEG300" s="156"/>
      <c r="VEH300" s="156"/>
      <c r="VEI300" s="156"/>
      <c r="VEJ300" s="156"/>
      <c r="VEK300" s="156"/>
      <c r="VEL300" s="156"/>
      <c r="VEM300" s="156"/>
      <c r="VEN300" s="156"/>
      <c r="VEO300" s="156"/>
      <c r="VEP300" s="156"/>
      <c r="VEQ300" s="156"/>
      <c r="VER300" s="156"/>
      <c r="VES300" s="156"/>
      <c r="VET300" s="156"/>
      <c r="VEU300" s="156"/>
      <c r="VEV300" s="156"/>
      <c r="VEW300" s="156"/>
      <c r="VEX300" s="156"/>
      <c r="VEY300" s="156"/>
      <c r="VEZ300" s="156"/>
      <c r="VFA300" s="156"/>
      <c r="VFB300" s="156"/>
      <c r="VFC300" s="156"/>
      <c r="VFD300" s="156"/>
      <c r="VFE300" s="156"/>
      <c r="VFF300" s="156"/>
      <c r="VFG300" s="157"/>
      <c r="VFH300" s="153"/>
      <c r="VFI300" s="156"/>
      <c r="VFJ300" s="156"/>
      <c r="VFK300" s="156"/>
      <c r="VFL300" s="156"/>
      <c r="VFM300" s="156"/>
      <c r="VFN300" s="156"/>
      <c r="VFO300" s="156"/>
      <c r="VFP300" s="156"/>
      <c r="VFQ300" s="156"/>
      <c r="VFR300" s="156"/>
      <c r="VFS300" s="156"/>
      <c r="VFT300" s="156"/>
      <c r="VFU300" s="156"/>
      <c r="VFV300" s="156"/>
      <c r="VFW300" s="156"/>
      <c r="VFX300" s="156"/>
      <c r="VFY300" s="156"/>
      <c r="VFZ300" s="156"/>
      <c r="VGA300" s="156"/>
      <c r="VGB300" s="156"/>
      <c r="VGC300" s="156"/>
      <c r="VGD300" s="156"/>
      <c r="VGE300" s="156"/>
      <c r="VGF300" s="156"/>
      <c r="VGG300" s="156"/>
      <c r="VGH300" s="156"/>
      <c r="VGI300" s="156"/>
      <c r="VGJ300" s="156"/>
      <c r="VGK300" s="156"/>
      <c r="VGL300" s="157"/>
      <c r="VGM300" s="153"/>
      <c r="VGN300" s="156"/>
      <c r="VGO300" s="156"/>
      <c r="VGP300" s="156"/>
      <c r="VGQ300" s="156"/>
      <c r="VGR300" s="156"/>
      <c r="VGS300" s="156"/>
      <c r="VGT300" s="156"/>
      <c r="VGU300" s="156"/>
      <c r="VGV300" s="156"/>
      <c r="VGW300" s="156"/>
      <c r="VGX300" s="156"/>
      <c r="VGY300" s="156"/>
      <c r="VGZ300" s="156"/>
      <c r="VHA300" s="156"/>
      <c r="VHB300" s="156"/>
      <c r="VHC300" s="156"/>
      <c r="VHD300" s="156"/>
      <c r="VHE300" s="156"/>
      <c r="VHF300" s="156"/>
      <c r="VHG300" s="156"/>
      <c r="VHH300" s="156"/>
      <c r="VHI300" s="156"/>
      <c r="VHJ300" s="156"/>
      <c r="VHK300" s="156"/>
      <c r="VHL300" s="156"/>
      <c r="VHM300" s="156"/>
      <c r="VHN300" s="156"/>
      <c r="VHO300" s="156"/>
      <c r="VHP300" s="156"/>
      <c r="VHQ300" s="157"/>
      <c r="VHR300" s="153"/>
      <c r="VHS300" s="156"/>
      <c r="VHT300" s="156"/>
      <c r="VHU300" s="156"/>
      <c r="VHV300" s="156"/>
      <c r="VHW300" s="156"/>
      <c r="VHX300" s="156"/>
      <c r="VHY300" s="156"/>
      <c r="VHZ300" s="156"/>
      <c r="VIA300" s="156"/>
      <c r="VIB300" s="156"/>
      <c r="VIC300" s="156"/>
      <c r="VID300" s="156"/>
      <c r="VIE300" s="156"/>
      <c r="VIF300" s="156"/>
      <c r="VIG300" s="156"/>
      <c r="VIH300" s="156"/>
      <c r="VII300" s="156"/>
      <c r="VIJ300" s="156"/>
      <c r="VIK300" s="156"/>
      <c r="VIL300" s="156"/>
      <c r="VIM300" s="156"/>
      <c r="VIN300" s="156"/>
      <c r="VIO300" s="156"/>
      <c r="VIP300" s="156"/>
      <c r="VIQ300" s="156"/>
      <c r="VIR300" s="156"/>
      <c r="VIS300" s="156"/>
      <c r="VIT300" s="156"/>
      <c r="VIU300" s="156"/>
      <c r="VIV300" s="157"/>
      <c r="VIW300" s="153"/>
      <c r="VIX300" s="156"/>
      <c r="VIY300" s="156"/>
      <c r="VIZ300" s="156"/>
      <c r="VJA300" s="156"/>
      <c r="VJB300" s="156"/>
      <c r="VJC300" s="156"/>
      <c r="VJD300" s="156"/>
      <c r="VJE300" s="156"/>
      <c r="VJF300" s="156"/>
      <c r="VJG300" s="156"/>
      <c r="VJH300" s="156"/>
      <c r="VJI300" s="156"/>
      <c r="VJJ300" s="156"/>
      <c r="VJK300" s="156"/>
      <c r="VJL300" s="156"/>
      <c r="VJM300" s="156"/>
      <c r="VJN300" s="156"/>
      <c r="VJO300" s="156"/>
      <c r="VJP300" s="156"/>
      <c r="VJQ300" s="156"/>
      <c r="VJR300" s="156"/>
      <c r="VJS300" s="156"/>
      <c r="VJT300" s="156"/>
      <c r="VJU300" s="156"/>
      <c r="VJV300" s="156"/>
      <c r="VJW300" s="156"/>
      <c r="VJX300" s="156"/>
      <c r="VJY300" s="156"/>
      <c r="VJZ300" s="156"/>
      <c r="VKA300" s="157"/>
      <c r="VKB300" s="153"/>
      <c r="VKC300" s="156"/>
      <c r="VKD300" s="156"/>
      <c r="VKE300" s="156"/>
      <c r="VKF300" s="156"/>
      <c r="VKG300" s="156"/>
      <c r="VKH300" s="156"/>
      <c r="VKI300" s="156"/>
      <c r="VKJ300" s="156"/>
      <c r="VKK300" s="156"/>
      <c r="VKL300" s="156"/>
      <c r="VKM300" s="156"/>
      <c r="VKN300" s="156"/>
      <c r="VKO300" s="156"/>
      <c r="VKP300" s="156"/>
      <c r="VKQ300" s="156"/>
      <c r="VKR300" s="156"/>
      <c r="VKS300" s="156"/>
      <c r="VKT300" s="156"/>
      <c r="VKU300" s="156"/>
      <c r="VKV300" s="156"/>
      <c r="VKW300" s="156"/>
      <c r="VKX300" s="156"/>
      <c r="VKY300" s="156"/>
      <c r="VKZ300" s="156"/>
      <c r="VLA300" s="156"/>
      <c r="VLB300" s="156"/>
      <c r="VLC300" s="156"/>
      <c r="VLD300" s="156"/>
      <c r="VLE300" s="156"/>
      <c r="VLF300" s="157"/>
      <c r="VLG300" s="153"/>
      <c r="VLH300" s="156"/>
      <c r="VLI300" s="156"/>
      <c r="VLJ300" s="156"/>
      <c r="VLK300" s="156"/>
      <c r="VLL300" s="156"/>
      <c r="VLM300" s="156"/>
      <c r="VLN300" s="156"/>
      <c r="VLO300" s="156"/>
      <c r="VLP300" s="156"/>
      <c r="VLQ300" s="156"/>
      <c r="VLR300" s="156"/>
      <c r="VLS300" s="156"/>
      <c r="VLT300" s="156"/>
      <c r="VLU300" s="156"/>
      <c r="VLV300" s="156"/>
      <c r="VLW300" s="156"/>
      <c r="VLX300" s="156"/>
      <c r="VLY300" s="156"/>
      <c r="VLZ300" s="156"/>
      <c r="VMA300" s="156"/>
      <c r="VMB300" s="156"/>
      <c r="VMC300" s="156"/>
      <c r="VMD300" s="156"/>
      <c r="VME300" s="156"/>
      <c r="VMF300" s="156"/>
      <c r="VMG300" s="156"/>
      <c r="VMH300" s="156"/>
      <c r="VMI300" s="156"/>
      <c r="VMJ300" s="156"/>
      <c r="VMK300" s="157"/>
      <c r="VML300" s="153"/>
      <c r="VMM300" s="156"/>
      <c r="VMN300" s="156"/>
      <c r="VMO300" s="156"/>
      <c r="VMP300" s="156"/>
      <c r="VMQ300" s="156"/>
      <c r="VMR300" s="156"/>
      <c r="VMS300" s="156"/>
      <c r="VMT300" s="156"/>
      <c r="VMU300" s="156"/>
      <c r="VMV300" s="156"/>
      <c r="VMW300" s="156"/>
      <c r="VMX300" s="156"/>
      <c r="VMY300" s="156"/>
      <c r="VMZ300" s="156"/>
      <c r="VNA300" s="156"/>
      <c r="VNB300" s="156"/>
      <c r="VNC300" s="156"/>
      <c r="VND300" s="156"/>
      <c r="VNE300" s="156"/>
      <c r="VNF300" s="156"/>
      <c r="VNG300" s="156"/>
      <c r="VNH300" s="156"/>
      <c r="VNI300" s="156"/>
      <c r="VNJ300" s="156"/>
      <c r="VNK300" s="156"/>
      <c r="VNL300" s="156"/>
      <c r="VNM300" s="156"/>
      <c r="VNN300" s="156"/>
      <c r="VNO300" s="156"/>
      <c r="VNP300" s="157"/>
      <c r="VNQ300" s="153"/>
      <c r="VNR300" s="156"/>
      <c r="VNS300" s="156"/>
      <c r="VNT300" s="156"/>
      <c r="VNU300" s="156"/>
      <c r="VNV300" s="156"/>
      <c r="VNW300" s="156"/>
      <c r="VNX300" s="156"/>
      <c r="VNY300" s="156"/>
      <c r="VNZ300" s="156"/>
      <c r="VOA300" s="156"/>
      <c r="VOB300" s="156"/>
      <c r="VOC300" s="156"/>
      <c r="VOD300" s="156"/>
      <c r="VOE300" s="156"/>
      <c r="VOF300" s="156"/>
      <c r="VOG300" s="156"/>
      <c r="VOH300" s="156"/>
      <c r="VOI300" s="156"/>
      <c r="VOJ300" s="156"/>
      <c r="VOK300" s="156"/>
      <c r="VOL300" s="156"/>
      <c r="VOM300" s="156"/>
      <c r="VON300" s="156"/>
      <c r="VOO300" s="156"/>
      <c r="VOP300" s="156"/>
      <c r="VOQ300" s="156"/>
      <c r="VOR300" s="156"/>
      <c r="VOS300" s="156"/>
      <c r="VOT300" s="156"/>
      <c r="VOU300" s="157"/>
      <c r="VOV300" s="153"/>
      <c r="VOW300" s="156"/>
      <c r="VOX300" s="156"/>
      <c r="VOY300" s="156"/>
      <c r="VOZ300" s="156"/>
      <c r="VPA300" s="156"/>
      <c r="VPB300" s="156"/>
      <c r="VPC300" s="156"/>
      <c r="VPD300" s="156"/>
      <c r="VPE300" s="156"/>
      <c r="VPF300" s="156"/>
      <c r="VPG300" s="156"/>
      <c r="VPH300" s="156"/>
      <c r="VPI300" s="156"/>
      <c r="VPJ300" s="156"/>
      <c r="VPK300" s="156"/>
      <c r="VPL300" s="156"/>
      <c r="VPM300" s="156"/>
      <c r="VPN300" s="156"/>
      <c r="VPO300" s="156"/>
      <c r="VPP300" s="156"/>
      <c r="VPQ300" s="156"/>
      <c r="VPR300" s="156"/>
      <c r="VPS300" s="156"/>
      <c r="VPT300" s="156"/>
      <c r="VPU300" s="156"/>
      <c r="VPV300" s="156"/>
      <c r="VPW300" s="156"/>
      <c r="VPX300" s="156"/>
      <c r="VPY300" s="156"/>
      <c r="VPZ300" s="157"/>
      <c r="VQA300" s="153"/>
      <c r="VQB300" s="156"/>
      <c r="VQC300" s="156"/>
      <c r="VQD300" s="156"/>
      <c r="VQE300" s="156"/>
      <c r="VQF300" s="156"/>
      <c r="VQG300" s="156"/>
      <c r="VQH300" s="156"/>
      <c r="VQI300" s="156"/>
      <c r="VQJ300" s="156"/>
      <c r="VQK300" s="156"/>
      <c r="VQL300" s="156"/>
      <c r="VQM300" s="156"/>
      <c r="VQN300" s="156"/>
      <c r="VQO300" s="156"/>
      <c r="VQP300" s="156"/>
      <c r="VQQ300" s="156"/>
      <c r="VQR300" s="156"/>
      <c r="VQS300" s="156"/>
      <c r="VQT300" s="156"/>
      <c r="VQU300" s="156"/>
      <c r="VQV300" s="156"/>
      <c r="VQW300" s="156"/>
      <c r="VQX300" s="156"/>
      <c r="VQY300" s="156"/>
      <c r="VQZ300" s="156"/>
      <c r="VRA300" s="156"/>
      <c r="VRB300" s="156"/>
      <c r="VRC300" s="156"/>
      <c r="VRD300" s="156"/>
      <c r="VRE300" s="157"/>
      <c r="VRF300" s="153"/>
      <c r="VRG300" s="156"/>
      <c r="VRH300" s="156"/>
      <c r="VRI300" s="156"/>
      <c r="VRJ300" s="156"/>
      <c r="VRK300" s="156"/>
      <c r="VRL300" s="156"/>
      <c r="VRM300" s="156"/>
      <c r="VRN300" s="156"/>
      <c r="VRO300" s="156"/>
      <c r="VRP300" s="156"/>
      <c r="VRQ300" s="156"/>
      <c r="VRR300" s="156"/>
      <c r="VRS300" s="156"/>
      <c r="VRT300" s="156"/>
      <c r="VRU300" s="156"/>
      <c r="VRV300" s="156"/>
      <c r="VRW300" s="156"/>
      <c r="VRX300" s="156"/>
      <c r="VRY300" s="156"/>
      <c r="VRZ300" s="156"/>
      <c r="VSA300" s="156"/>
      <c r="VSB300" s="156"/>
      <c r="VSC300" s="156"/>
      <c r="VSD300" s="156"/>
      <c r="VSE300" s="156"/>
      <c r="VSF300" s="156"/>
      <c r="VSG300" s="156"/>
      <c r="VSH300" s="156"/>
      <c r="VSI300" s="156"/>
      <c r="VSJ300" s="157"/>
      <c r="VSK300" s="153"/>
      <c r="VSL300" s="156"/>
      <c r="VSM300" s="156"/>
      <c r="VSN300" s="156"/>
      <c r="VSO300" s="156"/>
      <c r="VSP300" s="156"/>
      <c r="VSQ300" s="156"/>
      <c r="VSR300" s="156"/>
      <c r="VSS300" s="156"/>
      <c r="VST300" s="156"/>
      <c r="VSU300" s="156"/>
      <c r="VSV300" s="156"/>
      <c r="VSW300" s="156"/>
      <c r="VSX300" s="156"/>
      <c r="VSY300" s="156"/>
      <c r="VSZ300" s="156"/>
      <c r="VTA300" s="156"/>
      <c r="VTB300" s="156"/>
      <c r="VTC300" s="156"/>
      <c r="VTD300" s="156"/>
      <c r="VTE300" s="156"/>
      <c r="VTF300" s="156"/>
      <c r="VTG300" s="156"/>
      <c r="VTH300" s="156"/>
      <c r="VTI300" s="156"/>
      <c r="VTJ300" s="156"/>
      <c r="VTK300" s="156"/>
      <c r="VTL300" s="156"/>
      <c r="VTM300" s="156"/>
      <c r="VTN300" s="156"/>
      <c r="VTO300" s="157"/>
      <c r="VTP300" s="153"/>
      <c r="VTQ300" s="156"/>
      <c r="VTR300" s="156"/>
      <c r="VTS300" s="156"/>
      <c r="VTT300" s="156"/>
      <c r="VTU300" s="156"/>
      <c r="VTV300" s="156"/>
      <c r="VTW300" s="156"/>
      <c r="VTX300" s="156"/>
      <c r="VTY300" s="156"/>
      <c r="VTZ300" s="156"/>
      <c r="VUA300" s="156"/>
      <c r="VUB300" s="156"/>
      <c r="VUC300" s="156"/>
      <c r="VUD300" s="156"/>
      <c r="VUE300" s="156"/>
      <c r="VUF300" s="156"/>
      <c r="VUG300" s="156"/>
      <c r="VUH300" s="156"/>
      <c r="VUI300" s="156"/>
      <c r="VUJ300" s="156"/>
      <c r="VUK300" s="156"/>
      <c r="VUL300" s="156"/>
      <c r="VUM300" s="156"/>
      <c r="VUN300" s="156"/>
      <c r="VUO300" s="156"/>
      <c r="VUP300" s="156"/>
      <c r="VUQ300" s="156"/>
      <c r="VUR300" s="156"/>
      <c r="VUS300" s="156"/>
      <c r="VUT300" s="157"/>
      <c r="VUU300" s="153"/>
      <c r="VUV300" s="156"/>
      <c r="VUW300" s="156"/>
      <c r="VUX300" s="156"/>
      <c r="VUY300" s="156"/>
      <c r="VUZ300" s="156"/>
      <c r="VVA300" s="156"/>
      <c r="VVB300" s="156"/>
      <c r="VVC300" s="156"/>
      <c r="VVD300" s="156"/>
      <c r="VVE300" s="156"/>
      <c r="VVF300" s="156"/>
      <c r="VVG300" s="156"/>
      <c r="VVH300" s="156"/>
      <c r="VVI300" s="156"/>
      <c r="VVJ300" s="156"/>
      <c r="VVK300" s="156"/>
      <c r="VVL300" s="156"/>
      <c r="VVM300" s="156"/>
      <c r="VVN300" s="156"/>
      <c r="VVO300" s="156"/>
      <c r="VVP300" s="156"/>
      <c r="VVQ300" s="156"/>
      <c r="VVR300" s="156"/>
      <c r="VVS300" s="156"/>
      <c r="VVT300" s="156"/>
      <c r="VVU300" s="156"/>
      <c r="VVV300" s="156"/>
      <c r="VVW300" s="156"/>
      <c r="VVX300" s="156"/>
      <c r="VVY300" s="157"/>
      <c r="VVZ300" s="153"/>
      <c r="VWA300" s="156"/>
      <c r="VWB300" s="156"/>
      <c r="VWC300" s="156"/>
      <c r="VWD300" s="156"/>
      <c r="VWE300" s="156"/>
      <c r="VWF300" s="156"/>
      <c r="VWG300" s="156"/>
      <c r="VWH300" s="156"/>
      <c r="VWI300" s="156"/>
      <c r="VWJ300" s="156"/>
      <c r="VWK300" s="156"/>
      <c r="VWL300" s="156"/>
      <c r="VWM300" s="156"/>
      <c r="VWN300" s="156"/>
      <c r="VWO300" s="156"/>
      <c r="VWP300" s="156"/>
      <c r="VWQ300" s="156"/>
      <c r="VWR300" s="156"/>
      <c r="VWS300" s="156"/>
      <c r="VWT300" s="156"/>
      <c r="VWU300" s="156"/>
      <c r="VWV300" s="156"/>
      <c r="VWW300" s="156"/>
      <c r="VWX300" s="156"/>
      <c r="VWY300" s="156"/>
      <c r="VWZ300" s="156"/>
      <c r="VXA300" s="156"/>
      <c r="VXB300" s="156"/>
      <c r="VXC300" s="156"/>
      <c r="VXD300" s="157"/>
      <c r="VXE300" s="153"/>
      <c r="VXF300" s="156"/>
      <c r="VXG300" s="156"/>
      <c r="VXH300" s="156"/>
      <c r="VXI300" s="156"/>
      <c r="VXJ300" s="156"/>
      <c r="VXK300" s="156"/>
      <c r="VXL300" s="156"/>
      <c r="VXM300" s="156"/>
      <c r="VXN300" s="156"/>
      <c r="VXO300" s="156"/>
      <c r="VXP300" s="156"/>
      <c r="VXQ300" s="156"/>
      <c r="VXR300" s="156"/>
      <c r="VXS300" s="156"/>
      <c r="VXT300" s="156"/>
      <c r="VXU300" s="156"/>
      <c r="VXV300" s="156"/>
      <c r="VXW300" s="156"/>
      <c r="VXX300" s="156"/>
      <c r="VXY300" s="156"/>
      <c r="VXZ300" s="156"/>
      <c r="VYA300" s="156"/>
      <c r="VYB300" s="156"/>
      <c r="VYC300" s="156"/>
      <c r="VYD300" s="156"/>
      <c r="VYE300" s="156"/>
      <c r="VYF300" s="156"/>
      <c r="VYG300" s="156"/>
      <c r="VYH300" s="156"/>
      <c r="VYI300" s="157"/>
      <c r="VYJ300" s="153"/>
      <c r="VYK300" s="156"/>
      <c r="VYL300" s="156"/>
      <c r="VYM300" s="156"/>
      <c r="VYN300" s="156"/>
      <c r="VYO300" s="156"/>
      <c r="VYP300" s="156"/>
      <c r="VYQ300" s="156"/>
      <c r="VYR300" s="156"/>
      <c r="VYS300" s="156"/>
      <c r="VYT300" s="156"/>
      <c r="VYU300" s="156"/>
      <c r="VYV300" s="156"/>
      <c r="VYW300" s="156"/>
      <c r="VYX300" s="156"/>
      <c r="VYY300" s="156"/>
      <c r="VYZ300" s="156"/>
      <c r="VZA300" s="156"/>
      <c r="VZB300" s="156"/>
      <c r="VZC300" s="156"/>
      <c r="VZD300" s="156"/>
      <c r="VZE300" s="156"/>
      <c r="VZF300" s="156"/>
      <c r="VZG300" s="156"/>
      <c r="VZH300" s="156"/>
      <c r="VZI300" s="156"/>
      <c r="VZJ300" s="156"/>
      <c r="VZK300" s="156"/>
      <c r="VZL300" s="156"/>
      <c r="VZM300" s="156"/>
      <c r="VZN300" s="157"/>
      <c r="VZO300" s="153"/>
      <c r="VZP300" s="156"/>
      <c r="VZQ300" s="156"/>
      <c r="VZR300" s="156"/>
      <c r="VZS300" s="156"/>
      <c r="VZT300" s="156"/>
      <c r="VZU300" s="156"/>
      <c r="VZV300" s="156"/>
      <c r="VZW300" s="156"/>
      <c r="VZX300" s="156"/>
      <c r="VZY300" s="156"/>
      <c r="VZZ300" s="156"/>
      <c r="WAA300" s="156"/>
      <c r="WAB300" s="156"/>
      <c r="WAC300" s="156"/>
      <c r="WAD300" s="156"/>
      <c r="WAE300" s="156"/>
      <c r="WAF300" s="156"/>
      <c r="WAG300" s="156"/>
      <c r="WAH300" s="156"/>
      <c r="WAI300" s="156"/>
      <c r="WAJ300" s="156"/>
      <c r="WAK300" s="156"/>
      <c r="WAL300" s="156"/>
      <c r="WAM300" s="156"/>
      <c r="WAN300" s="156"/>
      <c r="WAO300" s="156"/>
      <c r="WAP300" s="156"/>
      <c r="WAQ300" s="156"/>
      <c r="WAR300" s="156"/>
      <c r="WAS300" s="157"/>
      <c r="WAT300" s="153"/>
      <c r="WAU300" s="156"/>
      <c r="WAV300" s="156"/>
      <c r="WAW300" s="156"/>
      <c r="WAX300" s="156"/>
      <c r="WAY300" s="156"/>
      <c r="WAZ300" s="156"/>
      <c r="WBA300" s="156"/>
      <c r="WBB300" s="156"/>
      <c r="WBC300" s="156"/>
      <c r="WBD300" s="156"/>
      <c r="WBE300" s="156"/>
      <c r="WBF300" s="156"/>
      <c r="WBG300" s="156"/>
      <c r="WBH300" s="156"/>
      <c r="WBI300" s="156"/>
      <c r="WBJ300" s="156"/>
      <c r="WBK300" s="156"/>
      <c r="WBL300" s="156"/>
      <c r="WBM300" s="156"/>
      <c r="WBN300" s="156"/>
      <c r="WBO300" s="156"/>
      <c r="WBP300" s="156"/>
      <c r="WBQ300" s="156"/>
      <c r="WBR300" s="156"/>
      <c r="WBS300" s="156"/>
      <c r="WBT300" s="156"/>
      <c r="WBU300" s="156"/>
      <c r="WBV300" s="156"/>
      <c r="WBW300" s="156"/>
      <c r="WBX300" s="157"/>
      <c r="WBY300" s="153"/>
      <c r="WBZ300" s="156"/>
      <c r="WCA300" s="156"/>
      <c r="WCB300" s="156"/>
      <c r="WCC300" s="156"/>
      <c r="WCD300" s="156"/>
      <c r="WCE300" s="156"/>
      <c r="WCF300" s="156"/>
      <c r="WCG300" s="156"/>
      <c r="WCH300" s="156"/>
      <c r="WCI300" s="156"/>
      <c r="WCJ300" s="156"/>
      <c r="WCK300" s="156"/>
      <c r="WCL300" s="156"/>
      <c r="WCM300" s="156"/>
      <c r="WCN300" s="156"/>
      <c r="WCO300" s="156"/>
      <c r="WCP300" s="156"/>
      <c r="WCQ300" s="156"/>
      <c r="WCR300" s="156"/>
      <c r="WCS300" s="156"/>
      <c r="WCT300" s="156"/>
      <c r="WCU300" s="156"/>
      <c r="WCV300" s="156"/>
      <c r="WCW300" s="156"/>
      <c r="WCX300" s="156"/>
      <c r="WCY300" s="156"/>
      <c r="WCZ300" s="156"/>
      <c r="WDA300" s="156"/>
      <c r="WDB300" s="156"/>
      <c r="WDC300" s="157"/>
      <c r="WDD300" s="153"/>
      <c r="WDE300" s="156"/>
      <c r="WDF300" s="156"/>
      <c r="WDG300" s="156"/>
      <c r="WDH300" s="156"/>
      <c r="WDI300" s="156"/>
      <c r="WDJ300" s="156"/>
      <c r="WDK300" s="156"/>
      <c r="WDL300" s="156"/>
      <c r="WDM300" s="156"/>
      <c r="WDN300" s="156"/>
      <c r="WDO300" s="156"/>
      <c r="WDP300" s="156"/>
      <c r="WDQ300" s="156"/>
      <c r="WDR300" s="156"/>
      <c r="WDS300" s="156"/>
      <c r="WDT300" s="156"/>
      <c r="WDU300" s="156"/>
      <c r="WDV300" s="156"/>
      <c r="WDW300" s="156"/>
      <c r="WDX300" s="156"/>
      <c r="WDY300" s="156"/>
      <c r="WDZ300" s="156"/>
      <c r="WEA300" s="156"/>
      <c r="WEB300" s="156"/>
      <c r="WEC300" s="156"/>
      <c r="WED300" s="156"/>
      <c r="WEE300" s="156"/>
      <c r="WEF300" s="156"/>
      <c r="WEG300" s="156"/>
      <c r="WEH300" s="157"/>
      <c r="WEI300" s="153"/>
      <c r="WEJ300" s="156"/>
      <c r="WEK300" s="156"/>
      <c r="WEL300" s="156"/>
      <c r="WEM300" s="156"/>
      <c r="WEN300" s="156"/>
      <c r="WEO300" s="156"/>
      <c r="WEP300" s="156"/>
      <c r="WEQ300" s="156"/>
      <c r="WER300" s="156"/>
      <c r="WES300" s="156"/>
      <c r="WET300" s="156"/>
      <c r="WEU300" s="156"/>
      <c r="WEV300" s="156"/>
      <c r="WEW300" s="156"/>
      <c r="WEX300" s="156"/>
      <c r="WEY300" s="156"/>
      <c r="WEZ300" s="156"/>
      <c r="WFA300" s="156"/>
      <c r="WFB300" s="156"/>
      <c r="WFC300" s="156"/>
      <c r="WFD300" s="156"/>
      <c r="WFE300" s="156"/>
      <c r="WFF300" s="156"/>
      <c r="WFG300" s="156"/>
      <c r="WFH300" s="156"/>
      <c r="WFI300" s="156"/>
      <c r="WFJ300" s="156"/>
      <c r="WFK300" s="156"/>
      <c r="WFL300" s="156"/>
      <c r="WFM300" s="157"/>
      <c r="WFN300" s="153"/>
      <c r="WFO300" s="156"/>
      <c r="WFP300" s="156"/>
      <c r="WFQ300" s="156"/>
      <c r="WFR300" s="156"/>
      <c r="WFS300" s="156"/>
      <c r="WFT300" s="156"/>
      <c r="WFU300" s="156"/>
      <c r="WFV300" s="156"/>
      <c r="WFW300" s="156"/>
      <c r="WFX300" s="156"/>
      <c r="WFY300" s="156"/>
      <c r="WFZ300" s="156"/>
      <c r="WGA300" s="156"/>
      <c r="WGB300" s="156"/>
      <c r="WGC300" s="156"/>
      <c r="WGD300" s="156"/>
      <c r="WGE300" s="156"/>
      <c r="WGF300" s="156"/>
      <c r="WGG300" s="156"/>
      <c r="WGH300" s="156"/>
      <c r="WGI300" s="156"/>
      <c r="WGJ300" s="156"/>
      <c r="WGK300" s="156"/>
      <c r="WGL300" s="156"/>
      <c r="WGM300" s="156"/>
      <c r="WGN300" s="156"/>
      <c r="WGO300" s="156"/>
      <c r="WGP300" s="156"/>
      <c r="WGQ300" s="156"/>
      <c r="WGR300" s="157"/>
      <c r="WGS300" s="153"/>
      <c r="WGT300" s="156"/>
      <c r="WGU300" s="156"/>
      <c r="WGV300" s="156"/>
      <c r="WGW300" s="156"/>
      <c r="WGX300" s="156"/>
      <c r="WGY300" s="156"/>
      <c r="WGZ300" s="156"/>
      <c r="WHA300" s="156"/>
      <c r="WHB300" s="156"/>
      <c r="WHC300" s="156"/>
      <c r="WHD300" s="156"/>
      <c r="WHE300" s="156"/>
      <c r="WHF300" s="156"/>
      <c r="WHG300" s="156"/>
      <c r="WHH300" s="156"/>
      <c r="WHI300" s="156"/>
      <c r="WHJ300" s="156"/>
      <c r="WHK300" s="156"/>
      <c r="WHL300" s="156"/>
      <c r="WHM300" s="156"/>
      <c r="WHN300" s="156"/>
      <c r="WHO300" s="156"/>
      <c r="WHP300" s="156"/>
      <c r="WHQ300" s="156"/>
      <c r="WHR300" s="156"/>
      <c r="WHS300" s="156"/>
      <c r="WHT300" s="156"/>
      <c r="WHU300" s="156"/>
      <c r="WHV300" s="156"/>
      <c r="WHW300" s="157"/>
      <c r="WHX300" s="153"/>
      <c r="WHY300" s="156"/>
      <c r="WHZ300" s="156"/>
      <c r="WIA300" s="156"/>
      <c r="WIB300" s="156"/>
      <c r="WIC300" s="156"/>
      <c r="WID300" s="156"/>
      <c r="WIE300" s="156"/>
      <c r="WIF300" s="156"/>
      <c r="WIG300" s="156"/>
      <c r="WIH300" s="156"/>
      <c r="WII300" s="156"/>
      <c r="WIJ300" s="156"/>
      <c r="WIK300" s="156"/>
      <c r="WIL300" s="156"/>
      <c r="WIM300" s="156"/>
      <c r="WIN300" s="156"/>
      <c r="WIO300" s="156"/>
      <c r="WIP300" s="156"/>
      <c r="WIQ300" s="156"/>
      <c r="WIR300" s="156"/>
      <c r="WIS300" s="156"/>
      <c r="WIT300" s="156"/>
      <c r="WIU300" s="156"/>
      <c r="WIV300" s="156"/>
      <c r="WIW300" s="156"/>
      <c r="WIX300" s="156"/>
      <c r="WIY300" s="156"/>
      <c r="WIZ300" s="156"/>
      <c r="WJA300" s="156"/>
      <c r="WJB300" s="157"/>
      <c r="WJC300" s="153"/>
      <c r="WJD300" s="156"/>
      <c r="WJE300" s="156"/>
      <c r="WJF300" s="156"/>
      <c r="WJG300" s="156"/>
      <c r="WJH300" s="156"/>
      <c r="WJI300" s="156"/>
      <c r="WJJ300" s="156"/>
      <c r="WJK300" s="156"/>
      <c r="WJL300" s="156"/>
      <c r="WJM300" s="156"/>
      <c r="WJN300" s="156"/>
      <c r="WJO300" s="156"/>
      <c r="WJP300" s="156"/>
      <c r="WJQ300" s="156"/>
      <c r="WJR300" s="156"/>
      <c r="WJS300" s="156"/>
      <c r="WJT300" s="156"/>
      <c r="WJU300" s="156"/>
      <c r="WJV300" s="156"/>
      <c r="WJW300" s="156"/>
      <c r="WJX300" s="156"/>
      <c r="WJY300" s="156"/>
      <c r="WJZ300" s="156"/>
      <c r="WKA300" s="156"/>
      <c r="WKB300" s="156"/>
      <c r="WKC300" s="156"/>
      <c r="WKD300" s="156"/>
      <c r="WKE300" s="156"/>
      <c r="WKF300" s="156"/>
      <c r="WKG300" s="157"/>
      <c r="WKH300" s="153"/>
      <c r="WKI300" s="156"/>
      <c r="WKJ300" s="156"/>
      <c r="WKK300" s="156"/>
      <c r="WKL300" s="156"/>
      <c r="WKM300" s="156"/>
      <c r="WKN300" s="156"/>
      <c r="WKO300" s="156"/>
      <c r="WKP300" s="156"/>
      <c r="WKQ300" s="156"/>
      <c r="WKR300" s="156"/>
      <c r="WKS300" s="156"/>
      <c r="WKT300" s="156"/>
      <c r="WKU300" s="156"/>
      <c r="WKV300" s="156"/>
      <c r="WKW300" s="156"/>
      <c r="WKX300" s="156"/>
      <c r="WKY300" s="156"/>
      <c r="WKZ300" s="156"/>
      <c r="WLA300" s="156"/>
      <c r="WLB300" s="156"/>
      <c r="WLC300" s="156"/>
      <c r="WLD300" s="156"/>
      <c r="WLE300" s="156"/>
      <c r="WLF300" s="156"/>
      <c r="WLG300" s="156"/>
      <c r="WLH300" s="156"/>
      <c r="WLI300" s="156"/>
      <c r="WLJ300" s="156"/>
      <c r="WLK300" s="156"/>
      <c r="WLL300" s="157"/>
      <c r="WLM300" s="153"/>
      <c r="WLN300" s="156"/>
      <c r="WLO300" s="156"/>
      <c r="WLP300" s="156"/>
      <c r="WLQ300" s="156"/>
      <c r="WLR300" s="156"/>
      <c r="WLS300" s="156"/>
      <c r="WLT300" s="156"/>
      <c r="WLU300" s="156"/>
      <c r="WLV300" s="156"/>
      <c r="WLW300" s="156"/>
      <c r="WLX300" s="156"/>
      <c r="WLY300" s="156"/>
      <c r="WLZ300" s="156"/>
      <c r="WMA300" s="156"/>
      <c r="WMB300" s="156"/>
      <c r="WMC300" s="156"/>
      <c r="WMD300" s="156"/>
      <c r="WME300" s="156"/>
      <c r="WMF300" s="156"/>
      <c r="WMG300" s="156"/>
      <c r="WMH300" s="156"/>
      <c r="WMI300" s="156"/>
      <c r="WMJ300" s="156"/>
      <c r="WMK300" s="156"/>
      <c r="WML300" s="156"/>
      <c r="WMM300" s="156"/>
      <c r="WMN300" s="156"/>
      <c r="WMO300" s="156"/>
      <c r="WMP300" s="156"/>
      <c r="WMQ300" s="157"/>
      <c r="WMR300" s="153"/>
      <c r="WMS300" s="156"/>
      <c r="WMT300" s="156"/>
      <c r="WMU300" s="156"/>
      <c r="WMV300" s="156"/>
      <c r="WMW300" s="156"/>
      <c r="WMX300" s="156"/>
      <c r="WMY300" s="156"/>
      <c r="WMZ300" s="156"/>
      <c r="WNA300" s="156"/>
      <c r="WNB300" s="156"/>
      <c r="WNC300" s="156"/>
      <c r="WND300" s="156"/>
      <c r="WNE300" s="156"/>
      <c r="WNF300" s="156"/>
      <c r="WNG300" s="156"/>
      <c r="WNH300" s="156"/>
      <c r="WNI300" s="156"/>
      <c r="WNJ300" s="156"/>
      <c r="WNK300" s="156"/>
      <c r="WNL300" s="156"/>
      <c r="WNM300" s="156"/>
      <c r="WNN300" s="156"/>
      <c r="WNO300" s="156"/>
      <c r="WNP300" s="156"/>
      <c r="WNQ300" s="156"/>
      <c r="WNR300" s="156"/>
      <c r="WNS300" s="156"/>
      <c r="WNT300" s="156"/>
      <c r="WNU300" s="156"/>
      <c r="WNV300" s="157"/>
      <c r="WNW300" s="153"/>
      <c r="WNX300" s="156"/>
      <c r="WNY300" s="156"/>
      <c r="WNZ300" s="156"/>
      <c r="WOA300" s="156"/>
      <c r="WOB300" s="156"/>
      <c r="WOC300" s="156"/>
      <c r="WOD300" s="156"/>
      <c r="WOE300" s="156"/>
      <c r="WOF300" s="156"/>
      <c r="WOG300" s="156"/>
      <c r="WOH300" s="156"/>
      <c r="WOI300" s="156"/>
      <c r="WOJ300" s="156"/>
      <c r="WOK300" s="156"/>
      <c r="WOL300" s="156"/>
      <c r="WOM300" s="156"/>
      <c r="WON300" s="156"/>
      <c r="WOO300" s="156"/>
      <c r="WOP300" s="156"/>
      <c r="WOQ300" s="156"/>
      <c r="WOR300" s="156"/>
      <c r="WOS300" s="156"/>
      <c r="WOT300" s="156"/>
      <c r="WOU300" s="156"/>
      <c r="WOV300" s="156"/>
      <c r="WOW300" s="156"/>
      <c r="WOX300" s="156"/>
      <c r="WOY300" s="156"/>
      <c r="WOZ300" s="156"/>
      <c r="WPA300" s="157"/>
      <c r="WPB300" s="153"/>
      <c r="WPC300" s="156"/>
      <c r="WPD300" s="156"/>
      <c r="WPE300" s="156"/>
      <c r="WPF300" s="156"/>
      <c r="WPG300" s="156"/>
      <c r="WPH300" s="156"/>
      <c r="WPI300" s="156"/>
      <c r="WPJ300" s="156"/>
      <c r="WPK300" s="156"/>
      <c r="WPL300" s="156"/>
      <c r="WPM300" s="156"/>
      <c r="WPN300" s="156"/>
      <c r="WPO300" s="156"/>
      <c r="WPP300" s="156"/>
      <c r="WPQ300" s="156"/>
      <c r="WPR300" s="156"/>
      <c r="WPS300" s="156"/>
      <c r="WPT300" s="156"/>
      <c r="WPU300" s="156"/>
      <c r="WPV300" s="156"/>
      <c r="WPW300" s="156"/>
      <c r="WPX300" s="156"/>
      <c r="WPY300" s="156"/>
      <c r="WPZ300" s="156"/>
      <c r="WQA300" s="156"/>
      <c r="WQB300" s="156"/>
      <c r="WQC300" s="156"/>
      <c r="WQD300" s="156"/>
      <c r="WQE300" s="156"/>
      <c r="WQF300" s="157"/>
      <c r="WQG300" s="153"/>
      <c r="WQH300" s="156"/>
      <c r="WQI300" s="156"/>
      <c r="WQJ300" s="156"/>
      <c r="WQK300" s="156"/>
      <c r="WQL300" s="156"/>
      <c r="WQM300" s="156"/>
      <c r="WQN300" s="156"/>
      <c r="WQO300" s="156"/>
      <c r="WQP300" s="156"/>
      <c r="WQQ300" s="156"/>
      <c r="WQR300" s="156"/>
      <c r="WQS300" s="156"/>
      <c r="WQT300" s="156"/>
      <c r="WQU300" s="156"/>
      <c r="WQV300" s="156"/>
      <c r="WQW300" s="156"/>
      <c r="WQX300" s="156"/>
      <c r="WQY300" s="156"/>
      <c r="WQZ300" s="156"/>
      <c r="WRA300" s="156"/>
      <c r="WRB300" s="156"/>
      <c r="WRC300" s="156"/>
      <c r="WRD300" s="156"/>
      <c r="WRE300" s="156"/>
      <c r="WRF300" s="156"/>
      <c r="WRG300" s="156"/>
      <c r="WRH300" s="156"/>
      <c r="WRI300" s="156"/>
      <c r="WRJ300" s="156"/>
      <c r="WRK300" s="157"/>
      <c r="WRL300" s="153"/>
      <c r="WRM300" s="156"/>
      <c r="WRN300" s="156"/>
      <c r="WRO300" s="156"/>
      <c r="WRP300" s="156"/>
      <c r="WRQ300" s="156"/>
      <c r="WRR300" s="156"/>
      <c r="WRS300" s="156"/>
      <c r="WRT300" s="156"/>
      <c r="WRU300" s="156"/>
      <c r="WRV300" s="156"/>
      <c r="WRW300" s="156"/>
      <c r="WRX300" s="156"/>
      <c r="WRY300" s="156"/>
      <c r="WRZ300" s="156"/>
      <c r="WSA300" s="156"/>
      <c r="WSB300" s="156"/>
      <c r="WSC300" s="156"/>
      <c r="WSD300" s="156"/>
      <c r="WSE300" s="156"/>
      <c r="WSF300" s="156"/>
      <c r="WSG300" s="156"/>
      <c r="WSH300" s="156"/>
      <c r="WSI300" s="156"/>
      <c r="WSJ300" s="156"/>
      <c r="WSK300" s="156"/>
      <c r="WSL300" s="156"/>
      <c r="WSM300" s="156"/>
      <c r="WSN300" s="156"/>
      <c r="WSO300" s="156"/>
      <c r="WSP300" s="157"/>
      <c r="WSQ300" s="153"/>
      <c r="WSR300" s="156"/>
      <c r="WSS300" s="156"/>
      <c r="WST300" s="156"/>
      <c r="WSU300" s="156"/>
      <c r="WSV300" s="156"/>
      <c r="WSW300" s="156"/>
      <c r="WSX300" s="156"/>
      <c r="WSY300" s="156"/>
      <c r="WSZ300" s="156"/>
      <c r="WTA300" s="156"/>
      <c r="WTB300" s="156"/>
      <c r="WTC300" s="156"/>
      <c r="WTD300" s="156"/>
      <c r="WTE300" s="156"/>
      <c r="WTF300" s="156"/>
      <c r="WTG300" s="156"/>
      <c r="WTH300" s="156"/>
      <c r="WTI300" s="156"/>
      <c r="WTJ300" s="156"/>
      <c r="WTK300" s="156"/>
      <c r="WTL300" s="156"/>
      <c r="WTM300" s="156"/>
      <c r="WTN300" s="156"/>
      <c r="WTO300" s="156"/>
      <c r="WTP300" s="156"/>
      <c r="WTQ300" s="156"/>
      <c r="WTR300" s="156"/>
      <c r="WTS300" s="156"/>
      <c r="WTT300" s="156"/>
      <c r="WTU300" s="157"/>
      <c r="WTV300" s="153"/>
      <c r="WTW300" s="156"/>
      <c r="WTX300" s="156"/>
      <c r="WTY300" s="156"/>
      <c r="WTZ300" s="156"/>
      <c r="WUA300" s="156"/>
      <c r="WUB300" s="156"/>
      <c r="WUC300" s="156"/>
      <c r="WUD300" s="156"/>
      <c r="WUE300" s="156"/>
      <c r="WUF300" s="156"/>
      <c r="WUG300" s="156"/>
      <c r="WUH300" s="156"/>
      <c r="WUI300" s="156"/>
      <c r="WUJ300" s="156"/>
      <c r="WUK300" s="156"/>
      <c r="WUL300" s="156"/>
      <c r="WUM300" s="156"/>
      <c r="WUN300" s="156"/>
      <c r="WUO300" s="156"/>
      <c r="WUP300" s="156"/>
      <c r="WUQ300" s="156"/>
      <c r="WUR300" s="156"/>
      <c r="WUS300" s="156"/>
      <c r="WUT300" s="156"/>
      <c r="WUU300" s="156"/>
      <c r="WUV300" s="156"/>
      <c r="WUW300" s="156"/>
      <c r="WUX300" s="156"/>
      <c r="WUY300" s="156"/>
      <c r="WUZ300" s="157"/>
      <c r="WVA300" s="153"/>
      <c r="WVB300" s="156"/>
      <c r="WVC300" s="156"/>
      <c r="WVD300" s="156"/>
      <c r="WVE300" s="156"/>
      <c r="WVF300" s="156"/>
      <c r="WVG300" s="156"/>
      <c r="WVH300" s="156"/>
      <c r="WVI300" s="156"/>
      <c r="WVJ300" s="156"/>
      <c r="WVK300" s="156"/>
      <c r="WVL300" s="156"/>
      <c r="WVM300" s="156"/>
      <c r="WVN300" s="156"/>
      <c r="WVO300" s="156"/>
      <c r="WVP300" s="156"/>
      <c r="WVQ300" s="156"/>
      <c r="WVR300" s="156"/>
      <c r="WVS300" s="156"/>
      <c r="WVT300" s="156"/>
      <c r="WVU300" s="156"/>
      <c r="WVV300" s="156"/>
      <c r="WVW300" s="156"/>
      <c r="WVX300" s="156"/>
      <c r="WVY300" s="156"/>
      <c r="WVZ300" s="156"/>
      <c r="WWA300" s="156"/>
      <c r="WWB300" s="156"/>
      <c r="WWC300" s="156"/>
      <c r="WWD300" s="156"/>
      <c r="WWE300" s="157"/>
      <c r="WWF300" s="153"/>
      <c r="WWG300" s="156"/>
      <c r="WWH300" s="156"/>
      <c r="WWI300" s="156"/>
      <c r="WWJ300" s="156"/>
      <c r="WWK300" s="156"/>
      <c r="WWL300" s="156"/>
      <c r="WWM300" s="156"/>
      <c r="WWN300" s="156"/>
      <c r="WWO300" s="156"/>
      <c r="WWP300" s="156"/>
      <c r="WWQ300" s="156"/>
      <c r="WWR300" s="156"/>
      <c r="WWS300" s="156"/>
      <c r="WWT300" s="156"/>
      <c r="WWU300" s="156"/>
      <c r="WWV300" s="156"/>
      <c r="WWW300" s="156"/>
      <c r="WWX300" s="156"/>
      <c r="WWY300" s="156"/>
      <c r="WWZ300" s="156"/>
      <c r="WXA300" s="156"/>
      <c r="WXB300" s="156"/>
      <c r="WXC300" s="156"/>
      <c r="WXD300" s="156"/>
      <c r="WXE300" s="156"/>
      <c r="WXF300" s="156"/>
      <c r="WXG300" s="156"/>
      <c r="WXH300" s="156"/>
      <c r="WXI300" s="156"/>
      <c r="WXJ300" s="157"/>
      <c r="WXK300" s="153"/>
      <c r="WXL300" s="156"/>
      <c r="WXM300" s="156"/>
      <c r="WXN300" s="156"/>
      <c r="WXO300" s="156"/>
      <c r="WXP300" s="156"/>
      <c r="WXQ300" s="156"/>
      <c r="WXR300" s="156"/>
      <c r="WXS300" s="156"/>
      <c r="WXT300" s="156"/>
      <c r="WXU300" s="156"/>
      <c r="WXV300" s="156"/>
      <c r="WXW300" s="156"/>
      <c r="WXX300" s="156"/>
      <c r="WXY300" s="156"/>
      <c r="WXZ300" s="156"/>
      <c r="WYA300" s="156"/>
      <c r="WYB300" s="156"/>
      <c r="WYC300" s="156"/>
      <c r="WYD300" s="156"/>
      <c r="WYE300" s="156"/>
      <c r="WYF300" s="156"/>
      <c r="WYG300" s="156"/>
      <c r="WYH300" s="156"/>
      <c r="WYI300" s="156"/>
      <c r="WYJ300" s="156"/>
      <c r="WYK300" s="156"/>
      <c r="WYL300" s="156"/>
      <c r="WYM300" s="156"/>
      <c r="WYN300" s="156"/>
      <c r="WYO300" s="157"/>
      <c r="WYP300" s="153"/>
      <c r="WYQ300" s="156"/>
      <c r="WYR300" s="156"/>
      <c r="WYS300" s="156"/>
      <c r="WYT300" s="156"/>
      <c r="WYU300" s="156"/>
      <c r="WYV300" s="156"/>
      <c r="WYW300" s="156"/>
      <c r="WYX300" s="156"/>
      <c r="WYY300" s="156"/>
      <c r="WYZ300" s="156"/>
      <c r="WZA300" s="156"/>
      <c r="WZB300" s="156"/>
      <c r="WZC300" s="156"/>
      <c r="WZD300" s="156"/>
      <c r="WZE300" s="156"/>
      <c r="WZF300" s="156"/>
      <c r="WZG300" s="156"/>
      <c r="WZH300" s="156"/>
      <c r="WZI300" s="156"/>
      <c r="WZJ300" s="156"/>
      <c r="WZK300" s="156"/>
      <c r="WZL300" s="156"/>
      <c r="WZM300" s="156"/>
      <c r="WZN300" s="156"/>
      <c r="WZO300" s="156"/>
      <c r="WZP300" s="156"/>
      <c r="WZQ300" s="156"/>
      <c r="WZR300" s="156"/>
      <c r="WZS300" s="156"/>
      <c r="WZT300" s="157"/>
      <c r="WZU300" s="153"/>
      <c r="WZV300" s="156"/>
      <c r="WZW300" s="156"/>
      <c r="WZX300" s="156"/>
      <c r="WZY300" s="156"/>
      <c r="WZZ300" s="156"/>
      <c r="XAA300" s="156"/>
      <c r="XAB300" s="156"/>
      <c r="XAC300" s="156"/>
      <c r="XAD300" s="156"/>
      <c r="XAE300" s="156"/>
      <c r="XAF300" s="156"/>
      <c r="XAG300" s="156"/>
      <c r="XAH300" s="156"/>
      <c r="XAI300" s="156"/>
      <c r="XAJ300" s="156"/>
      <c r="XAK300" s="156"/>
      <c r="XAL300" s="156"/>
      <c r="XAM300" s="156"/>
      <c r="XAN300" s="156"/>
      <c r="XAO300" s="156"/>
      <c r="XAP300" s="156"/>
      <c r="XAQ300" s="156"/>
      <c r="XAR300" s="156"/>
      <c r="XAS300" s="156"/>
      <c r="XAT300" s="156"/>
      <c r="XAU300" s="156"/>
      <c r="XAV300" s="156"/>
      <c r="XAW300" s="156"/>
      <c r="XAX300" s="156"/>
      <c r="XAY300" s="157"/>
      <c r="XAZ300" s="153"/>
      <c r="XBA300" s="156"/>
      <c r="XBB300" s="156"/>
      <c r="XBC300" s="156"/>
      <c r="XBD300" s="156"/>
      <c r="XBE300" s="156"/>
      <c r="XBF300" s="156"/>
      <c r="XBG300" s="156"/>
      <c r="XBH300" s="156"/>
      <c r="XBI300" s="156"/>
      <c r="XBJ300" s="156"/>
      <c r="XBK300" s="156"/>
      <c r="XBL300" s="156"/>
      <c r="XBM300" s="156"/>
      <c r="XBN300" s="156"/>
      <c r="XBO300" s="156"/>
      <c r="XBP300" s="156"/>
      <c r="XBQ300" s="156"/>
      <c r="XBR300" s="156"/>
      <c r="XBS300" s="156"/>
      <c r="XBT300" s="156"/>
      <c r="XBU300" s="156"/>
      <c r="XBV300" s="156"/>
      <c r="XBW300" s="156"/>
      <c r="XBX300" s="156"/>
      <c r="XBY300" s="156"/>
      <c r="XBZ300" s="156"/>
      <c r="XCA300" s="156"/>
      <c r="XCB300" s="156"/>
      <c r="XCC300" s="156"/>
      <c r="XCD300" s="157"/>
      <c r="XCE300" s="153"/>
      <c r="XCF300" s="156"/>
      <c r="XCG300" s="156"/>
      <c r="XCH300" s="156"/>
      <c r="XCI300" s="156"/>
      <c r="XCJ300" s="156"/>
      <c r="XCK300" s="156"/>
      <c r="XCL300" s="156"/>
      <c r="XCM300" s="156"/>
      <c r="XCN300" s="156"/>
      <c r="XCO300" s="156"/>
      <c r="XCP300" s="156"/>
      <c r="XCQ300" s="156"/>
      <c r="XCR300" s="156"/>
      <c r="XCS300" s="156"/>
      <c r="XCT300" s="156"/>
      <c r="XCU300" s="156"/>
      <c r="XCV300" s="156"/>
      <c r="XCW300" s="156"/>
      <c r="XCX300" s="156"/>
      <c r="XCY300" s="156"/>
      <c r="XCZ300" s="156"/>
      <c r="XDA300" s="156"/>
      <c r="XDB300" s="156"/>
      <c r="XDC300" s="156"/>
      <c r="XDD300" s="156"/>
      <c r="XDE300" s="156"/>
      <c r="XDF300" s="156"/>
      <c r="XDG300" s="156"/>
      <c r="XDH300" s="156"/>
      <c r="XDI300" s="157"/>
      <c r="XDJ300" s="153"/>
      <c r="XDK300" s="156"/>
      <c r="XDL300" s="156"/>
      <c r="XDM300" s="156"/>
      <c r="XDN300" s="156"/>
      <c r="XDO300" s="156"/>
      <c r="XDP300" s="156"/>
      <c r="XDQ300" s="156"/>
      <c r="XDR300" s="156"/>
      <c r="XDS300" s="156"/>
      <c r="XDT300" s="156"/>
      <c r="XDU300" s="156"/>
      <c r="XDV300" s="156"/>
      <c r="XDW300" s="156"/>
      <c r="XDX300" s="156"/>
      <c r="XDY300" s="156"/>
      <c r="XDZ300" s="156"/>
      <c r="XEA300" s="156"/>
      <c r="XEB300" s="156"/>
      <c r="XEC300" s="156"/>
      <c r="XED300" s="156"/>
      <c r="XEE300" s="156"/>
      <c r="XEF300" s="156"/>
      <c r="XEG300" s="156"/>
      <c r="XEH300" s="156"/>
      <c r="XEI300" s="156"/>
      <c r="XEJ300" s="156"/>
      <c r="XEK300" s="156"/>
      <c r="XEL300" s="156"/>
      <c r="XEM300" s="156"/>
      <c r="XEN300" s="157"/>
      <c r="XEO300" s="153"/>
      <c r="XEP300" s="153"/>
      <c r="XEQ300" s="153"/>
      <c r="XER300" s="153"/>
      <c r="XES300" s="153"/>
      <c r="XET300" s="153"/>
      <c r="XEU300" s="153"/>
      <c r="XEV300" s="153"/>
      <c r="XEW300" s="153"/>
      <c r="XEX300" s="153"/>
      <c r="XEY300" s="153"/>
      <c r="XEZ300" s="153"/>
      <c r="XFA300" s="153"/>
      <c r="XFB300" s="153"/>
      <c r="XFC300" s="153"/>
      <c r="XFD300" s="153"/>
    </row>
    <row r="301" spans="1:16384" s="32" customFormat="1" ht="18.75" x14ac:dyDescent="0.2">
      <c r="A301" s="96" t="s">
        <v>17</v>
      </c>
      <c r="B301" s="1">
        <f>B302+B303+B305+B306</f>
        <v>1500</v>
      </c>
      <c r="C301" s="1">
        <f t="shared" ref="C301:E301" si="263">C302+C303+C305+C306</f>
        <v>1500</v>
      </c>
      <c r="D301" s="1">
        <f t="shared" si="263"/>
        <v>1500</v>
      </c>
      <c r="E301" s="1">
        <f t="shared" si="263"/>
        <v>1500</v>
      </c>
      <c r="F301" s="8">
        <f t="shared" ref="F301:F306" si="264">E301/B301*100</f>
        <v>100</v>
      </c>
      <c r="G301" s="8">
        <f t="shared" ref="G301:G306" si="265">E301/C301*100</f>
        <v>100</v>
      </c>
      <c r="H301" s="1">
        <f t="shared" ref="H301:AE301" si="266">H302+H303+H305+H306</f>
        <v>0</v>
      </c>
      <c r="I301" s="1">
        <f t="shared" si="266"/>
        <v>0</v>
      </c>
      <c r="J301" s="1">
        <f t="shared" si="266"/>
        <v>0</v>
      </c>
      <c r="K301" s="1">
        <f t="shared" si="266"/>
        <v>0</v>
      </c>
      <c r="L301" s="1">
        <f t="shared" si="266"/>
        <v>0</v>
      </c>
      <c r="M301" s="1">
        <f t="shared" si="266"/>
        <v>0</v>
      </c>
      <c r="N301" s="1">
        <f t="shared" si="266"/>
        <v>0</v>
      </c>
      <c r="O301" s="1">
        <f t="shared" si="266"/>
        <v>0</v>
      </c>
      <c r="P301" s="1">
        <f t="shared" si="266"/>
        <v>0</v>
      </c>
      <c r="Q301" s="1">
        <f t="shared" si="266"/>
        <v>0</v>
      </c>
      <c r="R301" s="1">
        <f t="shared" si="266"/>
        <v>0</v>
      </c>
      <c r="S301" s="1">
        <f t="shared" si="266"/>
        <v>0</v>
      </c>
      <c r="T301" s="1">
        <f t="shared" si="266"/>
        <v>1000</v>
      </c>
      <c r="U301" s="1">
        <f t="shared" si="266"/>
        <v>919.2</v>
      </c>
      <c r="V301" s="1">
        <f t="shared" si="266"/>
        <v>0</v>
      </c>
      <c r="W301" s="1">
        <f t="shared" si="266"/>
        <v>80.8</v>
      </c>
      <c r="X301" s="1">
        <f t="shared" si="266"/>
        <v>0</v>
      </c>
      <c r="Y301" s="1">
        <f t="shared" si="266"/>
        <v>0</v>
      </c>
      <c r="Z301" s="1">
        <f t="shared" si="266"/>
        <v>0</v>
      </c>
      <c r="AA301" s="1">
        <f t="shared" si="266"/>
        <v>0</v>
      </c>
      <c r="AB301" s="1">
        <f t="shared" si="266"/>
        <v>500</v>
      </c>
      <c r="AC301" s="1">
        <f t="shared" si="266"/>
        <v>500</v>
      </c>
      <c r="AD301" s="1">
        <f t="shared" si="266"/>
        <v>0</v>
      </c>
      <c r="AE301" s="1">
        <f t="shared" si="266"/>
        <v>0</v>
      </c>
      <c r="AF301" s="148" t="s">
        <v>105</v>
      </c>
      <c r="AG301" s="155"/>
      <c r="AH301" s="30"/>
      <c r="AI301" s="30"/>
    </row>
    <row r="302" spans="1:16384" s="32" customFormat="1" ht="18.75" x14ac:dyDescent="0.3">
      <c r="A302" s="35" t="s">
        <v>13</v>
      </c>
      <c r="B302" s="2">
        <f>H302+J302+L302+N302+P302+R302+T302+V302+X302+Z302+AB302+AD302</f>
        <v>500</v>
      </c>
      <c r="C302" s="7">
        <f>H302+AB302</f>
        <v>500</v>
      </c>
      <c r="D302" s="2">
        <f>E302</f>
        <v>500</v>
      </c>
      <c r="E302" s="7">
        <f>M302+O302+Q302+S302+U302+W302+Y302+AA302+AC302+AE302</f>
        <v>500</v>
      </c>
      <c r="F302" s="4">
        <f t="shared" si="264"/>
        <v>100</v>
      </c>
      <c r="G302" s="4">
        <f t="shared" si="265"/>
        <v>100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1"/>
      <c r="W302" s="1"/>
      <c r="X302" s="1"/>
      <c r="Y302" s="1"/>
      <c r="Z302" s="1"/>
      <c r="AA302" s="1"/>
      <c r="AB302" s="1">
        <v>500</v>
      </c>
      <c r="AC302" s="1">
        <v>500</v>
      </c>
      <c r="AD302" s="1"/>
      <c r="AE302" s="1"/>
      <c r="AF302" s="149"/>
      <c r="AG302" s="155"/>
      <c r="AH302" s="30"/>
      <c r="AI302" s="30"/>
    </row>
    <row r="303" spans="1:16384" s="32" customFormat="1" ht="18.75" x14ac:dyDescent="0.2">
      <c r="A303" s="97" t="s">
        <v>29</v>
      </c>
      <c r="B303" s="2">
        <f>H303+J303+L303+N303+P303+R303+T303+V303+X303+Z303+AB303+AD303</f>
        <v>0</v>
      </c>
      <c r="C303" s="7">
        <f t="shared" ref="C303:C305" si="267">H303</f>
        <v>0</v>
      </c>
      <c r="D303" s="2">
        <f>E303</f>
        <v>0</v>
      </c>
      <c r="E303" s="7">
        <f>I303+K303+M303+O303+Q303+S303+U303+W303+Y303+AA303+AC303+AE303</f>
        <v>0</v>
      </c>
      <c r="F303" s="4" t="e">
        <f t="shared" si="264"/>
        <v>#DIV/0!</v>
      </c>
      <c r="G303" s="4" t="e">
        <f t="shared" si="265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49"/>
      <c r="AG303" s="155"/>
      <c r="AH303" s="30"/>
      <c r="AI303" s="30"/>
    </row>
    <row r="304" spans="1:16384" s="32" customFormat="1" ht="37.5" x14ac:dyDescent="0.2">
      <c r="A304" s="97" t="s">
        <v>35</v>
      </c>
      <c r="B304" s="2">
        <f>H304+J304+L304+N304+P304+R304+T304+V304+X304+Z304+AB304+AD304</f>
        <v>0</v>
      </c>
      <c r="C304" s="7">
        <f t="shared" si="267"/>
        <v>0</v>
      </c>
      <c r="D304" s="2">
        <f>E304</f>
        <v>0</v>
      </c>
      <c r="E304" s="7">
        <f>I304+K304+M304+O304+Q304+S304+U304+W304+Y304+AA304+AC304+AE304</f>
        <v>0</v>
      </c>
      <c r="F304" s="4" t="e">
        <f t="shared" si="264"/>
        <v>#DIV/0!</v>
      </c>
      <c r="G304" s="4" t="e">
        <f t="shared" si="265"/>
        <v>#DIV/0!</v>
      </c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49"/>
      <c r="AG304" s="155"/>
      <c r="AH304" s="30"/>
      <c r="AI304" s="30"/>
    </row>
    <row r="305" spans="1:16384" s="32" customFormat="1" ht="18.75" x14ac:dyDescent="0.2">
      <c r="A305" s="97" t="s">
        <v>15</v>
      </c>
      <c r="B305" s="2">
        <f>H305+J305+L305+N305+P305+R305+T305+V305+X305+Z305+AB305+AD305</f>
        <v>0</v>
      </c>
      <c r="C305" s="7">
        <f t="shared" si="267"/>
        <v>0</v>
      </c>
      <c r="D305" s="2">
        <f>E305</f>
        <v>0</v>
      </c>
      <c r="E305" s="7">
        <f>M305+O305+Q305+S305+U305+W305+Y305+AA305+AC305+AE305</f>
        <v>0</v>
      </c>
      <c r="F305" s="4" t="e">
        <f t="shared" si="264"/>
        <v>#DIV/0!</v>
      </c>
      <c r="G305" s="4" t="e">
        <f t="shared" si="265"/>
        <v>#DIV/0!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49"/>
      <c r="AG305" s="155"/>
      <c r="AH305" s="30"/>
      <c r="AI305" s="30"/>
    </row>
    <row r="306" spans="1:16384" s="32" customFormat="1" ht="18.75" x14ac:dyDescent="0.2">
      <c r="A306" s="97" t="s">
        <v>16</v>
      </c>
      <c r="B306" s="2">
        <f>H306+J306+L306+N306+P306+R306+T306+V306+X306+Z306+AB306+AD306</f>
        <v>1000</v>
      </c>
      <c r="C306" s="7">
        <f>T306</f>
        <v>1000</v>
      </c>
      <c r="D306" s="2">
        <v>1000</v>
      </c>
      <c r="E306" s="7">
        <f>M306+O306+Q306+S306+U306+W306+Y306+AA306+AC306+AE306</f>
        <v>1000</v>
      </c>
      <c r="F306" s="4">
        <f t="shared" si="264"/>
        <v>100</v>
      </c>
      <c r="G306" s="4">
        <f t="shared" si="265"/>
        <v>100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v>1000</v>
      </c>
      <c r="U306" s="1">
        <v>919.2</v>
      </c>
      <c r="V306" s="1"/>
      <c r="W306" s="1">
        <v>80.8</v>
      </c>
      <c r="X306" s="1"/>
      <c r="Y306" s="1"/>
      <c r="Z306" s="1"/>
      <c r="AA306" s="1"/>
      <c r="AB306" s="1"/>
      <c r="AC306" s="1"/>
      <c r="AD306" s="1"/>
      <c r="AE306" s="1"/>
      <c r="AF306" s="154"/>
      <c r="AG306" s="155"/>
      <c r="AH306" s="30"/>
      <c r="AI306" s="30"/>
    </row>
    <row r="307" spans="1:16384" s="32" customFormat="1" ht="53.25" customHeight="1" x14ac:dyDescent="0.2">
      <c r="A307" s="153" t="s">
        <v>106</v>
      </c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7"/>
      <c r="AF307" s="153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7"/>
      <c r="BK307" s="158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  <c r="BZ307" s="159"/>
      <c r="CA307" s="159"/>
      <c r="CB307" s="159"/>
      <c r="CC307" s="159"/>
      <c r="CD307" s="159"/>
      <c r="CE307" s="159"/>
      <c r="CF307" s="159"/>
      <c r="CG307" s="159"/>
      <c r="CH307" s="159"/>
      <c r="CI307" s="159"/>
      <c r="CJ307" s="159"/>
      <c r="CK307" s="159"/>
      <c r="CL307" s="159"/>
      <c r="CM307" s="159"/>
      <c r="CN307" s="159"/>
      <c r="CO307" s="160"/>
      <c r="CP307" s="158"/>
      <c r="CQ307" s="159"/>
      <c r="CR307" s="159"/>
      <c r="CS307" s="159"/>
      <c r="CT307" s="159"/>
      <c r="CU307" s="159"/>
      <c r="CV307" s="159"/>
      <c r="CW307" s="159"/>
      <c r="CX307" s="159"/>
      <c r="CY307" s="159"/>
      <c r="CZ307" s="159"/>
      <c r="DA307" s="159"/>
      <c r="DB307" s="159"/>
      <c r="DC307" s="159"/>
      <c r="DD307" s="159"/>
      <c r="DE307" s="159"/>
      <c r="DF307" s="159"/>
      <c r="DG307" s="159"/>
      <c r="DH307" s="159"/>
      <c r="DI307" s="159"/>
      <c r="DJ307" s="159"/>
      <c r="DK307" s="159"/>
      <c r="DL307" s="159"/>
      <c r="DM307" s="159"/>
      <c r="DN307" s="159"/>
      <c r="DO307" s="159"/>
      <c r="DP307" s="159"/>
      <c r="DQ307" s="159"/>
      <c r="DR307" s="159"/>
      <c r="DS307" s="159"/>
      <c r="DT307" s="160"/>
      <c r="DU307" s="158"/>
      <c r="DV307" s="159"/>
      <c r="DW307" s="159"/>
      <c r="DX307" s="159"/>
      <c r="DY307" s="159"/>
      <c r="DZ307" s="159"/>
      <c r="EA307" s="159"/>
      <c r="EB307" s="159"/>
      <c r="EC307" s="159"/>
      <c r="ED307" s="159"/>
      <c r="EE307" s="159"/>
      <c r="EF307" s="159"/>
      <c r="EG307" s="159"/>
      <c r="EH307" s="159"/>
      <c r="EI307" s="159"/>
      <c r="EJ307" s="159"/>
      <c r="EK307" s="159"/>
      <c r="EL307" s="159"/>
      <c r="EM307" s="159"/>
      <c r="EN307" s="159"/>
      <c r="EO307" s="159"/>
      <c r="EP307" s="159"/>
      <c r="EQ307" s="159"/>
      <c r="ER307" s="159"/>
      <c r="ES307" s="159"/>
      <c r="ET307" s="159"/>
      <c r="EU307" s="159"/>
      <c r="EV307" s="159"/>
      <c r="EW307" s="159"/>
      <c r="EX307" s="159"/>
      <c r="EY307" s="160"/>
      <c r="EZ307" s="158"/>
      <c r="FA307" s="159"/>
      <c r="FB307" s="159"/>
      <c r="FC307" s="159"/>
      <c r="FD307" s="159"/>
      <c r="FE307" s="159"/>
      <c r="FF307" s="159"/>
      <c r="FG307" s="159"/>
      <c r="FH307" s="159"/>
      <c r="FI307" s="159"/>
      <c r="FJ307" s="159"/>
      <c r="FK307" s="159"/>
      <c r="FL307" s="159"/>
      <c r="FM307" s="159"/>
      <c r="FN307" s="159"/>
      <c r="FO307" s="159"/>
      <c r="FP307" s="159"/>
      <c r="FQ307" s="159"/>
      <c r="FR307" s="159"/>
      <c r="FS307" s="159"/>
      <c r="FT307" s="159"/>
      <c r="FU307" s="159"/>
      <c r="FV307" s="159"/>
      <c r="FW307" s="159"/>
      <c r="FX307" s="159"/>
      <c r="FY307" s="159"/>
      <c r="FZ307" s="159"/>
      <c r="GA307" s="159"/>
      <c r="GB307" s="159"/>
      <c r="GC307" s="159"/>
      <c r="GD307" s="160"/>
      <c r="GE307" s="158"/>
      <c r="GF307" s="159"/>
      <c r="GG307" s="159"/>
      <c r="GH307" s="159"/>
      <c r="GI307" s="159"/>
      <c r="GJ307" s="159"/>
      <c r="GK307" s="159"/>
      <c r="GL307" s="159"/>
      <c r="GM307" s="159"/>
      <c r="GN307" s="159"/>
      <c r="GO307" s="159"/>
      <c r="GP307" s="159"/>
      <c r="GQ307" s="159"/>
      <c r="GR307" s="159"/>
      <c r="GS307" s="159"/>
      <c r="GT307" s="159"/>
      <c r="GU307" s="159"/>
      <c r="GV307" s="159"/>
      <c r="GW307" s="159"/>
      <c r="GX307" s="159"/>
      <c r="GY307" s="159"/>
      <c r="GZ307" s="159"/>
      <c r="HA307" s="159"/>
      <c r="HB307" s="159"/>
      <c r="HC307" s="159"/>
      <c r="HD307" s="159"/>
      <c r="HE307" s="159"/>
      <c r="HF307" s="159"/>
      <c r="HG307" s="159"/>
      <c r="HH307" s="159"/>
      <c r="HI307" s="160"/>
      <c r="HJ307" s="158"/>
      <c r="HK307" s="159"/>
      <c r="HL307" s="159"/>
      <c r="HM307" s="159"/>
      <c r="HN307" s="159"/>
      <c r="HO307" s="159"/>
      <c r="HP307" s="159"/>
      <c r="HQ307" s="159"/>
      <c r="HR307" s="159"/>
      <c r="HS307" s="159"/>
      <c r="HT307" s="159"/>
      <c r="HU307" s="159"/>
      <c r="HV307" s="159"/>
      <c r="HW307" s="159"/>
      <c r="HX307" s="159"/>
      <c r="HY307" s="159"/>
      <c r="HZ307" s="159"/>
      <c r="IA307" s="159"/>
      <c r="IB307" s="159"/>
      <c r="IC307" s="159"/>
      <c r="ID307" s="159"/>
      <c r="IE307" s="159"/>
      <c r="IF307" s="159"/>
      <c r="IG307" s="159"/>
      <c r="IH307" s="159"/>
      <c r="II307" s="159"/>
      <c r="IJ307" s="159"/>
      <c r="IK307" s="159"/>
      <c r="IL307" s="159"/>
      <c r="IM307" s="159"/>
      <c r="IN307" s="160"/>
      <c r="IO307" s="153"/>
      <c r="IP307" s="156"/>
      <c r="IQ307" s="156"/>
      <c r="IR307" s="156"/>
      <c r="IS307" s="156"/>
      <c r="IT307" s="156"/>
      <c r="IU307" s="156"/>
      <c r="IV307" s="156"/>
      <c r="IW307" s="156"/>
      <c r="IX307" s="156"/>
      <c r="IY307" s="156"/>
      <c r="IZ307" s="156"/>
      <c r="JA307" s="156"/>
      <c r="JB307" s="156"/>
      <c r="JC307" s="156"/>
      <c r="JD307" s="156"/>
      <c r="JE307" s="156"/>
      <c r="JF307" s="156"/>
      <c r="JG307" s="156"/>
      <c r="JH307" s="156"/>
      <c r="JI307" s="156"/>
      <c r="JJ307" s="156"/>
      <c r="JK307" s="156"/>
      <c r="JL307" s="156"/>
      <c r="JM307" s="156"/>
      <c r="JN307" s="156"/>
      <c r="JO307" s="156"/>
      <c r="JP307" s="156"/>
      <c r="JQ307" s="156"/>
      <c r="JR307" s="156"/>
      <c r="JS307" s="157"/>
      <c r="JT307" s="153"/>
      <c r="JU307" s="156"/>
      <c r="JV307" s="156"/>
      <c r="JW307" s="156"/>
      <c r="JX307" s="156"/>
      <c r="JY307" s="156"/>
      <c r="JZ307" s="156"/>
      <c r="KA307" s="156"/>
      <c r="KB307" s="156"/>
      <c r="KC307" s="156"/>
      <c r="KD307" s="156"/>
      <c r="KE307" s="156"/>
      <c r="KF307" s="156"/>
      <c r="KG307" s="156"/>
      <c r="KH307" s="156"/>
      <c r="KI307" s="156"/>
      <c r="KJ307" s="156"/>
      <c r="KK307" s="156"/>
      <c r="KL307" s="156"/>
      <c r="KM307" s="156"/>
      <c r="KN307" s="156"/>
      <c r="KO307" s="156"/>
      <c r="KP307" s="156"/>
      <c r="KQ307" s="156"/>
      <c r="KR307" s="156"/>
      <c r="KS307" s="156"/>
      <c r="KT307" s="156"/>
      <c r="KU307" s="156"/>
      <c r="KV307" s="156"/>
      <c r="KW307" s="156"/>
      <c r="KX307" s="157"/>
      <c r="KY307" s="153"/>
      <c r="KZ307" s="156"/>
      <c r="LA307" s="156"/>
      <c r="LB307" s="156"/>
      <c r="LC307" s="156"/>
      <c r="LD307" s="156"/>
      <c r="LE307" s="156"/>
      <c r="LF307" s="156"/>
      <c r="LG307" s="156"/>
      <c r="LH307" s="156"/>
      <c r="LI307" s="156"/>
      <c r="LJ307" s="156"/>
      <c r="LK307" s="156"/>
      <c r="LL307" s="156"/>
      <c r="LM307" s="156"/>
      <c r="LN307" s="156"/>
      <c r="LO307" s="156"/>
      <c r="LP307" s="156"/>
      <c r="LQ307" s="156"/>
      <c r="LR307" s="156"/>
      <c r="LS307" s="156"/>
      <c r="LT307" s="156"/>
      <c r="LU307" s="156"/>
      <c r="LV307" s="156"/>
      <c r="LW307" s="156"/>
      <c r="LX307" s="156"/>
      <c r="LY307" s="156"/>
      <c r="LZ307" s="156"/>
      <c r="MA307" s="156"/>
      <c r="MB307" s="156"/>
      <c r="MC307" s="157"/>
      <c r="MD307" s="153"/>
      <c r="ME307" s="156"/>
      <c r="MF307" s="156"/>
      <c r="MG307" s="156"/>
      <c r="MH307" s="156"/>
      <c r="MI307" s="156"/>
      <c r="MJ307" s="156"/>
      <c r="MK307" s="156"/>
      <c r="ML307" s="156"/>
      <c r="MM307" s="156"/>
      <c r="MN307" s="156"/>
      <c r="MO307" s="156"/>
      <c r="MP307" s="156"/>
      <c r="MQ307" s="156"/>
      <c r="MR307" s="156"/>
      <c r="MS307" s="156"/>
      <c r="MT307" s="156"/>
      <c r="MU307" s="156"/>
      <c r="MV307" s="156"/>
      <c r="MW307" s="156"/>
      <c r="MX307" s="156"/>
      <c r="MY307" s="156"/>
      <c r="MZ307" s="156"/>
      <c r="NA307" s="156"/>
      <c r="NB307" s="156"/>
      <c r="NC307" s="156"/>
      <c r="ND307" s="156"/>
      <c r="NE307" s="156"/>
      <c r="NF307" s="156"/>
      <c r="NG307" s="156"/>
      <c r="NH307" s="157"/>
      <c r="NI307" s="153"/>
      <c r="NJ307" s="156"/>
      <c r="NK307" s="156"/>
      <c r="NL307" s="156"/>
      <c r="NM307" s="156"/>
      <c r="NN307" s="156"/>
      <c r="NO307" s="156"/>
      <c r="NP307" s="156"/>
      <c r="NQ307" s="156"/>
      <c r="NR307" s="156"/>
      <c r="NS307" s="156"/>
      <c r="NT307" s="156"/>
      <c r="NU307" s="156"/>
      <c r="NV307" s="156"/>
      <c r="NW307" s="156"/>
      <c r="NX307" s="156"/>
      <c r="NY307" s="156"/>
      <c r="NZ307" s="156"/>
      <c r="OA307" s="156"/>
      <c r="OB307" s="156"/>
      <c r="OC307" s="156"/>
      <c r="OD307" s="156"/>
      <c r="OE307" s="156"/>
      <c r="OF307" s="156"/>
      <c r="OG307" s="156"/>
      <c r="OH307" s="156"/>
      <c r="OI307" s="156"/>
      <c r="OJ307" s="156"/>
      <c r="OK307" s="156"/>
      <c r="OL307" s="156"/>
      <c r="OM307" s="157"/>
      <c r="ON307" s="153"/>
      <c r="OO307" s="156"/>
      <c r="OP307" s="156"/>
      <c r="OQ307" s="156"/>
      <c r="OR307" s="156"/>
      <c r="OS307" s="156"/>
      <c r="OT307" s="156"/>
      <c r="OU307" s="156"/>
      <c r="OV307" s="156"/>
      <c r="OW307" s="156"/>
      <c r="OX307" s="156"/>
      <c r="OY307" s="156"/>
      <c r="OZ307" s="156"/>
      <c r="PA307" s="156"/>
      <c r="PB307" s="156"/>
      <c r="PC307" s="156"/>
      <c r="PD307" s="156"/>
      <c r="PE307" s="156"/>
      <c r="PF307" s="156"/>
      <c r="PG307" s="156"/>
      <c r="PH307" s="156"/>
      <c r="PI307" s="156"/>
      <c r="PJ307" s="156"/>
      <c r="PK307" s="156"/>
      <c r="PL307" s="156"/>
      <c r="PM307" s="156"/>
      <c r="PN307" s="156"/>
      <c r="PO307" s="156"/>
      <c r="PP307" s="156"/>
      <c r="PQ307" s="156"/>
      <c r="PR307" s="157"/>
      <c r="PS307" s="153"/>
      <c r="PT307" s="156"/>
      <c r="PU307" s="156"/>
      <c r="PV307" s="156"/>
      <c r="PW307" s="156"/>
      <c r="PX307" s="156"/>
      <c r="PY307" s="156"/>
      <c r="PZ307" s="156"/>
      <c r="QA307" s="156"/>
      <c r="QB307" s="156"/>
      <c r="QC307" s="156"/>
      <c r="QD307" s="156"/>
      <c r="QE307" s="156"/>
      <c r="QF307" s="156"/>
      <c r="QG307" s="156"/>
      <c r="QH307" s="156"/>
      <c r="QI307" s="156"/>
      <c r="QJ307" s="156"/>
      <c r="QK307" s="156"/>
      <c r="QL307" s="156"/>
      <c r="QM307" s="156"/>
      <c r="QN307" s="156"/>
      <c r="QO307" s="156"/>
      <c r="QP307" s="156"/>
      <c r="QQ307" s="156"/>
      <c r="QR307" s="156"/>
      <c r="QS307" s="156"/>
      <c r="QT307" s="156"/>
      <c r="QU307" s="156"/>
      <c r="QV307" s="156"/>
      <c r="QW307" s="157"/>
      <c r="QX307" s="153"/>
      <c r="QY307" s="156"/>
      <c r="QZ307" s="156"/>
      <c r="RA307" s="156"/>
      <c r="RB307" s="156"/>
      <c r="RC307" s="156"/>
      <c r="RD307" s="156"/>
      <c r="RE307" s="156"/>
      <c r="RF307" s="156"/>
      <c r="RG307" s="156"/>
      <c r="RH307" s="156"/>
      <c r="RI307" s="156"/>
      <c r="RJ307" s="156"/>
      <c r="RK307" s="156"/>
      <c r="RL307" s="156"/>
      <c r="RM307" s="156"/>
      <c r="RN307" s="156"/>
      <c r="RO307" s="156"/>
      <c r="RP307" s="156"/>
      <c r="RQ307" s="156"/>
      <c r="RR307" s="156"/>
      <c r="RS307" s="156"/>
      <c r="RT307" s="156"/>
      <c r="RU307" s="156"/>
      <c r="RV307" s="156"/>
      <c r="RW307" s="156"/>
      <c r="RX307" s="156"/>
      <c r="RY307" s="156"/>
      <c r="RZ307" s="156"/>
      <c r="SA307" s="156"/>
      <c r="SB307" s="157"/>
      <c r="SC307" s="153"/>
      <c r="SD307" s="156"/>
      <c r="SE307" s="156"/>
      <c r="SF307" s="156"/>
      <c r="SG307" s="156"/>
      <c r="SH307" s="156"/>
      <c r="SI307" s="156"/>
      <c r="SJ307" s="156"/>
      <c r="SK307" s="156"/>
      <c r="SL307" s="156"/>
      <c r="SM307" s="156"/>
      <c r="SN307" s="156"/>
      <c r="SO307" s="156"/>
      <c r="SP307" s="156"/>
      <c r="SQ307" s="156"/>
      <c r="SR307" s="156"/>
      <c r="SS307" s="156"/>
      <c r="ST307" s="156"/>
      <c r="SU307" s="156"/>
      <c r="SV307" s="156"/>
      <c r="SW307" s="156"/>
      <c r="SX307" s="156"/>
      <c r="SY307" s="156"/>
      <c r="SZ307" s="156"/>
      <c r="TA307" s="156"/>
      <c r="TB307" s="156"/>
      <c r="TC307" s="156"/>
      <c r="TD307" s="156"/>
      <c r="TE307" s="156"/>
      <c r="TF307" s="156"/>
      <c r="TG307" s="157"/>
      <c r="TH307" s="153"/>
      <c r="TI307" s="156"/>
      <c r="TJ307" s="156"/>
      <c r="TK307" s="156"/>
      <c r="TL307" s="156"/>
      <c r="TM307" s="156"/>
      <c r="TN307" s="156"/>
      <c r="TO307" s="156"/>
      <c r="TP307" s="156"/>
      <c r="TQ307" s="156"/>
      <c r="TR307" s="156"/>
      <c r="TS307" s="156"/>
      <c r="TT307" s="156"/>
      <c r="TU307" s="156"/>
      <c r="TV307" s="156"/>
      <c r="TW307" s="156"/>
      <c r="TX307" s="156"/>
      <c r="TY307" s="156"/>
      <c r="TZ307" s="156"/>
      <c r="UA307" s="156"/>
      <c r="UB307" s="156"/>
      <c r="UC307" s="156"/>
      <c r="UD307" s="156"/>
      <c r="UE307" s="156"/>
      <c r="UF307" s="156"/>
      <c r="UG307" s="156"/>
      <c r="UH307" s="156"/>
      <c r="UI307" s="156"/>
      <c r="UJ307" s="156"/>
      <c r="UK307" s="156"/>
      <c r="UL307" s="157"/>
      <c r="UM307" s="153"/>
      <c r="UN307" s="156"/>
      <c r="UO307" s="156"/>
      <c r="UP307" s="156"/>
      <c r="UQ307" s="156"/>
      <c r="UR307" s="156"/>
      <c r="US307" s="156"/>
      <c r="UT307" s="156"/>
      <c r="UU307" s="156"/>
      <c r="UV307" s="156"/>
      <c r="UW307" s="156"/>
      <c r="UX307" s="156"/>
      <c r="UY307" s="156"/>
      <c r="UZ307" s="156"/>
      <c r="VA307" s="156"/>
      <c r="VB307" s="156"/>
      <c r="VC307" s="156"/>
      <c r="VD307" s="156"/>
      <c r="VE307" s="156"/>
      <c r="VF307" s="156"/>
      <c r="VG307" s="156"/>
      <c r="VH307" s="156"/>
      <c r="VI307" s="156"/>
      <c r="VJ307" s="156"/>
      <c r="VK307" s="156"/>
      <c r="VL307" s="156"/>
      <c r="VM307" s="156"/>
      <c r="VN307" s="156"/>
      <c r="VO307" s="156"/>
      <c r="VP307" s="156"/>
      <c r="VQ307" s="157"/>
      <c r="VR307" s="153"/>
      <c r="VS307" s="156"/>
      <c r="VT307" s="156"/>
      <c r="VU307" s="156"/>
      <c r="VV307" s="156"/>
      <c r="VW307" s="156"/>
      <c r="VX307" s="156"/>
      <c r="VY307" s="156"/>
      <c r="VZ307" s="156"/>
      <c r="WA307" s="156"/>
      <c r="WB307" s="156"/>
      <c r="WC307" s="156"/>
      <c r="WD307" s="156"/>
      <c r="WE307" s="156"/>
      <c r="WF307" s="156"/>
      <c r="WG307" s="156"/>
      <c r="WH307" s="156"/>
      <c r="WI307" s="156"/>
      <c r="WJ307" s="156"/>
      <c r="WK307" s="156"/>
      <c r="WL307" s="156"/>
      <c r="WM307" s="156"/>
      <c r="WN307" s="156"/>
      <c r="WO307" s="156"/>
      <c r="WP307" s="156"/>
      <c r="WQ307" s="156"/>
      <c r="WR307" s="156"/>
      <c r="WS307" s="156"/>
      <c r="WT307" s="156"/>
      <c r="WU307" s="156"/>
      <c r="WV307" s="157"/>
      <c r="WW307" s="153"/>
      <c r="WX307" s="156"/>
      <c r="WY307" s="156"/>
      <c r="WZ307" s="156"/>
      <c r="XA307" s="156"/>
      <c r="XB307" s="156"/>
      <c r="XC307" s="156"/>
      <c r="XD307" s="156"/>
      <c r="XE307" s="156"/>
      <c r="XF307" s="156"/>
      <c r="XG307" s="156"/>
      <c r="XH307" s="156"/>
      <c r="XI307" s="156"/>
      <c r="XJ307" s="156"/>
      <c r="XK307" s="156"/>
      <c r="XL307" s="156"/>
      <c r="XM307" s="156"/>
      <c r="XN307" s="156"/>
      <c r="XO307" s="156"/>
      <c r="XP307" s="156"/>
      <c r="XQ307" s="156"/>
      <c r="XR307" s="156"/>
      <c r="XS307" s="156"/>
      <c r="XT307" s="156"/>
      <c r="XU307" s="156"/>
      <c r="XV307" s="156"/>
      <c r="XW307" s="156"/>
      <c r="XX307" s="156"/>
      <c r="XY307" s="156"/>
      <c r="XZ307" s="156"/>
      <c r="YA307" s="157"/>
      <c r="YB307" s="153"/>
      <c r="YC307" s="156"/>
      <c r="YD307" s="156"/>
      <c r="YE307" s="156"/>
      <c r="YF307" s="156"/>
      <c r="YG307" s="156"/>
      <c r="YH307" s="156"/>
      <c r="YI307" s="156"/>
      <c r="YJ307" s="156"/>
      <c r="YK307" s="156"/>
      <c r="YL307" s="156"/>
      <c r="YM307" s="156"/>
      <c r="YN307" s="156"/>
      <c r="YO307" s="156"/>
      <c r="YP307" s="156"/>
      <c r="YQ307" s="156"/>
      <c r="YR307" s="156"/>
      <c r="YS307" s="156"/>
      <c r="YT307" s="156"/>
      <c r="YU307" s="156"/>
      <c r="YV307" s="156"/>
      <c r="YW307" s="156"/>
      <c r="YX307" s="156"/>
      <c r="YY307" s="156"/>
      <c r="YZ307" s="156"/>
      <c r="ZA307" s="156"/>
      <c r="ZB307" s="156"/>
      <c r="ZC307" s="156"/>
      <c r="ZD307" s="156"/>
      <c r="ZE307" s="156"/>
      <c r="ZF307" s="157"/>
      <c r="ZG307" s="153"/>
      <c r="ZH307" s="156"/>
      <c r="ZI307" s="156"/>
      <c r="ZJ307" s="156"/>
      <c r="ZK307" s="156"/>
      <c r="ZL307" s="156"/>
      <c r="ZM307" s="156"/>
      <c r="ZN307" s="156"/>
      <c r="ZO307" s="156"/>
      <c r="ZP307" s="156"/>
      <c r="ZQ307" s="156"/>
      <c r="ZR307" s="156"/>
      <c r="ZS307" s="156"/>
      <c r="ZT307" s="156"/>
      <c r="ZU307" s="156"/>
      <c r="ZV307" s="156"/>
      <c r="ZW307" s="156"/>
      <c r="ZX307" s="156"/>
      <c r="ZY307" s="156"/>
      <c r="ZZ307" s="156"/>
      <c r="AAA307" s="156"/>
      <c r="AAB307" s="156"/>
      <c r="AAC307" s="156"/>
      <c r="AAD307" s="156"/>
      <c r="AAE307" s="156"/>
      <c r="AAF307" s="156"/>
      <c r="AAG307" s="156"/>
      <c r="AAH307" s="156"/>
      <c r="AAI307" s="156"/>
      <c r="AAJ307" s="156"/>
      <c r="AAK307" s="157"/>
      <c r="AAL307" s="153"/>
      <c r="AAM307" s="156"/>
      <c r="AAN307" s="156"/>
      <c r="AAO307" s="156"/>
      <c r="AAP307" s="156"/>
      <c r="AAQ307" s="156"/>
      <c r="AAR307" s="156"/>
      <c r="AAS307" s="156"/>
      <c r="AAT307" s="156"/>
      <c r="AAU307" s="156"/>
      <c r="AAV307" s="156"/>
      <c r="AAW307" s="156"/>
      <c r="AAX307" s="156"/>
      <c r="AAY307" s="156"/>
      <c r="AAZ307" s="156"/>
      <c r="ABA307" s="156"/>
      <c r="ABB307" s="156"/>
      <c r="ABC307" s="156"/>
      <c r="ABD307" s="156"/>
      <c r="ABE307" s="156"/>
      <c r="ABF307" s="156"/>
      <c r="ABG307" s="156"/>
      <c r="ABH307" s="156"/>
      <c r="ABI307" s="156"/>
      <c r="ABJ307" s="156"/>
      <c r="ABK307" s="156"/>
      <c r="ABL307" s="156"/>
      <c r="ABM307" s="156"/>
      <c r="ABN307" s="156"/>
      <c r="ABO307" s="156"/>
      <c r="ABP307" s="157"/>
      <c r="ABQ307" s="153"/>
      <c r="ABR307" s="156"/>
      <c r="ABS307" s="156"/>
      <c r="ABT307" s="156"/>
      <c r="ABU307" s="156"/>
      <c r="ABV307" s="156"/>
      <c r="ABW307" s="156"/>
      <c r="ABX307" s="156"/>
      <c r="ABY307" s="156"/>
      <c r="ABZ307" s="156"/>
      <c r="ACA307" s="156"/>
      <c r="ACB307" s="156"/>
      <c r="ACC307" s="156"/>
      <c r="ACD307" s="156"/>
      <c r="ACE307" s="156"/>
      <c r="ACF307" s="156"/>
      <c r="ACG307" s="156"/>
      <c r="ACH307" s="156"/>
      <c r="ACI307" s="156"/>
      <c r="ACJ307" s="156"/>
      <c r="ACK307" s="156"/>
      <c r="ACL307" s="156"/>
      <c r="ACM307" s="156"/>
      <c r="ACN307" s="156"/>
      <c r="ACO307" s="156"/>
      <c r="ACP307" s="156"/>
      <c r="ACQ307" s="156"/>
      <c r="ACR307" s="156"/>
      <c r="ACS307" s="156"/>
      <c r="ACT307" s="156"/>
      <c r="ACU307" s="157"/>
      <c r="ACV307" s="153"/>
      <c r="ACW307" s="156"/>
      <c r="ACX307" s="156"/>
      <c r="ACY307" s="156"/>
      <c r="ACZ307" s="156"/>
      <c r="ADA307" s="156"/>
      <c r="ADB307" s="156"/>
      <c r="ADC307" s="156"/>
      <c r="ADD307" s="156"/>
      <c r="ADE307" s="156"/>
      <c r="ADF307" s="156"/>
      <c r="ADG307" s="156"/>
      <c r="ADH307" s="156"/>
      <c r="ADI307" s="156"/>
      <c r="ADJ307" s="156"/>
      <c r="ADK307" s="156"/>
      <c r="ADL307" s="156"/>
      <c r="ADM307" s="156"/>
      <c r="ADN307" s="156"/>
      <c r="ADO307" s="156"/>
      <c r="ADP307" s="156"/>
      <c r="ADQ307" s="156"/>
      <c r="ADR307" s="156"/>
      <c r="ADS307" s="156"/>
      <c r="ADT307" s="156"/>
      <c r="ADU307" s="156"/>
      <c r="ADV307" s="156"/>
      <c r="ADW307" s="156"/>
      <c r="ADX307" s="156"/>
      <c r="ADY307" s="156"/>
      <c r="ADZ307" s="157"/>
      <c r="AEA307" s="153"/>
      <c r="AEB307" s="156"/>
      <c r="AEC307" s="156"/>
      <c r="AED307" s="156"/>
      <c r="AEE307" s="156"/>
      <c r="AEF307" s="156"/>
      <c r="AEG307" s="156"/>
      <c r="AEH307" s="156"/>
      <c r="AEI307" s="156"/>
      <c r="AEJ307" s="156"/>
      <c r="AEK307" s="156"/>
      <c r="AEL307" s="156"/>
      <c r="AEM307" s="156"/>
      <c r="AEN307" s="156"/>
      <c r="AEO307" s="156"/>
      <c r="AEP307" s="156"/>
      <c r="AEQ307" s="156"/>
      <c r="AER307" s="156"/>
      <c r="AES307" s="156"/>
      <c r="AET307" s="156"/>
      <c r="AEU307" s="156"/>
      <c r="AEV307" s="156"/>
      <c r="AEW307" s="156"/>
      <c r="AEX307" s="156"/>
      <c r="AEY307" s="156"/>
      <c r="AEZ307" s="156"/>
      <c r="AFA307" s="156"/>
      <c r="AFB307" s="156"/>
      <c r="AFC307" s="156"/>
      <c r="AFD307" s="156"/>
      <c r="AFE307" s="157"/>
      <c r="AFF307" s="153"/>
      <c r="AFG307" s="156"/>
      <c r="AFH307" s="156"/>
      <c r="AFI307" s="156"/>
      <c r="AFJ307" s="156"/>
      <c r="AFK307" s="156"/>
      <c r="AFL307" s="156"/>
      <c r="AFM307" s="156"/>
      <c r="AFN307" s="156"/>
      <c r="AFO307" s="156"/>
      <c r="AFP307" s="156"/>
      <c r="AFQ307" s="156"/>
      <c r="AFR307" s="156"/>
      <c r="AFS307" s="156"/>
      <c r="AFT307" s="156"/>
      <c r="AFU307" s="156"/>
      <c r="AFV307" s="156"/>
      <c r="AFW307" s="156"/>
      <c r="AFX307" s="156"/>
      <c r="AFY307" s="156"/>
      <c r="AFZ307" s="156"/>
      <c r="AGA307" s="156"/>
      <c r="AGB307" s="156"/>
      <c r="AGC307" s="156"/>
      <c r="AGD307" s="156"/>
      <c r="AGE307" s="156"/>
      <c r="AGF307" s="156"/>
      <c r="AGG307" s="156"/>
      <c r="AGH307" s="156"/>
      <c r="AGI307" s="156"/>
      <c r="AGJ307" s="157"/>
      <c r="AGK307" s="153"/>
      <c r="AGL307" s="156"/>
      <c r="AGM307" s="156"/>
      <c r="AGN307" s="156"/>
      <c r="AGO307" s="156"/>
      <c r="AGP307" s="156"/>
      <c r="AGQ307" s="156"/>
      <c r="AGR307" s="156"/>
      <c r="AGS307" s="156"/>
      <c r="AGT307" s="156"/>
      <c r="AGU307" s="156"/>
      <c r="AGV307" s="156"/>
      <c r="AGW307" s="156"/>
      <c r="AGX307" s="156"/>
      <c r="AGY307" s="156"/>
      <c r="AGZ307" s="156"/>
      <c r="AHA307" s="156"/>
      <c r="AHB307" s="156"/>
      <c r="AHC307" s="156"/>
      <c r="AHD307" s="156"/>
      <c r="AHE307" s="156"/>
      <c r="AHF307" s="156"/>
      <c r="AHG307" s="156"/>
      <c r="AHH307" s="156"/>
      <c r="AHI307" s="156"/>
      <c r="AHJ307" s="156"/>
      <c r="AHK307" s="156"/>
      <c r="AHL307" s="156"/>
      <c r="AHM307" s="156"/>
      <c r="AHN307" s="156"/>
      <c r="AHO307" s="157"/>
      <c r="AHP307" s="153"/>
      <c r="AHQ307" s="156"/>
      <c r="AHR307" s="156"/>
      <c r="AHS307" s="156"/>
      <c r="AHT307" s="156"/>
      <c r="AHU307" s="156"/>
      <c r="AHV307" s="156"/>
      <c r="AHW307" s="156"/>
      <c r="AHX307" s="156"/>
      <c r="AHY307" s="156"/>
      <c r="AHZ307" s="156"/>
      <c r="AIA307" s="156"/>
      <c r="AIB307" s="156"/>
      <c r="AIC307" s="156"/>
      <c r="AID307" s="156"/>
      <c r="AIE307" s="156"/>
      <c r="AIF307" s="156"/>
      <c r="AIG307" s="156"/>
      <c r="AIH307" s="156"/>
      <c r="AII307" s="156"/>
      <c r="AIJ307" s="156"/>
      <c r="AIK307" s="156"/>
      <c r="AIL307" s="156"/>
      <c r="AIM307" s="156"/>
      <c r="AIN307" s="156"/>
      <c r="AIO307" s="156"/>
      <c r="AIP307" s="156"/>
      <c r="AIQ307" s="156"/>
      <c r="AIR307" s="156"/>
      <c r="AIS307" s="156"/>
      <c r="AIT307" s="157"/>
      <c r="AIU307" s="153"/>
      <c r="AIV307" s="156"/>
      <c r="AIW307" s="156"/>
      <c r="AIX307" s="156"/>
      <c r="AIY307" s="156"/>
      <c r="AIZ307" s="156"/>
      <c r="AJA307" s="156"/>
      <c r="AJB307" s="156"/>
      <c r="AJC307" s="156"/>
      <c r="AJD307" s="156"/>
      <c r="AJE307" s="156"/>
      <c r="AJF307" s="156"/>
      <c r="AJG307" s="156"/>
      <c r="AJH307" s="156"/>
      <c r="AJI307" s="156"/>
      <c r="AJJ307" s="156"/>
      <c r="AJK307" s="156"/>
      <c r="AJL307" s="156"/>
      <c r="AJM307" s="156"/>
      <c r="AJN307" s="156"/>
      <c r="AJO307" s="156"/>
      <c r="AJP307" s="156"/>
      <c r="AJQ307" s="156"/>
      <c r="AJR307" s="156"/>
      <c r="AJS307" s="156"/>
      <c r="AJT307" s="156"/>
      <c r="AJU307" s="156"/>
      <c r="AJV307" s="156"/>
      <c r="AJW307" s="156"/>
      <c r="AJX307" s="156"/>
      <c r="AJY307" s="157"/>
      <c r="AJZ307" s="153"/>
      <c r="AKA307" s="156"/>
      <c r="AKB307" s="156"/>
      <c r="AKC307" s="156"/>
      <c r="AKD307" s="156"/>
      <c r="AKE307" s="156"/>
      <c r="AKF307" s="156"/>
      <c r="AKG307" s="156"/>
      <c r="AKH307" s="156"/>
      <c r="AKI307" s="156"/>
      <c r="AKJ307" s="156"/>
      <c r="AKK307" s="156"/>
      <c r="AKL307" s="156"/>
      <c r="AKM307" s="156"/>
      <c r="AKN307" s="156"/>
      <c r="AKO307" s="156"/>
      <c r="AKP307" s="156"/>
      <c r="AKQ307" s="156"/>
      <c r="AKR307" s="156"/>
      <c r="AKS307" s="156"/>
      <c r="AKT307" s="156"/>
      <c r="AKU307" s="156"/>
      <c r="AKV307" s="156"/>
      <c r="AKW307" s="156"/>
      <c r="AKX307" s="156"/>
      <c r="AKY307" s="156"/>
      <c r="AKZ307" s="156"/>
      <c r="ALA307" s="156"/>
      <c r="ALB307" s="156"/>
      <c r="ALC307" s="156"/>
      <c r="ALD307" s="157"/>
      <c r="ALE307" s="153"/>
      <c r="ALF307" s="156"/>
      <c r="ALG307" s="156"/>
      <c r="ALH307" s="156"/>
      <c r="ALI307" s="156"/>
      <c r="ALJ307" s="156"/>
      <c r="ALK307" s="156"/>
      <c r="ALL307" s="156"/>
      <c r="ALM307" s="156"/>
      <c r="ALN307" s="156"/>
      <c r="ALO307" s="156"/>
      <c r="ALP307" s="156"/>
      <c r="ALQ307" s="156"/>
      <c r="ALR307" s="156"/>
      <c r="ALS307" s="156"/>
      <c r="ALT307" s="156"/>
      <c r="ALU307" s="156"/>
      <c r="ALV307" s="156"/>
      <c r="ALW307" s="156"/>
      <c r="ALX307" s="156"/>
      <c r="ALY307" s="156"/>
      <c r="ALZ307" s="156"/>
      <c r="AMA307" s="156"/>
      <c r="AMB307" s="156"/>
      <c r="AMC307" s="156"/>
      <c r="AMD307" s="156"/>
      <c r="AME307" s="156"/>
      <c r="AMF307" s="156"/>
      <c r="AMG307" s="156"/>
      <c r="AMH307" s="156"/>
      <c r="AMI307" s="157"/>
      <c r="AMJ307" s="153"/>
      <c r="AMK307" s="156"/>
      <c r="AML307" s="156"/>
      <c r="AMM307" s="156"/>
      <c r="AMN307" s="156"/>
      <c r="AMO307" s="156"/>
      <c r="AMP307" s="156"/>
      <c r="AMQ307" s="156"/>
      <c r="AMR307" s="156"/>
      <c r="AMS307" s="156"/>
      <c r="AMT307" s="156"/>
      <c r="AMU307" s="156"/>
      <c r="AMV307" s="156"/>
      <c r="AMW307" s="156"/>
      <c r="AMX307" s="156"/>
      <c r="AMY307" s="156"/>
      <c r="AMZ307" s="156"/>
      <c r="ANA307" s="156"/>
      <c r="ANB307" s="156"/>
      <c r="ANC307" s="156"/>
      <c r="AND307" s="156"/>
      <c r="ANE307" s="156"/>
      <c r="ANF307" s="156"/>
      <c r="ANG307" s="156"/>
      <c r="ANH307" s="156"/>
      <c r="ANI307" s="156"/>
      <c r="ANJ307" s="156"/>
      <c r="ANK307" s="156"/>
      <c r="ANL307" s="156"/>
      <c r="ANM307" s="156"/>
      <c r="ANN307" s="157"/>
      <c r="ANO307" s="153"/>
      <c r="ANP307" s="156"/>
      <c r="ANQ307" s="156"/>
      <c r="ANR307" s="156"/>
      <c r="ANS307" s="156"/>
      <c r="ANT307" s="156"/>
      <c r="ANU307" s="156"/>
      <c r="ANV307" s="156"/>
      <c r="ANW307" s="156"/>
      <c r="ANX307" s="156"/>
      <c r="ANY307" s="156"/>
      <c r="ANZ307" s="156"/>
      <c r="AOA307" s="156"/>
      <c r="AOB307" s="156"/>
      <c r="AOC307" s="156"/>
      <c r="AOD307" s="156"/>
      <c r="AOE307" s="156"/>
      <c r="AOF307" s="156"/>
      <c r="AOG307" s="156"/>
      <c r="AOH307" s="156"/>
      <c r="AOI307" s="156"/>
      <c r="AOJ307" s="156"/>
      <c r="AOK307" s="156"/>
      <c r="AOL307" s="156"/>
      <c r="AOM307" s="156"/>
      <c r="AON307" s="156"/>
      <c r="AOO307" s="156"/>
      <c r="AOP307" s="156"/>
      <c r="AOQ307" s="156"/>
      <c r="AOR307" s="156"/>
      <c r="AOS307" s="157"/>
      <c r="AOT307" s="153"/>
      <c r="AOU307" s="156"/>
      <c r="AOV307" s="156"/>
      <c r="AOW307" s="156"/>
      <c r="AOX307" s="156"/>
      <c r="AOY307" s="156"/>
      <c r="AOZ307" s="156"/>
      <c r="APA307" s="156"/>
      <c r="APB307" s="156"/>
      <c r="APC307" s="156"/>
      <c r="APD307" s="156"/>
      <c r="APE307" s="156"/>
      <c r="APF307" s="156"/>
      <c r="APG307" s="156"/>
      <c r="APH307" s="156"/>
      <c r="API307" s="156"/>
      <c r="APJ307" s="156"/>
      <c r="APK307" s="156"/>
      <c r="APL307" s="156"/>
      <c r="APM307" s="156"/>
      <c r="APN307" s="156"/>
      <c r="APO307" s="156"/>
      <c r="APP307" s="156"/>
      <c r="APQ307" s="156"/>
      <c r="APR307" s="156"/>
      <c r="APS307" s="156"/>
      <c r="APT307" s="156"/>
      <c r="APU307" s="156"/>
      <c r="APV307" s="156"/>
      <c r="APW307" s="156"/>
      <c r="APX307" s="157"/>
      <c r="APY307" s="153"/>
      <c r="APZ307" s="156"/>
      <c r="AQA307" s="156"/>
      <c r="AQB307" s="156"/>
      <c r="AQC307" s="156"/>
      <c r="AQD307" s="156"/>
      <c r="AQE307" s="156"/>
      <c r="AQF307" s="156"/>
      <c r="AQG307" s="156"/>
      <c r="AQH307" s="156"/>
      <c r="AQI307" s="156"/>
      <c r="AQJ307" s="156"/>
      <c r="AQK307" s="156"/>
      <c r="AQL307" s="156"/>
      <c r="AQM307" s="156"/>
      <c r="AQN307" s="156"/>
      <c r="AQO307" s="156"/>
      <c r="AQP307" s="156"/>
      <c r="AQQ307" s="156"/>
      <c r="AQR307" s="156"/>
      <c r="AQS307" s="156"/>
      <c r="AQT307" s="156"/>
      <c r="AQU307" s="156"/>
      <c r="AQV307" s="156"/>
      <c r="AQW307" s="156"/>
      <c r="AQX307" s="156"/>
      <c r="AQY307" s="156"/>
      <c r="AQZ307" s="156"/>
      <c r="ARA307" s="156"/>
      <c r="ARB307" s="156"/>
      <c r="ARC307" s="157"/>
      <c r="ARD307" s="153"/>
      <c r="ARE307" s="156"/>
      <c r="ARF307" s="156"/>
      <c r="ARG307" s="156"/>
      <c r="ARH307" s="156"/>
      <c r="ARI307" s="156"/>
      <c r="ARJ307" s="156"/>
      <c r="ARK307" s="156"/>
      <c r="ARL307" s="156"/>
      <c r="ARM307" s="156"/>
      <c r="ARN307" s="156"/>
      <c r="ARO307" s="156"/>
      <c r="ARP307" s="156"/>
      <c r="ARQ307" s="156"/>
      <c r="ARR307" s="156"/>
      <c r="ARS307" s="156"/>
      <c r="ART307" s="156"/>
      <c r="ARU307" s="156"/>
      <c r="ARV307" s="156"/>
      <c r="ARW307" s="156"/>
      <c r="ARX307" s="156"/>
      <c r="ARY307" s="156"/>
      <c r="ARZ307" s="156"/>
      <c r="ASA307" s="156"/>
      <c r="ASB307" s="156"/>
      <c r="ASC307" s="156"/>
      <c r="ASD307" s="156"/>
      <c r="ASE307" s="156"/>
      <c r="ASF307" s="156"/>
      <c r="ASG307" s="156"/>
      <c r="ASH307" s="157"/>
      <c r="ASI307" s="153"/>
      <c r="ASJ307" s="156"/>
      <c r="ASK307" s="156"/>
      <c r="ASL307" s="156"/>
      <c r="ASM307" s="156"/>
      <c r="ASN307" s="156"/>
      <c r="ASO307" s="156"/>
      <c r="ASP307" s="156"/>
      <c r="ASQ307" s="156"/>
      <c r="ASR307" s="156"/>
      <c r="ASS307" s="156"/>
      <c r="AST307" s="156"/>
      <c r="ASU307" s="156"/>
      <c r="ASV307" s="156"/>
      <c r="ASW307" s="156"/>
      <c r="ASX307" s="156"/>
      <c r="ASY307" s="156"/>
      <c r="ASZ307" s="156"/>
      <c r="ATA307" s="156"/>
      <c r="ATB307" s="156"/>
      <c r="ATC307" s="156"/>
      <c r="ATD307" s="156"/>
      <c r="ATE307" s="156"/>
      <c r="ATF307" s="156"/>
      <c r="ATG307" s="156"/>
      <c r="ATH307" s="156"/>
      <c r="ATI307" s="156"/>
      <c r="ATJ307" s="156"/>
      <c r="ATK307" s="156"/>
      <c r="ATL307" s="156"/>
      <c r="ATM307" s="157"/>
      <c r="ATN307" s="153"/>
      <c r="ATO307" s="156"/>
      <c r="ATP307" s="156"/>
      <c r="ATQ307" s="156"/>
      <c r="ATR307" s="156"/>
      <c r="ATS307" s="156"/>
      <c r="ATT307" s="156"/>
      <c r="ATU307" s="156"/>
      <c r="ATV307" s="156"/>
      <c r="ATW307" s="156"/>
      <c r="ATX307" s="156"/>
      <c r="ATY307" s="156"/>
      <c r="ATZ307" s="156"/>
      <c r="AUA307" s="156"/>
      <c r="AUB307" s="156"/>
      <c r="AUC307" s="156"/>
      <c r="AUD307" s="156"/>
      <c r="AUE307" s="156"/>
      <c r="AUF307" s="156"/>
      <c r="AUG307" s="156"/>
      <c r="AUH307" s="156"/>
      <c r="AUI307" s="156"/>
      <c r="AUJ307" s="156"/>
      <c r="AUK307" s="156"/>
      <c r="AUL307" s="156"/>
      <c r="AUM307" s="156"/>
      <c r="AUN307" s="156"/>
      <c r="AUO307" s="156"/>
      <c r="AUP307" s="156"/>
      <c r="AUQ307" s="156"/>
      <c r="AUR307" s="157"/>
      <c r="AUS307" s="153"/>
      <c r="AUT307" s="156"/>
      <c r="AUU307" s="156"/>
      <c r="AUV307" s="156"/>
      <c r="AUW307" s="156"/>
      <c r="AUX307" s="156"/>
      <c r="AUY307" s="156"/>
      <c r="AUZ307" s="156"/>
      <c r="AVA307" s="156"/>
      <c r="AVB307" s="156"/>
      <c r="AVC307" s="156"/>
      <c r="AVD307" s="156"/>
      <c r="AVE307" s="156"/>
      <c r="AVF307" s="156"/>
      <c r="AVG307" s="156"/>
      <c r="AVH307" s="156"/>
      <c r="AVI307" s="156"/>
      <c r="AVJ307" s="156"/>
      <c r="AVK307" s="156"/>
      <c r="AVL307" s="156"/>
      <c r="AVM307" s="156"/>
      <c r="AVN307" s="156"/>
      <c r="AVO307" s="156"/>
      <c r="AVP307" s="156"/>
      <c r="AVQ307" s="156"/>
      <c r="AVR307" s="156"/>
      <c r="AVS307" s="156"/>
      <c r="AVT307" s="156"/>
      <c r="AVU307" s="156"/>
      <c r="AVV307" s="156"/>
      <c r="AVW307" s="157"/>
      <c r="AVX307" s="153"/>
      <c r="AVY307" s="156"/>
      <c r="AVZ307" s="156"/>
      <c r="AWA307" s="156"/>
      <c r="AWB307" s="156"/>
      <c r="AWC307" s="156"/>
      <c r="AWD307" s="156"/>
      <c r="AWE307" s="156"/>
      <c r="AWF307" s="156"/>
      <c r="AWG307" s="156"/>
      <c r="AWH307" s="156"/>
      <c r="AWI307" s="156"/>
      <c r="AWJ307" s="156"/>
      <c r="AWK307" s="156"/>
      <c r="AWL307" s="156"/>
      <c r="AWM307" s="156"/>
      <c r="AWN307" s="156"/>
      <c r="AWO307" s="156"/>
      <c r="AWP307" s="156"/>
      <c r="AWQ307" s="156"/>
      <c r="AWR307" s="156"/>
      <c r="AWS307" s="156"/>
      <c r="AWT307" s="156"/>
      <c r="AWU307" s="156"/>
      <c r="AWV307" s="156"/>
      <c r="AWW307" s="156"/>
      <c r="AWX307" s="156"/>
      <c r="AWY307" s="156"/>
      <c r="AWZ307" s="156"/>
      <c r="AXA307" s="156"/>
      <c r="AXB307" s="157"/>
      <c r="AXC307" s="153"/>
      <c r="AXD307" s="156"/>
      <c r="AXE307" s="156"/>
      <c r="AXF307" s="156"/>
      <c r="AXG307" s="156"/>
      <c r="AXH307" s="156"/>
      <c r="AXI307" s="156"/>
      <c r="AXJ307" s="156"/>
      <c r="AXK307" s="156"/>
      <c r="AXL307" s="156"/>
      <c r="AXM307" s="156"/>
      <c r="AXN307" s="156"/>
      <c r="AXO307" s="156"/>
      <c r="AXP307" s="156"/>
      <c r="AXQ307" s="156"/>
      <c r="AXR307" s="156"/>
      <c r="AXS307" s="156"/>
      <c r="AXT307" s="156"/>
      <c r="AXU307" s="156"/>
      <c r="AXV307" s="156"/>
      <c r="AXW307" s="156"/>
      <c r="AXX307" s="156"/>
      <c r="AXY307" s="156"/>
      <c r="AXZ307" s="156"/>
      <c r="AYA307" s="156"/>
      <c r="AYB307" s="156"/>
      <c r="AYC307" s="156"/>
      <c r="AYD307" s="156"/>
      <c r="AYE307" s="156"/>
      <c r="AYF307" s="156"/>
      <c r="AYG307" s="157"/>
      <c r="AYH307" s="153"/>
      <c r="AYI307" s="156"/>
      <c r="AYJ307" s="156"/>
      <c r="AYK307" s="156"/>
      <c r="AYL307" s="156"/>
      <c r="AYM307" s="156"/>
      <c r="AYN307" s="156"/>
      <c r="AYO307" s="156"/>
      <c r="AYP307" s="156"/>
      <c r="AYQ307" s="156"/>
      <c r="AYR307" s="156"/>
      <c r="AYS307" s="156"/>
      <c r="AYT307" s="156"/>
      <c r="AYU307" s="156"/>
      <c r="AYV307" s="156"/>
      <c r="AYW307" s="156"/>
      <c r="AYX307" s="156"/>
      <c r="AYY307" s="156"/>
      <c r="AYZ307" s="156"/>
      <c r="AZA307" s="156"/>
      <c r="AZB307" s="156"/>
      <c r="AZC307" s="156"/>
      <c r="AZD307" s="156"/>
      <c r="AZE307" s="156"/>
      <c r="AZF307" s="156"/>
      <c r="AZG307" s="156"/>
      <c r="AZH307" s="156"/>
      <c r="AZI307" s="156"/>
      <c r="AZJ307" s="156"/>
      <c r="AZK307" s="156"/>
      <c r="AZL307" s="157"/>
      <c r="AZM307" s="153"/>
      <c r="AZN307" s="156"/>
      <c r="AZO307" s="156"/>
      <c r="AZP307" s="156"/>
      <c r="AZQ307" s="156"/>
      <c r="AZR307" s="156"/>
      <c r="AZS307" s="156"/>
      <c r="AZT307" s="156"/>
      <c r="AZU307" s="156"/>
      <c r="AZV307" s="156"/>
      <c r="AZW307" s="156"/>
      <c r="AZX307" s="156"/>
      <c r="AZY307" s="156"/>
      <c r="AZZ307" s="156"/>
      <c r="BAA307" s="156"/>
      <c r="BAB307" s="156"/>
      <c r="BAC307" s="156"/>
      <c r="BAD307" s="156"/>
      <c r="BAE307" s="156"/>
      <c r="BAF307" s="156"/>
      <c r="BAG307" s="156"/>
      <c r="BAH307" s="156"/>
      <c r="BAI307" s="156"/>
      <c r="BAJ307" s="156"/>
      <c r="BAK307" s="156"/>
      <c r="BAL307" s="156"/>
      <c r="BAM307" s="156"/>
      <c r="BAN307" s="156"/>
      <c r="BAO307" s="156"/>
      <c r="BAP307" s="156"/>
      <c r="BAQ307" s="157"/>
      <c r="BAR307" s="153"/>
      <c r="BAS307" s="156"/>
      <c r="BAT307" s="156"/>
      <c r="BAU307" s="156"/>
      <c r="BAV307" s="156"/>
      <c r="BAW307" s="156"/>
      <c r="BAX307" s="156"/>
      <c r="BAY307" s="156"/>
      <c r="BAZ307" s="156"/>
      <c r="BBA307" s="156"/>
      <c r="BBB307" s="156"/>
      <c r="BBC307" s="156"/>
      <c r="BBD307" s="156"/>
      <c r="BBE307" s="156"/>
      <c r="BBF307" s="156"/>
      <c r="BBG307" s="156"/>
      <c r="BBH307" s="156"/>
      <c r="BBI307" s="156"/>
      <c r="BBJ307" s="156"/>
      <c r="BBK307" s="156"/>
      <c r="BBL307" s="156"/>
      <c r="BBM307" s="156"/>
      <c r="BBN307" s="156"/>
      <c r="BBO307" s="156"/>
      <c r="BBP307" s="156"/>
      <c r="BBQ307" s="156"/>
      <c r="BBR307" s="156"/>
      <c r="BBS307" s="156"/>
      <c r="BBT307" s="156"/>
      <c r="BBU307" s="156"/>
      <c r="BBV307" s="157"/>
      <c r="BBW307" s="153"/>
      <c r="BBX307" s="156"/>
      <c r="BBY307" s="156"/>
      <c r="BBZ307" s="156"/>
      <c r="BCA307" s="156"/>
      <c r="BCB307" s="156"/>
      <c r="BCC307" s="156"/>
      <c r="BCD307" s="156"/>
      <c r="BCE307" s="156"/>
      <c r="BCF307" s="156"/>
      <c r="BCG307" s="156"/>
      <c r="BCH307" s="156"/>
      <c r="BCI307" s="156"/>
      <c r="BCJ307" s="156"/>
      <c r="BCK307" s="156"/>
      <c r="BCL307" s="156"/>
      <c r="BCM307" s="156"/>
      <c r="BCN307" s="156"/>
      <c r="BCO307" s="156"/>
      <c r="BCP307" s="156"/>
      <c r="BCQ307" s="156"/>
      <c r="BCR307" s="156"/>
      <c r="BCS307" s="156"/>
      <c r="BCT307" s="156"/>
      <c r="BCU307" s="156"/>
      <c r="BCV307" s="156"/>
      <c r="BCW307" s="156"/>
      <c r="BCX307" s="156"/>
      <c r="BCY307" s="156"/>
      <c r="BCZ307" s="156"/>
      <c r="BDA307" s="157"/>
      <c r="BDB307" s="153"/>
      <c r="BDC307" s="156"/>
      <c r="BDD307" s="156"/>
      <c r="BDE307" s="156"/>
      <c r="BDF307" s="156"/>
      <c r="BDG307" s="156"/>
      <c r="BDH307" s="156"/>
      <c r="BDI307" s="156"/>
      <c r="BDJ307" s="156"/>
      <c r="BDK307" s="156"/>
      <c r="BDL307" s="156"/>
      <c r="BDM307" s="156"/>
      <c r="BDN307" s="156"/>
      <c r="BDO307" s="156"/>
      <c r="BDP307" s="156"/>
      <c r="BDQ307" s="156"/>
      <c r="BDR307" s="156"/>
      <c r="BDS307" s="156"/>
      <c r="BDT307" s="156"/>
      <c r="BDU307" s="156"/>
      <c r="BDV307" s="156"/>
      <c r="BDW307" s="156"/>
      <c r="BDX307" s="156"/>
      <c r="BDY307" s="156"/>
      <c r="BDZ307" s="156"/>
      <c r="BEA307" s="156"/>
      <c r="BEB307" s="156"/>
      <c r="BEC307" s="156"/>
      <c r="BED307" s="156"/>
      <c r="BEE307" s="156"/>
      <c r="BEF307" s="157"/>
      <c r="BEG307" s="153"/>
      <c r="BEH307" s="156"/>
      <c r="BEI307" s="156"/>
      <c r="BEJ307" s="156"/>
      <c r="BEK307" s="156"/>
      <c r="BEL307" s="156"/>
      <c r="BEM307" s="156"/>
      <c r="BEN307" s="156"/>
      <c r="BEO307" s="156"/>
      <c r="BEP307" s="156"/>
      <c r="BEQ307" s="156"/>
      <c r="BER307" s="156"/>
      <c r="BES307" s="156"/>
      <c r="BET307" s="156"/>
      <c r="BEU307" s="156"/>
      <c r="BEV307" s="156"/>
      <c r="BEW307" s="156"/>
      <c r="BEX307" s="156"/>
      <c r="BEY307" s="156"/>
      <c r="BEZ307" s="156"/>
      <c r="BFA307" s="156"/>
      <c r="BFB307" s="156"/>
      <c r="BFC307" s="156"/>
      <c r="BFD307" s="156"/>
      <c r="BFE307" s="156"/>
      <c r="BFF307" s="156"/>
      <c r="BFG307" s="156"/>
      <c r="BFH307" s="156"/>
      <c r="BFI307" s="156"/>
      <c r="BFJ307" s="156"/>
      <c r="BFK307" s="157"/>
      <c r="BFL307" s="153"/>
      <c r="BFM307" s="156"/>
      <c r="BFN307" s="156"/>
      <c r="BFO307" s="156"/>
      <c r="BFP307" s="156"/>
      <c r="BFQ307" s="156"/>
      <c r="BFR307" s="156"/>
      <c r="BFS307" s="156"/>
      <c r="BFT307" s="156"/>
      <c r="BFU307" s="156"/>
      <c r="BFV307" s="156"/>
      <c r="BFW307" s="156"/>
      <c r="BFX307" s="156"/>
      <c r="BFY307" s="156"/>
      <c r="BFZ307" s="156"/>
      <c r="BGA307" s="156"/>
      <c r="BGB307" s="156"/>
      <c r="BGC307" s="156"/>
      <c r="BGD307" s="156"/>
      <c r="BGE307" s="156"/>
      <c r="BGF307" s="156"/>
      <c r="BGG307" s="156"/>
      <c r="BGH307" s="156"/>
      <c r="BGI307" s="156"/>
      <c r="BGJ307" s="156"/>
      <c r="BGK307" s="156"/>
      <c r="BGL307" s="156"/>
      <c r="BGM307" s="156"/>
      <c r="BGN307" s="156"/>
      <c r="BGO307" s="156"/>
      <c r="BGP307" s="157"/>
      <c r="BGQ307" s="153"/>
      <c r="BGR307" s="156"/>
      <c r="BGS307" s="156"/>
      <c r="BGT307" s="156"/>
      <c r="BGU307" s="156"/>
      <c r="BGV307" s="156"/>
      <c r="BGW307" s="156"/>
      <c r="BGX307" s="156"/>
      <c r="BGY307" s="156"/>
      <c r="BGZ307" s="156"/>
      <c r="BHA307" s="156"/>
      <c r="BHB307" s="156"/>
      <c r="BHC307" s="156"/>
      <c r="BHD307" s="156"/>
      <c r="BHE307" s="156"/>
      <c r="BHF307" s="156"/>
      <c r="BHG307" s="156"/>
      <c r="BHH307" s="156"/>
      <c r="BHI307" s="156"/>
      <c r="BHJ307" s="156"/>
      <c r="BHK307" s="156"/>
      <c r="BHL307" s="156"/>
      <c r="BHM307" s="156"/>
      <c r="BHN307" s="156"/>
      <c r="BHO307" s="156"/>
      <c r="BHP307" s="156"/>
      <c r="BHQ307" s="156"/>
      <c r="BHR307" s="156"/>
      <c r="BHS307" s="156"/>
      <c r="BHT307" s="156"/>
      <c r="BHU307" s="157"/>
      <c r="BHV307" s="153"/>
      <c r="BHW307" s="156"/>
      <c r="BHX307" s="156"/>
      <c r="BHY307" s="156"/>
      <c r="BHZ307" s="156"/>
      <c r="BIA307" s="156"/>
      <c r="BIB307" s="156"/>
      <c r="BIC307" s="156"/>
      <c r="BID307" s="156"/>
      <c r="BIE307" s="156"/>
      <c r="BIF307" s="156"/>
      <c r="BIG307" s="156"/>
      <c r="BIH307" s="156"/>
      <c r="BII307" s="156"/>
      <c r="BIJ307" s="156"/>
      <c r="BIK307" s="156"/>
      <c r="BIL307" s="156"/>
      <c r="BIM307" s="156"/>
      <c r="BIN307" s="156"/>
      <c r="BIO307" s="156"/>
      <c r="BIP307" s="156"/>
      <c r="BIQ307" s="156"/>
      <c r="BIR307" s="156"/>
      <c r="BIS307" s="156"/>
      <c r="BIT307" s="156"/>
      <c r="BIU307" s="156"/>
      <c r="BIV307" s="156"/>
      <c r="BIW307" s="156"/>
      <c r="BIX307" s="156"/>
      <c r="BIY307" s="156"/>
      <c r="BIZ307" s="157"/>
      <c r="BJA307" s="153"/>
      <c r="BJB307" s="156"/>
      <c r="BJC307" s="156"/>
      <c r="BJD307" s="156"/>
      <c r="BJE307" s="156"/>
      <c r="BJF307" s="156"/>
      <c r="BJG307" s="156"/>
      <c r="BJH307" s="156"/>
      <c r="BJI307" s="156"/>
      <c r="BJJ307" s="156"/>
      <c r="BJK307" s="156"/>
      <c r="BJL307" s="156"/>
      <c r="BJM307" s="156"/>
      <c r="BJN307" s="156"/>
      <c r="BJO307" s="156"/>
      <c r="BJP307" s="156"/>
      <c r="BJQ307" s="156"/>
      <c r="BJR307" s="156"/>
      <c r="BJS307" s="156"/>
      <c r="BJT307" s="156"/>
      <c r="BJU307" s="156"/>
      <c r="BJV307" s="156"/>
      <c r="BJW307" s="156"/>
      <c r="BJX307" s="156"/>
      <c r="BJY307" s="156"/>
      <c r="BJZ307" s="156"/>
      <c r="BKA307" s="156"/>
      <c r="BKB307" s="156"/>
      <c r="BKC307" s="156"/>
      <c r="BKD307" s="156"/>
      <c r="BKE307" s="157"/>
      <c r="BKF307" s="153"/>
      <c r="BKG307" s="156"/>
      <c r="BKH307" s="156"/>
      <c r="BKI307" s="156"/>
      <c r="BKJ307" s="156"/>
      <c r="BKK307" s="156"/>
      <c r="BKL307" s="156"/>
      <c r="BKM307" s="156"/>
      <c r="BKN307" s="156"/>
      <c r="BKO307" s="156"/>
      <c r="BKP307" s="156"/>
      <c r="BKQ307" s="156"/>
      <c r="BKR307" s="156"/>
      <c r="BKS307" s="156"/>
      <c r="BKT307" s="156"/>
      <c r="BKU307" s="156"/>
      <c r="BKV307" s="156"/>
      <c r="BKW307" s="156"/>
      <c r="BKX307" s="156"/>
      <c r="BKY307" s="156"/>
      <c r="BKZ307" s="156"/>
      <c r="BLA307" s="156"/>
      <c r="BLB307" s="156"/>
      <c r="BLC307" s="156"/>
      <c r="BLD307" s="156"/>
      <c r="BLE307" s="156"/>
      <c r="BLF307" s="156"/>
      <c r="BLG307" s="156"/>
      <c r="BLH307" s="156"/>
      <c r="BLI307" s="156"/>
      <c r="BLJ307" s="157"/>
      <c r="BLK307" s="153"/>
      <c r="BLL307" s="156"/>
      <c r="BLM307" s="156"/>
      <c r="BLN307" s="156"/>
      <c r="BLO307" s="156"/>
      <c r="BLP307" s="156"/>
      <c r="BLQ307" s="156"/>
      <c r="BLR307" s="156"/>
      <c r="BLS307" s="156"/>
      <c r="BLT307" s="156"/>
      <c r="BLU307" s="156"/>
      <c r="BLV307" s="156"/>
      <c r="BLW307" s="156"/>
      <c r="BLX307" s="156"/>
      <c r="BLY307" s="156"/>
      <c r="BLZ307" s="156"/>
      <c r="BMA307" s="156"/>
      <c r="BMB307" s="156"/>
      <c r="BMC307" s="156"/>
      <c r="BMD307" s="156"/>
      <c r="BME307" s="156"/>
      <c r="BMF307" s="156"/>
      <c r="BMG307" s="156"/>
      <c r="BMH307" s="156"/>
      <c r="BMI307" s="156"/>
      <c r="BMJ307" s="156"/>
      <c r="BMK307" s="156"/>
      <c r="BML307" s="156"/>
      <c r="BMM307" s="156"/>
      <c r="BMN307" s="156"/>
      <c r="BMO307" s="157"/>
      <c r="BMP307" s="153"/>
      <c r="BMQ307" s="156"/>
      <c r="BMR307" s="156"/>
      <c r="BMS307" s="156"/>
      <c r="BMT307" s="156"/>
      <c r="BMU307" s="156"/>
      <c r="BMV307" s="156"/>
      <c r="BMW307" s="156"/>
      <c r="BMX307" s="156"/>
      <c r="BMY307" s="156"/>
      <c r="BMZ307" s="156"/>
      <c r="BNA307" s="156"/>
      <c r="BNB307" s="156"/>
      <c r="BNC307" s="156"/>
      <c r="BND307" s="156"/>
      <c r="BNE307" s="156"/>
      <c r="BNF307" s="156"/>
      <c r="BNG307" s="156"/>
      <c r="BNH307" s="156"/>
      <c r="BNI307" s="156"/>
      <c r="BNJ307" s="156"/>
      <c r="BNK307" s="156"/>
      <c r="BNL307" s="156"/>
      <c r="BNM307" s="156"/>
      <c r="BNN307" s="156"/>
      <c r="BNO307" s="156"/>
      <c r="BNP307" s="156"/>
      <c r="BNQ307" s="156"/>
      <c r="BNR307" s="156"/>
      <c r="BNS307" s="156"/>
      <c r="BNT307" s="157"/>
      <c r="BNU307" s="153"/>
      <c r="BNV307" s="156"/>
      <c r="BNW307" s="156"/>
      <c r="BNX307" s="156"/>
      <c r="BNY307" s="156"/>
      <c r="BNZ307" s="156"/>
      <c r="BOA307" s="156"/>
      <c r="BOB307" s="156"/>
      <c r="BOC307" s="156"/>
      <c r="BOD307" s="156"/>
      <c r="BOE307" s="156"/>
      <c r="BOF307" s="156"/>
      <c r="BOG307" s="156"/>
      <c r="BOH307" s="156"/>
      <c r="BOI307" s="156"/>
      <c r="BOJ307" s="156"/>
      <c r="BOK307" s="156"/>
      <c r="BOL307" s="156"/>
      <c r="BOM307" s="156"/>
      <c r="BON307" s="156"/>
      <c r="BOO307" s="156"/>
      <c r="BOP307" s="156"/>
      <c r="BOQ307" s="156"/>
      <c r="BOR307" s="156"/>
      <c r="BOS307" s="156"/>
      <c r="BOT307" s="156"/>
      <c r="BOU307" s="156"/>
      <c r="BOV307" s="156"/>
      <c r="BOW307" s="156"/>
      <c r="BOX307" s="156"/>
      <c r="BOY307" s="157"/>
      <c r="BOZ307" s="153"/>
      <c r="BPA307" s="156"/>
      <c r="BPB307" s="156"/>
      <c r="BPC307" s="156"/>
      <c r="BPD307" s="156"/>
      <c r="BPE307" s="156"/>
      <c r="BPF307" s="156"/>
      <c r="BPG307" s="156"/>
      <c r="BPH307" s="156"/>
      <c r="BPI307" s="156"/>
      <c r="BPJ307" s="156"/>
      <c r="BPK307" s="156"/>
      <c r="BPL307" s="156"/>
      <c r="BPM307" s="156"/>
      <c r="BPN307" s="156"/>
      <c r="BPO307" s="156"/>
      <c r="BPP307" s="156"/>
      <c r="BPQ307" s="156"/>
      <c r="BPR307" s="156"/>
      <c r="BPS307" s="156"/>
      <c r="BPT307" s="156"/>
      <c r="BPU307" s="156"/>
      <c r="BPV307" s="156"/>
      <c r="BPW307" s="156"/>
      <c r="BPX307" s="156"/>
      <c r="BPY307" s="156"/>
      <c r="BPZ307" s="156"/>
      <c r="BQA307" s="156"/>
      <c r="BQB307" s="156"/>
      <c r="BQC307" s="156"/>
      <c r="BQD307" s="157"/>
      <c r="BQE307" s="153"/>
      <c r="BQF307" s="156"/>
      <c r="BQG307" s="156"/>
      <c r="BQH307" s="156"/>
      <c r="BQI307" s="156"/>
      <c r="BQJ307" s="156"/>
      <c r="BQK307" s="156"/>
      <c r="BQL307" s="156"/>
      <c r="BQM307" s="156"/>
      <c r="BQN307" s="156"/>
      <c r="BQO307" s="156"/>
      <c r="BQP307" s="156"/>
      <c r="BQQ307" s="156"/>
      <c r="BQR307" s="156"/>
      <c r="BQS307" s="156"/>
      <c r="BQT307" s="156"/>
      <c r="BQU307" s="156"/>
      <c r="BQV307" s="156"/>
      <c r="BQW307" s="156"/>
      <c r="BQX307" s="156"/>
      <c r="BQY307" s="156"/>
      <c r="BQZ307" s="156"/>
      <c r="BRA307" s="156"/>
      <c r="BRB307" s="156"/>
      <c r="BRC307" s="156"/>
      <c r="BRD307" s="156"/>
      <c r="BRE307" s="156"/>
      <c r="BRF307" s="156"/>
      <c r="BRG307" s="156"/>
      <c r="BRH307" s="156"/>
      <c r="BRI307" s="157"/>
      <c r="BRJ307" s="153"/>
      <c r="BRK307" s="156"/>
      <c r="BRL307" s="156"/>
      <c r="BRM307" s="156"/>
      <c r="BRN307" s="156"/>
      <c r="BRO307" s="156"/>
      <c r="BRP307" s="156"/>
      <c r="BRQ307" s="156"/>
      <c r="BRR307" s="156"/>
      <c r="BRS307" s="156"/>
      <c r="BRT307" s="156"/>
      <c r="BRU307" s="156"/>
      <c r="BRV307" s="156"/>
      <c r="BRW307" s="156"/>
      <c r="BRX307" s="156"/>
      <c r="BRY307" s="156"/>
      <c r="BRZ307" s="156"/>
      <c r="BSA307" s="156"/>
      <c r="BSB307" s="156"/>
      <c r="BSC307" s="156"/>
      <c r="BSD307" s="156"/>
      <c r="BSE307" s="156"/>
      <c r="BSF307" s="156"/>
      <c r="BSG307" s="156"/>
      <c r="BSH307" s="156"/>
      <c r="BSI307" s="156"/>
      <c r="BSJ307" s="156"/>
      <c r="BSK307" s="156"/>
      <c r="BSL307" s="156"/>
      <c r="BSM307" s="156"/>
      <c r="BSN307" s="157"/>
      <c r="BSO307" s="153"/>
      <c r="BSP307" s="156"/>
      <c r="BSQ307" s="156"/>
      <c r="BSR307" s="156"/>
      <c r="BSS307" s="156"/>
      <c r="BST307" s="156"/>
      <c r="BSU307" s="156"/>
      <c r="BSV307" s="156"/>
      <c r="BSW307" s="156"/>
      <c r="BSX307" s="156"/>
      <c r="BSY307" s="156"/>
      <c r="BSZ307" s="156"/>
      <c r="BTA307" s="156"/>
      <c r="BTB307" s="156"/>
      <c r="BTC307" s="156"/>
      <c r="BTD307" s="156"/>
      <c r="BTE307" s="156"/>
      <c r="BTF307" s="156"/>
      <c r="BTG307" s="156"/>
      <c r="BTH307" s="156"/>
      <c r="BTI307" s="156"/>
      <c r="BTJ307" s="156"/>
      <c r="BTK307" s="156"/>
      <c r="BTL307" s="156"/>
      <c r="BTM307" s="156"/>
      <c r="BTN307" s="156"/>
      <c r="BTO307" s="156"/>
      <c r="BTP307" s="156"/>
      <c r="BTQ307" s="156"/>
      <c r="BTR307" s="156"/>
      <c r="BTS307" s="157"/>
      <c r="BTT307" s="153"/>
      <c r="BTU307" s="156"/>
      <c r="BTV307" s="156"/>
      <c r="BTW307" s="156"/>
      <c r="BTX307" s="156"/>
      <c r="BTY307" s="156"/>
      <c r="BTZ307" s="156"/>
      <c r="BUA307" s="156"/>
      <c r="BUB307" s="156"/>
      <c r="BUC307" s="156"/>
      <c r="BUD307" s="156"/>
      <c r="BUE307" s="156"/>
      <c r="BUF307" s="156"/>
      <c r="BUG307" s="156"/>
      <c r="BUH307" s="156"/>
      <c r="BUI307" s="156"/>
      <c r="BUJ307" s="156"/>
      <c r="BUK307" s="156"/>
      <c r="BUL307" s="156"/>
      <c r="BUM307" s="156"/>
      <c r="BUN307" s="156"/>
      <c r="BUO307" s="156"/>
      <c r="BUP307" s="156"/>
      <c r="BUQ307" s="156"/>
      <c r="BUR307" s="156"/>
      <c r="BUS307" s="156"/>
      <c r="BUT307" s="156"/>
      <c r="BUU307" s="156"/>
      <c r="BUV307" s="156"/>
      <c r="BUW307" s="156"/>
      <c r="BUX307" s="157"/>
      <c r="BUY307" s="153"/>
      <c r="BUZ307" s="156"/>
      <c r="BVA307" s="156"/>
      <c r="BVB307" s="156"/>
      <c r="BVC307" s="156"/>
      <c r="BVD307" s="156"/>
      <c r="BVE307" s="156"/>
      <c r="BVF307" s="156"/>
      <c r="BVG307" s="156"/>
      <c r="BVH307" s="156"/>
      <c r="BVI307" s="156"/>
      <c r="BVJ307" s="156"/>
      <c r="BVK307" s="156"/>
      <c r="BVL307" s="156"/>
      <c r="BVM307" s="156"/>
      <c r="BVN307" s="156"/>
      <c r="BVO307" s="156"/>
      <c r="BVP307" s="156"/>
      <c r="BVQ307" s="156"/>
      <c r="BVR307" s="156"/>
      <c r="BVS307" s="156"/>
      <c r="BVT307" s="156"/>
      <c r="BVU307" s="156"/>
      <c r="BVV307" s="156"/>
      <c r="BVW307" s="156"/>
      <c r="BVX307" s="156"/>
      <c r="BVY307" s="156"/>
      <c r="BVZ307" s="156"/>
      <c r="BWA307" s="156"/>
      <c r="BWB307" s="156"/>
      <c r="BWC307" s="157"/>
      <c r="BWD307" s="153"/>
      <c r="BWE307" s="156"/>
      <c r="BWF307" s="156"/>
      <c r="BWG307" s="156"/>
      <c r="BWH307" s="156"/>
      <c r="BWI307" s="156"/>
      <c r="BWJ307" s="156"/>
      <c r="BWK307" s="156"/>
      <c r="BWL307" s="156"/>
      <c r="BWM307" s="156"/>
      <c r="BWN307" s="156"/>
      <c r="BWO307" s="156"/>
      <c r="BWP307" s="156"/>
      <c r="BWQ307" s="156"/>
      <c r="BWR307" s="156"/>
      <c r="BWS307" s="156"/>
      <c r="BWT307" s="156"/>
      <c r="BWU307" s="156"/>
      <c r="BWV307" s="156"/>
      <c r="BWW307" s="156"/>
      <c r="BWX307" s="156"/>
      <c r="BWY307" s="156"/>
      <c r="BWZ307" s="156"/>
      <c r="BXA307" s="156"/>
      <c r="BXB307" s="156"/>
      <c r="BXC307" s="156"/>
      <c r="BXD307" s="156"/>
      <c r="BXE307" s="156"/>
      <c r="BXF307" s="156"/>
      <c r="BXG307" s="156"/>
      <c r="BXH307" s="157"/>
      <c r="BXI307" s="153"/>
      <c r="BXJ307" s="156"/>
      <c r="BXK307" s="156"/>
      <c r="BXL307" s="156"/>
      <c r="BXM307" s="156"/>
      <c r="BXN307" s="156"/>
      <c r="BXO307" s="156"/>
      <c r="BXP307" s="156"/>
      <c r="BXQ307" s="156"/>
      <c r="BXR307" s="156"/>
      <c r="BXS307" s="156"/>
      <c r="BXT307" s="156"/>
      <c r="BXU307" s="156"/>
      <c r="BXV307" s="156"/>
      <c r="BXW307" s="156"/>
      <c r="BXX307" s="156"/>
      <c r="BXY307" s="156"/>
      <c r="BXZ307" s="156"/>
      <c r="BYA307" s="156"/>
      <c r="BYB307" s="156"/>
      <c r="BYC307" s="156"/>
      <c r="BYD307" s="156"/>
      <c r="BYE307" s="156"/>
      <c r="BYF307" s="156"/>
      <c r="BYG307" s="156"/>
      <c r="BYH307" s="156"/>
      <c r="BYI307" s="156"/>
      <c r="BYJ307" s="156"/>
      <c r="BYK307" s="156"/>
      <c r="BYL307" s="156"/>
      <c r="BYM307" s="157"/>
      <c r="BYN307" s="153"/>
      <c r="BYO307" s="156"/>
      <c r="BYP307" s="156"/>
      <c r="BYQ307" s="156"/>
      <c r="BYR307" s="156"/>
      <c r="BYS307" s="156"/>
      <c r="BYT307" s="156"/>
      <c r="BYU307" s="156"/>
      <c r="BYV307" s="156"/>
      <c r="BYW307" s="156"/>
      <c r="BYX307" s="156"/>
      <c r="BYY307" s="156"/>
      <c r="BYZ307" s="156"/>
      <c r="BZA307" s="156"/>
      <c r="BZB307" s="156"/>
      <c r="BZC307" s="156"/>
      <c r="BZD307" s="156"/>
      <c r="BZE307" s="156"/>
      <c r="BZF307" s="156"/>
      <c r="BZG307" s="156"/>
      <c r="BZH307" s="156"/>
      <c r="BZI307" s="156"/>
      <c r="BZJ307" s="156"/>
      <c r="BZK307" s="156"/>
      <c r="BZL307" s="156"/>
      <c r="BZM307" s="156"/>
      <c r="BZN307" s="156"/>
      <c r="BZO307" s="156"/>
      <c r="BZP307" s="156"/>
      <c r="BZQ307" s="156"/>
      <c r="BZR307" s="157"/>
      <c r="BZS307" s="153"/>
      <c r="BZT307" s="156"/>
      <c r="BZU307" s="156"/>
      <c r="BZV307" s="156"/>
      <c r="BZW307" s="156"/>
      <c r="BZX307" s="156"/>
      <c r="BZY307" s="156"/>
      <c r="BZZ307" s="156"/>
      <c r="CAA307" s="156"/>
      <c r="CAB307" s="156"/>
      <c r="CAC307" s="156"/>
      <c r="CAD307" s="156"/>
      <c r="CAE307" s="156"/>
      <c r="CAF307" s="156"/>
      <c r="CAG307" s="156"/>
      <c r="CAH307" s="156"/>
      <c r="CAI307" s="156"/>
      <c r="CAJ307" s="156"/>
      <c r="CAK307" s="156"/>
      <c r="CAL307" s="156"/>
      <c r="CAM307" s="156"/>
      <c r="CAN307" s="156"/>
      <c r="CAO307" s="156"/>
      <c r="CAP307" s="156"/>
      <c r="CAQ307" s="156"/>
      <c r="CAR307" s="156"/>
      <c r="CAS307" s="156"/>
      <c r="CAT307" s="156"/>
      <c r="CAU307" s="156"/>
      <c r="CAV307" s="156"/>
      <c r="CAW307" s="157"/>
      <c r="CAX307" s="153"/>
      <c r="CAY307" s="156"/>
      <c r="CAZ307" s="156"/>
      <c r="CBA307" s="156"/>
      <c r="CBB307" s="156"/>
      <c r="CBC307" s="156"/>
      <c r="CBD307" s="156"/>
      <c r="CBE307" s="156"/>
      <c r="CBF307" s="156"/>
      <c r="CBG307" s="156"/>
      <c r="CBH307" s="156"/>
      <c r="CBI307" s="156"/>
      <c r="CBJ307" s="156"/>
      <c r="CBK307" s="156"/>
      <c r="CBL307" s="156"/>
      <c r="CBM307" s="156"/>
      <c r="CBN307" s="156"/>
      <c r="CBO307" s="156"/>
      <c r="CBP307" s="156"/>
      <c r="CBQ307" s="156"/>
      <c r="CBR307" s="156"/>
      <c r="CBS307" s="156"/>
      <c r="CBT307" s="156"/>
      <c r="CBU307" s="156"/>
      <c r="CBV307" s="156"/>
      <c r="CBW307" s="156"/>
      <c r="CBX307" s="156"/>
      <c r="CBY307" s="156"/>
      <c r="CBZ307" s="156"/>
      <c r="CCA307" s="156"/>
      <c r="CCB307" s="157"/>
      <c r="CCC307" s="153"/>
      <c r="CCD307" s="156"/>
      <c r="CCE307" s="156"/>
      <c r="CCF307" s="156"/>
      <c r="CCG307" s="156"/>
      <c r="CCH307" s="156"/>
      <c r="CCI307" s="156"/>
      <c r="CCJ307" s="156"/>
      <c r="CCK307" s="156"/>
      <c r="CCL307" s="156"/>
      <c r="CCM307" s="156"/>
      <c r="CCN307" s="156"/>
      <c r="CCO307" s="156"/>
      <c r="CCP307" s="156"/>
      <c r="CCQ307" s="156"/>
      <c r="CCR307" s="156"/>
      <c r="CCS307" s="156"/>
      <c r="CCT307" s="156"/>
      <c r="CCU307" s="156"/>
      <c r="CCV307" s="156"/>
      <c r="CCW307" s="156"/>
      <c r="CCX307" s="156"/>
      <c r="CCY307" s="156"/>
      <c r="CCZ307" s="156"/>
      <c r="CDA307" s="156"/>
      <c r="CDB307" s="156"/>
      <c r="CDC307" s="156"/>
      <c r="CDD307" s="156"/>
      <c r="CDE307" s="156"/>
      <c r="CDF307" s="156"/>
      <c r="CDG307" s="157"/>
      <c r="CDH307" s="153"/>
      <c r="CDI307" s="156"/>
      <c r="CDJ307" s="156"/>
      <c r="CDK307" s="156"/>
      <c r="CDL307" s="156"/>
      <c r="CDM307" s="156"/>
      <c r="CDN307" s="156"/>
      <c r="CDO307" s="156"/>
      <c r="CDP307" s="156"/>
      <c r="CDQ307" s="156"/>
      <c r="CDR307" s="156"/>
      <c r="CDS307" s="156"/>
      <c r="CDT307" s="156"/>
      <c r="CDU307" s="156"/>
      <c r="CDV307" s="156"/>
      <c r="CDW307" s="156"/>
      <c r="CDX307" s="156"/>
      <c r="CDY307" s="156"/>
      <c r="CDZ307" s="156"/>
      <c r="CEA307" s="156"/>
      <c r="CEB307" s="156"/>
      <c r="CEC307" s="156"/>
      <c r="CED307" s="156"/>
      <c r="CEE307" s="156"/>
      <c r="CEF307" s="156"/>
      <c r="CEG307" s="156"/>
      <c r="CEH307" s="156"/>
      <c r="CEI307" s="156"/>
      <c r="CEJ307" s="156"/>
      <c r="CEK307" s="156"/>
      <c r="CEL307" s="157"/>
      <c r="CEM307" s="153"/>
      <c r="CEN307" s="156"/>
      <c r="CEO307" s="156"/>
      <c r="CEP307" s="156"/>
      <c r="CEQ307" s="156"/>
      <c r="CER307" s="156"/>
      <c r="CES307" s="156"/>
      <c r="CET307" s="156"/>
      <c r="CEU307" s="156"/>
      <c r="CEV307" s="156"/>
      <c r="CEW307" s="156"/>
      <c r="CEX307" s="156"/>
      <c r="CEY307" s="156"/>
      <c r="CEZ307" s="156"/>
      <c r="CFA307" s="156"/>
      <c r="CFB307" s="156"/>
      <c r="CFC307" s="156"/>
      <c r="CFD307" s="156"/>
      <c r="CFE307" s="156"/>
      <c r="CFF307" s="156"/>
      <c r="CFG307" s="156"/>
      <c r="CFH307" s="156"/>
      <c r="CFI307" s="156"/>
      <c r="CFJ307" s="156"/>
      <c r="CFK307" s="156"/>
      <c r="CFL307" s="156"/>
      <c r="CFM307" s="156"/>
      <c r="CFN307" s="156"/>
      <c r="CFO307" s="156"/>
      <c r="CFP307" s="156"/>
      <c r="CFQ307" s="157"/>
      <c r="CFR307" s="153"/>
      <c r="CFS307" s="156"/>
      <c r="CFT307" s="156"/>
      <c r="CFU307" s="156"/>
      <c r="CFV307" s="156"/>
      <c r="CFW307" s="156"/>
      <c r="CFX307" s="156"/>
      <c r="CFY307" s="156"/>
      <c r="CFZ307" s="156"/>
      <c r="CGA307" s="156"/>
      <c r="CGB307" s="156"/>
      <c r="CGC307" s="156"/>
      <c r="CGD307" s="156"/>
      <c r="CGE307" s="156"/>
      <c r="CGF307" s="156"/>
      <c r="CGG307" s="156"/>
      <c r="CGH307" s="156"/>
      <c r="CGI307" s="156"/>
      <c r="CGJ307" s="156"/>
      <c r="CGK307" s="156"/>
      <c r="CGL307" s="156"/>
      <c r="CGM307" s="156"/>
      <c r="CGN307" s="156"/>
      <c r="CGO307" s="156"/>
      <c r="CGP307" s="156"/>
      <c r="CGQ307" s="156"/>
      <c r="CGR307" s="156"/>
      <c r="CGS307" s="156"/>
      <c r="CGT307" s="156"/>
      <c r="CGU307" s="156"/>
      <c r="CGV307" s="157"/>
      <c r="CGW307" s="153"/>
      <c r="CGX307" s="156"/>
      <c r="CGY307" s="156"/>
      <c r="CGZ307" s="156"/>
      <c r="CHA307" s="156"/>
      <c r="CHB307" s="156"/>
      <c r="CHC307" s="156"/>
      <c r="CHD307" s="156"/>
      <c r="CHE307" s="156"/>
      <c r="CHF307" s="156"/>
      <c r="CHG307" s="156"/>
      <c r="CHH307" s="156"/>
      <c r="CHI307" s="156"/>
      <c r="CHJ307" s="156"/>
      <c r="CHK307" s="156"/>
      <c r="CHL307" s="156"/>
      <c r="CHM307" s="156"/>
      <c r="CHN307" s="156"/>
      <c r="CHO307" s="156"/>
      <c r="CHP307" s="156"/>
      <c r="CHQ307" s="156"/>
      <c r="CHR307" s="156"/>
      <c r="CHS307" s="156"/>
      <c r="CHT307" s="156"/>
      <c r="CHU307" s="156"/>
      <c r="CHV307" s="156"/>
      <c r="CHW307" s="156"/>
      <c r="CHX307" s="156"/>
      <c r="CHY307" s="156"/>
      <c r="CHZ307" s="156"/>
      <c r="CIA307" s="157"/>
      <c r="CIB307" s="153"/>
      <c r="CIC307" s="156"/>
      <c r="CID307" s="156"/>
      <c r="CIE307" s="156"/>
      <c r="CIF307" s="156"/>
      <c r="CIG307" s="156"/>
      <c r="CIH307" s="156"/>
      <c r="CII307" s="156"/>
      <c r="CIJ307" s="156"/>
      <c r="CIK307" s="156"/>
      <c r="CIL307" s="156"/>
      <c r="CIM307" s="156"/>
      <c r="CIN307" s="156"/>
      <c r="CIO307" s="156"/>
      <c r="CIP307" s="156"/>
      <c r="CIQ307" s="156"/>
      <c r="CIR307" s="156"/>
      <c r="CIS307" s="156"/>
      <c r="CIT307" s="156"/>
      <c r="CIU307" s="156"/>
      <c r="CIV307" s="156"/>
      <c r="CIW307" s="156"/>
      <c r="CIX307" s="156"/>
      <c r="CIY307" s="156"/>
      <c r="CIZ307" s="156"/>
      <c r="CJA307" s="156"/>
      <c r="CJB307" s="156"/>
      <c r="CJC307" s="156"/>
      <c r="CJD307" s="156"/>
      <c r="CJE307" s="156"/>
      <c r="CJF307" s="157"/>
      <c r="CJG307" s="153"/>
      <c r="CJH307" s="156"/>
      <c r="CJI307" s="156"/>
      <c r="CJJ307" s="156"/>
      <c r="CJK307" s="156"/>
      <c r="CJL307" s="156"/>
      <c r="CJM307" s="156"/>
      <c r="CJN307" s="156"/>
      <c r="CJO307" s="156"/>
      <c r="CJP307" s="156"/>
      <c r="CJQ307" s="156"/>
      <c r="CJR307" s="156"/>
      <c r="CJS307" s="156"/>
      <c r="CJT307" s="156"/>
      <c r="CJU307" s="156"/>
      <c r="CJV307" s="156"/>
      <c r="CJW307" s="156"/>
      <c r="CJX307" s="156"/>
      <c r="CJY307" s="156"/>
      <c r="CJZ307" s="156"/>
      <c r="CKA307" s="156"/>
      <c r="CKB307" s="156"/>
      <c r="CKC307" s="156"/>
      <c r="CKD307" s="156"/>
      <c r="CKE307" s="156"/>
      <c r="CKF307" s="156"/>
      <c r="CKG307" s="156"/>
      <c r="CKH307" s="156"/>
      <c r="CKI307" s="156"/>
      <c r="CKJ307" s="156"/>
      <c r="CKK307" s="157"/>
      <c r="CKL307" s="153"/>
      <c r="CKM307" s="156"/>
      <c r="CKN307" s="156"/>
      <c r="CKO307" s="156"/>
      <c r="CKP307" s="156"/>
      <c r="CKQ307" s="156"/>
      <c r="CKR307" s="156"/>
      <c r="CKS307" s="156"/>
      <c r="CKT307" s="156"/>
      <c r="CKU307" s="156"/>
      <c r="CKV307" s="156"/>
      <c r="CKW307" s="156"/>
      <c r="CKX307" s="156"/>
      <c r="CKY307" s="156"/>
      <c r="CKZ307" s="156"/>
      <c r="CLA307" s="156"/>
      <c r="CLB307" s="156"/>
      <c r="CLC307" s="156"/>
      <c r="CLD307" s="156"/>
      <c r="CLE307" s="156"/>
      <c r="CLF307" s="156"/>
      <c r="CLG307" s="156"/>
      <c r="CLH307" s="156"/>
      <c r="CLI307" s="156"/>
      <c r="CLJ307" s="156"/>
      <c r="CLK307" s="156"/>
      <c r="CLL307" s="156"/>
      <c r="CLM307" s="156"/>
      <c r="CLN307" s="156"/>
      <c r="CLO307" s="156"/>
      <c r="CLP307" s="157"/>
      <c r="CLQ307" s="153"/>
      <c r="CLR307" s="156"/>
      <c r="CLS307" s="156"/>
      <c r="CLT307" s="156"/>
      <c r="CLU307" s="156"/>
      <c r="CLV307" s="156"/>
      <c r="CLW307" s="156"/>
      <c r="CLX307" s="156"/>
      <c r="CLY307" s="156"/>
      <c r="CLZ307" s="156"/>
      <c r="CMA307" s="156"/>
      <c r="CMB307" s="156"/>
      <c r="CMC307" s="156"/>
      <c r="CMD307" s="156"/>
      <c r="CME307" s="156"/>
      <c r="CMF307" s="156"/>
      <c r="CMG307" s="156"/>
      <c r="CMH307" s="156"/>
      <c r="CMI307" s="156"/>
      <c r="CMJ307" s="156"/>
      <c r="CMK307" s="156"/>
      <c r="CML307" s="156"/>
      <c r="CMM307" s="156"/>
      <c r="CMN307" s="156"/>
      <c r="CMO307" s="156"/>
      <c r="CMP307" s="156"/>
      <c r="CMQ307" s="156"/>
      <c r="CMR307" s="156"/>
      <c r="CMS307" s="156"/>
      <c r="CMT307" s="156"/>
      <c r="CMU307" s="157"/>
      <c r="CMV307" s="153"/>
      <c r="CMW307" s="156"/>
      <c r="CMX307" s="156"/>
      <c r="CMY307" s="156"/>
      <c r="CMZ307" s="156"/>
      <c r="CNA307" s="156"/>
      <c r="CNB307" s="156"/>
      <c r="CNC307" s="156"/>
      <c r="CND307" s="156"/>
      <c r="CNE307" s="156"/>
      <c r="CNF307" s="156"/>
      <c r="CNG307" s="156"/>
      <c r="CNH307" s="156"/>
      <c r="CNI307" s="156"/>
      <c r="CNJ307" s="156"/>
      <c r="CNK307" s="156"/>
      <c r="CNL307" s="156"/>
      <c r="CNM307" s="156"/>
      <c r="CNN307" s="156"/>
      <c r="CNO307" s="156"/>
      <c r="CNP307" s="156"/>
      <c r="CNQ307" s="156"/>
      <c r="CNR307" s="156"/>
      <c r="CNS307" s="156"/>
      <c r="CNT307" s="156"/>
      <c r="CNU307" s="156"/>
      <c r="CNV307" s="156"/>
      <c r="CNW307" s="156"/>
      <c r="CNX307" s="156"/>
      <c r="CNY307" s="156"/>
      <c r="CNZ307" s="157"/>
      <c r="COA307" s="153"/>
      <c r="COB307" s="156"/>
      <c r="COC307" s="156"/>
      <c r="COD307" s="156"/>
      <c r="COE307" s="156"/>
      <c r="COF307" s="156"/>
      <c r="COG307" s="156"/>
      <c r="COH307" s="156"/>
      <c r="COI307" s="156"/>
      <c r="COJ307" s="156"/>
      <c r="COK307" s="156"/>
      <c r="COL307" s="156"/>
      <c r="COM307" s="156"/>
      <c r="CON307" s="156"/>
      <c r="COO307" s="156"/>
      <c r="COP307" s="156"/>
      <c r="COQ307" s="156"/>
      <c r="COR307" s="156"/>
      <c r="COS307" s="156"/>
      <c r="COT307" s="156"/>
      <c r="COU307" s="156"/>
      <c r="COV307" s="156"/>
      <c r="COW307" s="156"/>
      <c r="COX307" s="156"/>
      <c r="COY307" s="156"/>
      <c r="COZ307" s="156"/>
      <c r="CPA307" s="156"/>
      <c r="CPB307" s="156"/>
      <c r="CPC307" s="156"/>
      <c r="CPD307" s="156"/>
      <c r="CPE307" s="157"/>
      <c r="CPF307" s="153"/>
      <c r="CPG307" s="156"/>
      <c r="CPH307" s="156"/>
      <c r="CPI307" s="156"/>
      <c r="CPJ307" s="156"/>
      <c r="CPK307" s="156"/>
      <c r="CPL307" s="156"/>
      <c r="CPM307" s="156"/>
      <c r="CPN307" s="156"/>
      <c r="CPO307" s="156"/>
      <c r="CPP307" s="156"/>
      <c r="CPQ307" s="156"/>
      <c r="CPR307" s="156"/>
      <c r="CPS307" s="156"/>
      <c r="CPT307" s="156"/>
      <c r="CPU307" s="156"/>
      <c r="CPV307" s="156"/>
      <c r="CPW307" s="156"/>
      <c r="CPX307" s="156"/>
      <c r="CPY307" s="156"/>
      <c r="CPZ307" s="156"/>
      <c r="CQA307" s="156"/>
      <c r="CQB307" s="156"/>
      <c r="CQC307" s="156"/>
      <c r="CQD307" s="156"/>
      <c r="CQE307" s="156"/>
      <c r="CQF307" s="156"/>
      <c r="CQG307" s="156"/>
      <c r="CQH307" s="156"/>
      <c r="CQI307" s="156"/>
      <c r="CQJ307" s="157"/>
      <c r="CQK307" s="153"/>
      <c r="CQL307" s="156"/>
      <c r="CQM307" s="156"/>
      <c r="CQN307" s="156"/>
      <c r="CQO307" s="156"/>
      <c r="CQP307" s="156"/>
      <c r="CQQ307" s="156"/>
      <c r="CQR307" s="156"/>
      <c r="CQS307" s="156"/>
      <c r="CQT307" s="156"/>
      <c r="CQU307" s="156"/>
      <c r="CQV307" s="156"/>
      <c r="CQW307" s="156"/>
      <c r="CQX307" s="156"/>
      <c r="CQY307" s="156"/>
      <c r="CQZ307" s="156"/>
      <c r="CRA307" s="156"/>
      <c r="CRB307" s="156"/>
      <c r="CRC307" s="156"/>
      <c r="CRD307" s="156"/>
      <c r="CRE307" s="156"/>
      <c r="CRF307" s="156"/>
      <c r="CRG307" s="156"/>
      <c r="CRH307" s="156"/>
      <c r="CRI307" s="156"/>
      <c r="CRJ307" s="156"/>
      <c r="CRK307" s="156"/>
      <c r="CRL307" s="156"/>
      <c r="CRM307" s="156"/>
      <c r="CRN307" s="156"/>
      <c r="CRO307" s="157"/>
      <c r="CRP307" s="153"/>
      <c r="CRQ307" s="156"/>
      <c r="CRR307" s="156"/>
      <c r="CRS307" s="156"/>
      <c r="CRT307" s="156"/>
      <c r="CRU307" s="156"/>
      <c r="CRV307" s="156"/>
      <c r="CRW307" s="156"/>
      <c r="CRX307" s="156"/>
      <c r="CRY307" s="156"/>
      <c r="CRZ307" s="156"/>
      <c r="CSA307" s="156"/>
      <c r="CSB307" s="156"/>
      <c r="CSC307" s="156"/>
      <c r="CSD307" s="156"/>
      <c r="CSE307" s="156"/>
      <c r="CSF307" s="156"/>
      <c r="CSG307" s="156"/>
      <c r="CSH307" s="156"/>
      <c r="CSI307" s="156"/>
      <c r="CSJ307" s="156"/>
      <c r="CSK307" s="156"/>
      <c r="CSL307" s="156"/>
      <c r="CSM307" s="156"/>
      <c r="CSN307" s="156"/>
      <c r="CSO307" s="156"/>
      <c r="CSP307" s="156"/>
      <c r="CSQ307" s="156"/>
      <c r="CSR307" s="156"/>
      <c r="CSS307" s="156"/>
      <c r="CST307" s="157"/>
      <c r="CSU307" s="153"/>
      <c r="CSV307" s="156"/>
      <c r="CSW307" s="156"/>
      <c r="CSX307" s="156"/>
      <c r="CSY307" s="156"/>
      <c r="CSZ307" s="156"/>
      <c r="CTA307" s="156"/>
      <c r="CTB307" s="156"/>
      <c r="CTC307" s="156"/>
      <c r="CTD307" s="156"/>
      <c r="CTE307" s="156"/>
      <c r="CTF307" s="156"/>
      <c r="CTG307" s="156"/>
      <c r="CTH307" s="156"/>
      <c r="CTI307" s="156"/>
      <c r="CTJ307" s="156"/>
      <c r="CTK307" s="156"/>
      <c r="CTL307" s="156"/>
      <c r="CTM307" s="156"/>
      <c r="CTN307" s="156"/>
      <c r="CTO307" s="156"/>
      <c r="CTP307" s="156"/>
      <c r="CTQ307" s="156"/>
      <c r="CTR307" s="156"/>
      <c r="CTS307" s="156"/>
      <c r="CTT307" s="156"/>
      <c r="CTU307" s="156"/>
      <c r="CTV307" s="156"/>
      <c r="CTW307" s="156"/>
      <c r="CTX307" s="156"/>
      <c r="CTY307" s="157"/>
      <c r="CTZ307" s="153"/>
      <c r="CUA307" s="156"/>
      <c r="CUB307" s="156"/>
      <c r="CUC307" s="156"/>
      <c r="CUD307" s="156"/>
      <c r="CUE307" s="156"/>
      <c r="CUF307" s="156"/>
      <c r="CUG307" s="156"/>
      <c r="CUH307" s="156"/>
      <c r="CUI307" s="156"/>
      <c r="CUJ307" s="156"/>
      <c r="CUK307" s="156"/>
      <c r="CUL307" s="156"/>
      <c r="CUM307" s="156"/>
      <c r="CUN307" s="156"/>
      <c r="CUO307" s="156"/>
      <c r="CUP307" s="156"/>
      <c r="CUQ307" s="156"/>
      <c r="CUR307" s="156"/>
      <c r="CUS307" s="156"/>
      <c r="CUT307" s="156"/>
      <c r="CUU307" s="156"/>
      <c r="CUV307" s="156"/>
      <c r="CUW307" s="156"/>
      <c r="CUX307" s="156"/>
      <c r="CUY307" s="156"/>
      <c r="CUZ307" s="156"/>
      <c r="CVA307" s="156"/>
      <c r="CVB307" s="156"/>
      <c r="CVC307" s="156"/>
      <c r="CVD307" s="157"/>
      <c r="CVE307" s="153"/>
      <c r="CVF307" s="156"/>
      <c r="CVG307" s="156"/>
      <c r="CVH307" s="156"/>
      <c r="CVI307" s="156"/>
      <c r="CVJ307" s="156"/>
      <c r="CVK307" s="156"/>
      <c r="CVL307" s="156"/>
      <c r="CVM307" s="156"/>
      <c r="CVN307" s="156"/>
      <c r="CVO307" s="156"/>
      <c r="CVP307" s="156"/>
      <c r="CVQ307" s="156"/>
      <c r="CVR307" s="156"/>
      <c r="CVS307" s="156"/>
      <c r="CVT307" s="156"/>
      <c r="CVU307" s="156"/>
      <c r="CVV307" s="156"/>
      <c r="CVW307" s="156"/>
      <c r="CVX307" s="156"/>
      <c r="CVY307" s="156"/>
      <c r="CVZ307" s="156"/>
      <c r="CWA307" s="156"/>
      <c r="CWB307" s="156"/>
      <c r="CWC307" s="156"/>
      <c r="CWD307" s="156"/>
      <c r="CWE307" s="156"/>
      <c r="CWF307" s="156"/>
      <c r="CWG307" s="156"/>
      <c r="CWH307" s="156"/>
      <c r="CWI307" s="157"/>
      <c r="CWJ307" s="153"/>
      <c r="CWK307" s="156"/>
      <c r="CWL307" s="156"/>
      <c r="CWM307" s="156"/>
      <c r="CWN307" s="156"/>
      <c r="CWO307" s="156"/>
      <c r="CWP307" s="156"/>
      <c r="CWQ307" s="156"/>
      <c r="CWR307" s="156"/>
      <c r="CWS307" s="156"/>
      <c r="CWT307" s="156"/>
      <c r="CWU307" s="156"/>
      <c r="CWV307" s="156"/>
      <c r="CWW307" s="156"/>
      <c r="CWX307" s="156"/>
      <c r="CWY307" s="156"/>
      <c r="CWZ307" s="156"/>
      <c r="CXA307" s="156"/>
      <c r="CXB307" s="156"/>
      <c r="CXC307" s="156"/>
      <c r="CXD307" s="156"/>
      <c r="CXE307" s="156"/>
      <c r="CXF307" s="156"/>
      <c r="CXG307" s="156"/>
      <c r="CXH307" s="156"/>
      <c r="CXI307" s="156"/>
      <c r="CXJ307" s="156"/>
      <c r="CXK307" s="156"/>
      <c r="CXL307" s="156"/>
      <c r="CXM307" s="156"/>
      <c r="CXN307" s="157"/>
      <c r="CXO307" s="153"/>
      <c r="CXP307" s="156"/>
      <c r="CXQ307" s="156"/>
      <c r="CXR307" s="156"/>
      <c r="CXS307" s="156"/>
      <c r="CXT307" s="156"/>
      <c r="CXU307" s="156"/>
      <c r="CXV307" s="156"/>
      <c r="CXW307" s="156"/>
      <c r="CXX307" s="156"/>
      <c r="CXY307" s="156"/>
      <c r="CXZ307" s="156"/>
      <c r="CYA307" s="156"/>
      <c r="CYB307" s="156"/>
      <c r="CYC307" s="156"/>
      <c r="CYD307" s="156"/>
      <c r="CYE307" s="156"/>
      <c r="CYF307" s="156"/>
      <c r="CYG307" s="156"/>
      <c r="CYH307" s="156"/>
      <c r="CYI307" s="156"/>
      <c r="CYJ307" s="156"/>
      <c r="CYK307" s="156"/>
      <c r="CYL307" s="156"/>
      <c r="CYM307" s="156"/>
      <c r="CYN307" s="156"/>
      <c r="CYO307" s="156"/>
      <c r="CYP307" s="156"/>
      <c r="CYQ307" s="156"/>
      <c r="CYR307" s="156"/>
      <c r="CYS307" s="157"/>
      <c r="CYT307" s="153"/>
      <c r="CYU307" s="156"/>
      <c r="CYV307" s="156"/>
      <c r="CYW307" s="156"/>
      <c r="CYX307" s="156"/>
      <c r="CYY307" s="156"/>
      <c r="CYZ307" s="156"/>
      <c r="CZA307" s="156"/>
      <c r="CZB307" s="156"/>
      <c r="CZC307" s="156"/>
      <c r="CZD307" s="156"/>
      <c r="CZE307" s="156"/>
      <c r="CZF307" s="156"/>
      <c r="CZG307" s="156"/>
      <c r="CZH307" s="156"/>
      <c r="CZI307" s="156"/>
      <c r="CZJ307" s="156"/>
      <c r="CZK307" s="156"/>
      <c r="CZL307" s="156"/>
      <c r="CZM307" s="156"/>
      <c r="CZN307" s="156"/>
      <c r="CZO307" s="156"/>
      <c r="CZP307" s="156"/>
      <c r="CZQ307" s="156"/>
      <c r="CZR307" s="156"/>
      <c r="CZS307" s="156"/>
      <c r="CZT307" s="156"/>
      <c r="CZU307" s="156"/>
      <c r="CZV307" s="156"/>
      <c r="CZW307" s="156"/>
      <c r="CZX307" s="157"/>
      <c r="CZY307" s="153"/>
      <c r="CZZ307" s="156"/>
      <c r="DAA307" s="156"/>
      <c r="DAB307" s="156"/>
      <c r="DAC307" s="156"/>
      <c r="DAD307" s="156"/>
      <c r="DAE307" s="156"/>
      <c r="DAF307" s="156"/>
      <c r="DAG307" s="156"/>
      <c r="DAH307" s="156"/>
      <c r="DAI307" s="156"/>
      <c r="DAJ307" s="156"/>
      <c r="DAK307" s="156"/>
      <c r="DAL307" s="156"/>
      <c r="DAM307" s="156"/>
      <c r="DAN307" s="156"/>
      <c r="DAO307" s="156"/>
      <c r="DAP307" s="156"/>
      <c r="DAQ307" s="156"/>
      <c r="DAR307" s="156"/>
      <c r="DAS307" s="156"/>
      <c r="DAT307" s="156"/>
      <c r="DAU307" s="156"/>
      <c r="DAV307" s="156"/>
      <c r="DAW307" s="156"/>
      <c r="DAX307" s="156"/>
      <c r="DAY307" s="156"/>
      <c r="DAZ307" s="156"/>
      <c r="DBA307" s="156"/>
      <c r="DBB307" s="156"/>
      <c r="DBC307" s="157"/>
      <c r="DBD307" s="153"/>
      <c r="DBE307" s="156"/>
      <c r="DBF307" s="156"/>
      <c r="DBG307" s="156"/>
      <c r="DBH307" s="156"/>
      <c r="DBI307" s="156"/>
      <c r="DBJ307" s="156"/>
      <c r="DBK307" s="156"/>
      <c r="DBL307" s="156"/>
      <c r="DBM307" s="156"/>
      <c r="DBN307" s="156"/>
      <c r="DBO307" s="156"/>
      <c r="DBP307" s="156"/>
      <c r="DBQ307" s="156"/>
      <c r="DBR307" s="156"/>
      <c r="DBS307" s="156"/>
      <c r="DBT307" s="156"/>
      <c r="DBU307" s="156"/>
      <c r="DBV307" s="156"/>
      <c r="DBW307" s="156"/>
      <c r="DBX307" s="156"/>
      <c r="DBY307" s="156"/>
      <c r="DBZ307" s="156"/>
      <c r="DCA307" s="156"/>
      <c r="DCB307" s="156"/>
      <c r="DCC307" s="156"/>
      <c r="DCD307" s="156"/>
      <c r="DCE307" s="156"/>
      <c r="DCF307" s="156"/>
      <c r="DCG307" s="156"/>
      <c r="DCH307" s="157"/>
      <c r="DCI307" s="153"/>
      <c r="DCJ307" s="156"/>
      <c r="DCK307" s="156"/>
      <c r="DCL307" s="156"/>
      <c r="DCM307" s="156"/>
      <c r="DCN307" s="156"/>
      <c r="DCO307" s="156"/>
      <c r="DCP307" s="156"/>
      <c r="DCQ307" s="156"/>
      <c r="DCR307" s="156"/>
      <c r="DCS307" s="156"/>
      <c r="DCT307" s="156"/>
      <c r="DCU307" s="156"/>
      <c r="DCV307" s="156"/>
      <c r="DCW307" s="156"/>
      <c r="DCX307" s="156"/>
      <c r="DCY307" s="156"/>
      <c r="DCZ307" s="156"/>
      <c r="DDA307" s="156"/>
      <c r="DDB307" s="156"/>
      <c r="DDC307" s="156"/>
      <c r="DDD307" s="156"/>
      <c r="DDE307" s="156"/>
      <c r="DDF307" s="156"/>
      <c r="DDG307" s="156"/>
      <c r="DDH307" s="156"/>
      <c r="DDI307" s="156"/>
      <c r="DDJ307" s="156"/>
      <c r="DDK307" s="156"/>
      <c r="DDL307" s="156"/>
      <c r="DDM307" s="157"/>
      <c r="DDN307" s="153"/>
      <c r="DDO307" s="156"/>
      <c r="DDP307" s="156"/>
      <c r="DDQ307" s="156"/>
      <c r="DDR307" s="156"/>
      <c r="DDS307" s="156"/>
      <c r="DDT307" s="156"/>
      <c r="DDU307" s="156"/>
      <c r="DDV307" s="156"/>
      <c r="DDW307" s="156"/>
      <c r="DDX307" s="156"/>
      <c r="DDY307" s="156"/>
      <c r="DDZ307" s="156"/>
      <c r="DEA307" s="156"/>
      <c r="DEB307" s="156"/>
      <c r="DEC307" s="156"/>
      <c r="DED307" s="156"/>
      <c r="DEE307" s="156"/>
      <c r="DEF307" s="156"/>
      <c r="DEG307" s="156"/>
      <c r="DEH307" s="156"/>
      <c r="DEI307" s="156"/>
      <c r="DEJ307" s="156"/>
      <c r="DEK307" s="156"/>
      <c r="DEL307" s="156"/>
      <c r="DEM307" s="156"/>
      <c r="DEN307" s="156"/>
      <c r="DEO307" s="156"/>
      <c r="DEP307" s="156"/>
      <c r="DEQ307" s="156"/>
      <c r="DER307" s="157"/>
      <c r="DES307" s="153"/>
      <c r="DET307" s="156"/>
      <c r="DEU307" s="156"/>
      <c r="DEV307" s="156"/>
      <c r="DEW307" s="156"/>
      <c r="DEX307" s="156"/>
      <c r="DEY307" s="156"/>
      <c r="DEZ307" s="156"/>
      <c r="DFA307" s="156"/>
      <c r="DFB307" s="156"/>
      <c r="DFC307" s="156"/>
      <c r="DFD307" s="156"/>
      <c r="DFE307" s="156"/>
      <c r="DFF307" s="156"/>
      <c r="DFG307" s="156"/>
      <c r="DFH307" s="156"/>
      <c r="DFI307" s="156"/>
      <c r="DFJ307" s="156"/>
      <c r="DFK307" s="156"/>
      <c r="DFL307" s="156"/>
      <c r="DFM307" s="156"/>
      <c r="DFN307" s="156"/>
      <c r="DFO307" s="156"/>
      <c r="DFP307" s="156"/>
      <c r="DFQ307" s="156"/>
      <c r="DFR307" s="156"/>
      <c r="DFS307" s="156"/>
      <c r="DFT307" s="156"/>
      <c r="DFU307" s="156"/>
      <c r="DFV307" s="156"/>
      <c r="DFW307" s="157"/>
      <c r="DFX307" s="153"/>
      <c r="DFY307" s="156"/>
      <c r="DFZ307" s="156"/>
      <c r="DGA307" s="156"/>
      <c r="DGB307" s="156"/>
      <c r="DGC307" s="156"/>
      <c r="DGD307" s="156"/>
      <c r="DGE307" s="156"/>
      <c r="DGF307" s="156"/>
      <c r="DGG307" s="156"/>
      <c r="DGH307" s="156"/>
      <c r="DGI307" s="156"/>
      <c r="DGJ307" s="156"/>
      <c r="DGK307" s="156"/>
      <c r="DGL307" s="156"/>
      <c r="DGM307" s="156"/>
      <c r="DGN307" s="156"/>
      <c r="DGO307" s="156"/>
      <c r="DGP307" s="156"/>
      <c r="DGQ307" s="156"/>
      <c r="DGR307" s="156"/>
      <c r="DGS307" s="156"/>
      <c r="DGT307" s="156"/>
      <c r="DGU307" s="156"/>
      <c r="DGV307" s="156"/>
      <c r="DGW307" s="156"/>
      <c r="DGX307" s="156"/>
      <c r="DGY307" s="156"/>
      <c r="DGZ307" s="156"/>
      <c r="DHA307" s="156"/>
      <c r="DHB307" s="157"/>
      <c r="DHC307" s="153"/>
      <c r="DHD307" s="156"/>
      <c r="DHE307" s="156"/>
      <c r="DHF307" s="156"/>
      <c r="DHG307" s="156"/>
      <c r="DHH307" s="156"/>
      <c r="DHI307" s="156"/>
      <c r="DHJ307" s="156"/>
      <c r="DHK307" s="156"/>
      <c r="DHL307" s="156"/>
      <c r="DHM307" s="156"/>
      <c r="DHN307" s="156"/>
      <c r="DHO307" s="156"/>
      <c r="DHP307" s="156"/>
      <c r="DHQ307" s="156"/>
      <c r="DHR307" s="156"/>
      <c r="DHS307" s="156"/>
      <c r="DHT307" s="156"/>
      <c r="DHU307" s="156"/>
      <c r="DHV307" s="156"/>
      <c r="DHW307" s="156"/>
      <c r="DHX307" s="156"/>
      <c r="DHY307" s="156"/>
      <c r="DHZ307" s="156"/>
      <c r="DIA307" s="156"/>
      <c r="DIB307" s="156"/>
      <c r="DIC307" s="156"/>
      <c r="DID307" s="156"/>
      <c r="DIE307" s="156"/>
      <c r="DIF307" s="156"/>
      <c r="DIG307" s="157"/>
      <c r="DIH307" s="153"/>
      <c r="DII307" s="156"/>
      <c r="DIJ307" s="156"/>
      <c r="DIK307" s="156"/>
      <c r="DIL307" s="156"/>
      <c r="DIM307" s="156"/>
      <c r="DIN307" s="156"/>
      <c r="DIO307" s="156"/>
      <c r="DIP307" s="156"/>
      <c r="DIQ307" s="156"/>
      <c r="DIR307" s="156"/>
      <c r="DIS307" s="156"/>
      <c r="DIT307" s="156"/>
      <c r="DIU307" s="156"/>
      <c r="DIV307" s="156"/>
      <c r="DIW307" s="156"/>
      <c r="DIX307" s="156"/>
      <c r="DIY307" s="156"/>
      <c r="DIZ307" s="156"/>
      <c r="DJA307" s="156"/>
      <c r="DJB307" s="156"/>
      <c r="DJC307" s="156"/>
      <c r="DJD307" s="156"/>
      <c r="DJE307" s="156"/>
      <c r="DJF307" s="156"/>
      <c r="DJG307" s="156"/>
      <c r="DJH307" s="156"/>
      <c r="DJI307" s="156"/>
      <c r="DJJ307" s="156"/>
      <c r="DJK307" s="156"/>
      <c r="DJL307" s="157"/>
      <c r="DJM307" s="153"/>
      <c r="DJN307" s="156"/>
      <c r="DJO307" s="156"/>
      <c r="DJP307" s="156"/>
      <c r="DJQ307" s="156"/>
      <c r="DJR307" s="156"/>
      <c r="DJS307" s="156"/>
      <c r="DJT307" s="156"/>
      <c r="DJU307" s="156"/>
      <c r="DJV307" s="156"/>
      <c r="DJW307" s="156"/>
      <c r="DJX307" s="156"/>
      <c r="DJY307" s="156"/>
      <c r="DJZ307" s="156"/>
      <c r="DKA307" s="156"/>
      <c r="DKB307" s="156"/>
      <c r="DKC307" s="156"/>
      <c r="DKD307" s="156"/>
      <c r="DKE307" s="156"/>
      <c r="DKF307" s="156"/>
      <c r="DKG307" s="156"/>
      <c r="DKH307" s="156"/>
      <c r="DKI307" s="156"/>
      <c r="DKJ307" s="156"/>
      <c r="DKK307" s="156"/>
      <c r="DKL307" s="156"/>
      <c r="DKM307" s="156"/>
      <c r="DKN307" s="156"/>
      <c r="DKO307" s="156"/>
      <c r="DKP307" s="156"/>
      <c r="DKQ307" s="157"/>
      <c r="DKR307" s="153"/>
      <c r="DKS307" s="156"/>
      <c r="DKT307" s="156"/>
      <c r="DKU307" s="156"/>
      <c r="DKV307" s="156"/>
      <c r="DKW307" s="156"/>
      <c r="DKX307" s="156"/>
      <c r="DKY307" s="156"/>
      <c r="DKZ307" s="156"/>
      <c r="DLA307" s="156"/>
      <c r="DLB307" s="156"/>
      <c r="DLC307" s="156"/>
      <c r="DLD307" s="156"/>
      <c r="DLE307" s="156"/>
      <c r="DLF307" s="156"/>
      <c r="DLG307" s="156"/>
      <c r="DLH307" s="156"/>
      <c r="DLI307" s="156"/>
      <c r="DLJ307" s="156"/>
      <c r="DLK307" s="156"/>
      <c r="DLL307" s="156"/>
      <c r="DLM307" s="156"/>
      <c r="DLN307" s="156"/>
      <c r="DLO307" s="156"/>
      <c r="DLP307" s="156"/>
      <c r="DLQ307" s="156"/>
      <c r="DLR307" s="156"/>
      <c r="DLS307" s="156"/>
      <c r="DLT307" s="156"/>
      <c r="DLU307" s="156"/>
      <c r="DLV307" s="157"/>
      <c r="DLW307" s="153"/>
      <c r="DLX307" s="156"/>
      <c r="DLY307" s="156"/>
      <c r="DLZ307" s="156"/>
      <c r="DMA307" s="156"/>
      <c r="DMB307" s="156"/>
      <c r="DMC307" s="156"/>
      <c r="DMD307" s="156"/>
      <c r="DME307" s="156"/>
      <c r="DMF307" s="156"/>
      <c r="DMG307" s="156"/>
      <c r="DMH307" s="156"/>
      <c r="DMI307" s="156"/>
      <c r="DMJ307" s="156"/>
      <c r="DMK307" s="156"/>
      <c r="DML307" s="156"/>
      <c r="DMM307" s="156"/>
      <c r="DMN307" s="156"/>
      <c r="DMO307" s="156"/>
      <c r="DMP307" s="156"/>
      <c r="DMQ307" s="156"/>
      <c r="DMR307" s="156"/>
      <c r="DMS307" s="156"/>
      <c r="DMT307" s="156"/>
      <c r="DMU307" s="156"/>
      <c r="DMV307" s="156"/>
      <c r="DMW307" s="156"/>
      <c r="DMX307" s="156"/>
      <c r="DMY307" s="156"/>
      <c r="DMZ307" s="156"/>
      <c r="DNA307" s="157"/>
      <c r="DNB307" s="153"/>
      <c r="DNC307" s="156"/>
      <c r="DND307" s="156"/>
      <c r="DNE307" s="156"/>
      <c r="DNF307" s="156"/>
      <c r="DNG307" s="156"/>
      <c r="DNH307" s="156"/>
      <c r="DNI307" s="156"/>
      <c r="DNJ307" s="156"/>
      <c r="DNK307" s="156"/>
      <c r="DNL307" s="156"/>
      <c r="DNM307" s="156"/>
      <c r="DNN307" s="156"/>
      <c r="DNO307" s="156"/>
      <c r="DNP307" s="156"/>
      <c r="DNQ307" s="156"/>
      <c r="DNR307" s="156"/>
      <c r="DNS307" s="156"/>
      <c r="DNT307" s="156"/>
      <c r="DNU307" s="156"/>
      <c r="DNV307" s="156"/>
      <c r="DNW307" s="156"/>
      <c r="DNX307" s="156"/>
      <c r="DNY307" s="156"/>
      <c r="DNZ307" s="156"/>
      <c r="DOA307" s="156"/>
      <c r="DOB307" s="156"/>
      <c r="DOC307" s="156"/>
      <c r="DOD307" s="156"/>
      <c r="DOE307" s="156"/>
      <c r="DOF307" s="157"/>
      <c r="DOG307" s="153"/>
      <c r="DOH307" s="156"/>
      <c r="DOI307" s="156"/>
      <c r="DOJ307" s="156"/>
      <c r="DOK307" s="156"/>
      <c r="DOL307" s="156"/>
      <c r="DOM307" s="156"/>
      <c r="DON307" s="156"/>
      <c r="DOO307" s="156"/>
      <c r="DOP307" s="156"/>
      <c r="DOQ307" s="156"/>
      <c r="DOR307" s="156"/>
      <c r="DOS307" s="156"/>
      <c r="DOT307" s="156"/>
      <c r="DOU307" s="156"/>
      <c r="DOV307" s="156"/>
      <c r="DOW307" s="156"/>
      <c r="DOX307" s="156"/>
      <c r="DOY307" s="156"/>
      <c r="DOZ307" s="156"/>
      <c r="DPA307" s="156"/>
      <c r="DPB307" s="156"/>
      <c r="DPC307" s="156"/>
      <c r="DPD307" s="156"/>
      <c r="DPE307" s="156"/>
      <c r="DPF307" s="156"/>
      <c r="DPG307" s="156"/>
      <c r="DPH307" s="156"/>
      <c r="DPI307" s="156"/>
      <c r="DPJ307" s="156"/>
      <c r="DPK307" s="157"/>
      <c r="DPL307" s="153"/>
      <c r="DPM307" s="156"/>
      <c r="DPN307" s="156"/>
      <c r="DPO307" s="156"/>
      <c r="DPP307" s="156"/>
      <c r="DPQ307" s="156"/>
      <c r="DPR307" s="156"/>
      <c r="DPS307" s="156"/>
      <c r="DPT307" s="156"/>
      <c r="DPU307" s="156"/>
      <c r="DPV307" s="156"/>
      <c r="DPW307" s="156"/>
      <c r="DPX307" s="156"/>
      <c r="DPY307" s="156"/>
      <c r="DPZ307" s="156"/>
      <c r="DQA307" s="156"/>
      <c r="DQB307" s="156"/>
      <c r="DQC307" s="156"/>
      <c r="DQD307" s="156"/>
      <c r="DQE307" s="156"/>
      <c r="DQF307" s="156"/>
      <c r="DQG307" s="156"/>
      <c r="DQH307" s="156"/>
      <c r="DQI307" s="156"/>
      <c r="DQJ307" s="156"/>
      <c r="DQK307" s="156"/>
      <c r="DQL307" s="156"/>
      <c r="DQM307" s="156"/>
      <c r="DQN307" s="156"/>
      <c r="DQO307" s="156"/>
      <c r="DQP307" s="157"/>
      <c r="DQQ307" s="153"/>
      <c r="DQR307" s="156"/>
      <c r="DQS307" s="156"/>
      <c r="DQT307" s="156"/>
      <c r="DQU307" s="156"/>
      <c r="DQV307" s="156"/>
      <c r="DQW307" s="156"/>
      <c r="DQX307" s="156"/>
      <c r="DQY307" s="156"/>
      <c r="DQZ307" s="156"/>
      <c r="DRA307" s="156"/>
      <c r="DRB307" s="156"/>
      <c r="DRC307" s="156"/>
      <c r="DRD307" s="156"/>
      <c r="DRE307" s="156"/>
      <c r="DRF307" s="156"/>
      <c r="DRG307" s="156"/>
      <c r="DRH307" s="156"/>
      <c r="DRI307" s="156"/>
      <c r="DRJ307" s="156"/>
      <c r="DRK307" s="156"/>
      <c r="DRL307" s="156"/>
      <c r="DRM307" s="156"/>
      <c r="DRN307" s="156"/>
      <c r="DRO307" s="156"/>
      <c r="DRP307" s="156"/>
      <c r="DRQ307" s="156"/>
      <c r="DRR307" s="156"/>
      <c r="DRS307" s="156"/>
      <c r="DRT307" s="156"/>
      <c r="DRU307" s="157"/>
      <c r="DRV307" s="153"/>
      <c r="DRW307" s="156"/>
      <c r="DRX307" s="156"/>
      <c r="DRY307" s="156"/>
      <c r="DRZ307" s="156"/>
      <c r="DSA307" s="156"/>
      <c r="DSB307" s="156"/>
      <c r="DSC307" s="156"/>
      <c r="DSD307" s="156"/>
      <c r="DSE307" s="156"/>
      <c r="DSF307" s="156"/>
      <c r="DSG307" s="156"/>
      <c r="DSH307" s="156"/>
      <c r="DSI307" s="156"/>
      <c r="DSJ307" s="156"/>
      <c r="DSK307" s="156"/>
      <c r="DSL307" s="156"/>
      <c r="DSM307" s="156"/>
      <c r="DSN307" s="156"/>
      <c r="DSO307" s="156"/>
      <c r="DSP307" s="156"/>
      <c r="DSQ307" s="156"/>
      <c r="DSR307" s="156"/>
      <c r="DSS307" s="156"/>
      <c r="DST307" s="156"/>
      <c r="DSU307" s="156"/>
      <c r="DSV307" s="156"/>
      <c r="DSW307" s="156"/>
      <c r="DSX307" s="156"/>
      <c r="DSY307" s="156"/>
      <c r="DSZ307" s="157"/>
      <c r="DTA307" s="153"/>
      <c r="DTB307" s="156"/>
      <c r="DTC307" s="156"/>
      <c r="DTD307" s="156"/>
      <c r="DTE307" s="156"/>
      <c r="DTF307" s="156"/>
      <c r="DTG307" s="156"/>
      <c r="DTH307" s="156"/>
      <c r="DTI307" s="156"/>
      <c r="DTJ307" s="156"/>
      <c r="DTK307" s="156"/>
      <c r="DTL307" s="156"/>
      <c r="DTM307" s="156"/>
      <c r="DTN307" s="156"/>
      <c r="DTO307" s="156"/>
      <c r="DTP307" s="156"/>
      <c r="DTQ307" s="156"/>
      <c r="DTR307" s="156"/>
      <c r="DTS307" s="156"/>
      <c r="DTT307" s="156"/>
      <c r="DTU307" s="156"/>
      <c r="DTV307" s="156"/>
      <c r="DTW307" s="156"/>
      <c r="DTX307" s="156"/>
      <c r="DTY307" s="156"/>
      <c r="DTZ307" s="156"/>
      <c r="DUA307" s="156"/>
      <c r="DUB307" s="156"/>
      <c r="DUC307" s="156"/>
      <c r="DUD307" s="156"/>
      <c r="DUE307" s="157"/>
      <c r="DUF307" s="153"/>
      <c r="DUG307" s="156"/>
      <c r="DUH307" s="156"/>
      <c r="DUI307" s="156"/>
      <c r="DUJ307" s="156"/>
      <c r="DUK307" s="156"/>
      <c r="DUL307" s="156"/>
      <c r="DUM307" s="156"/>
      <c r="DUN307" s="156"/>
      <c r="DUO307" s="156"/>
      <c r="DUP307" s="156"/>
      <c r="DUQ307" s="156"/>
      <c r="DUR307" s="156"/>
      <c r="DUS307" s="156"/>
      <c r="DUT307" s="156"/>
      <c r="DUU307" s="156"/>
      <c r="DUV307" s="156"/>
      <c r="DUW307" s="156"/>
      <c r="DUX307" s="156"/>
      <c r="DUY307" s="156"/>
      <c r="DUZ307" s="156"/>
      <c r="DVA307" s="156"/>
      <c r="DVB307" s="156"/>
      <c r="DVC307" s="156"/>
      <c r="DVD307" s="156"/>
      <c r="DVE307" s="156"/>
      <c r="DVF307" s="156"/>
      <c r="DVG307" s="156"/>
      <c r="DVH307" s="156"/>
      <c r="DVI307" s="156"/>
      <c r="DVJ307" s="157"/>
      <c r="DVK307" s="153"/>
      <c r="DVL307" s="156"/>
      <c r="DVM307" s="156"/>
      <c r="DVN307" s="156"/>
      <c r="DVO307" s="156"/>
      <c r="DVP307" s="156"/>
      <c r="DVQ307" s="156"/>
      <c r="DVR307" s="156"/>
      <c r="DVS307" s="156"/>
      <c r="DVT307" s="156"/>
      <c r="DVU307" s="156"/>
      <c r="DVV307" s="156"/>
      <c r="DVW307" s="156"/>
      <c r="DVX307" s="156"/>
      <c r="DVY307" s="156"/>
      <c r="DVZ307" s="156"/>
      <c r="DWA307" s="156"/>
      <c r="DWB307" s="156"/>
      <c r="DWC307" s="156"/>
      <c r="DWD307" s="156"/>
      <c r="DWE307" s="156"/>
      <c r="DWF307" s="156"/>
      <c r="DWG307" s="156"/>
      <c r="DWH307" s="156"/>
      <c r="DWI307" s="156"/>
      <c r="DWJ307" s="156"/>
      <c r="DWK307" s="156"/>
      <c r="DWL307" s="156"/>
      <c r="DWM307" s="156"/>
      <c r="DWN307" s="156"/>
      <c r="DWO307" s="157"/>
      <c r="DWP307" s="153"/>
      <c r="DWQ307" s="156"/>
      <c r="DWR307" s="156"/>
      <c r="DWS307" s="156"/>
      <c r="DWT307" s="156"/>
      <c r="DWU307" s="156"/>
      <c r="DWV307" s="156"/>
      <c r="DWW307" s="156"/>
      <c r="DWX307" s="156"/>
      <c r="DWY307" s="156"/>
      <c r="DWZ307" s="156"/>
      <c r="DXA307" s="156"/>
      <c r="DXB307" s="156"/>
      <c r="DXC307" s="156"/>
      <c r="DXD307" s="156"/>
      <c r="DXE307" s="156"/>
      <c r="DXF307" s="156"/>
      <c r="DXG307" s="156"/>
      <c r="DXH307" s="156"/>
      <c r="DXI307" s="156"/>
      <c r="DXJ307" s="156"/>
      <c r="DXK307" s="156"/>
      <c r="DXL307" s="156"/>
      <c r="DXM307" s="156"/>
      <c r="DXN307" s="156"/>
      <c r="DXO307" s="156"/>
      <c r="DXP307" s="156"/>
      <c r="DXQ307" s="156"/>
      <c r="DXR307" s="156"/>
      <c r="DXS307" s="156"/>
      <c r="DXT307" s="157"/>
      <c r="DXU307" s="153"/>
      <c r="DXV307" s="156"/>
      <c r="DXW307" s="156"/>
      <c r="DXX307" s="156"/>
      <c r="DXY307" s="156"/>
      <c r="DXZ307" s="156"/>
      <c r="DYA307" s="156"/>
      <c r="DYB307" s="156"/>
      <c r="DYC307" s="156"/>
      <c r="DYD307" s="156"/>
      <c r="DYE307" s="156"/>
      <c r="DYF307" s="156"/>
      <c r="DYG307" s="156"/>
      <c r="DYH307" s="156"/>
      <c r="DYI307" s="156"/>
      <c r="DYJ307" s="156"/>
      <c r="DYK307" s="156"/>
      <c r="DYL307" s="156"/>
      <c r="DYM307" s="156"/>
      <c r="DYN307" s="156"/>
      <c r="DYO307" s="156"/>
      <c r="DYP307" s="156"/>
      <c r="DYQ307" s="156"/>
      <c r="DYR307" s="156"/>
      <c r="DYS307" s="156"/>
      <c r="DYT307" s="156"/>
      <c r="DYU307" s="156"/>
      <c r="DYV307" s="156"/>
      <c r="DYW307" s="156"/>
      <c r="DYX307" s="156"/>
      <c r="DYY307" s="157"/>
      <c r="DYZ307" s="153"/>
      <c r="DZA307" s="156"/>
      <c r="DZB307" s="156"/>
      <c r="DZC307" s="156"/>
      <c r="DZD307" s="156"/>
      <c r="DZE307" s="156"/>
      <c r="DZF307" s="156"/>
      <c r="DZG307" s="156"/>
      <c r="DZH307" s="156"/>
      <c r="DZI307" s="156"/>
      <c r="DZJ307" s="156"/>
      <c r="DZK307" s="156"/>
      <c r="DZL307" s="156"/>
      <c r="DZM307" s="156"/>
      <c r="DZN307" s="156"/>
      <c r="DZO307" s="156"/>
      <c r="DZP307" s="156"/>
      <c r="DZQ307" s="156"/>
      <c r="DZR307" s="156"/>
      <c r="DZS307" s="156"/>
      <c r="DZT307" s="156"/>
      <c r="DZU307" s="156"/>
      <c r="DZV307" s="156"/>
      <c r="DZW307" s="156"/>
      <c r="DZX307" s="156"/>
      <c r="DZY307" s="156"/>
      <c r="DZZ307" s="156"/>
      <c r="EAA307" s="156"/>
      <c r="EAB307" s="156"/>
      <c r="EAC307" s="156"/>
      <c r="EAD307" s="157"/>
      <c r="EAE307" s="153"/>
      <c r="EAF307" s="156"/>
      <c r="EAG307" s="156"/>
      <c r="EAH307" s="156"/>
      <c r="EAI307" s="156"/>
      <c r="EAJ307" s="156"/>
      <c r="EAK307" s="156"/>
      <c r="EAL307" s="156"/>
      <c r="EAM307" s="156"/>
      <c r="EAN307" s="156"/>
      <c r="EAO307" s="156"/>
      <c r="EAP307" s="156"/>
      <c r="EAQ307" s="156"/>
      <c r="EAR307" s="156"/>
      <c r="EAS307" s="156"/>
      <c r="EAT307" s="156"/>
      <c r="EAU307" s="156"/>
      <c r="EAV307" s="156"/>
      <c r="EAW307" s="156"/>
      <c r="EAX307" s="156"/>
      <c r="EAY307" s="156"/>
      <c r="EAZ307" s="156"/>
      <c r="EBA307" s="156"/>
      <c r="EBB307" s="156"/>
      <c r="EBC307" s="156"/>
      <c r="EBD307" s="156"/>
      <c r="EBE307" s="156"/>
      <c r="EBF307" s="156"/>
      <c r="EBG307" s="156"/>
      <c r="EBH307" s="156"/>
      <c r="EBI307" s="157"/>
      <c r="EBJ307" s="153"/>
      <c r="EBK307" s="156"/>
      <c r="EBL307" s="156"/>
      <c r="EBM307" s="156"/>
      <c r="EBN307" s="156"/>
      <c r="EBO307" s="156"/>
      <c r="EBP307" s="156"/>
      <c r="EBQ307" s="156"/>
      <c r="EBR307" s="156"/>
      <c r="EBS307" s="156"/>
      <c r="EBT307" s="156"/>
      <c r="EBU307" s="156"/>
      <c r="EBV307" s="156"/>
      <c r="EBW307" s="156"/>
      <c r="EBX307" s="156"/>
      <c r="EBY307" s="156"/>
      <c r="EBZ307" s="156"/>
      <c r="ECA307" s="156"/>
      <c r="ECB307" s="156"/>
      <c r="ECC307" s="156"/>
      <c r="ECD307" s="156"/>
      <c r="ECE307" s="156"/>
      <c r="ECF307" s="156"/>
      <c r="ECG307" s="156"/>
      <c r="ECH307" s="156"/>
      <c r="ECI307" s="156"/>
      <c r="ECJ307" s="156"/>
      <c r="ECK307" s="156"/>
      <c r="ECL307" s="156"/>
      <c r="ECM307" s="156"/>
      <c r="ECN307" s="157"/>
      <c r="ECO307" s="153"/>
      <c r="ECP307" s="156"/>
      <c r="ECQ307" s="156"/>
      <c r="ECR307" s="156"/>
      <c r="ECS307" s="156"/>
      <c r="ECT307" s="156"/>
      <c r="ECU307" s="156"/>
      <c r="ECV307" s="156"/>
      <c r="ECW307" s="156"/>
      <c r="ECX307" s="156"/>
      <c r="ECY307" s="156"/>
      <c r="ECZ307" s="156"/>
      <c r="EDA307" s="156"/>
      <c r="EDB307" s="156"/>
      <c r="EDC307" s="156"/>
      <c r="EDD307" s="156"/>
      <c r="EDE307" s="156"/>
      <c r="EDF307" s="156"/>
      <c r="EDG307" s="156"/>
      <c r="EDH307" s="156"/>
      <c r="EDI307" s="156"/>
      <c r="EDJ307" s="156"/>
      <c r="EDK307" s="156"/>
      <c r="EDL307" s="156"/>
      <c r="EDM307" s="156"/>
      <c r="EDN307" s="156"/>
      <c r="EDO307" s="156"/>
      <c r="EDP307" s="156"/>
      <c r="EDQ307" s="156"/>
      <c r="EDR307" s="156"/>
      <c r="EDS307" s="157"/>
      <c r="EDT307" s="153"/>
      <c r="EDU307" s="156"/>
      <c r="EDV307" s="156"/>
      <c r="EDW307" s="156"/>
      <c r="EDX307" s="156"/>
      <c r="EDY307" s="156"/>
      <c r="EDZ307" s="156"/>
      <c r="EEA307" s="156"/>
      <c r="EEB307" s="156"/>
      <c r="EEC307" s="156"/>
      <c r="EED307" s="156"/>
      <c r="EEE307" s="156"/>
      <c r="EEF307" s="156"/>
      <c r="EEG307" s="156"/>
      <c r="EEH307" s="156"/>
      <c r="EEI307" s="156"/>
      <c r="EEJ307" s="156"/>
      <c r="EEK307" s="156"/>
      <c r="EEL307" s="156"/>
      <c r="EEM307" s="156"/>
      <c r="EEN307" s="156"/>
      <c r="EEO307" s="156"/>
      <c r="EEP307" s="156"/>
      <c r="EEQ307" s="156"/>
      <c r="EER307" s="156"/>
      <c r="EES307" s="156"/>
      <c r="EET307" s="156"/>
      <c r="EEU307" s="156"/>
      <c r="EEV307" s="156"/>
      <c r="EEW307" s="156"/>
      <c r="EEX307" s="157"/>
      <c r="EEY307" s="153"/>
      <c r="EEZ307" s="156"/>
      <c r="EFA307" s="156"/>
      <c r="EFB307" s="156"/>
      <c r="EFC307" s="156"/>
      <c r="EFD307" s="156"/>
      <c r="EFE307" s="156"/>
      <c r="EFF307" s="156"/>
      <c r="EFG307" s="156"/>
      <c r="EFH307" s="156"/>
      <c r="EFI307" s="156"/>
      <c r="EFJ307" s="156"/>
      <c r="EFK307" s="156"/>
      <c r="EFL307" s="156"/>
      <c r="EFM307" s="156"/>
      <c r="EFN307" s="156"/>
      <c r="EFO307" s="156"/>
      <c r="EFP307" s="156"/>
      <c r="EFQ307" s="156"/>
      <c r="EFR307" s="156"/>
      <c r="EFS307" s="156"/>
      <c r="EFT307" s="156"/>
      <c r="EFU307" s="156"/>
      <c r="EFV307" s="156"/>
      <c r="EFW307" s="156"/>
      <c r="EFX307" s="156"/>
      <c r="EFY307" s="156"/>
      <c r="EFZ307" s="156"/>
      <c r="EGA307" s="156"/>
      <c r="EGB307" s="156"/>
      <c r="EGC307" s="157"/>
      <c r="EGD307" s="153"/>
      <c r="EGE307" s="156"/>
      <c r="EGF307" s="156"/>
      <c r="EGG307" s="156"/>
      <c r="EGH307" s="156"/>
      <c r="EGI307" s="156"/>
      <c r="EGJ307" s="156"/>
      <c r="EGK307" s="156"/>
      <c r="EGL307" s="156"/>
      <c r="EGM307" s="156"/>
      <c r="EGN307" s="156"/>
      <c r="EGO307" s="156"/>
      <c r="EGP307" s="156"/>
      <c r="EGQ307" s="156"/>
      <c r="EGR307" s="156"/>
      <c r="EGS307" s="156"/>
      <c r="EGT307" s="156"/>
      <c r="EGU307" s="156"/>
      <c r="EGV307" s="156"/>
      <c r="EGW307" s="156"/>
      <c r="EGX307" s="156"/>
      <c r="EGY307" s="156"/>
      <c r="EGZ307" s="156"/>
      <c r="EHA307" s="156"/>
      <c r="EHB307" s="156"/>
      <c r="EHC307" s="156"/>
      <c r="EHD307" s="156"/>
      <c r="EHE307" s="156"/>
      <c r="EHF307" s="156"/>
      <c r="EHG307" s="156"/>
      <c r="EHH307" s="157"/>
      <c r="EHI307" s="153"/>
      <c r="EHJ307" s="156"/>
      <c r="EHK307" s="156"/>
      <c r="EHL307" s="156"/>
      <c r="EHM307" s="156"/>
      <c r="EHN307" s="156"/>
      <c r="EHO307" s="156"/>
      <c r="EHP307" s="156"/>
      <c r="EHQ307" s="156"/>
      <c r="EHR307" s="156"/>
      <c r="EHS307" s="156"/>
      <c r="EHT307" s="156"/>
      <c r="EHU307" s="156"/>
      <c r="EHV307" s="156"/>
      <c r="EHW307" s="156"/>
      <c r="EHX307" s="156"/>
      <c r="EHY307" s="156"/>
      <c r="EHZ307" s="156"/>
      <c r="EIA307" s="156"/>
      <c r="EIB307" s="156"/>
      <c r="EIC307" s="156"/>
      <c r="EID307" s="156"/>
      <c r="EIE307" s="156"/>
      <c r="EIF307" s="156"/>
      <c r="EIG307" s="156"/>
      <c r="EIH307" s="156"/>
      <c r="EII307" s="156"/>
      <c r="EIJ307" s="156"/>
      <c r="EIK307" s="156"/>
      <c r="EIL307" s="156"/>
      <c r="EIM307" s="157"/>
      <c r="EIN307" s="153"/>
      <c r="EIO307" s="156"/>
      <c r="EIP307" s="156"/>
      <c r="EIQ307" s="156"/>
      <c r="EIR307" s="156"/>
      <c r="EIS307" s="156"/>
      <c r="EIT307" s="156"/>
      <c r="EIU307" s="156"/>
      <c r="EIV307" s="156"/>
      <c r="EIW307" s="156"/>
      <c r="EIX307" s="156"/>
      <c r="EIY307" s="156"/>
      <c r="EIZ307" s="156"/>
      <c r="EJA307" s="156"/>
      <c r="EJB307" s="156"/>
      <c r="EJC307" s="156"/>
      <c r="EJD307" s="156"/>
      <c r="EJE307" s="156"/>
      <c r="EJF307" s="156"/>
      <c r="EJG307" s="156"/>
      <c r="EJH307" s="156"/>
      <c r="EJI307" s="156"/>
      <c r="EJJ307" s="156"/>
      <c r="EJK307" s="156"/>
      <c r="EJL307" s="156"/>
      <c r="EJM307" s="156"/>
      <c r="EJN307" s="156"/>
      <c r="EJO307" s="156"/>
      <c r="EJP307" s="156"/>
      <c r="EJQ307" s="156"/>
      <c r="EJR307" s="157"/>
      <c r="EJS307" s="153"/>
      <c r="EJT307" s="156"/>
      <c r="EJU307" s="156"/>
      <c r="EJV307" s="156"/>
      <c r="EJW307" s="156"/>
      <c r="EJX307" s="156"/>
      <c r="EJY307" s="156"/>
      <c r="EJZ307" s="156"/>
      <c r="EKA307" s="156"/>
      <c r="EKB307" s="156"/>
      <c r="EKC307" s="156"/>
      <c r="EKD307" s="156"/>
      <c r="EKE307" s="156"/>
      <c r="EKF307" s="156"/>
      <c r="EKG307" s="156"/>
      <c r="EKH307" s="156"/>
      <c r="EKI307" s="156"/>
      <c r="EKJ307" s="156"/>
      <c r="EKK307" s="156"/>
      <c r="EKL307" s="156"/>
      <c r="EKM307" s="156"/>
      <c r="EKN307" s="156"/>
      <c r="EKO307" s="156"/>
      <c r="EKP307" s="156"/>
      <c r="EKQ307" s="156"/>
      <c r="EKR307" s="156"/>
      <c r="EKS307" s="156"/>
      <c r="EKT307" s="156"/>
      <c r="EKU307" s="156"/>
      <c r="EKV307" s="156"/>
      <c r="EKW307" s="157"/>
      <c r="EKX307" s="153"/>
      <c r="EKY307" s="156"/>
      <c r="EKZ307" s="156"/>
      <c r="ELA307" s="156"/>
      <c r="ELB307" s="156"/>
      <c r="ELC307" s="156"/>
      <c r="ELD307" s="156"/>
      <c r="ELE307" s="156"/>
      <c r="ELF307" s="156"/>
      <c r="ELG307" s="156"/>
      <c r="ELH307" s="156"/>
      <c r="ELI307" s="156"/>
      <c r="ELJ307" s="156"/>
      <c r="ELK307" s="156"/>
      <c r="ELL307" s="156"/>
      <c r="ELM307" s="156"/>
      <c r="ELN307" s="156"/>
      <c r="ELO307" s="156"/>
      <c r="ELP307" s="156"/>
      <c r="ELQ307" s="156"/>
      <c r="ELR307" s="156"/>
      <c r="ELS307" s="156"/>
      <c r="ELT307" s="156"/>
      <c r="ELU307" s="156"/>
      <c r="ELV307" s="156"/>
      <c r="ELW307" s="156"/>
      <c r="ELX307" s="156"/>
      <c r="ELY307" s="156"/>
      <c r="ELZ307" s="156"/>
      <c r="EMA307" s="156"/>
      <c r="EMB307" s="157"/>
      <c r="EMC307" s="153"/>
      <c r="EMD307" s="156"/>
      <c r="EME307" s="156"/>
      <c r="EMF307" s="156"/>
      <c r="EMG307" s="156"/>
      <c r="EMH307" s="156"/>
      <c r="EMI307" s="156"/>
      <c r="EMJ307" s="156"/>
      <c r="EMK307" s="156"/>
      <c r="EML307" s="156"/>
      <c r="EMM307" s="156"/>
      <c r="EMN307" s="156"/>
      <c r="EMO307" s="156"/>
      <c r="EMP307" s="156"/>
      <c r="EMQ307" s="156"/>
      <c r="EMR307" s="156"/>
      <c r="EMS307" s="156"/>
      <c r="EMT307" s="156"/>
      <c r="EMU307" s="156"/>
      <c r="EMV307" s="156"/>
      <c r="EMW307" s="156"/>
      <c r="EMX307" s="156"/>
      <c r="EMY307" s="156"/>
      <c r="EMZ307" s="156"/>
      <c r="ENA307" s="156"/>
      <c r="ENB307" s="156"/>
      <c r="ENC307" s="156"/>
      <c r="END307" s="156"/>
      <c r="ENE307" s="156"/>
      <c r="ENF307" s="156"/>
      <c r="ENG307" s="157"/>
      <c r="ENH307" s="153"/>
      <c r="ENI307" s="156"/>
      <c r="ENJ307" s="156"/>
      <c r="ENK307" s="156"/>
      <c r="ENL307" s="156"/>
      <c r="ENM307" s="156"/>
      <c r="ENN307" s="156"/>
      <c r="ENO307" s="156"/>
      <c r="ENP307" s="156"/>
      <c r="ENQ307" s="156"/>
      <c r="ENR307" s="156"/>
      <c r="ENS307" s="156"/>
      <c r="ENT307" s="156"/>
      <c r="ENU307" s="156"/>
      <c r="ENV307" s="156"/>
      <c r="ENW307" s="156"/>
      <c r="ENX307" s="156"/>
      <c r="ENY307" s="156"/>
      <c r="ENZ307" s="156"/>
      <c r="EOA307" s="156"/>
      <c r="EOB307" s="156"/>
      <c r="EOC307" s="156"/>
      <c r="EOD307" s="156"/>
      <c r="EOE307" s="156"/>
      <c r="EOF307" s="156"/>
      <c r="EOG307" s="156"/>
      <c r="EOH307" s="156"/>
      <c r="EOI307" s="156"/>
      <c r="EOJ307" s="156"/>
      <c r="EOK307" s="156"/>
      <c r="EOL307" s="157"/>
      <c r="EOM307" s="153"/>
      <c r="EON307" s="156"/>
      <c r="EOO307" s="156"/>
      <c r="EOP307" s="156"/>
      <c r="EOQ307" s="156"/>
      <c r="EOR307" s="156"/>
      <c r="EOS307" s="156"/>
      <c r="EOT307" s="156"/>
      <c r="EOU307" s="156"/>
      <c r="EOV307" s="156"/>
      <c r="EOW307" s="156"/>
      <c r="EOX307" s="156"/>
      <c r="EOY307" s="156"/>
      <c r="EOZ307" s="156"/>
      <c r="EPA307" s="156"/>
      <c r="EPB307" s="156"/>
      <c r="EPC307" s="156"/>
      <c r="EPD307" s="156"/>
      <c r="EPE307" s="156"/>
      <c r="EPF307" s="156"/>
      <c r="EPG307" s="156"/>
      <c r="EPH307" s="156"/>
      <c r="EPI307" s="156"/>
      <c r="EPJ307" s="156"/>
      <c r="EPK307" s="156"/>
      <c r="EPL307" s="156"/>
      <c r="EPM307" s="156"/>
      <c r="EPN307" s="156"/>
      <c r="EPO307" s="156"/>
      <c r="EPP307" s="156"/>
      <c r="EPQ307" s="157"/>
      <c r="EPR307" s="153"/>
      <c r="EPS307" s="156"/>
      <c r="EPT307" s="156"/>
      <c r="EPU307" s="156"/>
      <c r="EPV307" s="156"/>
      <c r="EPW307" s="156"/>
      <c r="EPX307" s="156"/>
      <c r="EPY307" s="156"/>
      <c r="EPZ307" s="156"/>
      <c r="EQA307" s="156"/>
      <c r="EQB307" s="156"/>
      <c r="EQC307" s="156"/>
      <c r="EQD307" s="156"/>
      <c r="EQE307" s="156"/>
      <c r="EQF307" s="156"/>
      <c r="EQG307" s="156"/>
      <c r="EQH307" s="156"/>
      <c r="EQI307" s="156"/>
      <c r="EQJ307" s="156"/>
      <c r="EQK307" s="156"/>
      <c r="EQL307" s="156"/>
      <c r="EQM307" s="156"/>
      <c r="EQN307" s="156"/>
      <c r="EQO307" s="156"/>
      <c r="EQP307" s="156"/>
      <c r="EQQ307" s="156"/>
      <c r="EQR307" s="156"/>
      <c r="EQS307" s="156"/>
      <c r="EQT307" s="156"/>
      <c r="EQU307" s="156"/>
      <c r="EQV307" s="157"/>
      <c r="EQW307" s="153"/>
      <c r="EQX307" s="156"/>
      <c r="EQY307" s="156"/>
      <c r="EQZ307" s="156"/>
      <c r="ERA307" s="156"/>
      <c r="ERB307" s="156"/>
      <c r="ERC307" s="156"/>
      <c r="ERD307" s="156"/>
      <c r="ERE307" s="156"/>
      <c r="ERF307" s="156"/>
      <c r="ERG307" s="156"/>
      <c r="ERH307" s="156"/>
      <c r="ERI307" s="156"/>
      <c r="ERJ307" s="156"/>
      <c r="ERK307" s="156"/>
      <c r="ERL307" s="156"/>
      <c r="ERM307" s="156"/>
      <c r="ERN307" s="156"/>
      <c r="ERO307" s="156"/>
      <c r="ERP307" s="156"/>
      <c r="ERQ307" s="156"/>
      <c r="ERR307" s="156"/>
      <c r="ERS307" s="156"/>
      <c r="ERT307" s="156"/>
      <c r="ERU307" s="156"/>
      <c r="ERV307" s="156"/>
      <c r="ERW307" s="156"/>
      <c r="ERX307" s="156"/>
      <c r="ERY307" s="156"/>
      <c r="ERZ307" s="156"/>
      <c r="ESA307" s="157"/>
      <c r="ESB307" s="153"/>
      <c r="ESC307" s="156"/>
      <c r="ESD307" s="156"/>
      <c r="ESE307" s="156"/>
      <c r="ESF307" s="156"/>
      <c r="ESG307" s="156"/>
      <c r="ESH307" s="156"/>
      <c r="ESI307" s="156"/>
      <c r="ESJ307" s="156"/>
      <c r="ESK307" s="156"/>
      <c r="ESL307" s="156"/>
      <c r="ESM307" s="156"/>
      <c r="ESN307" s="156"/>
      <c r="ESO307" s="156"/>
      <c r="ESP307" s="156"/>
      <c r="ESQ307" s="156"/>
      <c r="ESR307" s="156"/>
      <c r="ESS307" s="156"/>
      <c r="EST307" s="156"/>
      <c r="ESU307" s="156"/>
      <c r="ESV307" s="156"/>
      <c r="ESW307" s="156"/>
      <c r="ESX307" s="156"/>
      <c r="ESY307" s="156"/>
      <c r="ESZ307" s="156"/>
      <c r="ETA307" s="156"/>
      <c r="ETB307" s="156"/>
      <c r="ETC307" s="156"/>
      <c r="ETD307" s="156"/>
      <c r="ETE307" s="156"/>
      <c r="ETF307" s="157"/>
      <c r="ETG307" s="153"/>
      <c r="ETH307" s="156"/>
      <c r="ETI307" s="156"/>
      <c r="ETJ307" s="156"/>
      <c r="ETK307" s="156"/>
      <c r="ETL307" s="156"/>
      <c r="ETM307" s="156"/>
      <c r="ETN307" s="156"/>
      <c r="ETO307" s="156"/>
      <c r="ETP307" s="156"/>
      <c r="ETQ307" s="156"/>
      <c r="ETR307" s="156"/>
      <c r="ETS307" s="156"/>
      <c r="ETT307" s="156"/>
      <c r="ETU307" s="156"/>
      <c r="ETV307" s="156"/>
      <c r="ETW307" s="156"/>
      <c r="ETX307" s="156"/>
      <c r="ETY307" s="156"/>
      <c r="ETZ307" s="156"/>
      <c r="EUA307" s="156"/>
      <c r="EUB307" s="156"/>
      <c r="EUC307" s="156"/>
      <c r="EUD307" s="156"/>
      <c r="EUE307" s="156"/>
      <c r="EUF307" s="156"/>
      <c r="EUG307" s="156"/>
      <c r="EUH307" s="156"/>
      <c r="EUI307" s="156"/>
      <c r="EUJ307" s="156"/>
      <c r="EUK307" s="157"/>
      <c r="EUL307" s="153"/>
      <c r="EUM307" s="156"/>
      <c r="EUN307" s="156"/>
      <c r="EUO307" s="156"/>
      <c r="EUP307" s="156"/>
      <c r="EUQ307" s="156"/>
      <c r="EUR307" s="156"/>
      <c r="EUS307" s="156"/>
      <c r="EUT307" s="156"/>
      <c r="EUU307" s="156"/>
      <c r="EUV307" s="156"/>
      <c r="EUW307" s="156"/>
      <c r="EUX307" s="156"/>
      <c r="EUY307" s="156"/>
      <c r="EUZ307" s="156"/>
      <c r="EVA307" s="156"/>
      <c r="EVB307" s="156"/>
      <c r="EVC307" s="156"/>
      <c r="EVD307" s="156"/>
      <c r="EVE307" s="156"/>
      <c r="EVF307" s="156"/>
      <c r="EVG307" s="156"/>
      <c r="EVH307" s="156"/>
      <c r="EVI307" s="156"/>
      <c r="EVJ307" s="156"/>
      <c r="EVK307" s="156"/>
      <c r="EVL307" s="156"/>
      <c r="EVM307" s="156"/>
      <c r="EVN307" s="156"/>
      <c r="EVO307" s="156"/>
      <c r="EVP307" s="157"/>
      <c r="EVQ307" s="153"/>
      <c r="EVR307" s="156"/>
      <c r="EVS307" s="156"/>
      <c r="EVT307" s="156"/>
      <c r="EVU307" s="156"/>
      <c r="EVV307" s="156"/>
      <c r="EVW307" s="156"/>
      <c r="EVX307" s="156"/>
      <c r="EVY307" s="156"/>
      <c r="EVZ307" s="156"/>
      <c r="EWA307" s="156"/>
      <c r="EWB307" s="156"/>
      <c r="EWC307" s="156"/>
      <c r="EWD307" s="156"/>
      <c r="EWE307" s="156"/>
      <c r="EWF307" s="156"/>
      <c r="EWG307" s="156"/>
      <c r="EWH307" s="156"/>
      <c r="EWI307" s="156"/>
      <c r="EWJ307" s="156"/>
      <c r="EWK307" s="156"/>
      <c r="EWL307" s="156"/>
      <c r="EWM307" s="156"/>
      <c r="EWN307" s="156"/>
      <c r="EWO307" s="156"/>
      <c r="EWP307" s="156"/>
      <c r="EWQ307" s="156"/>
      <c r="EWR307" s="156"/>
      <c r="EWS307" s="156"/>
      <c r="EWT307" s="156"/>
      <c r="EWU307" s="157"/>
      <c r="EWV307" s="153"/>
      <c r="EWW307" s="156"/>
      <c r="EWX307" s="156"/>
      <c r="EWY307" s="156"/>
      <c r="EWZ307" s="156"/>
      <c r="EXA307" s="156"/>
      <c r="EXB307" s="156"/>
      <c r="EXC307" s="156"/>
      <c r="EXD307" s="156"/>
      <c r="EXE307" s="156"/>
      <c r="EXF307" s="156"/>
      <c r="EXG307" s="156"/>
      <c r="EXH307" s="156"/>
      <c r="EXI307" s="156"/>
      <c r="EXJ307" s="156"/>
      <c r="EXK307" s="156"/>
      <c r="EXL307" s="156"/>
      <c r="EXM307" s="156"/>
      <c r="EXN307" s="156"/>
      <c r="EXO307" s="156"/>
      <c r="EXP307" s="156"/>
      <c r="EXQ307" s="156"/>
      <c r="EXR307" s="156"/>
      <c r="EXS307" s="156"/>
      <c r="EXT307" s="156"/>
      <c r="EXU307" s="156"/>
      <c r="EXV307" s="156"/>
      <c r="EXW307" s="156"/>
      <c r="EXX307" s="156"/>
      <c r="EXY307" s="156"/>
      <c r="EXZ307" s="157"/>
      <c r="EYA307" s="153"/>
      <c r="EYB307" s="156"/>
      <c r="EYC307" s="156"/>
      <c r="EYD307" s="156"/>
      <c r="EYE307" s="156"/>
      <c r="EYF307" s="156"/>
      <c r="EYG307" s="156"/>
      <c r="EYH307" s="156"/>
      <c r="EYI307" s="156"/>
      <c r="EYJ307" s="156"/>
      <c r="EYK307" s="156"/>
      <c r="EYL307" s="156"/>
      <c r="EYM307" s="156"/>
      <c r="EYN307" s="156"/>
      <c r="EYO307" s="156"/>
      <c r="EYP307" s="156"/>
      <c r="EYQ307" s="156"/>
      <c r="EYR307" s="156"/>
      <c r="EYS307" s="156"/>
      <c r="EYT307" s="156"/>
      <c r="EYU307" s="156"/>
      <c r="EYV307" s="156"/>
      <c r="EYW307" s="156"/>
      <c r="EYX307" s="156"/>
      <c r="EYY307" s="156"/>
      <c r="EYZ307" s="156"/>
      <c r="EZA307" s="156"/>
      <c r="EZB307" s="156"/>
      <c r="EZC307" s="156"/>
      <c r="EZD307" s="156"/>
      <c r="EZE307" s="157"/>
      <c r="EZF307" s="153"/>
      <c r="EZG307" s="156"/>
      <c r="EZH307" s="156"/>
      <c r="EZI307" s="156"/>
      <c r="EZJ307" s="156"/>
      <c r="EZK307" s="156"/>
      <c r="EZL307" s="156"/>
      <c r="EZM307" s="156"/>
      <c r="EZN307" s="156"/>
      <c r="EZO307" s="156"/>
      <c r="EZP307" s="156"/>
      <c r="EZQ307" s="156"/>
      <c r="EZR307" s="156"/>
      <c r="EZS307" s="156"/>
      <c r="EZT307" s="156"/>
      <c r="EZU307" s="156"/>
      <c r="EZV307" s="156"/>
      <c r="EZW307" s="156"/>
      <c r="EZX307" s="156"/>
      <c r="EZY307" s="156"/>
      <c r="EZZ307" s="156"/>
      <c r="FAA307" s="156"/>
      <c r="FAB307" s="156"/>
      <c r="FAC307" s="156"/>
      <c r="FAD307" s="156"/>
      <c r="FAE307" s="156"/>
      <c r="FAF307" s="156"/>
      <c r="FAG307" s="156"/>
      <c r="FAH307" s="156"/>
      <c r="FAI307" s="156"/>
      <c r="FAJ307" s="157"/>
      <c r="FAK307" s="153"/>
      <c r="FAL307" s="156"/>
      <c r="FAM307" s="156"/>
      <c r="FAN307" s="156"/>
      <c r="FAO307" s="156"/>
      <c r="FAP307" s="156"/>
      <c r="FAQ307" s="156"/>
      <c r="FAR307" s="156"/>
      <c r="FAS307" s="156"/>
      <c r="FAT307" s="156"/>
      <c r="FAU307" s="156"/>
      <c r="FAV307" s="156"/>
      <c r="FAW307" s="156"/>
      <c r="FAX307" s="156"/>
      <c r="FAY307" s="156"/>
      <c r="FAZ307" s="156"/>
      <c r="FBA307" s="156"/>
      <c r="FBB307" s="156"/>
      <c r="FBC307" s="156"/>
      <c r="FBD307" s="156"/>
      <c r="FBE307" s="156"/>
      <c r="FBF307" s="156"/>
      <c r="FBG307" s="156"/>
      <c r="FBH307" s="156"/>
      <c r="FBI307" s="156"/>
      <c r="FBJ307" s="156"/>
      <c r="FBK307" s="156"/>
      <c r="FBL307" s="156"/>
      <c r="FBM307" s="156"/>
      <c r="FBN307" s="156"/>
      <c r="FBO307" s="157"/>
      <c r="FBP307" s="153"/>
      <c r="FBQ307" s="156"/>
      <c r="FBR307" s="156"/>
      <c r="FBS307" s="156"/>
      <c r="FBT307" s="156"/>
      <c r="FBU307" s="156"/>
      <c r="FBV307" s="156"/>
      <c r="FBW307" s="156"/>
      <c r="FBX307" s="156"/>
      <c r="FBY307" s="156"/>
      <c r="FBZ307" s="156"/>
      <c r="FCA307" s="156"/>
      <c r="FCB307" s="156"/>
      <c r="FCC307" s="156"/>
      <c r="FCD307" s="156"/>
      <c r="FCE307" s="156"/>
      <c r="FCF307" s="156"/>
      <c r="FCG307" s="156"/>
      <c r="FCH307" s="156"/>
      <c r="FCI307" s="156"/>
      <c r="FCJ307" s="156"/>
      <c r="FCK307" s="156"/>
      <c r="FCL307" s="156"/>
      <c r="FCM307" s="156"/>
      <c r="FCN307" s="156"/>
      <c r="FCO307" s="156"/>
      <c r="FCP307" s="156"/>
      <c r="FCQ307" s="156"/>
      <c r="FCR307" s="156"/>
      <c r="FCS307" s="156"/>
      <c r="FCT307" s="157"/>
      <c r="FCU307" s="153"/>
      <c r="FCV307" s="156"/>
      <c r="FCW307" s="156"/>
      <c r="FCX307" s="156"/>
      <c r="FCY307" s="156"/>
      <c r="FCZ307" s="156"/>
      <c r="FDA307" s="156"/>
      <c r="FDB307" s="156"/>
      <c r="FDC307" s="156"/>
      <c r="FDD307" s="156"/>
      <c r="FDE307" s="156"/>
      <c r="FDF307" s="156"/>
      <c r="FDG307" s="156"/>
      <c r="FDH307" s="156"/>
      <c r="FDI307" s="156"/>
      <c r="FDJ307" s="156"/>
      <c r="FDK307" s="156"/>
      <c r="FDL307" s="156"/>
      <c r="FDM307" s="156"/>
      <c r="FDN307" s="156"/>
      <c r="FDO307" s="156"/>
      <c r="FDP307" s="156"/>
      <c r="FDQ307" s="156"/>
      <c r="FDR307" s="156"/>
      <c r="FDS307" s="156"/>
      <c r="FDT307" s="156"/>
      <c r="FDU307" s="156"/>
      <c r="FDV307" s="156"/>
      <c r="FDW307" s="156"/>
      <c r="FDX307" s="156"/>
      <c r="FDY307" s="157"/>
      <c r="FDZ307" s="153"/>
      <c r="FEA307" s="156"/>
      <c r="FEB307" s="156"/>
      <c r="FEC307" s="156"/>
      <c r="FED307" s="156"/>
      <c r="FEE307" s="156"/>
      <c r="FEF307" s="156"/>
      <c r="FEG307" s="156"/>
      <c r="FEH307" s="156"/>
      <c r="FEI307" s="156"/>
      <c r="FEJ307" s="156"/>
      <c r="FEK307" s="156"/>
      <c r="FEL307" s="156"/>
      <c r="FEM307" s="156"/>
      <c r="FEN307" s="156"/>
      <c r="FEO307" s="156"/>
      <c r="FEP307" s="156"/>
      <c r="FEQ307" s="156"/>
      <c r="FER307" s="156"/>
      <c r="FES307" s="156"/>
      <c r="FET307" s="156"/>
      <c r="FEU307" s="156"/>
      <c r="FEV307" s="156"/>
      <c r="FEW307" s="156"/>
      <c r="FEX307" s="156"/>
      <c r="FEY307" s="156"/>
      <c r="FEZ307" s="156"/>
      <c r="FFA307" s="156"/>
      <c r="FFB307" s="156"/>
      <c r="FFC307" s="156"/>
      <c r="FFD307" s="157"/>
      <c r="FFE307" s="153"/>
      <c r="FFF307" s="156"/>
      <c r="FFG307" s="156"/>
      <c r="FFH307" s="156"/>
      <c r="FFI307" s="156"/>
      <c r="FFJ307" s="156"/>
      <c r="FFK307" s="156"/>
      <c r="FFL307" s="156"/>
      <c r="FFM307" s="156"/>
      <c r="FFN307" s="156"/>
      <c r="FFO307" s="156"/>
      <c r="FFP307" s="156"/>
      <c r="FFQ307" s="156"/>
      <c r="FFR307" s="156"/>
      <c r="FFS307" s="156"/>
      <c r="FFT307" s="156"/>
      <c r="FFU307" s="156"/>
      <c r="FFV307" s="156"/>
      <c r="FFW307" s="156"/>
      <c r="FFX307" s="156"/>
      <c r="FFY307" s="156"/>
      <c r="FFZ307" s="156"/>
      <c r="FGA307" s="156"/>
      <c r="FGB307" s="156"/>
      <c r="FGC307" s="156"/>
      <c r="FGD307" s="156"/>
      <c r="FGE307" s="156"/>
      <c r="FGF307" s="156"/>
      <c r="FGG307" s="156"/>
      <c r="FGH307" s="156"/>
      <c r="FGI307" s="157"/>
      <c r="FGJ307" s="153"/>
      <c r="FGK307" s="156"/>
      <c r="FGL307" s="156"/>
      <c r="FGM307" s="156"/>
      <c r="FGN307" s="156"/>
      <c r="FGO307" s="156"/>
      <c r="FGP307" s="156"/>
      <c r="FGQ307" s="156"/>
      <c r="FGR307" s="156"/>
      <c r="FGS307" s="156"/>
      <c r="FGT307" s="156"/>
      <c r="FGU307" s="156"/>
      <c r="FGV307" s="156"/>
      <c r="FGW307" s="156"/>
      <c r="FGX307" s="156"/>
      <c r="FGY307" s="156"/>
      <c r="FGZ307" s="156"/>
      <c r="FHA307" s="156"/>
      <c r="FHB307" s="156"/>
      <c r="FHC307" s="156"/>
      <c r="FHD307" s="156"/>
      <c r="FHE307" s="156"/>
      <c r="FHF307" s="156"/>
      <c r="FHG307" s="156"/>
      <c r="FHH307" s="156"/>
      <c r="FHI307" s="156"/>
      <c r="FHJ307" s="156"/>
      <c r="FHK307" s="156"/>
      <c r="FHL307" s="156"/>
      <c r="FHM307" s="156"/>
      <c r="FHN307" s="157"/>
      <c r="FHO307" s="153"/>
      <c r="FHP307" s="156"/>
      <c r="FHQ307" s="156"/>
      <c r="FHR307" s="156"/>
      <c r="FHS307" s="156"/>
      <c r="FHT307" s="156"/>
      <c r="FHU307" s="156"/>
      <c r="FHV307" s="156"/>
      <c r="FHW307" s="156"/>
      <c r="FHX307" s="156"/>
      <c r="FHY307" s="156"/>
      <c r="FHZ307" s="156"/>
      <c r="FIA307" s="156"/>
      <c r="FIB307" s="156"/>
      <c r="FIC307" s="156"/>
      <c r="FID307" s="156"/>
      <c r="FIE307" s="156"/>
      <c r="FIF307" s="156"/>
      <c r="FIG307" s="156"/>
      <c r="FIH307" s="156"/>
      <c r="FII307" s="156"/>
      <c r="FIJ307" s="156"/>
      <c r="FIK307" s="156"/>
      <c r="FIL307" s="156"/>
      <c r="FIM307" s="156"/>
      <c r="FIN307" s="156"/>
      <c r="FIO307" s="156"/>
      <c r="FIP307" s="156"/>
      <c r="FIQ307" s="156"/>
      <c r="FIR307" s="156"/>
      <c r="FIS307" s="157"/>
      <c r="FIT307" s="153"/>
      <c r="FIU307" s="156"/>
      <c r="FIV307" s="156"/>
      <c r="FIW307" s="156"/>
      <c r="FIX307" s="156"/>
      <c r="FIY307" s="156"/>
      <c r="FIZ307" s="156"/>
      <c r="FJA307" s="156"/>
      <c r="FJB307" s="156"/>
      <c r="FJC307" s="156"/>
      <c r="FJD307" s="156"/>
      <c r="FJE307" s="156"/>
      <c r="FJF307" s="156"/>
      <c r="FJG307" s="156"/>
      <c r="FJH307" s="156"/>
      <c r="FJI307" s="156"/>
      <c r="FJJ307" s="156"/>
      <c r="FJK307" s="156"/>
      <c r="FJL307" s="156"/>
      <c r="FJM307" s="156"/>
      <c r="FJN307" s="156"/>
      <c r="FJO307" s="156"/>
      <c r="FJP307" s="156"/>
      <c r="FJQ307" s="156"/>
      <c r="FJR307" s="156"/>
      <c r="FJS307" s="156"/>
      <c r="FJT307" s="156"/>
      <c r="FJU307" s="156"/>
      <c r="FJV307" s="156"/>
      <c r="FJW307" s="156"/>
      <c r="FJX307" s="157"/>
      <c r="FJY307" s="153"/>
      <c r="FJZ307" s="156"/>
      <c r="FKA307" s="156"/>
      <c r="FKB307" s="156"/>
      <c r="FKC307" s="156"/>
      <c r="FKD307" s="156"/>
      <c r="FKE307" s="156"/>
      <c r="FKF307" s="156"/>
      <c r="FKG307" s="156"/>
      <c r="FKH307" s="156"/>
      <c r="FKI307" s="156"/>
      <c r="FKJ307" s="156"/>
      <c r="FKK307" s="156"/>
      <c r="FKL307" s="156"/>
      <c r="FKM307" s="156"/>
      <c r="FKN307" s="156"/>
      <c r="FKO307" s="156"/>
      <c r="FKP307" s="156"/>
      <c r="FKQ307" s="156"/>
      <c r="FKR307" s="156"/>
      <c r="FKS307" s="156"/>
      <c r="FKT307" s="156"/>
      <c r="FKU307" s="156"/>
      <c r="FKV307" s="156"/>
      <c r="FKW307" s="156"/>
      <c r="FKX307" s="156"/>
      <c r="FKY307" s="156"/>
      <c r="FKZ307" s="156"/>
      <c r="FLA307" s="156"/>
      <c r="FLB307" s="156"/>
      <c r="FLC307" s="157"/>
      <c r="FLD307" s="153"/>
      <c r="FLE307" s="156"/>
      <c r="FLF307" s="156"/>
      <c r="FLG307" s="156"/>
      <c r="FLH307" s="156"/>
      <c r="FLI307" s="156"/>
      <c r="FLJ307" s="156"/>
      <c r="FLK307" s="156"/>
      <c r="FLL307" s="156"/>
      <c r="FLM307" s="156"/>
      <c r="FLN307" s="156"/>
      <c r="FLO307" s="156"/>
      <c r="FLP307" s="156"/>
      <c r="FLQ307" s="156"/>
      <c r="FLR307" s="156"/>
      <c r="FLS307" s="156"/>
      <c r="FLT307" s="156"/>
      <c r="FLU307" s="156"/>
      <c r="FLV307" s="156"/>
      <c r="FLW307" s="156"/>
      <c r="FLX307" s="156"/>
      <c r="FLY307" s="156"/>
      <c r="FLZ307" s="156"/>
      <c r="FMA307" s="156"/>
      <c r="FMB307" s="156"/>
      <c r="FMC307" s="156"/>
      <c r="FMD307" s="156"/>
      <c r="FME307" s="156"/>
      <c r="FMF307" s="156"/>
      <c r="FMG307" s="156"/>
      <c r="FMH307" s="157"/>
      <c r="FMI307" s="153"/>
      <c r="FMJ307" s="156"/>
      <c r="FMK307" s="156"/>
      <c r="FML307" s="156"/>
      <c r="FMM307" s="156"/>
      <c r="FMN307" s="156"/>
      <c r="FMO307" s="156"/>
      <c r="FMP307" s="156"/>
      <c r="FMQ307" s="156"/>
      <c r="FMR307" s="156"/>
      <c r="FMS307" s="156"/>
      <c r="FMT307" s="156"/>
      <c r="FMU307" s="156"/>
      <c r="FMV307" s="156"/>
      <c r="FMW307" s="156"/>
      <c r="FMX307" s="156"/>
      <c r="FMY307" s="156"/>
      <c r="FMZ307" s="156"/>
      <c r="FNA307" s="156"/>
      <c r="FNB307" s="156"/>
      <c r="FNC307" s="156"/>
      <c r="FND307" s="156"/>
      <c r="FNE307" s="156"/>
      <c r="FNF307" s="156"/>
      <c r="FNG307" s="156"/>
      <c r="FNH307" s="156"/>
      <c r="FNI307" s="156"/>
      <c r="FNJ307" s="156"/>
      <c r="FNK307" s="156"/>
      <c r="FNL307" s="156"/>
      <c r="FNM307" s="157"/>
      <c r="FNN307" s="153"/>
      <c r="FNO307" s="156"/>
      <c r="FNP307" s="156"/>
      <c r="FNQ307" s="156"/>
      <c r="FNR307" s="156"/>
      <c r="FNS307" s="156"/>
      <c r="FNT307" s="156"/>
      <c r="FNU307" s="156"/>
      <c r="FNV307" s="156"/>
      <c r="FNW307" s="156"/>
      <c r="FNX307" s="156"/>
      <c r="FNY307" s="156"/>
      <c r="FNZ307" s="156"/>
      <c r="FOA307" s="156"/>
      <c r="FOB307" s="156"/>
      <c r="FOC307" s="156"/>
      <c r="FOD307" s="156"/>
      <c r="FOE307" s="156"/>
      <c r="FOF307" s="156"/>
      <c r="FOG307" s="156"/>
      <c r="FOH307" s="156"/>
      <c r="FOI307" s="156"/>
      <c r="FOJ307" s="156"/>
      <c r="FOK307" s="156"/>
      <c r="FOL307" s="156"/>
      <c r="FOM307" s="156"/>
      <c r="FON307" s="156"/>
      <c r="FOO307" s="156"/>
      <c r="FOP307" s="156"/>
      <c r="FOQ307" s="156"/>
      <c r="FOR307" s="157"/>
      <c r="FOS307" s="153"/>
      <c r="FOT307" s="156"/>
      <c r="FOU307" s="156"/>
      <c r="FOV307" s="156"/>
      <c r="FOW307" s="156"/>
      <c r="FOX307" s="156"/>
      <c r="FOY307" s="156"/>
      <c r="FOZ307" s="156"/>
      <c r="FPA307" s="156"/>
      <c r="FPB307" s="156"/>
      <c r="FPC307" s="156"/>
      <c r="FPD307" s="156"/>
      <c r="FPE307" s="156"/>
      <c r="FPF307" s="156"/>
      <c r="FPG307" s="156"/>
      <c r="FPH307" s="156"/>
      <c r="FPI307" s="156"/>
      <c r="FPJ307" s="156"/>
      <c r="FPK307" s="156"/>
      <c r="FPL307" s="156"/>
      <c r="FPM307" s="156"/>
      <c r="FPN307" s="156"/>
      <c r="FPO307" s="156"/>
      <c r="FPP307" s="156"/>
      <c r="FPQ307" s="156"/>
      <c r="FPR307" s="156"/>
      <c r="FPS307" s="156"/>
      <c r="FPT307" s="156"/>
      <c r="FPU307" s="156"/>
      <c r="FPV307" s="156"/>
      <c r="FPW307" s="157"/>
      <c r="FPX307" s="153"/>
      <c r="FPY307" s="156"/>
      <c r="FPZ307" s="156"/>
      <c r="FQA307" s="156"/>
      <c r="FQB307" s="156"/>
      <c r="FQC307" s="156"/>
      <c r="FQD307" s="156"/>
      <c r="FQE307" s="156"/>
      <c r="FQF307" s="156"/>
      <c r="FQG307" s="156"/>
      <c r="FQH307" s="156"/>
      <c r="FQI307" s="156"/>
      <c r="FQJ307" s="156"/>
      <c r="FQK307" s="156"/>
      <c r="FQL307" s="156"/>
      <c r="FQM307" s="156"/>
      <c r="FQN307" s="156"/>
      <c r="FQO307" s="156"/>
      <c r="FQP307" s="156"/>
      <c r="FQQ307" s="156"/>
      <c r="FQR307" s="156"/>
      <c r="FQS307" s="156"/>
      <c r="FQT307" s="156"/>
      <c r="FQU307" s="156"/>
      <c r="FQV307" s="156"/>
      <c r="FQW307" s="156"/>
      <c r="FQX307" s="156"/>
      <c r="FQY307" s="156"/>
      <c r="FQZ307" s="156"/>
      <c r="FRA307" s="156"/>
      <c r="FRB307" s="157"/>
      <c r="FRC307" s="153"/>
      <c r="FRD307" s="156"/>
      <c r="FRE307" s="156"/>
      <c r="FRF307" s="156"/>
      <c r="FRG307" s="156"/>
      <c r="FRH307" s="156"/>
      <c r="FRI307" s="156"/>
      <c r="FRJ307" s="156"/>
      <c r="FRK307" s="156"/>
      <c r="FRL307" s="156"/>
      <c r="FRM307" s="156"/>
      <c r="FRN307" s="156"/>
      <c r="FRO307" s="156"/>
      <c r="FRP307" s="156"/>
      <c r="FRQ307" s="156"/>
      <c r="FRR307" s="156"/>
      <c r="FRS307" s="156"/>
      <c r="FRT307" s="156"/>
      <c r="FRU307" s="156"/>
      <c r="FRV307" s="156"/>
      <c r="FRW307" s="156"/>
      <c r="FRX307" s="156"/>
      <c r="FRY307" s="156"/>
      <c r="FRZ307" s="156"/>
      <c r="FSA307" s="156"/>
      <c r="FSB307" s="156"/>
      <c r="FSC307" s="156"/>
      <c r="FSD307" s="156"/>
      <c r="FSE307" s="156"/>
      <c r="FSF307" s="156"/>
      <c r="FSG307" s="157"/>
      <c r="FSH307" s="153"/>
      <c r="FSI307" s="156"/>
      <c r="FSJ307" s="156"/>
      <c r="FSK307" s="156"/>
      <c r="FSL307" s="156"/>
      <c r="FSM307" s="156"/>
      <c r="FSN307" s="156"/>
      <c r="FSO307" s="156"/>
      <c r="FSP307" s="156"/>
      <c r="FSQ307" s="156"/>
      <c r="FSR307" s="156"/>
      <c r="FSS307" s="156"/>
      <c r="FST307" s="156"/>
      <c r="FSU307" s="156"/>
      <c r="FSV307" s="156"/>
      <c r="FSW307" s="156"/>
      <c r="FSX307" s="156"/>
      <c r="FSY307" s="156"/>
      <c r="FSZ307" s="156"/>
      <c r="FTA307" s="156"/>
      <c r="FTB307" s="156"/>
      <c r="FTC307" s="156"/>
      <c r="FTD307" s="156"/>
      <c r="FTE307" s="156"/>
      <c r="FTF307" s="156"/>
      <c r="FTG307" s="156"/>
      <c r="FTH307" s="156"/>
      <c r="FTI307" s="156"/>
      <c r="FTJ307" s="156"/>
      <c r="FTK307" s="156"/>
      <c r="FTL307" s="157"/>
      <c r="FTM307" s="153"/>
      <c r="FTN307" s="156"/>
      <c r="FTO307" s="156"/>
      <c r="FTP307" s="156"/>
      <c r="FTQ307" s="156"/>
      <c r="FTR307" s="156"/>
      <c r="FTS307" s="156"/>
      <c r="FTT307" s="156"/>
      <c r="FTU307" s="156"/>
      <c r="FTV307" s="156"/>
      <c r="FTW307" s="156"/>
      <c r="FTX307" s="156"/>
      <c r="FTY307" s="156"/>
      <c r="FTZ307" s="156"/>
      <c r="FUA307" s="156"/>
      <c r="FUB307" s="156"/>
      <c r="FUC307" s="156"/>
      <c r="FUD307" s="156"/>
      <c r="FUE307" s="156"/>
      <c r="FUF307" s="156"/>
      <c r="FUG307" s="156"/>
      <c r="FUH307" s="156"/>
      <c r="FUI307" s="156"/>
      <c r="FUJ307" s="156"/>
      <c r="FUK307" s="156"/>
      <c r="FUL307" s="156"/>
      <c r="FUM307" s="156"/>
      <c r="FUN307" s="156"/>
      <c r="FUO307" s="156"/>
      <c r="FUP307" s="156"/>
      <c r="FUQ307" s="157"/>
      <c r="FUR307" s="153"/>
      <c r="FUS307" s="156"/>
      <c r="FUT307" s="156"/>
      <c r="FUU307" s="156"/>
      <c r="FUV307" s="156"/>
      <c r="FUW307" s="156"/>
      <c r="FUX307" s="156"/>
      <c r="FUY307" s="156"/>
      <c r="FUZ307" s="156"/>
      <c r="FVA307" s="156"/>
      <c r="FVB307" s="156"/>
      <c r="FVC307" s="156"/>
      <c r="FVD307" s="156"/>
      <c r="FVE307" s="156"/>
      <c r="FVF307" s="156"/>
      <c r="FVG307" s="156"/>
      <c r="FVH307" s="156"/>
      <c r="FVI307" s="156"/>
      <c r="FVJ307" s="156"/>
      <c r="FVK307" s="156"/>
      <c r="FVL307" s="156"/>
      <c r="FVM307" s="156"/>
      <c r="FVN307" s="156"/>
      <c r="FVO307" s="156"/>
      <c r="FVP307" s="156"/>
      <c r="FVQ307" s="156"/>
      <c r="FVR307" s="156"/>
      <c r="FVS307" s="156"/>
      <c r="FVT307" s="156"/>
      <c r="FVU307" s="156"/>
      <c r="FVV307" s="157"/>
      <c r="FVW307" s="153"/>
      <c r="FVX307" s="156"/>
      <c r="FVY307" s="156"/>
      <c r="FVZ307" s="156"/>
      <c r="FWA307" s="156"/>
      <c r="FWB307" s="156"/>
      <c r="FWC307" s="156"/>
      <c r="FWD307" s="156"/>
      <c r="FWE307" s="156"/>
      <c r="FWF307" s="156"/>
      <c r="FWG307" s="156"/>
      <c r="FWH307" s="156"/>
      <c r="FWI307" s="156"/>
      <c r="FWJ307" s="156"/>
      <c r="FWK307" s="156"/>
      <c r="FWL307" s="156"/>
      <c r="FWM307" s="156"/>
      <c r="FWN307" s="156"/>
      <c r="FWO307" s="156"/>
      <c r="FWP307" s="156"/>
      <c r="FWQ307" s="156"/>
      <c r="FWR307" s="156"/>
      <c r="FWS307" s="156"/>
      <c r="FWT307" s="156"/>
      <c r="FWU307" s="156"/>
      <c r="FWV307" s="156"/>
      <c r="FWW307" s="156"/>
      <c r="FWX307" s="156"/>
      <c r="FWY307" s="156"/>
      <c r="FWZ307" s="156"/>
      <c r="FXA307" s="157"/>
      <c r="FXB307" s="153"/>
      <c r="FXC307" s="156"/>
      <c r="FXD307" s="156"/>
      <c r="FXE307" s="156"/>
      <c r="FXF307" s="156"/>
      <c r="FXG307" s="156"/>
      <c r="FXH307" s="156"/>
      <c r="FXI307" s="156"/>
      <c r="FXJ307" s="156"/>
      <c r="FXK307" s="156"/>
      <c r="FXL307" s="156"/>
      <c r="FXM307" s="156"/>
      <c r="FXN307" s="156"/>
      <c r="FXO307" s="156"/>
      <c r="FXP307" s="156"/>
      <c r="FXQ307" s="156"/>
      <c r="FXR307" s="156"/>
      <c r="FXS307" s="156"/>
      <c r="FXT307" s="156"/>
      <c r="FXU307" s="156"/>
      <c r="FXV307" s="156"/>
      <c r="FXW307" s="156"/>
      <c r="FXX307" s="156"/>
      <c r="FXY307" s="156"/>
      <c r="FXZ307" s="156"/>
      <c r="FYA307" s="156"/>
      <c r="FYB307" s="156"/>
      <c r="FYC307" s="156"/>
      <c r="FYD307" s="156"/>
      <c r="FYE307" s="156"/>
      <c r="FYF307" s="157"/>
      <c r="FYG307" s="153"/>
      <c r="FYH307" s="156"/>
      <c r="FYI307" s="156"/>
      <c r="FYJ307" s="156"/>
      <c r="FYK307" s="156"/>
      <c r="FYL307" s="156"/>
      <c r="FYM307" s="156"/>
      <c r="FYN307" s="156"/>
      <c r="FYO307" s="156"/>
      <c r="FYP307" s="156"/>
      <c r="FYQ307" s="156"/>
      <c r="FYR307" s="156"/>
      <c r="FYS307" s="156"/>
      <c r="FYT307" s="156"/>
      <c r="FYU307" s="156"/>
      <c r="FYV307" s="156"/>
      <c r="FYW307" s="156"/>
      <c r="FYX307" s="156"/>
      <c r="FYY307" s="156"/>
      <c r="FYZ307" s="156"/>
      <c r="FZA307" s="156"/>
      <c r="FZB307" s="156"/>
      <c r="FZC307" s="156"/>
      <c r="FZD307" s="156"/>
      <c r="FZE307" s="156"/>
      <c r="FZF307" s="156"/>
      <c r="FZG307" s="156"/>
      <c r="FZH307" s="156"/>
      <c r="FZI307" s="156"/>
      <c r="FZJ307" s="156"/>
      <c r="FZK307" s="157"/>
      <c r="FZL307" s="153"/>
      <c r="FZM307" s="156"/>
      <c r="FZN307" s="156"/>
      <c r="FZO307" s="156"/>
      <c r="FZP307" s="156"/>
      <c r="FZQ307" s="156"/>
      <c r="FZR307" s="156"/>
      <c r="FZS307" s="156"/>
      <c r="FZT307" s="156"/>
      <c r="FZU307" s="156"/>
      <c r="FZV307" s="156"/>
      <c r="FZW307" s="156"/>
      <c r="FZX307" s="156"/>
      <c r="FZY307" s="156"/>
      <c r="FZZ307" s="156"/>
      <c r="GAA307" s="156"/>
      <c r="GAB307" s="156"/>
      <c r="GAC307" s="156"/>
      <c r="GAD307" s="156"/>
      <c r="GAE307" s="156"/>
      <c r="GAF307" s="156"/>
      <c r="GAG307" s="156"/>
      <c r="GAH307" s="156"/>
      <c r="GAI307" s="156"/>
      <c r="GAJ307" s="156"/>
      <c r="GAK307" s="156"/>
      <c r="GAL307" s="156"/>
      <c r="GAM307" s="156"/>
      <c r="GAN307" s="156"/>
      <c r="GAO307" s="156"/>
      <c r="GAP307" s="157"/>
      <c r="GAQ307" s="153"/>
      <c r="GAR307" s="156"/>
      <c r="GAS307" s="156"/>
      <c r="GAT307" s="156"/>
      <c r="GAU307" s="156"/>
      <c r="GAV307" s="156"/>
      <c r="GAW307" s="156"/>
      <c r="GAX307" s="156"/>
      <c r="GAY307" s="156"/>
      <c r="GAZ307" s="156"/>
      <c r="GBA307" s="156"/>
      <c r="GBB307" s="156"/>
      <c r="GBC307" s="156"/>
      <c r="GBD307" s="156"/>
      <c r="GBE307" s="156"/>
      <c r="GBF307" s="156"/>
      <c r="GBG307" s="156"/>
      <c r="GBH307" s="156"/>
      <c r="GBI307" s="156"/>
      <c r="GBJ307" s="156"/>
      <c r="GBK307" s="156"/>
      <c r="GBL307" s="156"/>
      <c r="GBM307" s="156"/>
      <c r="GBN307" s="156"/>
      <c r="GBO307" s="156"/>
      <c r="GBP307" s="156"/>
      <c r="GBQ307" s="156"/>
      <c r="GBR307" s="156"/>
      <c r="GBS307" s="156"/>
      <c r="GBT307" s="156"/>
      <c r="GBU307" s="157"/>
      <c r="GBV307" s="153"/>
      <c r="GBW307" s="156"/>
      <c r="GBX307" s="156"/>
      <c r="GBY307" s="156"/>
      <c r="GBZ307" s="156"/>
      <c r="GCA307" s="156"/>
      <c r="GCB307" s="156"/>
      <c r="GCC307" s="156"/>
      <c r="GCD307" s="156"/>
      <c r="GCE307" s="156"/>
      <c r="GCF307" s="156"/>
      <c r="GCG307" s="156"/>
      <c r="GCH307" s="156"/>
      <c r="GCI307" s="156"/>
      <c r="GCJ307" s="156"/>
      <c r="GCK307" s="156"/>
      <c r="GCL307" s="156"/>
      <c r="GCM307" s="156"/>
      <c r="GCN307" s="156"/>
      <c r="GCO307" s="156"/>
      <c r="GCP307" s="156"/>
      <c r="GCQ307" s="156"/>
      <c r="GCR307" s="156"/>
      <c r="GCS307" s="156"/>
      <c r="GCT307" s="156"/>
      <c r="GCU307" s="156"/>
      <c r="GCV307" s="156"/>
      <c r="GCW307" s="156"/>
      <c r="GCX307" s="156"/>
      <c r="GCY307" s="156"/>
      <c r="GCZ307" s="157"/>
      <c r="GDA307" s="153"/>
      <c r="GDB307" s="156"/>
      <c r="GDC307" s="156"/>
      <c r="GDD307" s="156"/>
      <c r="GDE307" s="156"/>
      <c r="GDF307" s="156"/>
      <c r="GDG307" s="156"/>
      <c r="GDH307" s="156"/>
      <c r="GDI307" s="156"/>
      <c r="GDJ307" s="156"/>
      <c r="GDK307" s="156"/>
      <c r="GDL307" s="156"/>
      <c r="GDM307" s="156"/>
      <c r="GDN307" s="156"/>
      <c r="GDO307" s="156"/>
      <c r="GDP307" s="156"/>
      <c r="GDQ307" s="156"/>
      <c r="GDR307" s="156"/>
      <c r="GDS307" s="156"/>
      <c r="GDT307" s="156"/>
      <c r="GDU307" s="156"/>
      <c r="GDV307" s="156"/>
      <c r="GDW307" s="156"/>
      <c r="GDX307" s="156"/>
      <c r="GDY307" s="156"/>
      <c r="GDZ307" s="156"/>
      <c r="GEA307" s="156"/>
      <c r="GEB307" s="156"/>
      <c r="GEC307" s="156"/>
      <c r="GED307" s="156"/>
      <c r="GEE307" s="157"/>
      <c r="GEF307" s="153"/>
      <c r="GEG307" s="156"/>
      <c r="GEH307" s="156"/>
      <c r="GEI307" s="156"/>
      <c r="GEJ307" s="156"/>
      <c r="GEK307" s="156"/>
      <c r="GEL307" s="156"/>
      <c r="GEM307" s="156"/>
      <c r="GEN307" s="156"/>
      <c r="GEO307" s="156"/>
      <c r="GEP307" s="156"/>
      <c r="GEQ307" s="156"/>
      <c r="GER307" s="156"/>
      <c r="GES307" s="156"/>
      <c r="GET307" s="156"/>
      <c r="GEU307" s="156"/>
      <c r="GEV307" s="156"/>
      <c r="GEW307" s="156"/>
      <c r="GEX307" s="156"/>
      <c r="GEY307" s="156"/>
      <c r="GEZ307" s="156"/>
      <c r="GFA307" s="156"/>
      <c r="GFB307" s="156"/>
      <c r="GFC307" s="156"/>
      <c r="GFD307" s="156"/>
      <c r="GFE307" s="156"/>
      <c r="GFF307" s="156"/>
      <c r="GFG307" s="156"/>
      <c r="GFH307" s="156"/>
      <c r="GFI307" s="156"/>
      <c r="GFJ307" s="157"/>
      <c r="GFK307" s="153"/>
      <c r="GFL307" s="156"/>
      <c r="GFM307" s="156"/>
      <c r="GFN307" s="156"/>
      <c r="GFO307" s="156"/>
      <c r="GFP307" s="156"/>
      <c r="GFQ307" s="156"/>
      <c r="GFR307" s="156"/>
      <c r="GFS307" s="156"/>
      <c r="GFT307" s="156"/>
      <c r="GFU307" s="156"/>
      <c r="GFV307" s="156"/>
      <c r="GFW307" s="156"/>
      <c r="GFX307" s="156"/>
      <c r="GFY307" s="156"/>
      <c r="GFZ307" s="156"/>
      <c r="GGA307" s="156"/>
      <c r="GGB307" s="156"/>
      <c r="GGC307" s="156"/>
      <c r="GGD307" s="156"/>
      <c r="GGE307" s="156"/>
      <c r="GGF307" s="156"/>
      <c r="GGG307" s="156"/>
      <c r="GGH307" s="156"/>
      <c r="GGI307" s="156"/>
      <c r="GGJ307" s="156"/>
      <c r="GGK307" s="156"/>
      <c r="GGL307" s="156"/>
      <c r="GGM307" s="156"/>
      <c r="GGN307" s="156"/>
      <c r="GGO307" s="157"/>
      <c r="GGP307" s="153"/>
      <c r="GGQ307" s="156"/>
      <c r="GGR307" s="156"/>
      <c r="GGS307" s="156"/>
      <c r="GGT307" s="156"/>
      <c r="GGU307" s="156"/>
      <c r="GGV307" s="156"/>
      <c r="GGW307" s="156"/>
      <c r="GGX307" s="156"/>
      <c r="GGY307" s="156"/>
      <c r="GGZ307" s="156"/>
      <c r="GHA307" s="156"/>
      <c r="GHB307" s="156"/>
      <c r="GHC307" s="156"/>
      <c r="GHD307" s="156"/>
      <c r="GHE307" s="156"/>
      <c r="GHF307" s="156"/>
      <c r="GHG307" s="156"/>
      <c r="GHH307" s="156"/>
      <c r="GHI307" s="156"/>
      <c r="GHJ307" s="156"/>
      <c r="GHK307" s="156"/>
      <c r="GHL307" s="156"/>
      <c r="GHM307" s="156"/>
      <c r="GHN307" s="156"/>
      <c r="GHO307" s="156"/>
      <c r="GHP307" s="156"/>
      <c r="GHQ307" s="156"/>
      <c r="GHR307" s="156"/>
      <c r="GHS307" s="156"/>
      <c r="GHT307" s="157"/>
      <c r="GHU307" s="153"/>
      <c r="GHV307" s="156"/>
      <c r="GHW307" s="156"/>
      <c r="GHX307" s="156"/>
      <c r="GHY307" s="156"/>
      <c r="GHZ307" s="156"/>
      <c r="GIA307" s="156"/>
      <c r="GIB307" s="156"/>
      <c r="GIC307" s="156"/>
      <c r="GID307" s="156"/>
      <c r="GIE307" s="156"/>
      <c r="GIF307" s="156"/>
      <c r="GIG307" s="156"/>
      <c r="GIH307" s="156"/>
      <c r="GII307" s="156"/>
      <c r="GIJ307" s="156"/>
      <c r="GIK307" s="156"/>
      <c r="GIL307" s="156"/>
      <c r="GIM307" s="156"/>
      <c r="GIN307" s="156"/>
      <c r="GIO307" s="156"/>
      <c r="GIP307" s="156"/>
      <c r="GIQ307" s="156"/>
      <c r="GIR307" s="156"/>
      <c r="GIS307" s="156"/>
      <c r="GIT307" s="156"/>
      <c r="GIU307" s="156"/>
      <c r="GIV307" s="156"/>
      <c r="GIW307" s="156"/>
      <c r="GIX307" s="156"/>
      <c r="GIY307" s="157"/>
      <c r="GIZ307" s="153"/>
      <c r="GJA307" s="156"/>
      <c r="GJB307" s="156"/>
      <c r="GJC307" s="156"/>
      <c r="GJD307" s="156"/>
      <c r="GJE307" s="156"/>
      <c r="GJF307" s="156"/>
      <c r="GJG307" s="156"/>
      <c r="GJH307" s="156"/>
      <c r="GJI307" s="156"/>
      <c r="GJJ307" s="156"/>
      <c r="GJK307" s="156"/>
      <c r="GJL307" s="156"/>
      <c r="GJM307" s="156"/>
      <c r="GJN307" s="156"/>
      <c r="GJO307" s="156"/>
      <c r="GJP307" s="156"/>
      <c r="GJQ307" s="156"/>
      <c r="GJR307" s="156"/>
      <c r="GJS307" s="156"/>
      <c r="GJT307" s="156"/>
      <c r="GJU307" s="156"/>
      <c r="GJV307" s="156"/>
      <c r="GJW307" s="156"/>
      <c r="GJX307" s="156"/>
      <c r="GJY307" s="156"/>
      <c r="GJZ307" s="156"/>
      <c r="GKA307" s="156"/>
      <c r="GKB307" s="156"/>
      <c r="GKC307" s="156"/>
      <c r="GKD307" s="157"/>
      <c r="GKE307" s="153"/>
      <c r="GKF307" s="156"/>
      <c r="GKG307" s="156"/>
      <c r="GKH307" s="156"/>
      <c r="GKI307" s="156"/>
      <c r="GKJ307" s="156"/>
      <c r="GKK307" s="156"/>
      <c r="GKL307" s="156"/>
      <c r="GKM307" s="156"/>
      <c r="GKN307" s="156"/>
      <c r="GKO307" s="156"/>
      <c r="GKP307" s="156"/>
      <c r="GKQ307" s="156"/>
      <c r="GKR307" s="156"/>
      <c r="GKS307" s="156"/>
      <c r="GKT307" s="156"/>
      <c r="GKU307" s="156"/>
      <c r="GKV307" s="156"/>
      <c r="GKW307" s="156"/>
      <c r="GKX307" s="156"/>
      <c r="GKY307" s="156"/>
      <c r="GKZ307" s="156"/>
      <c r="GLA307" s="156"/>
      <c r="GLB307" s="156"/>
      <c r="GLC307" s="156"/>
      <c r="GLD307" s="156"/>
      <c r="GLE307" s="156"/>
      <c r="GLF307" s="156"/>
      <c r="GLG307" s="156"/>
      <c r="GLH307" s="156"/>
      <c r="GLI307" s="157"/>
      <c r="GLJ307" s="153"/>
      <c r="GLK307" s="156"/>
      <c r="GLL307" s="156"/>
      <c r="GLM307" s="156"/>
      <c r="GLN307" s="156"/>
      <c r="GLO307" s="156"/>
      <c r="GLP307" s="156"/>
      <c r="GLQ307" s="156"/>
      <c r="GLR307" s="156"/>
      <c r="GLS307" s="156"/>
      <c r="GLT307" s="156"/>
      <c r="GLU307" s="156"/>
      <c r="GLV307" s="156"/>
      <c r="GLW307" s="156"/>
      <c r="GLX307" s="156"/>
      <c r="GLY307" s="156"/>
      <c r="GLZ307" s="156"/>
      <c r="GMA307" s="156"/>
      <c r="GMB307" s="156"/>
      <c r="GMC307" s="156"/>
      <c r="GMD307" s="156"/>
      <c r="GME307" s="156"/>
      <c r="GMF307" s="156"/>
      <c r="GMG307" s="156"/>
      <c r="GMH307" s="156"/>
      <c r="GMI307" s="156"/>
      <c r="GMJ307" s="156"/>
      <c r="GMK307" s="156"/>
      <c r="GML307" s="156"/>
      <c r="GMM307" s="156"/>
      <c r="GMN307" s="157"/>
      <c r="GMO307" s="153"/>
      <c r="GMP307" s="156"/>
      <c r="GMQ307" s="156"/>
      <c r="GMR307" s="156"/>
      <c r="GMS307" s="156"/>
      <c r="GMT307" s="156"/>
      <c r="GMU307" s="156"/>
      <c r="GMV307" s="156"/>
      <c r="GMW307" s="156"/>
      <c r="GMX307" s="156"/>
      <c r="GMY307" s="156"/>
      <c r="GMZ307" s="156"/>
      <c r="GNA307" s="156"/>
      <c r="GNB307" s="156"/>
      <c r="GNC307" s="156"/>
      <c r="GND307" s="156"/>
      <c r="GNE307" s="156"/>
      <c r="GNF307" s="156"/>
      <c r="GNG307" s="156"/>
      <c r="GNH307" s="156"/>
      <c r="GNI307" s="156"/>
      <c r="GNJ307" s="156"/>
      <c r="GNK307" s="156"/>
      <c r="GNL307" s="156"/>
      <c r="GNM307" s="156"/>
      <c r="GNN307" s="156"/>
      <c r="GNO307" s="156"/>
      <c r="GNP307" s="156"/>
      <c r="GNQ307" s="156"/>
      <c r="GNR307" s="156"/>
      <c r="GNS307" s="157"/>
      <c r="GNT307" s="153"/>
      <c r="GNU307" s="156"/>
      <c r="GNV307" s="156"/>
      <c r="GNW307" s="156"/>
      <c r="GNX307" s="156"/>
      <c r="GNY307" s="156"/>
      <c r="GNZ307" s="156"/>
      <c r="GOA307" s="156"/>
      <c r="GOB307" s="156"/>
      <c r="GOC307" s="156"/>
      <c r="GOD307" s="156"/>
      <c r="GOE307" s="156"/>
      <c r="GOF307" s="156"/>
      <c r="GOG307" s="156"/>
      <c r="GOH307" s="156"/>
      <c r="GOI307" s="156"/>
      <c r="GOJ307" s="156"/>
      <c r="GOK307" s="156"/>
      <c r="GOL307" s="156"/>
      <c r="GOM307" s="156"/>
      <c r="GON307" s="156"/>
      <c r="GOO307" s="156"/>
      <c r="GOP307" s="156"/>
      <c r="GOQ307" s="156"/>
      <c r="GOR307" s="156"/>
      <c r="GOS307" s="156"/>
      <c r="GOT307" s="156"/>
      <c r="GOU307" s="156"/>
      <c r="GOV307" s="156"/>
      <c r="GOW307" s="156"/>
      <c r="GOX307" s="157"/>
      <c r="GOY307" s="153"/>
      <c r="GOZ307" s="156"/>
      <c r="GPA307" s="156"/>
      <c r="GPB307" s="156"/>
      <c r="GPC307" s="156"/>
      <c r="GPD307" s="156"/>
      <c r="GPE307" s="156"/>
      <c r="GPF307" s="156"/>
      <c r="GPG307" s="156"/>
      <c r="GPH307" s="156"/>
      <c r="GPI307" s="156"/>
      <c r="GPJ307" s="156"/>
      <c r="GPK307" s="156"/>
      <c r="GPL307" s="156"/>
      <c r="GPM307" s="156"/>
      <c r="GPN307" s="156"/>
      <c r="GPO307" s="156"/>
      <c r="GPP307" s="156"/>
      <c r="GPQ307" s="156"/>
      <c r="GPR307" s="156"/>
      <c r="GPS307" s="156"/>
      <c r="GPT307" s="156"/>
      <c r="GPU307" s="156"/>
      <c r="GPV307" s="156"/>
      <c r="GPW307" s="156"/>
      <c r="GPX307" s="156"/>
      <c r="GPY307" s="156"/>
      <c r="GPZ307" s="156"/>
      <c r="GQA307" s="156"/>
      <c r="GQB307" s="156"/>
      <c r="GQC307" s="157"/>
      <c r="GQD307" s="153"/>
      <c r="GQE307" s="156"/>
      <c r="GQF307" s="156"/>
      <c r="GQG307" s="156"/>
      <c r="GQH307" s="156"/>
      <c r="GQI307" s="156"/>
      <c r="GQJ307" s="156"/>
      <c r="GQK307" s="156"/>
      <c r="GQL307" s="156"/>
      <c r="GQM307" s="156"/>
      <c r="GQN307" s="156"/>
      <c r="GQO307" s="156"/>
      <c r="GQP307" s="156"/>
      <c r="GQQ307" s="156"/>
      <c r="GQR307" s="156"/>
      <c r="GQS307" s="156"/>
      <c r="GQT307" s="156"/>
      <c r="GQU307" s="156"/>
      <c r="GQV307" s="156"/>
      <c r="GQW307" s="156"/>
      <c r="GQX307" s="156"/>
      <c r="GQY307" s="156"/>
      <c r="GQZ307" s="156"/>
      <c r="GRA307" s="156"/>
      <c r="GRB307" s="156"/>
      <c r="GRC307" s="156"/>
      <c r="GRD307" s="156"/>
      <c r="GRE307" s="156"/>
      <c r="GRF307" s="156"/>
      <c r="GRG307" s="156"/>
      <c r="GRH307" s="157"/>
      <c r="GRI307" s="153"/>
      <c r="GRJ307" s="156"/>
      <c r="GRK307" s="156"/>
      <c r="GRL307" s="156"/>
      <c r="GRM307" s="156"/>
      <c r="GRN307" s="156"/>
      <c r="GRO307" s="156"/>
      <c r="GRP307" s="156"/>
      <c r="GRQ307" s="156"/>
      <c r="GRR307" s="156"/>
      <c r="GRS307" s="156"/>
      <c r="GRT307" s="156"/>
      <c r="GRU307" s="156"/>
      <c r="GRV307" s="156"/>
      <c r="GRW307" s="156"/>
      <c r="GRX307" s="156"/>
      <c r="GRY307" s="156"/>
      <c r="GRZ307" s="156"/>
      <c r="GSA307" s="156"/>
      <c r="GSB307" s="156"/>
      <c r="GSC307" s="156"/>
      <c r="GSD307" s="156"/>
      <c r="GSE307" s="156"/>
      <c r="GSF307" s="156"/>
      <c r="GSG307" s="156"/>
      <c r="GSH307" s="156"/>
      <c r="GSI307" s="156"/>
      <c r="GSJ307" s="156"/>
      <c r="GSK307" s="156"/>
      <c r="GSL307" s="156"/>
      <c r="GSM307" s="157"/>
      <c r="GSN307" s="153"/>
      <c r="GSO307" s="156"/>
      <c r="GSP307" s="156"/>
      <c r="GSQ307" s="156"/>
      <c r="GSR307" s="156"/>
      <c r="GSS307" s="156"/>
      <c r="GST307" s="156"/>
      <c r="GSU307" s="156"/>
      <c r="GSV307" s="156"/>
      <c r="GSW307" s="156"/>
      <c r="GSX307" s="156"/>
      <c r="GSY307" s="156"/>
      <c r="GSZ307" s="156"/>
      <c r="GTA307" s="156"/>
      <c r="GTB307" s="156"/>
      <c r="GTC307" s="156"/>
      <c r="GTD307" s="156"/>
      <c r="GTE307" s="156"/>
      <c r="GTF307" s="156"/>
      <c r="GTG307" s="156"/>
      <c r="GTH307" s="156"/>
      <c r="GTI307" s="156"/>
      <c r="GTJ307" s="156"/>
      <c r="GTK307" s="156"/>
      <c r="GTL307" s="156"/>
      <c r="GTM307" s="156"/>
      <c r="GTN307" s="156"/>
      <c r="GTO307" s="156"/>
      <c r="GTP307" s="156"/>
      <c r="GTQ307" s="156"/>
      <c r="GTR307" s="157"/>
      <c r="GTS307" s="153"/>
      <c r="GTT307" s="156"/>
      <c r="GTU307" s="156"/>
      <c r="GTV307" s="156"/>
      <c r="GTW307" s="156"/>
      <c r="GTX307" s="156"/>
      <c r="GTY307" s="156"/>
      <c r="GTZ307" s="156"/>
      <c r="GUA307" s="156"/>
      <c r="GUB307" s="156"/>
      <c r="GUC307" s="156"/>
      <c r="GUD307" s="156"/>
      <c r="GUE307" s="156"/>
      <c r="GUF307" s="156"/>
      <c r="GUG307" s="156"/>
      <c r="GUH307" s="156"/>
      <c r="GUI307" s="156"/>
      <c r="GUJ307" s="156"/>
      <c r="GUK307" s="156"/>
      <c r="GUL307" s="156"/>
      <c r="GUM307" s="156"/>
      <c r="GUN307" s="156"/>
      <c r="GUO307" s="156"/>
      <c r="GUP307" s="156"/>
      <c r="GUQ307" s="156"/>
      <c r="GUR307" s="156"/>
      <c r="GUS307" s="156"/>
      <c r="GUT307" s="156"/>
      <c r="GUU307" s="156"/>
      <c r="GUV307" s="156"/>
      <c r="GUW307" s="157"/>
      <c r="GUX307" s="153"/>
      <c r="GUY307" s="156"/>
      <c r="GUZ307" s="156"/>
      <c r="GVA307" s="156"/>
      <c r="GVB307" s="156"/>
      <c r="GVC307" s="156"/>
      <c r="GVD307" s="156"/>
      <c r="GVE307" s="156"/>
      <c r="GVF307" s="156"/>
      <c r="GVG307" s="156"/>
      <c r="GVH307" s="156"/>
      <c r="GVI307" s="156"/>
      <c r="GVJ307" s="156"/>
      <c r="GVK307" s="156"/>
      <c r="GVL307" s="156"/>
      <c r="GVM307" s="156"/>
      <c r="GVN307" s="156"/>
      <c r="GVO307" s="156"/>
      <c r="GVP307" s="156"/>
      <c r="GVQ307" s="156"/>
      <c r="GVR307" s="156"/>
      <c r="GVS307" s="156"/>
      <c r="GVT307" s="156"/>
      <c r="GVU307" s="156"/>
      <c r="GVV307" s="156"/>
      <c r="GVW307" s="156"/>
      <c r="GVX307" s="156"/>
      <c r="GVY307" s="156"/>
      <c r="GVZ307" s="156"/>
      <c r="GWA307" s="156"/>
      <c r="GWB307" s="157"/>
      <c r="GWC307" s="153"/>
      <c r="GWD307" s="156"/>
      <c r="GWE307" s="156"/>
      <c r="GWF307" s="156"/>
      <c r="GWG307" s="156"/>
      <c r="GWH307" s="156"/>
      <c r="GWI307" s="156"/>
      <c r="GWJ307" s="156"/>
      <c r="GWK307" s="156"/>
      <c r="GWL307" s="156"/>
      <c r="GWM307" s="156"/>
      <c r="GWN307" s="156"/>
      <c r="GWO307" s="156"/>
      <c r="GWP307" s="156"/>
      <c r="GWQ307" s="156"/>
      <c r="GWR307" s="156"/>
      <c r="GWS307" s="156"/>
      <c r="GWT307" s="156"/>
      <c r="GWU307" s="156"/>
      <c r="GWV307" s="156"/>
      <c r="GWW307" s="156"/>
      <c r="GWX307" s="156"/>
      <c r="GWY307" s="156"/>
      <c r="GWZ307" s="156"/>
      <c r="GXA307" s="156"/>
      <c r="GXB307" s="156"/>
      <c r="GXC307" s="156"/>
      <c r="GXD307" s="156"/>
      <c r="GXE307" s="156"/>
      <c r="GXF307" s="156"/>
      <c r="GXG307" s="157"/>
      <c r="GXH307" s="153"/>
      <c r="GXI307" s="156"/>
      <c r="GXJ307" s="156"/>
      <c r="GXK307" s="156"/>
      <c r="GXL307" s="156"/>
      <c r="GXM307" s="156"/>
      <c r="GXN307" s="156"/>
      <c r="GXO307" s="156"/>
      <c r="GXP307" s="156"/>
      <c r="GXQ307" s="156"/>
      <c r="GXR307" s="156"/>
      <c r="GXS307" s="156"/>
      <c r="GXT307" s="156"/>
      <c r="GXU307" s="156"/>
      <c r="GXV307" s="156"/>
      <c r="GXW307" s="156"/>
      <c r="GXX307" s="156"/>
      <c r="GXY307" s="156"/>
      <c r="GXZ307" s="156"/>
      <c r="GYA307" s="156"/>
      <c r="GYB307" s="156"/>
      <c r="GYC307" s="156"/>
      <c r="GYD307" s="156"/>
      <c r="GYE307" s="156"/>
      <c r="GYF307" s="156"/>
      <c r="GYG307" s="156"/>
      <c r="GYH307" s="156"/>
      <c r="GYI307" s="156"/>
      <c r="GYJ307" s="156"/>
      <c r="GYK307" s="156"/>
      <c r="GYL307" s="157"/>
      <c r="GYM307" s="153"/>
      <c r="GYN307" s="156"/>
      <c r="GYO307" s="156"/>
      <c r="GYP307" s="156"/>
      <c r="GYQ307" s="156"/>
      <c r="GYR307" s="156"/>
      <c r="GYS307" s="156"/>
      <c r="GYT307" s="156"/>
      <c r="GYU307" s="156"/>
      <c r="GYV307" s="156"/>
      <c r="GYW307" s="156"/>
      <c r="GYX307" s="156"/>
      <c r="GYY307" s="156"/>
      <c r="GYZ307" s="156"/>
      <c r="GZA307" s="156"/>
      <c r="GZB307" s="156"/>
      <c r="GZC307" s="156"/>
      <c r="GZD307" s="156"/>
      <c r="GZE307" s="156"/>
      <c r="GZF307" s="156"/>
      <c r="GZG307" s="156"/>
      <c r="GZH307" s="156"/>
      <c r="GZI307" s="156"/>
      <c r="GZJ307" s="156"/>
      <c r="GZK307" s="156"/>
      <c r="GZL307" s="156"/>
      <c r="GZM307" s="156"/>
      <c r="GZN307" s="156"/>
      <c r="GZO307" s="156"/>
      <c r="GZP307" s="156"/>
      <c r="GZQ307" s="157"/>
      <c r="GZR307" s="153"/>
      <c r="GZS307" s="156"/>
      <c r="GZT307" s="156"/>
      <c r="GZU307" s="156"/>
      <c r="GZV307" s="156"/>
      <c r="GZW307" s="156"/>
      <c r="GZX307" s="156"/>
      <c r="GZY307" s="156"/>
      <c r="GZZ307" s="156"/>
      <c r="HAA307" s="156"/>
      <c r="HAB307" s="156"/>
      <c r="HAC307" s="156"/>
      <c r="HAD307" s="156"/>
      <c r="HAE307" s="156"/>
      <c r="HAF307" s="156"/>
      <c r="HAG307" s="156"/>
      <c r="HAH307" s="156"/>
      <c r="HAI307" s="156"/>
      <c r="HAJ307" s="156"/>
      <c r="HAK307" s="156"/>
      <c r="HAL307" s="156"/>
      <c r="HAM307" s="156"/>
      <c r="HAN307" s="156"/>
      <c r="HAO307" s="156"/>
      <c r="HAP307" s="156"/>
      <c r="HAQ307" s="156"/>
      <c r="HAR307" s="156"/>
      <c r="HAS307" s="156"/>
      <c r="HAT307" s="156"/>
      <c r="HAU307" s="156"/>
      <c r="HAV307" s="157"/>
      <c r="HAW307" s="153"/>
      <c r="HAX307" s="156"/>
      <c r="HAY307" s="156"/>
      <c r="HAZ307" s="156"/>
      <c r="HBA307" s="156"/>
      <c r="HBB307" s="156"/>
      <c r="HBC307" s="156"/>
      <c r="HBD307" s="156"/>
      <c r="HBE307" s="156"/>
      <c r="HBF307" s="156"/>
      <c r="HBG307" s="156"/>
      <c r="HBH307" s="156"/>
      <c r="HBI307" s="156"/>
      <c r="HBJ307" s="156"/>
      <c r="HBK307" s="156"/>
      <c r="HBL307" s="156"/>
      <c r="HBM307" s="156"/>
      <c r="HBN307" s="156"/>
      <c r="HBO307" s="156"/>
      <c r="HBP307" s="156"/>
      <c r="HBQ307" s="156"/>
      <c r="HBR307" s="156"/>
      <c r="HBS307" s="156"/>
      <c r="HBT307" s="156"/>
      <c r="HBU307" s="156"/>
      <c r="HBV307" s="156"/>
      <c r="HBW307" s="156"/>
      <c r="HBX307" s="156"/>
      <c r="HBY307" s="156"/>
      <c r="HBZ307" s="156"/>
      <c r="HCA307" s="157"/>
      <c r="HCB307" s="153"/>
      <c r="HCC307" s="156"/>
      <c r="HCD307" s="156"/>
      <c r="HCE307" s="156"/>
      <c r="HCF307" s="156"/>
      <c r="HCG307" s="156"/>
      <c r="HCH307" s="156"/>
      <c r="HCI307" s="156"/>
      <c r="HCJ307" s="156"/>
      <c r="HCK307" s="156"/>
      <c r="HCL307" s="156"/>
      <c r="HCM307" s="156"/>
      <c r="HCN307" s="156"/>
      <c r="HCO307" s="156"/>
      <c r="HCP307" s="156"/>
      <c r="HCQ307" s="156"/>
      <c r="HCR307" s="156"/>
      <c r="HCS307" s="156"/>
      <c r="HCT307" s="156"/>
      <c r="HCU307" s="156"/>
      <c r="HCV307" s="156"/>
      <c r="HCW307" s="156"/>
      <c r="HCX307" s="156"/>
      <c r="HCY307" s="156"/>
      <c r="HCZ307" s="156"/>
      <c r="HDA307" s="156"/>
      <c r="HDB307" s="156"/>
      <c r="HDC307" s="156"/>
      <c r="HDD307" s="156"/>
      <c r="HDE307" s="156"/>
      <c r="HDF307" s="157"/>
      <c r="HDG307" s="153"/>
      <c r="HDH307" s="156"/>
      <c r="HDI307" s="156"/>
      <c r="HDJ307" s="156"/>
      <c r="HDK307" s="156"/>
      <c r="HDL307" s="156"/>
      <c r="HDM307" s="156"/>
      <c r="HDN307" s="156"/>
      <c r="HDO307" s="156"/>
      <c r="HDP307" s="156"/>
      <c r="HDQ307" s="156"/>
      <c r="HDR307" s="156"/>
      <c r="HDS307" s="156"/>
      <c r="HDT307" s="156"/>
      <c r="HDU307" s="156"/>
      <c r="HDV307" s="156"/>
      <c r="HDW307" s="156"/>
      <c r="HDX307" s="156"/>
      <c r="HDY307" s="156"/>
      <c r="HDZ307" s="156"/>
      <c r="HEA307" s="156"/>
      <c r="HEB307" s="156"/>
      <c r="HEC307" s="156"/>
      <c r="HED307" s="156"/>
      <c r="HEE307" s="156"/>
      <c r="HEF307" s="156"/>
      <c r="HEG307" s="156"/>
      <c r="HEH307" s="156"/>
      <c r="HEI307" s="156"/>
      <c r="HEJ307" s="156"/>
      <c r="HEK307" s="157"/>
      <c r="HEL307" s="153"/>
      <c r="HEM307" s="156"/>
      <c r="HEN307" s="156"/>
      <c r="HEO307" s="156"/>
      <c r="HEP307" s="156"/>
      <c r="HEQ307" s="156"/>
      <c r="HER307" s="156"/>
      <c r="HES307" s="156"/>
      <c r="HET307" s="156"/>
      <c r="HEU307" s="156"/>
      <c r="HEV307" s="156"/>
      <c r="HEW307" s="156"/>
      <c r="HEX307" s="156"/>
      <c r="HEY307" s="156"/>
      <c r="HEZ307" s="156"/>
      <c r="HFA307" s="156"/>
      <c r="HFB307" s="156"/>
      <c r="HFC307" s="156"/>
      <c r="HFD307" s="156"/>
      <c r="HFE307" s="156"/>
      <c r="HFF307" s="156"/>
      <c r="HFG307" s="156"/>
      <c r="HFH307" s="156"/>
      <c r="HFI307" s="156"/>
      <c r="HFJ307" s="156"/>
      <c r="HFK307" s="156"/>
      <c r="HFL307" s="156"/>
      <c r="HFM307" s="156"/>
      <c r="HFN307" s="156"/>
      <c r="HFO307" s="156"/>
      <c r="HFP307" s="157"/>
      <c r="HFQ307" s="153"/>
      <c r="HFR307" s="156"/>
      <c r="HFS307" s="156"/>
      <c r="HFT307" s="156"/>
      <c r="HFU307" s="156"/>
      <c r="HFV307" s="156"/>
      <c r="HFW307" s="156"/>
      <c r="HFX307" s="156"/>
      <c r="HFY307" s="156"/>
      <c r="HFZ307" s="156"/>
      <c r="HGA307" s="156"/>
      <c r="HGB307" s="156"/>
      <c r="HGC307" s="156"/>
      <c r="HGD307" s="156"/>
      <c r="HGE307" s="156"/>
      <c r="HGF307" s="156"/>
      <c r="HGG307" s="156"/>
      <c r="HGH307" s="156"/>
      <c r="HGI307" s="156"/>
      <c r="HGJ307" s="156"/>
      <c r="HGK307" s="156"/>
      <c r="HGL307" s="156"/>
      <c r="HGM307" s="156"/>
      <c r="HGN307" s="156"/>
      <c r="HGO307" s="156"/>
      <c r="HGP307" s="156"/>
      <c r="HGQ307" s="156"/>
      <c r="HGR307" s="156"/>
      <c r="HGS307" s="156"/>
      <c r="HGT307" s="156"/>
      <c r="HGU307" s="157"/>
      <c r="HGV307" s="153"/>
      <c r="HGW307" s="156"/>
      <c r="HGX307" s="156"/>
      <c r="HGY307" s="156"/>
      <c r="HGZ307" s="156"/>
      <c r="HHA307" s="156"/>
      <c r="HHB307" s="156"/>
      <c r="HHC307" s="156"/>
      <c r="HHD307" s="156"/>
      <c r="HHE307" s="156"/>
      <c r="HHF307" s="156"/>
      <c r="HHG307" s="156"/>
      <c r="HHH307" s="156"/>
      <c r="HHI307" s="156"/>
      <c r="HHJ307" s="156"/>
      <c r="HHK307" s="156"/>
      <c r="HHL307" s="156"/>
      <c r="HHM307" s="156"/>
      <c r="HHN307" s="156"/>
      <c r="HHO307" s="156"/>
      <c r="HHP307" s="156"/>
      <c r="HHQ307" s="156"/>
      <c r="HHR307" s="156"/>
      <c r="HHS307" s="156"/>
      <c r="HHT307" s="156"/>
      <c r="HHU307" s="156"/>
      <c r="HHV307" s="156"/>
      <c r="HHW307" s="156"/>
      <c r="HHX307" s="156"/>
      <c r="HHY307" s="156"/>
      <c r="HHZ307" s="157"/>
      <c r="HIA307" s="153"/>
      <c r="HIB307" s="156"/>
      <c r="HIC307" s="156"/>
      <c r="HID307" s="156"/>
      <c r="HIE307" s="156"/>
      <c r="HIF307" s="156"/>
      <c r="HIG307" s="156"/>
      <c r="HIH307" s="156"/>
      <c r="HII307" s="156"/>
      <c r="HIJ307" s="156"/>
      <c r="HIK307" s="156"/>
      <c r="HIL307" s="156"/>
      <c r="HIM307" s="156"/>
      <c r="HIN307" s="156"/>
      <c r="HIO307" s="156"/>
      <c r="HIP307" s="156"/>
      <c r="HIQ307" s="156"/>
      <c r="HIR307" s="156"/>
      <c r="HIS307" s="156"/>
      <c r="HIT307" s="156"/>
      <c r="HIU307" s="156"/>
      <c r="HIV307" s="156"/>
      <c r="HIW307" s="156"/>
      <c r="HIX307" s="156"/>
      <c r="HIY307" s="156"/>
      <c r="HIZ307" s="156"/>
      <c r="HJA307" s="156"/>
      <c r="HJB307" s="156"/>
      <c r="HJC307" s="156"/>
      <c r="HJD307" s="156"/>
      <c r="HJE307" s="157"/>
      <c r="HJF307" s="153"/>
      <c r="HJG307" s="156"/>
      <c r="HJH307" s="156"/>
      <c r="HJI307" s="156"/>
      <c r="HJJ307" s="156"/>
      <c r="HJK307" s="156"/>
      <c r="HJL307" s="156"/>
      <c r="HJM307" s="156"/>
      <c r="HJN307" s="156"/>
      <c r="HJO307" s="156"/>
      <c r="HJP307" s="156"/>
      <c r="HJQ307" s="156"/>
      <c r="HJR307" s="156"/>
      <c r="HJS307" s="156"/>
      <c r="HJT307" s="156"/>
      <c r="HJU307" s="156"/>
      <c r="HJV307" s="156"/>
      <c r="HJW307" s="156"/>
      <c r="HJX307" s="156"/>
      <c r="HJY307" s="156"/>
      <c r="HJZ307" s="156"/>
      <c r="HKA307" s="156"/>
      <c r="HKB307" s="156"/>
      <c r="HKC307" s="156"/>
      <c r="HKD307" s="156"/>
      <c r="HKE307" s="156"/>
      <c r="HKF307" s="156"/>
      <c r="HKG307" s="156"/>
      <c r="HKH307" s="156"/>
      <c r="HKI307" s="156"/>
      <c r="HKJ307" s="157"/>
      <c r="HKK307" s="153"/>
      <c r="HKL307" s="156"/>
      <c r="HKM307" s="156"/>
      <c r="HKN307" s="156"/>
      <c r="HKO307" s="156"/>
      <c r="HKP307" s="156"/>
      <c r="HKQ307" s="156"/>
      <c r="HKR307" s="156"/>
      <c r="HKS307" s="156"/>
      <c r="HKT307" s="156"/>
      <c r="HKU307" s="156"/>
      <c r="HKV307" s="156"/>
      <c r="HKW307" s="156"/>
      <c r="HKX307" s="156"/>
      <c r="HKY307" s="156"/>
      <c r="HKZ307" s="156"/>
      <c r="HLA307" s="156"/>
      <c r="HLB307" s="156"/>
      <c r="HLC307" s="156"/>
      <c r="HLD307" s="156"/>
      <c r="HLE307" s="156"/>
      <c r="HLF307" s="156"/>
      <c r="HLG307" s="156"/>
      <c r="HLH307" s="156"/>
      <c r="HLI307" s="156"/>
      <c r="HLJ307" s="156"/>
      <c r="HLK307" s="156"/>
      <c r="HLL307" s="156"/>
      <c r="HLM307" s="156"/>
      <c r="HLN307" s="156"/>
      <c r="HLO307" s="157"/>
      <c r="HLP307" s="153"/>
      <c r="HLQ307" s="156"/>
      <c r="HLR307" s="156"/>
      <c r="HLS307" s="156"/>
      <c r="HLT307" s="156"/>
      <c r="HLU307" s="156"/>
      <c r="HLV307" s="156"/>
      <c r="HLW307" s="156"/>
      <c r="HLX307" s="156"/>
      <c r="HLY307" s="156"/>
      <c r="HLZ307" s="156"/>
      <c r="HMA307" s="156"/>
      <c r="HMB307" s="156"/>
      <c r="HMC307" s="156"/>
      <c r="HMD307" s="156"/>
      <c r="HME307" s="156"/>
      <c r="HMF307" s="156"/>
      <c r="HMG307" s="156"/>
      <c r="HMH307" s="156"/>
      <c r="HMI307" s="156"/>
      <c r="HMJ307" s="156"/>
      <c r="HMK307" s="156"/>
      <c r="HML307" s="156"/>
      <c r="HMM307" s="156"/>
      <c r="HMN307" s="156"/>
      <c r="HMO307" s="156"/>
      <c r="HMP307" s="156"/>
      <c r="HMQ307" s="156"/>
      <c r="HMR307" s="156"/>
      <c r="HMS307" s="156"/>
      <c r="HMT307" s="157"/>
      <c r="HMU307" s="153"/>
      <c r="HMV307" s="156"/>
      <c r="HMW307" s="156"/>
      <c r="HMX307" s="156"/>
      <c r="HMY307" s="156"/>
      <c r="HMZ307" s="156"/>
      <c r="HNA307" s="156"/>
      <c r="HNB307" s="156"/>
      <c r="HNC307" s="156"/>
      <c r="HND307" s="156"/>
      <c r="HNE307" s="156"/>
      <c r="HNF307" s="156"/>
      <c r="HNG307" s="156"/>
      <c r="HNH307" s="156"/>
      <c r="HNI307" s="156"/>
      <c r="HNJ307" s="156"/>
      <c r="HNK307" s="156"/>
      <c r="HNL307" s="156"/>
      <c r="HNM307" s="156"/>
      <c r="HNN307" s="156"/>
      <c r="HNO307" s="156"/>
      <c r="HNP307" s="156"/>
      <c r="HNQ307" s="156"/>
      <c r="HNR307" s="156"/>
      <c r="HNS307" s="156"/>
      <c r="HNT307" s="156"/>
      <c r="HNU307" s="156"/>
      <c r="HNV307" s="156"/>
      <c r="HNW307" s="156"/>
      <c r="HNX307" s="156"/>
      <c r="HNY307" s="157"/>
      <c r="HNZ307" s="153"/>
      <c r="HOA307" s="156"/>
      <c r="HOB307" s="156"/>
      <c r="HOC307" s="156"/>
      <c r="HOD307" s="156"/>
      <c r="HOE307" s="156"/>
      <c r="HOF307" s="156"/>
      <c r="HOG307" s="156"/>
      <c r="HOH307" s="156"/>
      <c r="HOI307" s="156"/>
      <c r="HOJ307" s="156"/>
      <c r="HOK307" s="156"/>
      <c r="HOL307" s="156"/>
      <c r="HOM307" s="156"/>
      <c r="HON307" s="156"/>
      <c r="HOO307" s="156"/>
      <c r="HOP307" s="156"/>
      <c r="HOQ307" s="156"/>
      <c r="HOR307" s="156"/>
      <c r="HOS307" s="156"/>
      <c r="HOT307" s="156"/>
      <c r="HOU307" s="156"/>
      <c r="HOV307" s="156"/>
      <c r="HOW307" s="156"/>
      <c r="HOX307" s="156"/>
      <c r="HOY307" s="156"/>
      <c r="HOZ307" s="156"/>
      <c r="HPA307" s="156"/>
      <c r="HPB307" s="156"/>
      <c r="HPC307" s="156"/>
      <c r="HPD307" s="157"/>
      <c r="HPE307" s="153"/>
      <c r="HPF307" s="156"/>
      <c r="HPG307" s="156"/>
      <c r="HPH307" s="156"/>
      <c r="HPI307" s="156"/>
      <c r="HPJ307" s="156"/>
      <c r="HPK307" s="156"/>
      <c r="HPL307" s="156"/>
      <c r="HPM307" s="156"/>
      <c r="HPN307" s="156"/>
      <c r="HPO307" s="156"/>
      <c r="HPP307" s="156"/>
      <c r="HPQ307" s="156"/>
      <c r="HPR307" s="156"/>
      <c r="HPS307" s="156"/>
      <c r="HPT307" s="156"/>
      <c r="HPU307" s="156"/>
      <c r="HPV307" s="156"/>
      <c r="HPW307" s="156"/>
      <c r="HPX307" s="156"/>
      <c r="HPY307" s="156"/>
      <c r="HPZ307" s="156"/>
      <c r="HQA307" s="156"/>
      <c r="HQB307" s="156"/>
      <c r="HQC307" s="156"/>
      <c r="HQD307" s="156"/>
      <c r="HQE307" s="156"/>
      <c r="HQF307" s="156"/>
      <c r="HQG307" s="156"/>
      <c r="HQH307" s="156"/>
      <c r="HQI307" s="157"/>
      <c r="HQJ307" s="153"/>
      <c r="HQK307" s="156"/>
      <c r="HQL307" s="156"/>
      <c r="HQM307" s="156"/>
      <c r="HQN307" s="156"/>
      <c r="HQO307" s="156"/>
      <c r="HQP307" s="156"/>
      <c r="HQQ307" s="156"/>
      <c r="HQR307" s="156"/>
      <c r="HQS307" s="156"/>
      <c r="HQT307" s="156"/>
      <c r="HQU307" s="156"/>
      <c r="HQV307" s="156"/>
      <c r="HQW307" s="156"/>
      <c r="HQX307" s="156"/>
      <c r="HQY307" s="156"/>
      <c r="HQZ307" s="156"/>
      <c r="HRA307" s="156"/>
      <c r="HRB307" s="156"/>
      <c r="HRC307" s="156"/>
      <c r="HRD307" s="156"/>
      <c r="HRE307" s="156"/>
      <c r="HRF307" s="156"/>
      <c r="HRG307" s="156"/>
      <c r="HRH307" s="156"/>
      <c r="HRI307" s="156"/>
      <c r="HRJ307" s="156"/>
      <c r="HRK307" s="156"/>
      <c r="HRL307" s="156"/>
      <c r="HRM307" s="156"/>
      <c r="HRN307" s="157"/>
      <c r="HRO307" s="153"/>
      <c r="HRP307" s="156"/>
      <c r="HRQ307" s="156"/>
      <c r="HRR307" s="156"/>
      <c r="HRS307" s="156"/>
      <c r="HRT307" s="156"/>
      <c r="HRU307" s="156"/>
      <c r="HRV307" s="156"/>
      <c r="HRW307" s="156"/>
      <c r="HRX307" s="156"/>
      <c r="HRY307" s="156"/>
      <c r="HRZ307" s="156"/>
      <c r="HSA307" s="156"/>
      <c r="HSB307" s="156"/>
      <c r="HSC307" s="156"/>
      <c r="HSD307" s="156"/>
      <c r="HSE307" s="156"/>
      <c r="HSF307" s="156"/>
      <c r="HSG307" s="156"/>
      <c r="HSH307" s="156"/>
      <c r="HSI307" s="156"/>
      <c r="HSJ307" s="156"/>
      <c r="HSK307" s="156"/>
      <c r="HSL307" s="156"/>
      <c r="HSM307" s="156"/>
      <c r="HSN307" s="156"/>
      <c r="HSO307" s="156"/>
      <c r="HSP307" s="156"/>
      <c r="HSQ307" s="156"/>
      <c r="HSR307" s="156"/>
      <c r="HSS307" s="157"/>
      <c r="HST307" s="153"/>
      <c r="HSU307" s="156"/>
      <c r="HSV307" s="156"/>
      <c r="HSW307" s="156"/>
      <c r="HSX307" s="156"/>
      <c r="HSY307" s="156"/>
      <c r="HSZ307" s="156"/>
      <c r="HTA307" s="156"/>
      <c r="HTB307" s="156"/>
      <c r="HTC307" s="156"/>
      <c r="HTD307" s="156"/>
      <c r="HTE307" s="156"/>
      <c r="HTF307" s="156"/>
      <c r="HTG307" s="156"/>
      <c r="HTH307" s="156"/>
      <c r="HTI307" s="156"/>
      <c r="HTJ307" s="156"/>
      <c r="HTK307" s="156"/>
      <c r="HTL307" s="156"/>
      <c r="HTM307" s="156"/>
      <c r="HTN307" s="156"/>
      <c r="HTO307" s="156"/>
      <c r="HTP307" s="156"/>
      <c r="HTQ307" s="156"/>
      <c r="HTR307" s="156"/>
      <c r="HTS307" s="156"/>
      <c r="HTT307" s="156"/>
      <c r="HTU307" s="156"/>
      <c r="HTV307" s="156"/>
      <c r="HTW307" s="156"/>
      <c r="HTX307" s="157"/>
      <c r="HTY307" s="153"/>
      <c r="HTZ307" s="156"/>
      <c r="HUA307" s="156"/>
      <c r="HUB307" s="156"/>
      <c r="HUC307" s="156"/>
      <c r="HUD307" s="156"/>
      <c r="HUE307" s="156"/>
      <c r="HUF307" s="156"/>
      <c r="HUG307" s="156"/>
      <c r="HUH307" s="156"/>
      <c r="HUI307" s="156"/>
      <c r="HUJ307" s="156"/>
      <c r="HUK307" s="156"/>
      <c r="HUL307" s="156"/>
      <c r="HUM307" s="156"/>
      <c r="HUN307" s="156"/>
      <c r="HUO307" s="156"/>
      <c r="HUP307" s="156"/>
      <c r="HUQ307" s="156"/>
      <c r="HUR307" s="156"/>
      <c r="HUS307" s="156"/>
      <c r="HUT307" s="156"/>
      <c r="HUU307" s="156"/>
      <c r="HUV307" s="156"/>
      <c r="HUW307" s="156"/>
      <c r="HUX307" s="156"/>
      <c r="HUY307" s="156"/>
      <c r="HUZ307" s="156"/>
      <c r="HVA307" s="156"/>
      <c r="HVB307" s="156"/>
      <c r="HVC307" s="157"/>
      <c r="HVD307" s="153"/>
      <c r="HVE307" s="156"/>
      <c r="HVF307" s="156"/>
      <c r="HVG307" s="156"/>
      <c r="HVH307" s="156"/>
      <c r="HVI307" s="156"/>
      <c r="HVJ307" s="156"/>
      <c r="HVK307" s="156"/>
      <c r="HVL307" s="156"/>
      <c r="HVM307" s="156"/>
      <c r="HVN307" s="156"/>
      <c r="HVO307" s="156"/>
      <c r="HVP307" s="156"/>
      <c r="HVQ307" s="156"/>
      <c r="HVR307" s="156"/>
      <c r="HVS307" s="156"/>
      <c r="HVT307" s="156"/>
      <c r="HVU307" s="156"/>
      <c r="HVV307" s="156"/>
      <c r="HVW307" s="156"/>
      <c r="HVX307" s="156"/>
      <c r="HVY307" s="156"/>
      <c r="HVZ307" s="156"/>
      <c r="HWA307" s="156"/>
      <c r="HWB307" s="156"/>
      <c r="HWC307" s="156"/>
      <c r="HWD307" s="156"/>
      <c r="HWE307" s="156"/>
      <c r="HWF307" s="156"/>
      <c r="HWG307" s="156"/>
      <c r="HWH307" s="157"/>
      <c r="HWI307" s="153"/>
      <c r="HWJ307" s="156"/>
      <c r="HWK307" s="156"/>
      <c r="HWL307" s="156"/>
      <c r="HWM307" s="156"/>
      <c r="HWN307" s="156"/>
      <c r="HWO307" s="156"/>
      <c r="HWP307" s="156"/>
      <c r="HWQ307" s="156"/>
      <c r="HWR307" s="156"/>
      <c r="HWS307" s="156"/>
      <c r="HWT307" s="156"/>
      <c r="HWU307" s="156"/>
      <c r="HWV307" s="156"/>
      <c r="HWW307" s="156"/>
      <c r="HWX307" s="156"/>
      <c r="HWY307" s="156"/>
      <c r="HWZ307" s="156"/>
      <c r="HXA307" s="156"/>
      <c r="HXB307" s="156"/>
      <c r="HXC307" s="156"/>
      <c r="HXD307" s="156"/>
      <c r="HXE307" s="156"/>
      <c r="HXF307" s="156"/>
      <c r="HXG307" s="156"/>
      <c r="HXH307" s="156"/>
      <c r="HXI307" s="156"/>
      <c r="HXJ307" s="156"/>
      <c r="HXK307" s="156"/>
      <c r="HXL307" s="156"/>
      <c r="HXM307" s="157"/>
      <c r="HXN307" s="153"/>
      <c r="HXO307" s="156"/>
      <c r="HXP307" s="156"/>
      <c r="HXQ307" s="156"/>
      <c r="HXR307" s="156"/>
      <c r="HXS307" s="156"/>
      <c r="HXT307" s="156"/>
      <c r="HXU307" s="156"/>
      <c r="HXV307" s="156"/>
      <c r="HXW307" s="156"/>
      <c r="HXX307" s="156"/>
      <c r="HXY307" s="156"/>
      <c r="HXZ307" s="156"/>
      <c r="HYA307" s="156"/>
      <c r="HYB307" s="156"/>
      <c r="HYC307" s="156"/>
      <c r="HYD307" s="156"/>
      <c r="HYE307" s="156"/>
      <c r="HYF307" s="156"/>
      <c r="HYG307" s="156"/>
      <c r="HYH307" s="156"/>
      <c r="HYI307" s="156"/>
      <c r="HYJ307" s="156"/>
      <c r="HYK307" s="156"/>
      <c r="HYL307" s="156"/>
      <c r="HYM307" s="156"/>
      <c r="HYN307" s="156"/>
      <c r="HYO307" s="156"/>
      <c r="HYP307" s="156"/>
      <c r="HYQ307" s="156"/>
      <c r="HYR307" s="157"/>
      <c r="HYS307" s="153"/>
      <c r="HYT307" s="156"/>
      <c r="HYU307" s="156"/>
      <c r="HYV307" s="156"/>
      <c r="HYW307" s="156"/>
      <c r="HYX307" s="156"/>
      <c r="HYY307" s="156"/>
      <c r="HYZ307" s="156"/>
      <c r="HZA307" s="156"/>
      <c r="HZB307" s="156"/>
      <c r="HZC307" s="156"/>
      <c r="HZD307" s="156"/>
      <c r="HZE307" s="156"/>
      <c r="HZF307" s="156"/>
      <c r="HZG307" s="156"/>
      <c r="HZH307" s="156"/>
      <c r="HZI307" s="156"/>
      <c r="HZJ307" s="156"/>
      <c r="HZK307" s="156"/>
      <c r="HZL307" s="156"/>
      <c r="HZM307" s="156"/>
      <c r="HZN307" s="156"/>
      <c r="HZO307" s="156"/>
      <c r="HZP307" s="156"/>
      <c r="HZQ307" s="156"/>
      <c r="HZR307" s="156"/>
      <c r="HZS307" s="156"/>
      <c r="HZT307" s="156"/>
      <c r="HZU307" s="156"/>
      <c r="HZV307" s="156"/>
      <c r="HZW307" s="157"/>
      <c r="HZX307" s="153"/>
      <c r="HZY307" s="156"/>
      <c r="HZZ307" s="156"/>
      <c r="IAA307" s="156"/>
      <c r="IAB307" s="156"/>
      <c r="IAC307" s="156"/>
      <c r="IAD307" s="156"/>
      <c r="IAE307" s="156"/>
      <c r="IAF307" s="156"/>
      <c r="IAG307" s="156"/>
      <c r="IAH307" s="156"/>
      <c r="IAI307" s="156"/>
      <c r="IAJ307" s="156"/>
      <c r="IAK307" s="156"/>
      <c r="IAL307" s="156"/>
      <c r="IAM307" s="156"/>
      <c r="IAN307" s="156"/>
      <c r="IAO307" s="156"/>
      <c r="IAP307" s="156"/>
      <c r="IAQ307" s="156"/>
      <c r="IAR307" s="156"/>
      <c r="IAS307" s="156"/>
      <c r="IAT307" s="156"/>
      <c r="IAU307" s="156"/>
      <c r="IAV307" s="156"/>
      <c r="IAW307" s="156"/>
      <c r="IAX307" s="156"/>
      <c r="IAY307" s="156"/>
      <c r="IAZ307" s="156"/>
      <c r="IBA307" s="156"/>
      <c r="IBB307" s="157"/>
      <c r="IBC307" s="153"/>
      <c r="IBD307" s="156"/>
      <c r="IBE307" s="156"/>
      <c r="IBF307" s="156"/>
      <c r="IBG307" s="156"/>
      <c r="IBH307" s="156"/>
      <c r="IBI307" s="156"/>
      <c r="IBJ307" s="156"/>
      <c r="IBK307" s="156"/>
      <c r="IBL307" s="156"/>
      <c r="IBM307" s="156"/>
      <c r="IBN307" s="156"/>
      <c r="IBO307" s="156"/>
      <c r="IBP307" s="156"/>
      <c r="IBQ307" s="156"/>
      <c r="IBR307" s="156"/>
      <c r="IBS307" s="156"/>
      <c r="IBT307" s="156"/>
      <c r="IBU307" s="156"/>
      <c r="IBV307" s="156"/>
      <c r="IBW307" s="156"/>
      <c r="IBX307" s="156"/>
      <c r="IBY307" s="156"/>
      <c r="IBZ307" s="156"/>
      <c r="ICA307" s="156"/>
      <c r="ICB307" s="156"/>
      <c r="ICC307" s="156"/>
      <c r="ICD307" s="156"/>
      <c r="ICE307" s="156"/>
      <c r="ICF307" s="156"/>
      <c r="ICG307" s="157"/>
      <c r="ICH307" s="153"/>
      <c r="ICI307" s="156"/>
      <c r="ICJ307" s="156"/>
      <c r="ICK307" s="156"/>
      <c r="ICL307" s="156"/>
      <c r="ICM307" s="156"/>
      <c r="ICN307" s="156"/>
      <c r="ICO307" s="156"/>
      <c r="ICP307" s="156"/>
      <c r="ICQ307" s="156"/>
      <c r="ICR307" s="156"/>
      <c r="ICS307" s="156"/>
      <c r="ICT307" s="156"/>
      <c r="ICU307" s="156"/>
      <c r="ICV307" s="156"/>
      <c r="ICW307" s="156"/>
      <c r="ICX307" s="156"/>
      <c r="ICY307" s="156"/>
      <c r="ICZ307" s="156"/>
      <c r="IDA307" s="156"/>
      <c r="IDB307" s="156"/>
      <c r="IDC307" s="156"/>
      <c r="IDD307" s="156"/>
      <c r="IDE307" s="156"/>
      <c r="IDF307" s="156"/>
      <c r="IDG307" s="156"/>
      <c r="IDH307" s="156"/>
      <c r="IDI307" s="156"/>
      <c r="IDJ307" s="156"/>
      <c r="IDK307" s="156"/>
      <c r="IDL307" s="157"/>
      <c r="IDM307" s="153"/>
      <c r="IDN307" s="156"/>
      <c r="IDO307" s="156"/>
      <c r="IDP307" s="156"/>
      <c r="IDQ307" s="156"/>
      <c r="IDR307" s="156"/>
      <c r="IDS307" s="156"/>
      <c r="IDT307" s="156"/>
      <c r="IDU307" s="156"/>
      <c r="IDV307" s="156"/>
      <c r="IDW307" s="156"/>
      <c r="IDX307" s="156"/>
      <c r="IDY307" s="156"/>
      <c r="IDZ307" s="156"/>
      <c r="IEA307" s="156"/>
      <c r="IEB307" s="156"/>
      <c r="IEC307" s="156"/>
      <c r="IED307" s="156"/>
      <c r="IEE307" s="156"/>
      <c r="IEF307" s="156"/>
      <c r="IEG307" s="156"/>
      <c r="IEH307" s="156"/>
      <c r="IEI307" s="156"/>
      <c r="IEJ307" s="156"/>
      <c r="IEK307" s="156"/>
      <c r="IEL307" s="156"/>
      <c r="IEM307" s="156"/>
      <c r="IEN307" s="156"/>
      <c r="IEO307" s="156"/>
      <c r="IEP307" s="156"/>
      <c r="IEQ307" s="157"/>
      <c r="IER307" s="153"/>
      <c r="IES307" s="156"/>
      <c r="IET307" s="156"/>
      <c r="IEU307" s="156"/>
      <c r="IEV307" s="156"/>
      <c r="IEW307" s="156"/>
      <c r="IEX307" s="156"/>
      <c r="IEY307" s="156"/>
      <c r="IEZ307" s="156"/>
      <c r="IFA307" s="156"/>
      <c r="IFB307" s="156"/>
      <c r="IFC307" s="156"/>
      <c r="IFD307" s="156"/>
      <c r="IFE307" s="156"/>
      <c r="IFF307" s="156"/>
      <c r="IFG307" s="156"/>
      <c r="IFH307" s="156"/>
      <c r="IFI307" s="156"/>
      <c r="IFJ307" s="156"/>
      <c r="IFK307" s="156"/>
      <c r="IFL307" s="156"/>
      <c r="IFM307" s="156"/>
      <c r="IFN307" s="156"/>
      <c r="IFO307" s="156"/>
      <c r="IFP307" s="156"/>
      <c r="IFQ307" s="156"/>
      <c r="IFR307" s="156"/>
      <c r="IFS307" s="156"/>
      <c r="IFT307" s="156"/>
      <c r="IFU307" s="156"/>
      <c r="IFV307" s="157"/>
      <c r="IFW307" s="153"/>
      <c r="IFX307" s="156"/>
      <c r="IFY307" s="156"/>
      <c r="IFZ307" s="156"/>
      <c r="IGA307" s="156"/>
      <c r="IGB307" s="156"/>
      <c r="IGC307" s="156"/>
      <c r="IGD307" s="156"/>
      <c r="IGE307" s="156"/>
      <c r="IGF307" s="156"/>
      <c r="IGG307" s="156"/>
      <c r="IGH307" s="156"/>
      <c r="IGI307" s="156"/>
      <c r="IGJ307" s="156"/>
      <c r="IGK307" s="156"/>
      <c r="IGL307" s="156"/>
      <c r="IGM307" s="156"/>
      <c r="IGN307" s="156"/>
      <c r="IGO307" s="156"/>
      <c r="IGP307" s="156"/>
      <c r="IGQ307" s="156"/>
      <c r="IGR307" s="156"/>
      <c r="IGS307" s="156"/>
      <c r="IGT307" s="156"/>
      <c r="IGU307" s="156"/>
      <c r="IGV307" s="156"/>
      <c r="IGW307" s="156"/>
      <c r="IGX307" s="156"/>
      <c r="IGY307" s="156"/>
      <c r="IGZ307" s="156"/>
      <c r="IHA307" s="157"/>
      <c r="IHB307" s="153"/>
      <c r="IHC307" s="156"/>
      <c r="IHD307" s="156"/>
      <c r="IHE307" s="156"/>
      <c r="IHF307" s="156"/>
      <c r="IHG307" s="156"/>
      <c r="IHH307" s="156"/>
      <c r="IHI307" s="156"/>
      <c r="IHJ307" s="156"/>
      <c r="IHK307" s="156"/>
      <c r="IHL307" s="156"/>
      <c r="IHM307" s="156"/>
      <c r="IHN307" s="156"/>
      <c r="IHO307" s="156"/>
      <c r="IHP307" s="156"/>
      <c r="IHQ307" s="156"/>
      <c r="IHR307" s="156"/>
      <c r="IHS307" s="156"/>
      <c r="IHT307" s="156"/>
      <c r="IHU307" s="156"/>
      <c r="IHV307" s="156"/>
      <c r="IHW307" s="156"/>
      <c r="IHX307" s="156"/>
      <c r="IHY307" s="156"/>
      <c r="IHZ307" s="156"/>
      <c r="IIA307" s="156"/>
      <c r="IIB307" s="156"/>
      <c r="IIC307" s="156"/>
      <c r="IID307" s="156"/>
      <c r="IIE307" s="156"/>
      <c r="IIF307" s="157"/>
      <c r="IIG307" s="153"/>
      <c r="IIH307" s="156"/>
      <c r="III307" s="156"/>
      <c r="IIJ307" s="156"/>
      <c r="IIK307" s="156"/>
      <c r="IIL307" s="156"/>
      <c r="IIM307" s="156"/>
      <c r="IIN307" s="156"/>
      <c r="IIO307" s="156"/>
      <c r="IIP307" s="156"/>
      <c r="IIQ307" s="156"/>
      <c r="IIR307" s="156"/>
      <c r="IIS307" s="156"/>
      <c r="IIT307" s="156"/>
      <c r="IIU307" s="156"/>
      <c r="IIV307" s="156"/>
      <c r="IIW307" s="156"/>
      <c r="IIX307" s="156"/>
      <c r="IIY307" s="156"/>
      <c r="IIZ307" s="156"/>
      <c r="IJA307" s="156"/>
      <c r="IJB307" s="156"/>
      <c r="IJC307" s="156"/>
      <c r="IJD307" s="156"/>
      <c r="IJE307" s="156"/>
      <c r="IJF307" s="156"/>
      <c r="IJG307" s="156"/>
      <c r="IJH307" s="156"/>
      <c r="IJI307" s="156"/>
      <c r="IJJ307" s="156"/>
      <c r="IJK307" s="157"/>
      <c r="IJL307" s="153"/>
      <c r="IJM307" s="156"/>
      <c r="IJN307" s="156"/>
      <c r="IJO307" s="156"/>
      <c r="IJP307" s="156"/>
      <c r="IJQ307" s="156"/>
      <c r="IJR307" s="156"/>
      <c r="IJS307" s="156"/>
      <c r="IJT307" s="156"/>
      <c r="IJU307" s="156"/>
      <c r="IJV307" s="156"/>
      <c r="IJW307" s="156"/>
      <c r="IJX307" s="156"/>
      <c r="IJY307" s="156"/>
      <c r="IJZ307" s="156"/>
      <c r="IKA307" s="156"/>
      <c r="IKB307" s="156"/>
      <c r="IKC307" s="156"/>
      <c r="IKD307" s="156"/>
      <c r="IKE307" s="156"/>
      <c r="IKF307" s="156"/>
      <c r="IKG307" s="156"/>
      <c r="IKH307" s="156"/>
      <c r="IKI307" s="156"/>
      <c r="IKJ307" s="156"/>
      <c r="IKK307" s="156"/>
      <c r="IKL307" s="156"/>
      <c r="IKM307" s="156"/>
      <c r="IKN307" s="156"/>
      <c r="IKO307" s="156"/>
      <c r="IKP307" s="157"/>
      <c r="IKQ307" s="153"/>
      <c r="IKR307" s="156"/>
      <c r="IKS307" s="156"/>
      <c r="IKT307" s="156"/>
      <c r="IKU307" s="156"/>
      <c r="IKV307" s="156"/>
      <c r="IKW307" s="156"/>
      <c r="IKX307" s="156"/>
      <c r="IKY307" s="156"/>
      <c r="IKZ307" s="156"/>
      <c r="ILA307" s="156"/>
      <c r="ILB307" s="156"/>
      <c r="ILC307" s="156"/>
      <c r="ILD307" s="156"/>
      <c r="ILE307" s="156"/>
      <c r="ILF307" s="156"/>
      <c r="ILG307" s="156"/>
      <c r="ILH307" s="156"/>
      <c r="ILI307" s="156"/>
      <c r="ILJ307" s="156"/>
      <c r="ILK307" s="156"/>
      <c r="ILL307" s="156"/>
      <c r="ILM307" s="156"/>
      <c r="ILN307" s="156"/>
      <c r="ILO307" s="156"/>
      <c r="ILP307" s="156"/>
      <c r="ILQ307" s="156"/>
      <c r="ILR307" s="156"/>
      <c r="ILS307" s="156"/>
      <c r="ILT307" s="156"/>
      <c r="ILU307" s="157"/>
      <c r="ILV307" s="153"/>
      <c r="ILW307" s="156"/>
      <c r="ILX307" s="156"/>
      <c r="ILY307" s="156"/>
      <c r="ILZ307" s="156"/>
      <c r="IMA307" s="156"/>
      <c r="IMB307" s="156"/>
      <c r="IMC307" s="156"/>
      <c r="IMD307" s="156"/>
      <c r="IME307" s="156"/>
      <c r="IMF307" s="156"/>
      <c r="IMG307" s="156"/>
      <c r="IMH307" s="156"/>
      <c r="IMI307" s="156"/>
      <c r="IMJ307" s="156"/>
      <c r="IMK307" s="156"/>
      <c r="IML307" s="156"/>
      <c r="IMM307" s="156"/>
      <c r="IMN307" s="156"/>
      <c r="IMO307" s="156"/>
      <c r="IMP307" s="156"/>
      <c r="IMQ307" s="156"/>
      <c r="IMR307" s="156"/>
      <c r="IMS307" s="156"/>
      <c r="IMT307" s="156"/>
      <c r="IMU307" s="156"/>
      <c r="IMV307" s="156"/>
      <c r="IMW307" s="156"/>
      <c r="IMX307" s="156"/>
      <c r="IMY307" s="156"/>
      <c r="IMZ307" s="157"/>
      <c r="INA307" s="153"/>
      <c r="INB307" s="156"/>
      <c r="INC307" s="156"/>
      <c r="IND307" s="156"/>
      <c r="INE307" s="156"/>
      <c r="INF307" s="156"/>
      <c r="ING307" s="156"/>
      <c r="INH307" s="156"/>
      <c r="INI307" s="156"/>
      <c r="INJ307" s="156"/>
      <c r="INK307" s="156"/>
      <c r="INL307" s="156"/>
      <c r="INM307" s="156"/>
      <c r="INN307" s="156"/>
      <c r="INO307" s="156"/>
      <c r="INP307" s="156"/>
      <c r="INQ307" s="156"/>
      <c r="INR307" s="156"/>
      <c r="INS307" s="156"/>
      <c r="INT307" s="156"/>
      <c r="INU307" s="156"/>
      <c r="INV307" s="156"/>
      <c r="INW307" s="156"/>
      <c r="INX307" s="156"/>
      <c r="INY307" s="156"/>
      <c r="INZ307" s="156"/>
      <c r="IOA307" s="156"/>
      <c r="IOB307" s="156"/>
      <c r="IOC307" s="156"/>
      <c r="IOD307" s="156"/>
      <c r="IOE307" s="157"/>
      <c r="IOF307" s="153"/>
      <c r="IOG307" s="156"/>
      <c r="IOH307" s="156"/>
      <c r="IOI307" s="156"/>
      <c r="IOJ307" s="156"/>
      <c r="IOK307" s="156"/>
      <c r="IOL307" s="156"/>
      <c r="IOM307" s="156"/>
      <c r="ION307" s="156"/>
      <c r="IOO307" s="156"/>
      <c r="IOP307" s="156"/>
      <c r="IOQ307" s="156"/>
      <c r="IOR307" s="156"/>
      <c r="IOS307" s="156"/>
      <c r="IOT307" s="156"/>
      <c r="IOU307" s="156"/>
      <c r="IOV307" s="156"/>
      <c r="IOW307" s="156"/>
      <c r="IOX307" s="156"/>
      <c r="IOY307" s="156"/>
      <c r="IOZ307" s="156"/>
      <c r="IPA307" s="156"/>
      <c r="IPB307" s="156"/>
      <c r="IPC307" s="156"/>
      <c r="IPD307" s="156"/>
      <c r="IPE307" s="156"/>
      <c r="IPF307" s="156"/>
      <c r="IPG307" s="156"/>
      <c r="IPH307" s="156"/>
      <c r="IPI307" s="156"/>
      <c r="IPJ307" s="157"/>
      <c r="IPK307" s="153"/>
      <c r="IPL307" s="156"/>
      <c r="IPM307" s="156"/>
      <c r="IPN307" s="156"/>
      <c r="IPO307" s="156"/>
      <c r="IPP307" s="156"/>
      <c r="IPQ307" s="156"/>
      <c r="IPR307" s="156"/>
      <c r="IPS307" s="156"/>
      <c r="IPT307" s="156"/>
      <c r="IPU307" s="156"/>
      <c r="IPV307" s="156"/>
      <c r="IPW307" s="156"/>
      <c r="IPX307" s="156"/>
      <c r="IPY307" s="156"/>
      <c r="IPZ307" s="156"/>
      <c r="IQA307" s="156"/>
      <c r="IQB307" s="156"/>
      <c r="IQC307" s="156"/>
      <c r="IQD307" s="156"/>
      <c r="IQE307" s="156"/>
      <c r="IQF307" s="156"/>
      <c r="IQG307" s="156"/>
      <c r="IQH307" s="156"/>
      <c r="IQI307" s="156"/>
      <c r="IQJ307" s="156"/>
      <c r="IQK307" s="156"/>
      <c r="IQL307" s="156"/>
      <c r="IQM307" s="156"/>
      <c r="IQN307" s="156"/>
      <c r="IQO307" s="157"/>
      <c r="IQP307" s="153"/>
      <c r="IQQ307" s="156"/>
      <c r="IQR307" s="156"/>
      <c r="IQS307" s="156"/>
      <c r="IQT307" s="156"/>
      <c r="IQU307" s="156"/>
      <c r="IQV307" s="156"/>
      <c r="IQW307" s="156"/>
      <c r="IQX307" s="156"/>
      <c r="IQY307" s="156"/>
      <c r="IQZ307" s="156"/>
      <c r="IRA307" s="156"/>
      <c r="IRB307" s="156"/>
      <c r="IRC307" s="156"/>
      <c r="IRD307" s="156"/>
      <c r="IRE307" s="156"/>
      <c r="IRF307" s="156"/>
      <c r="IRG307" s="156"/>
      <c r="IRH307" s="156"/>
      <c r="IRI307" s="156"/>
      <c r="IRJ307" s="156"/>
      <c r="IRK307" s="156"/>
      <c r="IRL307" s="156"/>
      <c r="IRM307" s="156"/>
      <c r="IRN307" s="156"/>
      <c r="IRO307" s="156"/>
      <c r="IRP307" s="156"/>
      <c r="IRQ307" s="156"/>
      <c r="IRR307" s="156"/>
      <c r="IRS307" s="156"/>
      <c r="IRT307" s="157"/>
      <c r="IRU307" s="153"/>
      <c r="IRV307" s="156"/>
      <c r="IRW307" s="156"/>
      <c r="IRX307" s="156"/>
      <c r="IRY307" s="156"/>
      <c r="IRZ307" s="156"/>
      <c r="ISA307" s="156"/>
      <c r="ISB307" s="156"/>
      <c r="ISC307" s="156"/>
      <c r="ISD307" s="156"/>
      <c r="ISE307" s="156"/>
      <c r="ISF307" s="156"/>
      <c r="ISG307" s="156"/>
      <c r="ISH307" s="156"/>
      <c r="ISI307" s="156"/>
      <c r="ISJ307" s="156"/>
      <c r="ISK307" s="156"/>
      <c r="ISL307" s="156"/>
      <c r="ISM307" s="156"/>
      <c r="ISN307" s="156"/>
      <c r="ISO307" s="156"/>
      <c r="ISP307" s="156"/>
      <c r="ISQ307" s="156"/>
      <c r="ISR307" s="156"/>
      <c r="ISS307" s="156"/>
      <c r="IST307" s="156"/>
      <c r="ISU307" s="156"/>
      <c r="ISV307" s="156"/>
      <c r="ISW307" s="156"/>
      <c r="ISX307" s="156"/>
      <c r="ISY307" s="157"/>
      <c r="ISZ307" s="153"/>
      <c r="ITA307" s="156"/>
      <c r="ITB307" s="156"/>
      <c r="ITC307" s="156"/>
      <c r="ITD307" s="156"/>
      <c r="ITE307" s="156"/>
      <c r="ITF307" s="156"/>
      <c r="ITG307" s="156"/>
      <c r="ITH307" s="156"/>
      <c r="ITI307" s="156"/>
      <c r="ITJ307" s="156"/>
      <c r="ITK307" s="156"/>
      <c r="ITL307" s="156"/>
      <c r="ITM307" s="156"/>
      <c r="ITN307" s="156"/>
      <c r="ITO307" s="156"/>
      <c r="ITP307" s="156"/>
      <c r="ITQ307" s="156"/>
      <c r="ITR307" s="156"/>
      <c r="ITS307" s="156"/>
      <c r="ITT307" s="156"/>
      <c r="ITU307" s="156"/>
      <c r="ITV307" s="156"/>
      <c r="ITW307" s="156"/>
      <c r="ITX307" s="156"/>
      <c r="ITY307" s="156"/>
      <c r="ITZ307" s="156"/>
      <c r="IUA307" s="156"/>
      <c r="IUB307" s="156"/>
      <c r="IUC307" s="156"/>
      <c r="IUD307" s="157"/>
      <c r="IUE307" s="153"/>
      <c r="IUF307" s="156"/>
      <c r="IUG307" s="156"/>
      <c r="IUH307" s="156"/>
      <c r="IUI307" s="156"/>
      <c r="IUJ307" s="156"/>
      <c r="IUK307" s="156"/>
      <c r="IUL307" s="156"/>
      <c r="IUM307" s="156"/>
      <c r="IUN307" s="156"/>
      <c r="IUO307" s="156"/>
      <c r="IUP307" s="156"/>
      <c r="IUQ307" s="156"/>
      <c r="IUR307" s="156"/>
      <c r="IUS307" s="156"/>
      <c r="IUT307" s="156"/>
      <c r="IUU307" s="156"/>
      <c r="IUV307" s="156"/>
      <c r="IUW307" s="156"/>
      <c r="IUX307" s="156"/>
      <c r="IUY307" s="156"/>
      <c r="IUZ307" s="156"/>
      <c r="IVA307" s="156"/>
      <c r="IVB307" s="156"/>
      <c r="IVC307" s="156"/>
      <c r="IVD307" s="156"/>
      <c r="IVE307" s="156"/>
      <c r="IVF307" s="156"/>
      <c r="IVG307" s="156"/>
      <c r="IVH307" s="156"/>
      <c r="IVI307" s="157"/>
      <c r="IVJ307" s="153"/>
      <c r="IVK307" s="156"/>
      <c r="IVL307" s="156"/>
      <c r="IVM307" s="156"/>
      <c r="IVN307" s="156"/>
      <c r="IVO307" s="156"/>
      <c r="IVP307" s="156"/>
      <c r="IVQ307" s="156"/>
      <c r="IVR307" s="156"/>
      <c r="IVS307" s="156"/>
      <c r="IVT307" s="156"/>
      <c r="IVU307" s="156"/>
      <c r="IVV307" s="156"/>
      <c r="IVW307" s="156"/>
      <c r="IVX307" s="156"/>
      <c r="IVY307" s="156"/>
      <c r="IVZ307" s="156"/>
      <c r="IWA307" s="156"/>
      <c r="IWB307" s="156"/>
      <c r="IWC307" s="156"/>
      <c r="IWD307" s="156"/>
      <c r="IWE307" s="156"/>
      <c r="IWF307" s="156"/>
      <c r="IWG307" s="156"/>
      <c r="IWH307" s="156"/>
      <c r="IWI307" s="156"/>
      <c r="IWJ307" s="156"/>
      <c r="IWK307" s="156"/>
      <c r="IWL307" s="156"/>
      <c r="IWM307" s="156"/>
      <c r="IWN307" s="157"/>
      <c r="IWO307" s="153"/>
      <c r="IWP307" s="156"/>
      <c r="IWQ307" s="156"/>
      <c r="IWR307" s="156"/>
      <c r="IWS307" s="156"/>
      <c r="IWT307" s="156"/>
      <c r="IWU307" s="156"/>
      <c r="IWV307" s="156"/>
      <c r="IWW307" s="156"/>
      <c r="IWX307" s="156"/>
      <c r="IWY307" s="156"/>
      <c r="IWZ307" s="156"/>
      <c r="IXA307" s="156"/>
      <c r="IXB307" s="156"/>
      <c r="IXC307" s="156"/>
      <c r="IXD307" s="156"/>
      <c r="IXE307" s="156"/>
      <c r="IXF307" s="156"/>
      <c r="IXG307" s="156"/>
      <c r="IXH307" s="156"/>
      <c r="IXI307" s="156"/>
      <c r="IXJ307" s="156"/>
      <c r="IXK307" s="156"/>
      <c r="IXL307" s="156"/>
      <c r="IXM307" s="156"/>
      <c r="IXN307" s="156"/>
      <c r="IXO307" s="156"/>
      <c r="IXP307" s="156"/>
      <c r="IXQ307" s="156"/>
      <c r="IXR307" s="156"/>
      <c r="IXS307" s="157"/>
      <c r="IXT307" s="153"/>
      <c r="IXU307" s="156"/>
      <c r="IXV307" s="156"/>
      <c r="IXW307" s="156"/>
      <c r="IXX307" s="156"/>
      <c r="IXY307" s="156"/>
      <c r="IXZ307" s="156"/>
      <c r="IYA307" s="156"/>
      <c r="IYB307" s="156"/>
      <c r="IYC307" s="156"/>
      <c r="IYD307" s="156"/>
      <c r="IYE307" s="156"/>
      <c r="IYF307" s="156"/>
      <c r="IYG307" s="156"/>
      <c r="IYH307" s="156"/>
      <c r="IYI307" s="156"/>
      <c r="IYJ307" s="156"/>
      <c r="IYK307" s="156"/>
      <c r="IYL307" s="156"/>
      <c r="IYM307" s="156"/>
      <c r="IYN307" s="156"/>
      <c r="IYO307" s="156"/>
      <c r="IYP307" s="156"/>
      <c r="IYQ307" s="156"/>
      <c r="IYR307" s="156"/>
      <c r="IYS307" s="156"/>
      <c r="IYT307" s="156"/>
      <c r="IYU307" s="156"/>
      <c r="IYV307" s="156"/>
      <c r="IYW307" s="156"/>
      <c r="IYX307" s="157"/>
      <c r="IYY307" s="153"/>
      <c r="IYZ307" s="156"/>
      <c r="IZA307" s="156"/>
      <c r="IZB307" s="156"/>
      <c r="IZC307" s="156"/>
      <c r="IZD307" s="156"/>
      <c r="IZE307" s="156"/>
      <c r="IZF307" s="156"/>
      <c r="IZG307" s="156"/>
      <c r="IZH307" s="156"/>
      <c r="IZI307" s="156"/>
      <c r="IZJ307" s="156"/>
      <c r="IZK307" s="156"/>
      <c r="IZL307" s="156"/>
      <c r="IZM307" s="156"/>
      <c r="IZN307" s="156"/>
      <c r="IZO307" s="156"/>
      <c r="IZP307" s="156"/>
      <c r="IZQ307" s="156"/>
      <c r="IZR307" s="156"/>
      <c r="IZS307" s="156"/>
      <c r="IZT307" s="156"/>
      <c r="IZU307" s="156"/>
      <c r="IZV307" s="156"/>
      <c r="IZW307" s="156"/>
      <c r="IZX307" s="156"/>
      <c r="IZY307" s="156"/>
      <c r="IZZ307" s="156"/>
      <c r="JAA307" s="156"/>
      <c r="JAB307" s="156"/>
      <c r="JAC307" s="157"/>
      <c r="JAD307" s="153"/>
      <c r="JAE307" s="156"/>
      <c r="JAF307" s="156"/>
      <c r="JAG307" s="156"/>
      <c r="JAH307" s="156"/>
      <c r="JAI307" s="156"/>
      <c r="JAJ307" s="156"/>
      <c r="JAK307" s="156"/>
      <c r="JAL307" s="156"/>
      <c r="JAM307" s="156"/>
      <c r="JAN307" s="156"/>
      <c r="JAO307" s="156"/>
      <c r="JAP307" s="156"/>
      <c r="JAQ307" s="156"/>
      <c r="JAR307" s="156"/>
      <c r="JAS307" s="156"/>
      <c r="JAT307" s="156"/>
      <c r="JAU307" s="156"/>
      <c r="JAV307" s="156"/>
      <c r="JAW307" s="156"/>
      <c r="JAX307" s="156"/>
      <c r="JAY307" s="156"/>
      <c r="JAZ307" s="156"/>
      <c r="JBA307" s="156"/>
      <c r="JBB307" s="156"/>
      <c r="JBC307" s="156"/>
      <c r="JBD307" s="156"/>
      <c r="JBE307" s="156"/>
      <c r="JBF307" s="156"/>
      <c r="JBG307" s="156"/>
      <c r="JBH307" s="157"/>
      <c r="JBI307" s="153"/>
      <c r="JBJ307" s="156"/>
      <c r="JBK307" s="156"/>
      <c r="JBL307" s="156"/>
      <c r="JBM307" s="156"/>
      <c r="JBN307" s="156"/>
      <c r="JBO307" s="156"/>
      <c r="JBP307" s="156"/>
      <c r="JBQ307" s="156"/>
      <c r="JBR307" s="156"/>
      <c r="JBS307" s="156"/>
      <c r="JBT307" s="156"/>
      <c r="JBU307" s="156"/>
      <c r="JBV307" s="156"/>
      <c r="JBW307" s="156"/>
      <c r="JBX307" s="156"/>
      <c r="JBY307" s="156"/>
      <c r="JBZ307" s="156"/>
      <c r="JCA307" s="156"/>
      <c r="JCB307" s="156"/>
      <c r="JCC307" s="156"/>
      <c r="JCD307" s="156"/>
      <c r="JCE307" s="156"/>
      <c r="JCF307" s="156"/>
      <c r="JCG307" s="156"/>
      <c r="JCH307" s="156"/>
      <c r="JCI307" s="156"/>
      <c r="JCJ307" s="156"/>
      <c r="JCK307" s="156"/>
      <c r="JCL307" s="156"/>
      <c r="JCM307" s="157"/>
      <c r="JCN307" s="153"/>
      <c r="JCO307" s="156"/>
      <c r="JCP307" s="156"/>
      <c r="JCQ307" s="156"/>
      <c r="JCR307" s="156"/>
      <c r="JCS307" s="156"/>
      <c r="JCT307" s="156"/>
      <c r="JCU307" s="156"/>
      <c r="JCV307" s="156"/>
      <c r="JCW307" s="156"/>
      <c r="JCX307" s="156"/>
      <c r="JCY307" s="156"/>
      <c r="JCZ307" s="156"/>
      <c r="JDA307" s="156"/>
      <c r="JDB307" s="156"/>
      <c r="JDC307" s="156"/>
      <c r="JDD307" s="156"/>
      <c r="JDE307" s="156"/>
      <c r="JDF307" s="156"/>
      <c r="JDG307" s="156"/>
      <c r="JDH307" s="156"/>
      <c r="JDI307" s="156"/>
      <c r="JDJ307" s="156"/>
      <c r="JDK307" s="156"/>
      <c r="JDL307" s="156"/>
      <c r="JDM307" s="156"/>
      <c r="JDN307" s="156"/>
      <c r="JDO307" s="156"/>
      <c r="JDP307" s="156"/>
      <c r="JDQ307" s="156"/>
      <c r="JDR307" s="157"/>
      <c r="JDS307" s="153"/>
      <c r="JDT307" s="156"/>
      <c r="JDU307" s="156"/>
      <c r="JDV307" s="156"/>
      <c r="JDW307" s="156"/>
      <c r="JDX307" s="156"/>
      <c r="JDY307" s="156"/>
      <c r="JDZ307" s="156"/>
      <c r="JEA307" s="156"/>
      <c r="JEB307" s="156"/>
      <c r="JEC307" s="156"/>
      <c r="JED307" s="156"/>
      <c r="JEE307" s="156"/>
      <c r="JEF307" s="156"/>
      <c r="JEG307" s="156"/>
      <c r="JEH307" s="156"/>
      <c r="JEI307" s="156"/>
      <c r="JEJ307" s="156"/>
      <c r="JEK307" s="156"/>
      <c r="JEL307" s="156"/>
      <c r="JEM307" s="156"/>
      <c r="JEN307" s="156"/>
      <c r="JEO307" s="156"/>
      <c r="JEP307" s="156"/>
      <c r="JEQ307" s="156"/>
      <c r="JER307" s="156"/>
      <c r="JES307" s="156"/>
      <c r="JET307" s="156"/>
      <c r="JEU307" s="156"/>
      <c r="JEV307" s="156"/>
      <c r="JEW307" s="157"/>
      <c r="JEX307" s="153"/>
      <c r="JEY307" s="156"/>
      <c r="JEZ307" s="156"/>
      <c r="JFA307" s="156"/>
      <c r="JFB307" s="156"/>
      <c r="JFC307" s="156"/>
      <c r="JFD307" s="156"/>
      <c r="JFE307" s="156"/>
      <c r="JFF307" s="156"/>
      <c r="JFG307" s="156"/>
      <c r="JFH307" s="156"/>
      <c r="JFI307" s="156"/>
      <c r="JFJ307" s="156"/>
      <c r="JFK307" s="156"/>
      <c r="JFL307" s="156"/>
      <c r="JFM307" s="156"/>
      <c r="JFN307" s="156"/>
      <c r="JFO307" s="156"/>
      <c r="JFP307" s="156"/>
      <c r="JFQ307" s="156"/>
      <c r="JFR307" s="156"/>
      <c r="JFS307" s="156"/>
      <c r="JFT307" s="156"/>
      <c r="JFU307" s="156"/>
      <c r="JFV307" s="156"/>
      <c r="JFW307" s="156"/>
      <c r="JFX307" s="156"/>
      <c r="JFY307" s="156"/>
      <c r="JFZ307" s="156"/>
      <c r="JGA307" s="156"/>
      <c r="JGB307" s="157"/>
      <c r="JGC307" s="153"/>
      <c r="JGD307" s="156"/>
      <c r="JGE307" s="156"/>
      <c r="JGF307" s="156"/>
      <c r="JGG307" s="156"/>
      <c r="JGH307" s="156"/>
      <c r="JGI307" s="156"/>
      <c r="JGJ307" s="156"/>
      <c r="JGK307" s="156"/>
      <c r="JGL307" s="156"/>
      <c r="JGM307" s="156"/>
      <c r="JGN307" s="156"/>
      <c r="JGO307" s="156"/>
      <c r="JGP307" s="156"/>
      <c r="JGQ307" s="156"/>
      <c r="JGR307" s="156"/>
      <c r="JGS307" s="156"/>
      <c r="JGT307" s="156"/>
      <c r="JGU307" s="156"/>
      <c r="JGV307" s="156"/>
      <c r="JGW307" s="156"/>
      <c r="JGX307" s="156"/>
      <c r="JGY307" s="156"/>
      <c r="JGZ307" s="156"/>
      <c r="JHA307" s="156"/>
      <c r="JHB307" s="156"/>
      <c r="JHC307" s="156"/>
      <c r="JHD307" s="156"/>
      <c r="JHE307" s="156"/>
      <c r="JHF307" s="156"/>
      <c r="JHG307" s="157"/>
      <c r="JHH307" s="153"/>
      <c r="JHI307" s="156"/>
      <c r="JHJ307" s="156"/>
      <c r="JHK307" s="156"/>
      <c r="JHL307" s="156"/>
      <c r="JHM307" s="156"/>
      <c r="JHN307" s="156"/>
      <c r="JHO307" s="156"/>
      <c r="JHP307" s="156"/>
      <c r="JHQ307" s="156"/>
      <c r="JHR307" s="156"/>
      <c r="JHS307" s="156"/>
      <c r="JHT307" s="156"/>
      <c r="JHU307" s="156"/>
      <c r="JHV307" s="156"/>
      <c r="JHW307" s="156"/>
      <c r="JHX307" s="156"/>
      <c r="JHY307" s="156"/>
      <c r="JHZ307" s="156"/>
      <c r="JIA307" s="156"/>
      <c r="JIB307" s="156"/>
      <c r="JIC307" s="156"/>
      <c r="JID307" s="156"/>
      <c r="JIE307" s="156"/>
      <c r="JIF307" s="156"/>
      <c r="JIG307" s="156"/>
      <c r="JIH307" s="156"/>
      <c r="JII307" s="156"/>
      <c r="JIJ307" s="156"/>
      <c r="JIK307" s="156"/>
      <c r="JIL307" s="157"/>
      <c r="JIM307" s="153"/>
      <c r="JIN307" s="156"/>
      <c r="JIO307" s="156"/>
      <c r="JIP307" s="156"/>
      <c r="JIQ307" s="156"/>
      <c r="JIR307" s="156"/>
      <c r="JIS307" s="156"/>
      <c r="JIT307" s="156"/>
      <c r="JIU307" s="156"/>
      <c r="JIV307" s="156"/>
      <c r="JIW307" s="156"/>
      <c r="JIX307" s="156"/>
      <c r="JIY307" s="156"/>
      <c r="JIZ307" s="156"/>
      <c r="JJA307" s="156"/>
      <c r="JJB307" s="156"/>
      <c r="JJC307" s="156"/>
      <c r="JJD307" s="156"/>
      <c r="JJE307" s="156"/>
      <c r="JJF307" s="156"/>
      <c r="JJG307" s="156"/>
      <c r="JJH307" s="156"/>
      <c r="JJI307" s="156"/>
      <c r="JJJ307" s="156"/>
      <c r="JJK307" s="156"/>
      <c r="JJL307" s="156"/>
      <c r="JJM307" s="156"/>
      <c r="JJN307" s="156"/>
      <c r="JJO307" s="156"/>
      <c r="JJP307" s="156"/>
      <c r="JJQ307" s="157"/>
      <c r="JJR307" s="153"/>
      <c r="JJS307" s="156"/>
      <c r="JJT307" s="156"/>
      <c r="JJU307" s="156"/>
      <c r="JJV307" s="156"/>
      <c r="JJW307" s="156"/>
      <c r="JJX307" s="156"/>
      <c r="JJY307" s="156"/>
      <c r="JJZ307" s="156"/>
      <c r="JKA307" s="156"/>
      <c r="JKB307" s="156"/>
      <c r="JKC307" s="156"/>
      <c r="JKD307" s="156"/>
      <c r="JKE307" s="156"/>
      <c r="JKF307" s="156"/>
      <c r="JKG307" s="156"/>
      <c r="JKH307" s="156"/>
      <c r="JKI307" s="156"/>
      <c r="JKJ307" s="156"/>
      <c r="JKK307" s="156"/>
      <c r="JKL307" s="156"/>
      <c r="JKM307" s="156"/>
      <c r="JKN307" s="156"/>
      <c r="JKO307" s="156"/>
      <c r="JKP307" s="156"/>
      <c r="JKQ307" s="156"/>
      <c r="JKR307" s="156"/>
      <c r="JKS307" s="156"/>
      <c r="JKT307" s="156"/>
      <c r="JKU307" s="156"/>
      <c r="JKV307" s="157"/>
      <c r="JKW307" s="153"/>
      <c r="JKX307" s="156"/>
      <c r="JKY307" s="156"/>
      <c r="JKZ307" s="156"/>
      <c r="JLA307" s="156"/>
      <c r="JLB307" s="156"/>
      <c r="JLC307" s="156"/>
      <c r="JLD307" s="156"/>
      <c r="JLE307" s="156"/>
      <c r="JLF307" s="156"/>
      <c r="JLG307" s="156"/>
      <c r="JLH307" s="156"/>
      <c r="JLI307" s="156"/>
      <c r="JLJ307" s="156"/>
      <c r="JLK307" s="156"/>
      <c r="JLL307" s="156"/>
      <c r="JLM307" s="156"/>
      <c r="JLN307" s="156"/>
      <c r="JLO307" s="156"/>
      <c r="JLP307" s="156"/>
      <c r="JLQ307" s="156"/>
      <c r="JLR307" s="156"/>
      <c r="JLS307" s="156"/>
      <c r="JLT307" s="156"/>
      <c r="JLU307" s="156"/>
      <c r="JLV307" s="156"/>
      <c r="JLW307" s="156"/>
      <c r="JLX307" s="156"/>
      <c r="JLY307" s="156"/>
      <c r="JLZ307" s="156"/>
      <c r="JMA307" s="157"/>
      <c r="JMB307" s="153"/>
      <c r="JMC307" s="156"/>
      <c r="JMD307" s="156"/>
      <c r="JME307" s="156"/>
      <c r="JMF307" s="156"/>
      <c r="JMG307" s="156"/>
      <c r="JMH307" s="156"/>
      <c r="JMI307" s="156"/>
      <c r="JMJ307" s="156"/>
      <c r="JMK307" s="156"/>
      <c r="JML307" s="156"/>
      <c r="JMM307" s="156"/>
      <c r="JMN307" s="156"/>
      <c r="JMO307" s="156"/>
      <c r="JMP307" s="156"/>
      <c r="JMQ307" s="156"/>
      <c r="JMR307" s="156"/>
      <c r="JMS307" s="156"/>
      <c r="JMT307" s="156"/>
      <c r="JMU307" s="156"/>
      <c r="JMV307" s="156"/>
      <c r="JMW307" s="156"/>
      <c r="JMX307" s="156"/>
      <c r="JMY307" s="156"/>
      <c r="JMZ307" s="156"/>
      <c r="JNA307" s="156"/>
      <c r="JNB307" s="156"/>
      <c r="JNC307" s="156"/>
      <c r="JND307" s="156"/>
      <c r="JNE307" s="156"/>
      <c r="JNF307" s="157"/>
      <c r="JNG307" s="153"/>
      <c r="JNH307" s="156"/>
      <c r="JNI307" s="156"/>
      <c r="JNJ307" s="156"/>
      <c r="JNK307" s="156"/>
      <c r="JNL307" s="156"/>
      <c r="JNM307" s="156"/>
      <c r="JNN307" s="156"/>
      <c r="JNO307" s="156"/>
      <c r="JNP307" s="156"/>
      <c r="JNQ307" s="156"/>
      <c r="JNR307" s="156"/>
      <c r="JNS307" s="156"/>
      <c r="JNT307" s="156"/>
      <c r="JNU307" s="156"/>
      <c r="JNV307" s="156"/>
      <c r="JNW307" s="156"/>
      <c r="JNX307" s="156"/>
      <c r="JNY307" s="156"/>
      <c r="JNZ307" s="156"/>
      <c r="JOA307" s="156"/>
      <c r="JOB307" s="156"/>
      <c r="JOC307" s="156"/>
      <c r="JOD307" s="156"/>
      <c r="JOE307" s="156"/>
      <c r="JOF307" s="156"/>
      <c r="JOG307" s="156"/>
      <c r="JOH307" s="156"/>
      <c r="JOI307" s="156"/>
      <c r="JOJ307" s="156"/>
      <c r="JOK307" s="157"/>
      <c r="JOL307" s="153"/>
      <c r="JOM307" s="156"/>
      <c r="JON307" s="156"/>
      <c r="JOO307" s="156"/>
      <c r="JOP307" s="156"/>
      <c r="JOQ307" s="156"/>
      <c r="JOR307" s="156"/>
      <c r="JOS307" s="156"/>
      <c r="JOT307" s="156"/>
      <c r="JOU307" s="156"/>
      <c r="JOV307" s="156"/>
      <c r="JOW307" s="156"/>
      <c r="JOX307" s="156"/>
      <c r="JOY307" s="156"/>
      <c r="JOZ307" s="156"/>
      <c r="JPA307" s="156"/>
      <c r="JPB307" s="156"/>
      <c r="JPC307" s="156"/>
      <c r="JPD307" s="156"/>
      <c r="JPE307" s="156"/>
      <c r="JPF307" s="156"/>
      <c r="JPG307" s="156"/>
      <c r="JPH307" s="156"/>
      <c r="JPI307" s="156"/>
      <c r="JPJ307" s="156"/>
      <c r="JPK307" s="156"/>
      <c r="JPL307" s="156"/>
      <c r="JPM307" s="156"/>
      <c r="JPN307" s="156"/>
      <c r="JPO307" s="156"/>
      <c r="JPP307" s="157"/>
      <c r="JPQ307" s="153"/>
      <c r="JPR307" s="156"/>
      <c r="JPS307" s="156"/>
      <c r="JPT307" s="156"/>
      <c r="JPU307" s="156"/>
      <c r="JPV307" s="156"/>
      <c r="JPW307" s="156"/>
      <c r="JPX307" s="156"/>
      <c r="JPY307" s="156"/>
      <c r="JPZ307" s="156"/>
      <c r="JQA307" s="156"/>
      <c r="JQB307" s="156"/>
      <c r="JQC307" s="156"/>
      <c r="JQD307" s="156"/>
      <c r="JQE307" s="156"/>
      <c r="JQF307" s="156"/>
      <c r="JQG307" s="156"/>
      <c r="JQH307" s="156"/>
      <c r="JQI307" s="156"/>
      <c r="JQJ307" s="156"/>
      <c r="JQK307" s="156"/>
      <c r="JQL307" s="156"/>
      <c r="JQM307" s="156"/>
      <c r="JQN307" s="156"/>
      <c r="JQO307" s="156"/>
      <c r="JQP307" s="156"/>
      <c r="JQQ307" s="156"/>
      <c r="JQR307" s="156"/>
      <c r="JQS307" s="156"/>
      <c r="JQT307" s="156"/>
      <c r="JQU307" s="157"/>
      <c r="JQV307" s="153"/>
      <c r="JQW307" s="156"/>
      <c r="JQX307" s="156"/>
      <c r="JQY307" s="156"/>
      <c r="JQZ307" s="156"/>
      <c r="JRA307" s="156"/>
      <c r="JRB307" s="156"/>
      <c r="JRC307" s="156"/>
      <c r="JRD307" s="156"/>
      <c r="JRE307" s="156"/>
      <c r="JRF307" s="156"/>
      <c r="JRG307" s="156"/>
      <c r="JRH307" s="156"/>
      <c r="JRI307" s="156"/>
      <c r="JRJ307" s="156"/>
      <c r="JRK307" s="156"/>
      <c r="JRL307" s="156"/>
      <c r="JRM307" s="156"/>
      <c r="JRN307" s="156"/>
      <c r="JRO307" s="156"/>
      <c r="JRP307" s="156"/>
      <c r="JRQ307" s="156"/>
      <c r="JRR307" s="156"/>
      <c r="JRS307" s="156"/>
      <c r="JRT307" s="156"/>
      <c r="JRU307" s="156"/>
      <c r="JRV307" s="156"/>
      <c r="JRW307" s="156"/>
      <c r="JRX307" s="156"/>
      <c r="JRY307" s="156"/>
      <c r="JRZ307" s="157"/>
      <c r="JSA307" s="153"/>
      <c r="JSB307" s="156"/>
      <c r="JSC307" s="156"/>
      <c r="JSD307" s="156"/>
      <c r="JSE307" s="156"/>
      <c r="JSF307" s="156"/>
      <c r="JSG307" s="156"/>
      <c r="JSH307" s="156"/>
      <c r="JSI307" s="156"/>
      <c r="JSJ307" s="156"/>
      <c r="JSK307" s="156"/>
      <c r="JSL307" s="156"/>
      <c r="JSM307" s="156"/>
      <c r="JSN307" s="156"/>
      <c r="JSO307" s="156"/>
      <c r="JSP307" s="156"/>
      <c r="JSQ307" s="156"/>
      <c r="JSR307" s="156"/>
      <c r="JSS307" s="156"/>
      <c r="JST307" s="156"/>
      <c r="JSU307" s="156"/>
      <c r="JSV307" s="156"/>
      <c r="JSW307" s="156"/>
      <c r="JSX307" s="156"/>
      <c r="JSY307" s="156"/>
      <c r="JSZ307" s="156"/>
      <c r="JTA307" s="156"/>
      <c r="JTB307" s="156"/>
      <c r="JTC307" s="156"/>
      <c r="JTD307" s="156"/>
      <c r="JTE307" s="157"/>
      <c r="JTF307" s="153"/>
      <c r="JTG307" s="156"/>
      <c r="JTH307" s="156"/>
      <c r="JTI307" s="156"/>
      <c r="JTJ307" s="156"/>
      <c r="JTK307" s="156"/>
      <c r="JTL307" s="156"/>
      <c r="JTM307" s="156"/>
      <c r="JTN307" s="156"/>
      <c r="JTO307" s="156"/>
      <c r="JTP307" s="156"/>
      <c r="JTQ307" s="156"/>
      <c r="JTR307" s="156"/>
      <c r="JTS307" s="156"/>
      <c r="JTT307" s="156"/>
      <c r="JTU307" s="156"/>
      <c r="JTV307" s="156"/>
      <c r="JTW307" s="156"/>
      <c r="JTX307" s="156"/>
      <c r="JTY307" s="156"/>
      <c r="JTZ307" s="156"/>
      <c r="JUA307" s="156"/>
      <c r="JUB307" s="156"/>
      <c r="JUC307" s="156"/>
      <c r="JUD307" s="156"/>
      <c r="JUE307" s="156"/>
      <c r="JUF307" s="156"/>
      <c r="JUG307" s="156"/>
      <c r="JUH307" s="156"/>
      <c r="JUI307" s="156"/>
      <c r="JUJ307" s="157"/>
      <c r="JUK307" s="153"/>
      <c r="JUL307" s="156"/>
      <c r="JUM307" s="156"/>
      <c r="JUN307" s="156"/>
      <c r="JUO307" s="156"/>
      <c r="JUP307" s="156"/>
      <c r="JUQ307" s="156"/>
      <c r="JUR307" s="156"/>
      <c r="JUS307" s="156"/>
      <c r="JUT307" s="156"/>
      <c r="JUU307" s="156"/>
      <c r="JUV307" s="156"/>
      <c r="JUW307" s="156"/>
      <c r="JUX307" s="156"/>
      <c r="JUY307" s="156"/>
      <c r="JUZ307" s="156"/>
      <c r="JVA307" s="156"/>
      <c r="JVB307" s="156"/>
      <c r="JVC307" s="156"/>
      <c r="JVD307" s="156"/>
      <c r="JVE307" s="156"/>
      <c r="JVF307" s="156"/>
      <c r="JVG307" s="156"/>
      <c r="JVH307" s="156"/>
      <c r="JVI307" s="156"/>
      <c r="JVJ307" s="156"/>
      <c r="JVK307" s="156"/>
      <c r="JVL307" s="156"/>
      <c r="JVM307" s="156"/>
      <c r="JVN307" s="156"/>
      <c r="JVO307" s="157"/>
      <c r="JVP307" s="153"/>
      <c r="JVQ307" s="156"/>
      <c r="JVR307" s="156"/>
      <c r="JVS307" s="156"/>
      <c r="JVT307" s="156"/>
      <c r="JVU307" s="156"/>
      <c r="JVV307" s="156"/>
      <c r="JVW307" s="156"/>
      <c r="JVX307" s="156"/>
      <c r="JVY307" s="156"/>
      <c r="JVZ307" s="156"/>
      <c r="JWA307" s="156"/>
      <c r="JWB307" s="156"/>
      <c r="JWC307" s="156"/>
      <c r="JWD307" s="156"/>
      <c r="JWE307" s="156"/>
      <c r="JWF307" s="156"/>
      <c r="JWG307" s="156"/>
      <c r="JWH307" s="156"/>
      <c r="JWI307" s="156"/>
      <c r="JWJ307" s="156"/>
      <c r="JWK307" s="156"/>
      <c r="JWL307" s="156"/>
      <c r="JWM307" s="156"/>
      <c r="JWN307" s="156"/>
      <c r="JWO307" s="156"/>
      <c r="JWP307" s="156"/>
      <c r="JWQ307" s="156"/>
      <c r="JWR307" s="156"/>
      <c r="JWS307" s="156"/>
      <c r="JWT307" s="157"/>
      <c r="JWU307" s="153"/>
      <c r="JWV307" s="156"/>
      <c r="JWW307" s="156"/>
      <c r="JWX307" s="156"/>
      <c r="JWY307" s="156"/>
      <c r="JWZ307" s="156"/>
      <c r="JXA307" s="156"/>
      <c r="JXB307" s="156"/>
      <c r="JXC307" s="156"/>
      <c r="JXD307" s="156"/>
      <c r="JXE307" s="156"/>
      <c r="JXF307" s="156"/>
      <c r="JXG307" s="156"/>
      <c r="JXH307" s="156"/>
      <c r="JXI307" s="156"/>
      <c r="JXJ307" s="156"/>
      <c r="JXK307" s="156"/>
      <c r="JXL307" s="156"/>
      <c r="JXM307" s="156"/>
      <c r="JXN307" s="156"/>
      <c r="JXO307" s="156"/>
      <c r="JXP307" s="156"/>
      <c r="JXQ307" s="156"/>
      <c r="JXR307" s="156"/>
      <c r="JXS307" s="156"/>
      <c r="JXT307" s="156"/>
      <c r="JXU307" s="156"/>
      <c r="JXV307" s="156"/>
      <c r="JXW307" s="156"/>
      <c r="JXX307" s="156"/>
      <c r="JXY307" s="157"/>
      <c r="JXZ307" s="153"/>
      <c r="JYA307" s="156"/>
      <c r="JYB307" s="156"/>
      <c r="JYC307" s="156"/>
      <c r="JYD307" s="156"/>
      <c r="JYE307" s="156"/>
      <c r="JYF307" s="156"/>
      <c r="JYG307" s="156"/>
      <c r="JYH307" s="156"/>
      <c r="JYI307" s="156"/>
      <c r="JYJ307" s="156"/>
      <c r="JYK307" s="156"/>
      <c r="JYL307" s="156"/>
      <c r="JYM307" s="156"/>
      <c r="JYN307" s="156"/>
      <c r="JYO307" s="156"/>
      <c r="JYP307" s="156"/>
      <c r="JYQ307" s="156"/>
      <c r="JYR307" s="156"/>
      <c r="JYS307" s="156"/>
      <c r="JYT307" s="156"/>
      <c r="JYU307" s="156"/>
      <c r="JYV307" s="156"/>
      <c r="JYW307" s="156"/>
      <c r="JYX307" s="156"/>
      <c r="JYY307" s="156"/>
      <c r="JYZ307" s="156"/>
      <c r="JZA307" s="156"/>
      <c r="JZB307" s="156"/>
      <c r="JZC307" s="156"/>
      <c r="JZD307" s="157"/>
      <c r="JZE307" s="153"/>
      <c r="JZF307" s="156"/>
      <c r="JZG307" s="156"/>
      <c r="JZH307" s="156"/>
      <c r="JZI307" s="156"/>
      <c r="JZJ307" s="156"/>
      <c r="JZK307" s="156"/>
      <c r="JZL307" s="156"/>
      <c r="JZM307" s="156"/>
      <c r="JZN307" s="156"/>
      <c r="JZO307" s="156"/>
      <c r="JZP307" s="156"/>
      <c r="JZQ307" s="156"/>
      <c r="JZR307" s="156"/>
      <c r="JZS307" s="156"/>
      <c r="JZT307" s="156"/>
      <c r="JZU307" s="156"/>
      <c r="JZV307" s="156"/>
      <c r="JZW307" s="156"/>
      <c r="JZX307" s="156"/>
      <c r="JZY307" s="156"/>
      <c r="JZZ307" s="156"/>
      <c r="KAA307" s="156"/>
      <c r="KAB307" s="156"/>
      <c r="KAC307" s="156"/>
      <c r="KAD307" s="156"/>
      <c r="KAE307" s="156"/>
      <c r="KAF307" s="156"/>
      <c r="KAG307" s="156"/>
      <c r="KAH307" s="156"/>
      <c r="KAI307" s="157"/>
      <c r="KAJ307" s="153"/>
      <c r="KAK307" s="156"/>
      <c r="KAL307" s="156"/>
      <c r="KAM307" s="156"/>
      <c r="KAN307" s="156"/>
      <c r="KAO307" s="156"/>
      <c r="KAP307" s="156"/>
      <c r="KAQ307" s="156"/>
      <c r="KAR307" s="156"/>
      <c r="KAS307" s="156"/>
      <c r="KAT307" s="156"/>
      <c r="KAU307" s="156"/>
      <c r="KAV307" s="156"/>
      <c r="KAW307" s="156"/>
      <c r="KAX307" s="156"/>
      <c r="KAY307" s="156"/>
      <c r="KAZ307" s="156"/>
      <c r="KBA307" s="156"/>
      <c r="KBB307" s="156"/>
      <c r="KBC307" s="156"/>
      <c r="KBD307" s="156"/>
      <c r="KBE307" s="156"/>
      <c r="KBF307" s="156"/>
      <c r="KBG307" s="156"/>
      <c r="KBH307" s="156"/>
      <c r="KBI307" s="156"/>
      <c r="KBJ307" s="156"/>
      <c r="KBK307" s="156"/>
      <c r="KBL307" s="156"/>
      <c r="KBM307" s="156"/>
      <c r="KBN307" s="157"/>
      <c r="KBO307" s="153"/>
      <c r="KBP307" s="156"/>
      <c r="KBQ307" s="156"/>
      <c r="KBR307" s="156"/>
      <c r="KBS307" s="156"/>
      <c r="KBT307" s="156"/>
      <c r="KBU307" s="156"/>
      <c r="KBV307" s="156"/>
      <c r="KBW307" s="156"/>
      <c r="KBX307" s="156"/>
      <c r="KBY307" s="156"/>
      <c r="KBZ307" s="156"/>
      <c r="KCA307" s="156"/>
      <c r="KCB307" s="156"/>
      <c r="KCC307" s="156"/>
      <c r="KCD307" s="156"/>
      <c r="KCE307" s="156"/>
      <c r="KCF307" s="156"/>
      <c r="KCG307" s="156"/>
      <c r="KCH307" s="156"/>
      <c r="KCI307" s="156"/>
      <c r="KCJ307" s="156"/>
      <c r="KCK307" s="156"/>
      <c r="KCL307" s="156"/>
      <c r="KCM307" s="156"/>
      <c r="KCN307" s="156"/>
      <c r="KCO307" s="156"/>
      <c r="KCP307" s="156"/>
      <c r="KCQ307" s="156"/>
      <c r="KCR307" s="156"/>
      <c r="KCS307" s="157"/>
      <c r="KCT307" s="153"/>
      <c r="KCU307" s="156"/>
      <c r="KCV307" s="156"/>
      <c r="KCW307" s="156"/>
      <c r="KCX307" s="156"/>
      <c r="KCY307" s="156"/>
      <c r="KCZ307" s="156"/>
      <c r="KDA307" s="156"/>
      <c r="KDB307" s="156"/>
      <c r="KDC307" s="156"/>
      <c r="KDD307" s="156"/>
      <c r="KDE307" s="156"/>
      <c r="KDF307" s="156"/>
      <c r="KDG307" s="156"/>
      <c r="KDH307" s="156"/>
      <c r="KDI307" s="156"/>
      <c r="KDJ307" s="156"/>
      <c r="KDK307" s="156"/>
      <c r="KDL307" s="156"/>
      <c r="KDM307" s="156"/>
      <c r="KDN307" s="156"/>
      <c r="KDO307" s="156"/>
      <c r="KDP307" s="156"/>
      <c r="KDQ307" s="156"/>
      <c r="KDR307" s="156"/>
      <c r="KDS307" s="156"/>
      <c r="KDT307" s="156"/>
      <c r="KDU307" s="156"/>
      <c r="KDV307" s="156"/>
      <c r="KDW307" s="156"/>
      <c r="KDX307" s="157"/>
      <c r="KDY307" s="153"/>
      <c r="KDZ307" s="156"/>
      <c r="KEA307" s="156"/>
      <c r="KEB307" s="156"/>
      <c r="KEC307" s="156"/>
      <c r="KED307" s="156"/>
      <c r="KEE307" s="156"/>
      <c r="KEF307" s="156"/>
      <c r="KEG307" s="156"/>
      <c r="KEH307" s="156"/>
      <c r="KEI307" s="156"/>
      <c r="KEJ307" s="156"/>
      <c r="KEK307" s="156"/>
      <c r="KEL307" s="156"/>
      <c r="KEM307" s="156"/>
      <c r="KEN307" s="156"/>
      <c r="KEO307" s="156"/>
      <c r="KEP307" s="156"/>
      <c r="KEQ307" s="156"/>
      <c r="KER307" s="156"/>
      <c r="KES307" s="156"/>
      <c r="KET307" s="156"/>
      <c r="KEU307" s="156"/>
      <c r="KEV307" s="156"/>
      <c r="KEW307" s="156"/>
      <c r="KEX307" s="156"/>
      <c r="KEY307" s="156"/>
      <c r="KEZ307" s="156"/>
      <c r="KFA307" s="156"/>
      <c r="KFB307" s="156"/>
      <c r="KFC307" s="157"/>
      <c r="KFD307" s="153"/>
      <c r="KFE307" s="156"/>
      <c r="KFF307" s="156"/>
      <c r="KFG307" s="156"/>
      <c r="KFH307" s="156"/>
      <c r="KFI307" s="156"/>
      <c r="KFJ307" s="156"/>
      <c r="KFK307" s="156"/>
      <c r="KFL307" s="156"/>
      <c r="KFM307" s="156"/>
      <c r="KFN307" s="156"/>
      <c r="KFO307" s="156"/>
      <c r="KFP307" s="156"/>
      <c r="KFQ307" s="156"/>
      <c r="KFR307" s="156"/>
      <c r="KFS307" s="156"/>
      <c r="KFT307" s="156"/>
      <c r="KFU307" s="156"/>
      <c r="KFV307" s="156"/>
      <c r="KFW307" s="156"/>
      <c r="KFX307" s="156"/>
      <c r="KFY307" s="156"/>
      <c r="KFZ307" s="156"/>
      <c r="KGA307" s="156"/>
      <c r="KGB307" s="156"/>
      <c r="KGC307" s="156"/>
      <c r="KGD307" s="156"/>
      <c r="KGE307" s="156"/>
      <c r="KGF307" s="156"/>
      <c r="KGG307" s="156"/>
      <c r="KGH307" s="157"/>
      <c r="KGI307" s="153"/>
      <c r="KGJ307" s="156"/>
      <c r="KGK307" s="156"/>
      <c r="KGL307" s="156"/>
      <c r="KGM307" s="156"/>
      <c r="KGN307" s="156"/>
      <c r="KGO307" s="156"/>
      <c r="KGP307" s="156"/>
      <c r="KGQ307" s="156"/>
      <c r="KGR307" s="156"/>
      <c r="KGS307" s="156"/>
      <c r="KGT307" s="156"/>
      <c r="KGU307" s="156"/>
      <c r="KGV307" s="156"/>
      <c r="KGW307" s="156"/>
      <c r="KGX307" s="156"/>
      <c r="KGY307" s="156"/>
      <c r="KGZ307" s="156"/>
      <c r="KHA307" s="156"/>
      <c r="KHB307" s="156"/>
      <c r="KHC307" s="156"/>
      <c r="KHD307" s="156"/>
      <c r="KHE307" s="156"/>
      <c r="KHF307" s="156"/>
      <c r="KHG307" s="156"/>
      <c r="KHH307" s="156"/>
      <c r="KHI307" s="156"/>
      <c r="KHJ307" s="156"/>
      <c r="KHK307" s="156"/>
      <c r="KHL307" s="156"/>
      <c r="KHM307" s="157"/>
      <c r="KHN307" s="153"/>
      <c r="KHO307" s="156"/>
      <c r="KHP307" s="156"/>
      <c r="KHQ307" s="156"/>
      <c r="KHR307" s="156"/>
      <c r="KHS307" s="156"/>
      <c r="KHT307" s="156"/>
      <c r="KHU307" s="156"/>
      <c r="KHV307" s="156"/>
      <c r="KHW307" s="156"/>
      <c r="KHX307" s="156"/>
      <c r="KHY307" s="156"/>
      <c r="KHZ307" s="156"/>
      <c r="KIA307" s="156"/>
      <c r="KIB307" s="156"/>
      <c r="KIC307" s="156"/>
      <c r="KID307" s="156"/>
      <c r="KIE307" s="156"/>
      <c r="KIF307" s="156"/>
      <c r="KIG307" s="156"/>
      <c r="KIH307" s="156"/>
      <c r="KII307" s="156"/>
      <c r="KIJ307" s="156"/>
      <c r="KIK307" s="156"/>
      <c r="KIL307" s="156"/>
      <c r="KIM307" s="156"/>
      <c r="KIN307" s="156"/>
      <c r="KIO307" s="156"/>
      <c r="KIP307" s="156"/>
      <c r="KIQ307" s="156"/>
      <c r="KIR307" s="157"/>
      <c r="KIS307" s="153"/>
      <c r="KIT307" s="156"/>
      <c r="KIU307" s="156"/>
      <c r="KIV307" s="156"/>
      <c r="KIW307" s="156"/>
      <c r="KIX307" s="156"/>
      <c r="KIY307" s="156"/>
      <c r="KIZ307" s="156"/>
      <c r="KJA307" s="156"/>
      <c r="KJB307" s="156"/>
      <c r="KJC307" s="156"/>
      <c r="KJD307" s="156"/>
      <c r="KJE307" s="156"/>
      <c r="KJF307" s="156"/>
      <c r="KJG307" s="156"/>
      <c r="KJH307" s="156"/>
      <c r="KJI307" s="156"/>
      <c r="KJJ307" s="156"/>
      <c r="KJK307" s="156"/>
      <c r="KJL307" s="156"/>
      <c r="KJM307" s="156"/>
      <c r="KJN307" s="156"/>
      <c r="KJO307" s="156"/>
      <c r="KJP307" s="156"/>
      <c r="KJQ307" s="156"/>
      <c r="KJR307" s="156"/>
      <c r="KJS307" s="156"/>
      <c r="KJT307" s="156"/>
      <c r="KJU307" s="156"/>
      <c r="KJV307" s="156"/>
      <c r="KJW307" s="157"/>
      <c r="KJX307" s="153"/>
      <c r="KJY307" s="156"/>
      <c r="KJZ307" s="156"/>
      <c r="KKA307" s="156"/>
      <c r="KKB307" s="156"/>
      <c r="KKC307" s="156"/>
      <c r="KKD307" s="156"/>
      <c r="KKE307" s="156"/>
      <c r="KKF307" s="156"/>
      <c r="KKG307" s="156"/>
      <c r="KKH307" s="156"/>
      <c r="KKI307" s="156"/>
      <c r="KKJ307" s="156"/>
      <c r="KKK307" s="156"/>
      <c r="KKL307" s="156"/>
      <c r="KKM307" s="156"/>
      <c r="KKN307" s="156"/>
      <c r="KKO307" s="156"/>
      <c r="KKP307" s="156"/>
      <c r="KKQ307" s="156"/>
      <c r="KKR307" s="156"/>
      <c r="KKS307" s="156"/>
      <c r="KKT307" s="156"/>
      <c r="KKU307" s="156"/>
      <c r="KKV307" s="156"/>
      <c r="KKW307" s="156"/>
      <c r="KKX307" s="156"/>
      <c r="KKY307" s="156"/>
      <c r="KKZ307" s="156"/>
      <c r="KLA307" s="156"/>
      <c r="KLB307" s="157"/>
      <c r="KLC307" s="153"/>
      <c r="KLD307" s="156"/>
      <c r="KLE307" s="156"/>
      <c r="KLF307" s="156"/>
      <c r="KLG307" s="156"/>
      <c r="KLH307" s="156"/>
      <c r="KLI307" s="156"/>
      <c r="KLJ307" s="156"/>
      <c r="KLK307" s="156"/>
      <c r="KLL307" s="156"/>
      <c r="KLM307" s="156"/>
      <c r="KLN307" s="156"/>
      <c r="KLO307" s="156"/>
      <c r="KLP307" s="156"/>
      <c r="KLQ307" s="156"/>
      <c r="KLR307" s="156"/>
      <c r="KLS307" s="156"/>
      <c r="KLT307" s="156"/>
      <c r="KLU307" s="156"/>
      <c r="KLV307" s="156"/>
      <c r="KLW307" s="156"/>
      <c r="KLX307" s="156"/>
      <c r="KLY307" s="156"/>
      <c r="KLZ307" s="156"/>
      <c r="KMA307" s="156"/>
      <c r="KMB307" s="156"/>
      <c r="KMC307" s="156"/>
      <c r="KMD307" s="156"/>
      <c r="KME307" s="156"/>
      <c r="KMF307" s="156"/>
      <c r="KMG307" s="157"/>
      <c r="KMH307" s="153"/>
      <c r="KMI307" s="156"/>
      <c r="KMJ307" s="156"/>
      <c r="KMK307" s="156"/>
      <c r="KML307" s="156"/>
      <c r="KMM307" s="156"/>
      <c r="KMN307" s="156"/>
      <c r="KMO307" s="156"/>
      <c r="KMP307" s="156"/>
      <c r="KMQ307" s="156"/>
      <c r="KMR307" s="156"/>
      <c r="KMS307" s="156"/>
      <c r="KMT307" s="156"/>
      <c r="KMU307" s="156"/>
      <c r="KMV307" s="156"/>
      <c r="KMW307" s="156"/>
      <c r="KMX307" s="156"/>
      <c r="KMY307" s="156"/>
      <c r="KMZ307" s="156"/>
      <c r="KNA307" s="156"/>
      <c r="KNB307" s="156"/>
      <c r="KNC307" s="156"/>
      <c r="KND307" s="156"/>
      <c r="KNE307" s="156"/>
      <c r="KNF307" s="156"/>
      <c r="KNG307" s="156"/>
      <c r="KNH307" s="156"/>
      <c r="KNI307" s="156"/>
      <c r="KNJ307" s="156"/>
      <c r="KNK307" s="156"/>
      <c r="KNL307" s="157"/>
      <c r="KNM307" s="153"/>
      <c r="KNN307" s="156"/>
      <c r="KNO307" s="156"/>
      <c r="KNP307" s="156"/>
      <c r="KNQ307" s="156"/>
      <c r="KNR307" s="156"/>
      <c r="KNS307" s="156"/>
      <c r="KNT307" s="156"/>
      <c r="KNU307" s="156"/>
      <c r="KNV307" s="156"/>
      <c r="KNW307" s="156"/>
      <c r="KNX307" s="156"/>
      <c r="KNY307" s="156"/>
      <c r="KNZ307" s="156"/>
      <c r="KOA307" s="156"/>
      <c r="KOB307" s="156"/>
      <c r="KOC307" s="156"/>
      <c r="KOD307" s="156"/>
      <c r="KOE307" s="156"/>
      <c r="KOF307" s="156"/>
      <c r="KOG307" s="156"/>
      <c r="KOH307" s="156"/>
      <c r="KOI307" s="156"/>
      <c r="KOJ307" s="156"/>
      <c r="KOK307" s="156"/>
      <c r="KOL307" s="156"/>
      <c r="KOM307" s="156"/>
      <c r="KON307" s="156"/>
      <c r="KOO307" s="156"/>
      <c r="KOP307" s="156"/>
      <c r="KOQ307" s="157"/>
      <c r="KOR307" s="153"/>
      <c r="KOS307" s="156"/>
      <c r="KOT307" s="156"/>
      <c r="KOU307" s="156"/>
      <c r="KOV307" s="156"/>
      <c r="KOW307" s="156"/>
      <c r="KOX307" s="156"/>
      <c r="KOY307" s="156"/>
      <c r="KOZ307" s="156"/>
      <c r="KPA307" s="156"/>
      <c r="KPB307" s="156"/>
      <c r="KPC307" s="156"/>
      <c r="KPD307" s="156"/>
      <c r="KPE307" s="156"/>
      <c r="KPF307" s="156"/>
      <c r="KPG307" s="156"/>
      <c r="KPH307" s="156"/>
      <c r="KPI307" s="156"/>
      <c r="KPJ307" s="156"/>
      <c r="KPK307" s="156"/>
      <c r="KPL307" s="156"/>
      <c r="KPM307" s="156"/>
      <c r="KPN307" s="156"/>
      <c r="KPO307" s="156"/>
      <c r="KPP307" s="156"/>
      <c r="KPQ307" s="156"/>
      <c r="KPR307" s="156"/>
      <c r="KPS307" s="156"/>
      <c r="KPT307" s="156"/>
      <c r="KPU307" s="156"/>
      <c r="KPV307" s="157"/>
      <c r="KPW307" s="153"/>
      <c r="KPX307" s="156"/>
      <c r="KPY307" s="156"/>
      <c r="KPZ307" s="156"/>
      <c r="KQA307" s="156"/>
      <c r="KQB307" s="156"/>
      <c r="KQC307" s="156"/>
      <c r="KQD307" s="156"/>
      <c r="KQE307" s="156"/>
      <c r="KQF307" s="156"/>
      <c r="KQG307" s="156"/>
      <c r="KQH307" s="156"/>
      <c r="KQI307" s="156"/>
      <c r="KQJ307" s="156"/>
      <c r="KQK307" s="156"/>
      <c r="KQL307" s="156"/>
      <c r="KQM307" s="156"/>
      <c r="KQN307" s="156"/>
      <c r="KQO307" s="156"/>
      <c r="KQP307" s="156"/>
      <c r="KQQ307" s="156"/>
      <c r="KQR307" s="156"/>
      <c r="KQS307" s="156"/>
      <c r="KQT307" s="156"/>
      <c r="KQU307" s="156"/>
      <c r="KQV307" s="156"/>
      <c r="KQW307" s="156"/>
      <c r="KQX307" s="156"/>
      <c r="KQY307" s="156"/>
      <c r="KQZ307" s="156"/>
      <c r="KRA307" s="157"/>
      <c r="KRB307" s="153"/>
      <c r="KRC307" s="156"/>
      <c r="KRD307" s="156"/>
      <c r="KRE307" s="156"/>
      <c r="KRF307" s="156"/>
      <c r="KRG307" s="156"/>
      <c r="KRH307" s="156"/>
      <c r="KRI307" s="156"/>
      <c r="KRJ307" s="156"/>
      <c r="KRK307" s="156"/>
      <c r="KRL307" s="156"/>
      <c r="KRM307" s="156"/>
      <c r="KRN307" s="156"/>
      <c r="KRO307" s="156"/>
      <c r="KRP307" s="156"/>
      <c r="KRQ307" s="156"/>
      <c r="KRR307" s="156"/>
      <c r="KRS307" s="156"/>
      <c r="KRT307" s="156"/>
      <c r="KRU307" s="156"/>
      <c r="KRV307" s="156"/>
      <c r="KRW307" s="156"/>
      <c r="KRX307" s="156"/>
      <c r="KRY307" s="156"/>
      <c r="KRZ307" s="156"/>
      <c r="KSA307" s="156"/>
      <c r="KSB307" s="156"/>
      <c r="KSC307" s="156"/>
      <c r="KSD307" s="156"/>
      <c r="KSE307" s="156"/>
      <c r="KSF307" s="157"/>
      <c r="KSG307" s="153"/>
      <c r="KSH307" s="156"/>
      <c r="KSI307" s="156"/>
      <c r="KSJ307" s="156"/>
      <c r="KSK307" s="156"/>
      <c r="KSL307" s="156"/>
      <c r="KSM307" s="156"/>
      <c r="KSN307" s="156"/>
      <c r="KSO307" s="156"/>
      <c r="KSP307" s="156"/>
      <c r="KSQ307" s="156"/>
      <c r="KSR307" s="156"/>
      <c r="KSS307" s="156"/>
      <c r="KST307" s="156"/>
      <c r="KSU307" s="156"/>
      <c r="KSV307" s="156"/>
      <c r="KSW307" s="156"/>
      <c r="KSX307" s="156"/>
      <c r="KSY307" s="156"/>
      <c r="KSZ307" s="156"/>
      <c r="KTA307" s="156"/>
      <c r="KTB307" s="156"/>
      <c r="KTC307" s="156"/>
      <c r="KTD307" s="156"/>
      <c r="KTE307" s="156"/>
      <c r="KTF307" s="156"/>
      <c r="KTG307" s="156"/>
      <c r="KTH307" s="156"/>
      <c r="KTI307" s="156"/>
      <c r="KTJ307" s="156"/>
      <c r="KTK307" s="157"/>
      <c r="KTL307" s="153"/>
      <c r="KTM307" s="156"/>
      <c r="KTN307" s="156"/>
      <c r="KTO307" s="156"/>
      <c r="KTP307" s="156"/>
      <c r="KTQ307" s="156"/>
      <c r="KTR307" s="156"/>
      <c r="KTS307" s="156"/>
      <c r="KTT307" s="156"/>
      <c r="KTU307" s="156"/>
      <c r="KTV307" s="156"/>
      <c r="KTW307" s="156"/>
      <c r="KTX307" s="156"/>
      <c r="KTY307" s="156"/>
      <c r="KTZ307" s="156"/>
      <c r="KUA307" s="156"/>
      <c r="KUB307" s="156"/>
      <c r="KUC307" s="156"/>
      <c r="KUD307" s="156"/>
      <c r="KUE307" s="156"/>
      <c r="KUF307" s="156"/>
      <c r="KUG307" s="156"/>
      <c r="KUH307" s="156"/>
      <c r="KUI307" s="156"/>
      <c r="KUJ307" s="156"/>
      <c r="KUK307" s="156"/>
      <c r="KUL307" s="156"/>
      <c r="KUM307" s="156"/>
      <c r="KUN307" s="156"/>
      <c r="KUO307" s="156"/>
      <c r="KUP307" s="157"/>
      <c r="KUQ307" s="153"/>
      <c r="KUR307" s="156"/>
      <c r="KUS307" s="156"/>
      <c r="KUT307" s="156"/>
      <c r="KUU307" s="156"/>
      <c r="KUV307" s="156"/>
      <c r="KUW307" s="156"/>
      <c r="KUX307" s="156"/>
      <c r="KUY307" s="156"/>
      <c r="KUZ307" s="156"/>
      <c r="KVA307" s="156"/>
      <c r="KVB307" s="156"/>
      <c r="KVC307" s="156"/>
      <c r="KVD307" s="156"/>
      <c r="KVE307" s="156"/>
      <c r="KVF307" s="156"/>
      <c r="KVG307" s="156"/>
      <c r="KVH307" s="156"/>
      <c r="KVI307" s="156"/>
      <c r="KVJ307" s="156"/>
      <c r="KVK307" s="156"/>
      <c r="KVL307" s="156"/>
      <c r="KVM307" s="156"/>
      <c r="KVN307" s="156"/>
      <c r="KVO307" s="156"/>
      <c r="KVP307" s="156"/>
      <c r="KVQ307" s="156"/>
      <c r="KVR307" s="156"/>
      <c r="KVS307" s="156"/>
      <c r="KVT307" s="156"/>
      <c r="KVU307" s="157"/>
      <c r="KVV307" s="153"/>
      <c r="KVW307" s="156"/>
      <c r="KVX307" s="156"/>
      <c r="KVY307" s="156"/>
      <c r="KVZ307" s="156"/>
      <c r="KWA307" s="156"/>
      <c r="KWB307" s="156"/>
      <c r="KWC307" s="156"/>
      <c r="KWD307" s="156"/>
      <c r="KWE307" s="156"/>
      <c r="KWF307" s="156"/>
      <c r="KWG307" s="156"/>
      <c r="KWH307" s="156"/>
      <c r="KWI307" s="156"/>
      <c r="KWJ307" s="156"/>
      <c r="KWK307" s="156"/>
      <c r="KWL307" s="156"/>
      <c r="KWM307" s="156"/>
      <c r="KWN307" s="156"/>
      <c r="KWO307" s="156"/>
      <c r="KWP307" s="156"/>
      <c r="KWQ307" s="156"/>
      <c r="KWR307" s="156"/>
      <c r="KWS307" s="156"/>
      <c r="KWT307" s="156"/>
      <c r="KWU307" s="156"/>
      <c r="KWV307" s="156"/>
      <c r="KWW307" s="156"/>
      <c r="KWX307" s="156"/>
      <c r="KWY307" s="156"/>
      <c r="KWZ307" s="157"/>
      <c r="KXA307" s="153"/>
      <c r="KXB307" s="156"/>
      <c r="KXC307" s="156"/>
      <c r="KXD307" s="156"/>
      <c r="KXE307" s="156"/>
      <c r="KXF307" s="156"/>
      <c r="KXG307" s="156"/>
      <c r="KXH307" s="156"/>
      <c r="KXI307" s="156"/>
      <c r="KXJ307" s="156"/>
      <c r="KXK307" s="156"/>
      <c r="KXL307" s="156"/>
      <c r="KXM307" s="156"/>
      <c r="KXN307" s="156"/>
      <c r="KXO307" s="156"/>
      <c r="KXP307" s="156"/>
      <c r="KXQ307" s="156"/>
      <c r="KXR307" s="156"/>
      <c r="KXS307" s="156"/>
      <c r="KXT307" s="156"/>
      <c r="KXU307" s="156"/>
      <c r="KXV307" s="156"/>
      <c r="KXW307" s="156"/>
      <c r="KXX307" s="156"/>
      <c r="KXY307" s="156"/>
      <c r="KXZ307" s="156"/>
      <c r="KYA307" s="156"/>
      <c r="KYB307" s="156"/>
      <c r="KYC307" s="156"/>
      <c r="KYD307" s="156"/>
      <c r="KYE307" s="157"/>
      <c r="KYF307" s="153"/>
      <c r="KYG307" s="156"/>
      <c r="KYH307" s="156"/>
      <c r="KYI307" s="156"/>
      <c r="KYJ307" s="156"/>
      <c r="KYK307" s="156"/>
      <c r="KYL307" s="156"/>
      <c r="KYM307" s="156"/>
      <c r="KYN307" s="156"/>
      <c r="KYO307" s="156"/>
      <c r="KYP307" s="156"/>
      <c r="KYQ307" s="156"/>
      <c r="KYR307" s="156"/>
      <c r="KYS307" s="156"/>
      <c r="KYT307" s="156"/>
      <c r="KYU307" s="156"/>
      <c r="KYV307" s="156"/>
      <c r="KYW307" s="156"/>
      <c r="KYX307" s="156"/>
      <c r="KYY307" s="156"/>
      <c r="KYZ307" s="156"/>
      <c r="KZA307" s="156"/>
      <c r="KZB307" s="156"/>
      <c r="KZC307" s="156"/>
      <c r="KZD307" s="156"/>
      <c r="KZE307" s="156"/>
      <c r="KZF307" s="156"/>
      <c r="KZG307" s="156"/>
      <c r="KZH307" s="156"/>
      <c r="KZI307" s="156"/>
      <c r="KZJ307" s="157"/>
      <c r="KZK307" s="153"/>
      <c r="KZL307" s="156"/>
      <c r="KZM307" s="156"/>
      <c r="KZN307" s="156"/>
      <c r="KZO307" s="156"/>
      <c r="KZP307" s="156"/>
      <c r="KZQ307" s="156"/>
      <c r="KZR307" s="156"/>
      <c r="KZS307" s="156"/>
      <c r="KZT307" s="156"/>
      <c r="KZU307" s="156"/>
      <c r="KZV307" s="156"/>
      <c r="KZW307" s="156"/>
      <c r="KZX307" s="156"/>
      <c r="KZY307" s="156"/>
      <c r="KZZ307" s="156"/>
      <c r="LAA307" s="156"/>
      <c r="LAB307" s="156"/>
      <c r="LAC307" s="156"/>
      <c r="LAD307" s="156"/>
      <c r="LAE307" s="156"/>
      <c r="LAF307" s="156"/>
      <c r="LAG307" s="156"/>
      <c r="LAH307" s="156"/>
      <c r="LAI307" s="156"/>
      <c r="LAJ307" s="156"/>
      <c r="LAK307" s="156"/>
      <c r="LAL307" s="156"/>
      <c r="LAM307" s="156"/>
      <c r="LAN307" s="156"/>
      <c r="LAO307" s="157"/>
      <c r="LAP307" s="153"/>
      <c r="LAQ307" s="156"/>
      <c r="LAR307" s="156"/>
      <c r="LAS307" s="156"/>
      <c r="LAT307" s="156"/>
      <c r="LAU307" s="156"/>
      <c r="LAV307" s="156"/>
      <c r="LAW307" s="156"/>
      <c r="LAX307" s="156"/>
      <c r="LAY307" s="156"/>
      <c r="LAZ307" s="156"/>
      <c r="LBA307" s="156"/>
      <c r="LBB307" s="156"/>
      <c r="LBC307" s="156"/>
      <c r="LBD307" s="156"/>
      <c r="LBE307" s="156"/>
      <c r="LBF307" s="156"/>
      <c r="LBG307" s="156"/>
      <c r="LBH307" s="156"/>
      <c r="LBI307" s="156"/>
      <c r="LBJ307" s="156"/>
      <c r="LBK307" s="156"/>
      <c r="LBL307" s="156"/>
      <c r="LBM307" s="156"/>
      <c r="LBN307" s="156"/>
      <c r="LBO307" s="156"/>
      <c r="LBP307" s="156"/>
      <c r="LBQ307" s="156"/>
      <c r="LBR307" s="156"/>
      <c r="LBS307" s="156"/>
      <c r="LBT307" s="157"/>
      <c r="LBU307" s="153"/>
      <c r="LBV307" s="156"/>
      <c r="LBW307" s="156"/>
      <c r="LBX307" s="156"/>
      <c r="LBY307" s="156"/>
      <c r="LBZ307" s="156"/>
      <c r="LCA307" s="156"/>
      <c r="LCB307" s="156"/>
      <c r="LCC307" s="156"/>
      <c r="LCD307" s="156"/>
      <c r="LCE307" s="156"/>
      <c r="LCF307" s="156"/>
      <c r="LCG307" s="156"/>
      <c r="LCH307" s="156"/>
      <c r="LCI307" s="156"/>
      <c r="LCJ307" s="156"/>
      <c r="LCK307" s="156"/>
      <c r="LCL307" s="156"/>
      <c r="LCM307" s="156"/>
      <c r="LCN307" s="156"/>
      <c r="LCO307" s="156"/>
      <c r="LCP307" s="156"/>
      <c r="LCQ307" s="156"/>
      <c r="LCR307" s="156"/>
      <c r="LCS307" s="156"/>
      <c r="LCT307" s="156"/>
      <c r="LCU307" s="156"/>
      <c r="LCV307" s="156"/>
      <c r="LCW307" s="156"/>
      <c r="LCX307" s="156"/>
      <c r="LCY307" s="157"/>
      <c r="LCZ307" s="153"/>
      <c r="LDA307" s="156"/>
      <c r="LDB307" s="156"/>
      <c r="LDC307" s="156"/>
      <c r="LDD307" s="156"/>
      <c r="LDE307" s="156"/>
      <c r="LDF307" s="156"/>
      <c r="LDG307" s="156"/>
      <c r="LDH307" s="156"/>
      <c r="LDI307" s="156"/>
      <c r="LDJ307" s="156"/>
      <c r="LDK307" s="156"/>
      <c r="LDL307" s="156"/>
      <c r="LDM307" s="156"/>
      <c r="LDN307" s="156"/>
      <c r="LDO307" s="156"/>
      <c r="LDP307" s="156"/>
      <c r="LDQ307" s="156"/>
      <c r="LDR307" s="156"/>
      <c r="LDS307" s="156"/>
      <c r="LDT307" s="156"/>
      <c r="LDU307" s="156"/>
      <c r="LDV307" s="156"/>
      <c r="LDW307" s="156"/>
      <c r="LDX307" s="156"/>
      <c r="LDY307" s="156"/>
      <c r="LDZ307" s="156"/>
      <c r="LEA307" s="156"/>
      <c r="LEB307" s="156"/>
      <c r="LEC307" s="156"/>
      <c r="LED307" s="157"/>
      <c r="LEE307" s="153"/>
      <c r="LEF307" s="156"/>
      <c r="LEG307" s="156"/>
      <c r="LEH307" s="156"/>
      <c r="LEI307" s="156"/>
      <c r="LEJ307" s="156"/>
      <c r="LEK307" s="156"/>
      <c r="LEL307" s="156"/>
      <c r="LEM307" s="156"/>
      <c r="LEN307" s="156"/>
      <c r="LEO307" s="156"/>
      <c r="LEP307" s="156"/>
      <c r="LEQ307" s="156"/>
      <c r="LER307" s="156"/>
      <c r="LES307" s="156"/>
      <c r="LET307" s="156"/>
      <c r="LEU307" s="156"/>
      <c r="LEV307" s="156"/>
      <c r="LEW307" s="156"/>
      <c r="LEX307" s="156"/>
      <c r="LEY307" s="156"/>
      <c r="LEZ307" s="156"/>
      <c r="LFA307" s="156"/>
      <c r="LFB307" s="156"/>
      <c r="LFC307" s="156"/>
      <c r="LFD307" s="156"/>
      <c r="LFE307" s="156"/>
      <c r="LFF307" s="156"/>
      <c r="LFG307" s="156"/>
      <c r="LFH307" s="156"/>
      <c r="LFI307" s="157"/>
      <c r="LFJ307" s="153"/>
      <c r="LFK307" s="156"/>
      <c r="LFL307" s="156"/>
      <c r="LFM307" s="156"/>
      <c r="LFN307" s="156"/>
      <c r="LFO307" s="156"/>
      <c r="LFP307" s="156"/>
      <c r="LFQ307" s="156"/>
      <c r="LFR307" s="156"/>
      <c r="LFS307" s="156"/>
      <c r="LFT307" s="156"/>
      <c r="LFU307" s="156"/>
      <c r="LFV307" s="156"/>
      <c r="LFW307" s="156"/>
      <c r="LFX307" s="156"/>
      <c r="LFY307" s="156"/>
      <c r="LFZ307" s="156"/>
      <c r="LGA307" s="156"/>
      <c r="LGB307" s="156"/>
      <c r="LGC307" s="156"/>
      <c r="LGD307" s="156"/>
      <c r="LGE307" s="156"/>
      <c r="LGF307" s="156"/>
      <c r="LGG307" s="156"/>
      <c r="LGH307" s="156"/>
      <c r="LGI307" s="156"/>
      <c r="LGJ307" s="156"/>
      <c r="LGK307" s="156"/>
      <c r="LGL307" s="156"/>
      <c r="LGM307" s="156"/>
      <c r="LGN307" s="157"/>
      <c r="LGO307" s="153"/>
      <c r="LGP307" s="156"/>
      <c r="LGQ307" s="156"/>
      <c r="LGR307" s="156"/>
      <c r="LGS307" s="156"/>
      <c r="LGT307" s="156"/>
      <c r="LGU307" s="156"/>
      <c r="LGV307" s="156"/>
      <c r="LGW307" s="156"/>
      <c r="LGX307" s="156"/>
      <c r="LGY307" s="156"/>
      <c r="LGZ307" s="156"/>
      <c r="LHA307" s="156"/>
      <c r="LHB307" s="156"/>
      <c r="LHC307" s="156"/>
      <c r="LHD307" s="156"/>
      <c r="LHE307" s="156"/>
      <c r="LHF307" s="156"/>
      <c r="LHG307" s="156"/>
      <c r="LHH307" s="156"/>
      <c r="LHI307" s="156"/>
      <c r="LHJ307" s="156"/>
      <c r="LHK307" s="156"/>
      <c r="LHL307" s="156"/>
      <c r="LHM307" s="156"/>
      <c r="LHN307" s="156"/>
      <c r="LHO307" s="156"/>
      <c r="LHP307" s="156"/>
      <c r="LHQ307" s="156"/>
      <c r="LHR307" s="156"/>
      <c r="LHS307" s="157"/>
      <c r="LHT307" s="153"/>
      <c r="LHU307" s="156"/>
      <c r="LHV307" s="156"/>
      <c r="LHW307" s="156"/>
      <c r="LHX307" s="156"/>
      <c r="LHY307" s="156"/>
      <c r="LHZ307" s="156"/>
      <c r="LIA307" s="156"/>
      <c r="LIB307" s="156"/>
      <c r="LIC307" s="156"/>
      <c r="LID307" s="156"/>
      <c r="LIE307" s="156"/>
      <c r="LIF307" s="156"/>
      <c r="LIG307" s="156"/>
      <c r="LIH307" s="156"/>
      <c r="LII307" s="156"/>
      <c r="LIJ307" s="156"/>
      <c r="LIK307" s="156"/>
      <c r="LIL307" s="156"/>
      <c r="LIM307" s="156"/>
      <c r="LIN307" s="156"/>
      <c r="LIO307" s="156"/>
      <c r="LIP307" s="156"/>
      <c r="LIQ307" s="156"/>
      <c r="LIR307" s="156"/>
      <c r="LIS307" s="156"/>
      <c r="LIT307" s="156"/>
      <c r="LIU307" s="156"/>
      <c r="LIV307" s="156"/>
      <c r="LIW307" s="156"/>
      <c r="LIX307" s="157"/>
      <c r="LIY307" s="153"/>
      <c r="LIZ307" s="156"/>
      <c r="LJA307" s="156"/>
      <c r="LJB307" s="156"/>
      <c r="LJC307" s="156"/>
      <c r="LJD307" s="156"/>
      <c r="LJE307" s="156"/>
      <c r="LJF307" s="156"/>
      <c r="LJG307" s="156"/>
      <c r="LJH307" s="156"/>
      <c r="LJI307" s="156"/>
      <c r="LJJ307" s="156"/>
      <c r="LJK307" s="156"/>
      <c r="LJL307" s="156"/>
      <c r="LJM307" s="156"/>
      <c r="LJN307" s="156"/>
      <c r="LJO307" s="156"/>
      <c r="LJP307" s="156"/>
      <c r="LJQ307" s="156"/>
      <c r="LJR307" s="156"/>
      <c r="LJS307" s="156"/>
      <c r="LJT307" s="156"/>
      <c r="LJU307" s="156"/>
      <c r="LJV307" s="156"/>
      <c r="LJW307" s="156"/>
      <c r="LJX307" s="156"/>
      <c r="LJY307" s="156"/>
      <c r="LJZ307" s="156"/>
      <c r="LKA307" s="156"/>
      <c r="LKB307" s="156"/>
      <c r="LKC307" s="157"/>
      <c r="LKD307" s="153"/>
      <c r="LKE307" s="156"/>
      <c r="LKF307" s="156"/>
      <c r="LKG307" s="156"/>
      <c r="LKH307" s="156"/>
      <c r="LKI307" s="156"/>
      <c r="LKJ307" s="156"/>
      <c r="LKK307" s="156"/>
      <c r="LKL307" s="156"/>
      <c r="LKM307" s="156"/>
      <c r="LKN307" s="156"/>
      <c r="LKO307" s="156"/>
      <c r="LKP307" s="156"/>
      <c r="LKQ307" s="156"/>
      <c r="LKR307" s="156"/>
      <c r="LKS307" s="156"/>
      <c r="LKT307" s="156"/>
      <c r="LKU307" s="156"/>
      <c r="LKV307" s="156"/>
      <c r="LKW307" s="156"/>
      <c r="LKX307" s="156"/>
      <c r="LKY307" s="156"/>
      <c r="LKZ307" s="156"/>
      <c r="LLA307" s="156"/>
      <c r="LLB307" s="156"/>
      <c r="LLC307" s="156"/>
      <c r="LLD307" s="156"/>
      <c r="LLE307" s="156"/>
      <c r="LLF307" s="156"/>
      <c r="LLG307" s="156"/>
      <c r="LLH307" s="157"/>
      <c r="LLI307" s="153"/>
      <c r="LLJ307" s="156"/>
      <c r="LLK307" s="156"/>
      <c r="LLL307" s="156"/>
      <c r="LLM307" s="156"/>
      <c r="LLN307" s="156"/>
      <c r="LLO307" s="156"/>
      <c r="LLP307" s="156"/>
      <c r="LLQ307" s="156"/>
      <c r="LLR307" s="156"/>
      <c r="LLS307" s="156"/>
      <c r="LLT307" s="156"/>
      <c r="LLU307" s="156"/>
      <c r="LLV307" s="156"/>
      <c r="LLW307" s="156"/>
      <c r="LLX307" s="156"/>
      <c r="LLY307" s="156"/>
      <c r="LLZ307" s="156"/>
      <c r="LMA307" s="156"/>
      <c r="LMB307" s="156"/>
      <c r="LMC307" s="156"/>
      <c r="LMD307" s="156"/>
      <c r="LME307" s="156"/>
      <c r="LMF307" s="156"/>
      <c r="LMG307" s="156"/>
      <c r="LMH307" s="156"/>
      <c r="LMI307" s="156"/>
      <c r="LMJ307" s="156"/>
      <c r="LMK307" s="156"/>
      <c r="LML307" s="156"/>
      <c r="LMM307" s="157"/>
      <c r="LMN307" s="153"/>
      <c r="LMO307" s="156"/>
      <c r="LMP307" s="156"/>
      <c r="LMQ307" s="156"/>
      <c r="LMR307" s="156"/>
      <c r="LMS307" s="156"/>
      <c r="LMT307" s="156"/>
      <c r="LMU307" s="156"/>
      <c r="LMV307" s="156"/>
      <c r="LMW307" s="156"/>
      <c r="LMX307" s="156"/>
      <c r="LMY307" s="156"/>
      <c r="LMZ307" s="156"/>
      <c r="LNA307" s="156"/>
      <c r="LNB307" s="156"/>
      <c r="LNC307" s="156"/>
      <c r="LND307" s="156"/>
      <c r="LNE307" s="156"/>
      <c r="LNF307" s="156"/>
      <c r="LNG307" s="156"/>
      <c r="LNH307" s="156"/>
      <c r="LNI307" s="156"/>
      <c r="LNJ307" s="156"/>
      <c r="LNK307" s="156"/>
      <c r="LNL307" s="156"/>
      <c r="LNM307" s="156"/>
      <c r="LNN307" s="156"/>
      <c r="LNO307" s="156"/>
      <c r="LNP307" s="156"/>
      <c r="LNQ307" s="156"/>
      <c r="LNR307" s="157"/>
      <c r="LNS307" s="153"/>
      <c r="LNT307" s="156"/>
      <c r="LNU307" s="156"/>
      <c r="LNV307" s="156"/>
      <c r="LNW307" s="156"/>
      <c r="LNX307" s="156"/>
      <c r="LNY307" s="156"/>
      <c r="LNZ307" s="156"/>
      <c r="LOA307" s="156"/>
      <c r="LOB307" s="156"/>
      <c r="LOC307" s="156"/>
      <c r="LOD307" s="156"/>
      <c r="LOE307" s="156"/>
      <c r="LOF307" s="156"/>
      <c r="LOG307" s="156"/>
      <c r="LOH307" s="156"/>
      <c r="LOI307" s="156"/>
      <c r="LOJ307" s="156"/>
      <c r="LOK307" s="156"/>
      <c r="LOL307" s="156"/>
      <c r="LOM307" s="156"/>
      <c r="LON307" s="156"/>
      <c r="LOO307" s="156"/>
      <c r="LOP307" s="156"/>
      <c r="LOQ307" s="156"/>
      <c r="LOR307" s="156"/>
      <c r="LOS307" s="156"/>
      <c r="LOT307" s="156"/>
      <c r="LOU307" s="156"/>
      <c r="LOV307" s="156"/>
      <c r="LOW307" s="157"/>
      <c r="LOX307" s="153"/>
      <c r="LOY307" s="156"/>
      <c r="LOZ307" s="156"/>
      <c r="LPA307" s="156"/>
      <c r="LPB307" s="156"/>
      <c r="LPC307" s="156"/>
      <c r="LPD307" s="156"/>
      <c r="LPE307" s="156"/>
      <c r="LPF307" s="156"/>
      <c r="LPG307" s="156"/>
      <c r="LPH307" s="156"/>
      <c r="LPI307" s="156"/>
      <c r="LPJ307" s="156"/>
      <c r="LPK307" s="156"/>
      <c r="LPL307" s="156"/>
      <c r="LPM307" s="156"/>
      <c r="LPN307" s="156"/>
      <c r="LPO307" s="156"/>
      <c r="LPP307" s="156"/>
      <c r="LPQ307" s="156"/>
      <c r="LPR307" s="156"/>
      <c r="LPS307" s="156"/>
      <c r="LPT307" s="156"/>
      <c r="LPU307" s="156"/>
      <c r="LPV307" s="156"/>
      <c r="LPW307" s="156"/>
      <c r="LPX307" s="156"/>
      <c r="LPY307" s="156"/>
      <c r="LPZ307" s="156"/>
      <c r="LQA307" s="156"/>
      <c r="LQB307" s="157"/>
      <c r="LQC307" s="153"/>
      <c r="LQD307" s="156"/>
      <c r="LQE307" s="156"/>
      <c r="LQF307" s="156"/>
      <c r="LQG307" s="156"/>
      <c r="LQH307" s="156"/>
      <c r="LQI307" s="156"/>
      <c r="LQJ307" s="156"/>
      <c r="LQK307" s="156"/>
      <c r="LQL307" s="156"/>
      <c r="LQM307" s="156"/>
      <c r="LQN307" s="156"/>
      <c r="LQO307" s="156"/>
      <c r="LQP307" s="156"/>
      <c r="LQQ307" s="156"/>
      <c r="LQR307" s="156"/>
      <c r="LQS307" s="156"/>
      <c r="LQT307" s="156"/>
      <c r="LQU307" s="156"/>
      <c r="LQV307" s="156"/>
      <c r="LQW307" s="156"/>
      <c r="LQX307" s="156"/>
      <c r="LQY307" s="156"/>
      <c r="LQZ307" s="156"/>
      <c r="LRA307" s="156"/>
      <c r="LRB307" s="156"/>
      <c r="LRC307" s="156"/>
      <c r="LRD307" s="156"/>
      <c r="LRE307" s="156"/>
      <c r="LRF307" s="156"/>
      <c r="LRG307" s="157"/>
      <c r="LRH307" s="153"/>
      <c r="LRI307" s="156"/>
      <c r="LRJ307" s="156"/>
      <c r="LRK307" s="156"/>
      <c r="LRL307" s="156"/>
      <c r="LRM307" s="156"/>
      <c r="LRN307" s="156"/>
      <c r="LRO307" s="156"/>
      <c r="LRP307" s="156"/>
      <c r="LRQ307" s="156"/>
      <c r="LRR307" s="156"/>
      <c r="LRS307" s="156"/>
      <c r="LRT307" s="156"/>
      <c r="LRU307" s="156"/>
      <c r="LRV307" s="156"/>
      <c r="LRW307" s="156"/>
      <c r="LRX307" s="156"/>
      <c r="LRY307" s="156"/>
      <c r="LRZ307" s="156"/>
      <c r="LSA307" s="156"/>
      <c r="LSB307" s="156"/>
      <c r="LSC307" s="156"/>
      <c r="LSD307" s="156"/>
      <c r="LSE307" s="156"/>
      <c r="LSF307" s="156"/>
      <c r="LSG307" s="156"/>
      <c r="LSH307" s="156"/>
      <c r="LSI307" s="156"/>
      <c r="LSJ307" s="156"/>
      <c r="LSK307" s="156"/>
      <c r="LSL307" s="157"/>
      <c r="LSM307" s="153"/>
      <c r="LSN307" s="156"/>
      <c r="LSO307" s="156"/>
      <c r="LSP307" s="156"/>
      <c r="LSQ307" s="156"/>
      <c r="LSR307" s="156"/>
      <c r="LSS307" s="156"/>
      <c r="LST307" s="156"/>
      <c r="LSU307" s="156"/>
      <c r="LSV307" s="156"/>
      <c r="LSW307" s="156"/>
      <c r="LSX307" s="156"/>
      <c r="LSY307" s="156"/>
      <c r="LSZ307" s="156"/>
      <c r="LTA307" s="156"/>
      <c r="LTB307" s="156"/>
      <c r="LTC307" s="156"/>
      <c r="LTD307" s="156"/>
      <c r="LTE307" s="156"/>
      <c r="LTF307" s="156"/>
      <c r="LTG307" s="156"/>
      <c r="LTH307" s="156"/>
      <c r="LTI307" s="156"/>
      <c r="LTJ307" s="156"/>
      <c r="LTK307" s="156"/>
      <c r="LTL307" s="156"/>
      <c r="LTM307" s="156"/>
      <c r="LTN307" s="156"/>
      <c r="LTO307" s="156"/>
      <c r="LTP307" s="156"/>
      <c r="LTQ307" s="157"/>
      <c r="LTR307" s="153"/>
      <c r="LTS307" s="156"/>
      <c r="LTT307" s="156"/>
      <c r="LTU307" s="156"/>
      <c r="LTV307" s="156"/>
      <c r="LTW307" s="156"/>
      <c r="LTX307" s="156"/>
      <c r="LTY307" s="156"/>
      <c r="LTZ307" s="156"/>
      <c r="LUA307" s="156"/>
      <c r="LUB307" s="156"/>
      <c r="LUC307" s="156"/>
      <c r="LUD307" s="156"/>
      <c r="LUE307" s="156"/>
      <c r="LUF307" s="156"/>
      <c r="LUG307" s="156"/>
      <c r="LUH307" s="156"/>
      <c r="LUI307" s="156"/>
      <c r="LUJ307" s="156"/>
      <c r="LUK307" s="156"/>
      <c r="LUL307" s="156"/>
      <c r="LUM307" s="156"/>
      <c r="LUN307" s="156"/>
      <c r="LUO307" s="156"/>
      <c r="LUP307" s="156"/>
      <c r="LUQ307" s="156"/>
      <c r="LUR307" s="156"/>
      <c r="LUS307" s="156"/>
      <c r="LUT307" s="156"/>
      <c r="LUU307" s="156"/>
      <c r="LUV307" s="157"/>
      <c r="LUW307" s="153"/>
      <c r="LUX307" s="156"/>
      <c r="LUY307" s="156"/>
      <c r="LUZ307" s="156"/>
      <c r="LVA307" s="156"/>
      <c r="LVB307" s="156"/>
      <c r="LVC307" s="156"/>
      <c r="LVD307" s="156"/>
      <c r="LVE307" s="156"/>
      <c r="LVF307" s="156"/>
      <c r="LVG307" s="156"/>
      <c r="LVH307" s="156"/>
      <c r="LVI307" s="156"/>
      <c r="LVJ307" s="156"/>
      <c r="LVK307" s="156"/>
      <c r="LVL307" s="156"/>
      <c r="LVM307" s="156"/>
      <c r="LVN307" s="156"/>
      <c r="LVO307" s="156"/>
      <c r="LVP307" s="156"/>
      <c r="LVQ307" s="156"/>
      <c r="LVR307" s="156"/>
      <c r="LVS307" s="156"/>
      <c r="LVT307" s="156"/>
      <c r="LVU307" s="156"/>
      <c r="LVV307" s="156"/>
      <c r="LVW307" s="156"/>
      <c r="LVX307" s="156"/>
      <c r="LVY307" s="156"/>
      <c r="LVZ307" s="156"/>
      <c r="LWA307" s="157"/>
      <c r="LWB307" s="153"/>
      <c r="LWC307" s="156"/>
      <c r="LWD307" s="156"/>
      <c r="LWE307" s="156"/>
      <c r="LWF307" s="156"/>
      <c r="LWG307" s="156"/>
      <c r="LWH307" s="156"/>
      <c r="LWI307" s="156"/>
      <c r="LWJ307" s="156"/>
      <c r="LWK307" s="156"/>
      <c r="LWL307" s="156"/>
      <c r="LWM307" s="156"/>
      <c r="LWN307" s="156"/>
      <c r="LWO307" s="156"/>
      <c r="LWP307" s="156"/>
      <c r="LWQ307" s="156"/>
      <c r="LWR307" s="156"/>
      <c r="LWS307" s="156"/>
      <c r="LWT307" s="156"/>
      <c r="LWU307" s="156"/>
      <c r="LWV307" s="156"/>
      <c r="LWW307" s="156"/>
      <c r="LWX307" s="156"/>
      <c r="LWY307" s="156"/>
      <c r="LWZ307" s="156"/>
      <c r="LXA307" s="156"/>
      <c r="LXB307" s="156"/>
      <c r="LXC307" s="156"/>
      <c r="LXD307" s="156"/>
      <c r="LXE307" s="156"/>
      <c r="LXF307" s="157"/>
      <c r="LXG307" s="153"/>
      <c r="LXH307" s="156"/>
      <c r="LXI307" s="156"/>
      <c r="LXJ307" s="156"/>
      <c r="LXK307" s="156"/>
      <c r="LXL307" s="156"/>
      <c r="LXM307" s="156"/>
      <c r="LXN307" s="156"/>
      <c r="LXO307" s="156"/>
      <c r="LXP307" s="156"/>
      <c r="LXQ307" s="156"/>
      <c r="LXR307" s="156"/>
      <c r="LXS307" s="156"/>
      <c r="LXT307" s="156"/>
      <c r="LXU307" s="156"/>
      <c r="LXV307" s="156"/>
      <c r="LXW307" s="156"/>
      <c r="LXX307" s="156"/>
      <c r="LXY307" s="156"/>
      <c r="LXZ307" s="156"/>
      <c r="LYA307" s="156"/>
      <c r="LYB307" s="156"/>
      <c r="LYC307" s="156"/>
      <c r="LYD307" s="156"/>
      <c r="LYE307" s="156"/>
      <c r="LYF307" s="156"/>
      <c r="LYG307" s="156"/>
      <c r="LYH307" s="156"/>
      <c r="LYI307" s="156"/>
      <c r="LYJ307" s="156"/>
      <c r="LYK307" s="157"/>
      <c r="LYL307" s="153"/>
      <c r="LYM307" s="156"/>
      <c r="LYN307" s="156"/>
      <c r="LYO307" s="156"/>
      <c r="LYP307" s="156"/>
      <c r="LYQ307" s="156"/>
      <c r="LYR307" s="156"/>
      <c r="LYS307" s="156"/>
      <c r="LYT307" s="156"/>
      <c r="LYU307" s="156"/>
      <c r="LYV307" s="156"/>
      <c r="LYW307" s="156"/>
      <c r="LYX307" s="156"/>
      <c r="LYY307" s="156"/>
      <c r="LYZ307" s="156"/>
      <c r="LZA307" s="156"/>
      <c r="LZB307" s="156"/>
      <c r="LZC307" s="156"/>
      <c r="LZD307" s="156"/>
      <c r="LZE307" s="156"/>
      <c r="LZF307" s="156"/>
      <c r="LZG307" s="156"/>
      <c r="LZH307" s="156"/>
      <c r="LZI307" s="156"/>
      <c r="LZJ307" s="156"/>
      <c r="LZK307" s="156"/>
      <c r="LZL307" s="156"/>
      <c r="LZM307" s="156"/>
      <c r="LZN307" s="156"/>
      <c r="LZO307" s="156"/>
      <c r="LZP307" s="157"/>
      <c r="LZQ307" s="153"/>
      <c r="LZR307" s="156"/>
      <c r="LZS307" s="156"/>
      <c r="LZT307" s="156"/>
      <c r="LZU307" s="156"/>
      <c r="LZV307" s="156"/>
      <c r="LZW307" s="156"/>
      <c r="LZX307" s="156"/>
      <c r="LZY307" s="156"/>
      <c r="LZZ307" s="156"/>
      <c r="MAA307" s="156"/>
      <c r="MAB307" s="156"/>
      <c r="MAC307" s="156"/>
      <c r="MAD307" s="156"/>
      <c r="MAE307" s="156"/>
      <c r="MAF307" s="156"/>
      <c r="MAG307" s="156"/>
      <c r="MAH307" s="156"/>
      <c r="MAI307" s="156"/>
      <c r="MAJ307" s="156"/>
      <c r="MAK307" s="156"/>
      <c r="MAL307" s="156"/>
      <c r="MAM307" s="156"/>
      <c r="MAN307" s="156"/>
      <c r="MAO307" s="156"/>
      <c r="MAP307" s="156"/>
      <c r="MAQ307" s="156"/>
      <c r="MAR307" s="156"/>
      <c r="MAS307" s="156"/>
      <c r="MAT307" s="156"/>
      <c r="MAU307" s="157"/>
      <c r="MAV307" s="153"/>
      <c r="MAW307" s="156"/>
      <c r="MAX307" s="156"/>
      <c r="MAY307" s="156"/>
      <c r="MAZ307" s="156"/>
      <c r="MBA307" s="156"/>
      <c r="MBB307" s="156"/>
      <c r="MBC307" s="156"/>
      <c r="MBD307" s="156"/>
      <c r="MBE307" s="156"/>
      <c r="MBF307" s="156"/>
      <c r="MBG307" s="156"/>
      <c r="MBH307" s="156"/>
      <c r="MBI307" s="156"/>
      <c r="MBJ307" s="156"/>
      <c r="MBK307" s="156"/>
      <c r="MBL307" s="156"/>
      <c r="MBM307" s="156"/>
      <c r="MBN307" s="156"/>
      <c r="MBO307" s="156"/>
      <c r="MBP307" s="156"/>
      <c r="MBQ307" s="156"/>
      <c r="MBR307" s="156"/>
      <c r="MBS307" s="156"/>
      <c r="MBT307" s="156"/>
      <c r="MBU307" s="156"/>
      <c r="MBV307" s="156"/>
      <c r="MBW307" s="156"/>
      <c r="MBX307" s="156"/>
      <c r="MBY307" s="156"/>
      <c r="MBZ307" s="157"/>
      <c r="MCA307" s="153"/>
      <c r="MCB307" s="156"/>
      <c r="MCC307" s="156"/>
      <c r="MCD307" s="156"/>
      <c r="MCE307" s="156"/>
      <c r="MCF307" s="156"/>
      <c r="MCG307" s="156"/>
      <c r="MCH307" s="156"/>
      <c r="MCI307" s="156"/>
      <c r="MCJ307" s="156"/>
      <c r="MCK307" s="156"/>
      <c r="MCL307" s="156"/>
      <c r="MCM307" s="156"/>
      <c r="MCN307" s="156"/>
      <c r="MCO307" s="156"/>
      <c r="MCP307" s="156"/>
      <c r="MCQ307" s="156"/>
      <c r="MCR307" s="156"/>
      <c r="MCS307" s="156"/>
      <c r="MCT307" s="156"/>
      <c r="MCU307" s="156"/>
      <c r="MCV307" s="156"/>
      <c r="MCW307" s="156"/>
      <c r="MCX307" s="156"/>
      <c r="MCY307" s="156"/>
      <c r="MCZ307" s="156"/>
      <c r="MDA307" s="156"/>
      <c r="MDB307" s="156"/>
      <c r="MDC307" s="156"/>
      <c r="MDD307" s="156"/>
      <c r="MDE307" s="157"/>
      <c r="MDF307" s="153"/>
      <c r="MDG307" s="156"/>
      <c r="MDH307" s="156"/>
      <c r="MDI307" s="156"/>
      <c r="MDJ307" s="156"/>
      <c r="MDK307" s="156"/>
      <c r="MDL307" s="156"/>
      <c r="MDM307" s="156"/>
      <c r="MDN307" s="156"/>
      <c r="MDO307" s="156"/>
      <c r="MDP307" s="156"/>
      <c r="MDQ307" s="156"/>
      <c r="MDR307" s="156"/>
      <c r="MDS307" s="156"/>
      <c r="MDT307" s="156"/>
      <c r="MDU307" s="156"/>
      <c r="MDV307" s="156"/>
      <c r="MDW307" s="156"/>
      <c r="MDX307" s="156"/>
      <c r="MDY307" s="156"/>
      <c r="MDZ307" s="156"/>
      <c r="MEA307" s="156"/>
      <c r="MEB307" s="156"/>
      <c r="MEC307" s="156"/>
      <c r="MED307" s="156"/>
      <c r="MEE307" s="156"/>
      <c r="MEF307" s="156"/>
      <c r="MEG307" s="156"/>
      <c r="MEH307" s="156"/>
      <c r="MEI307" s="156"/>
      <c r="MEJ307" s="157"/>
      <c r="MEK307" s="153"/>
      <c r="MEL307" s="156"/>
      <c r="MEM307" s="156"/>
      <c r="MEN307" s="156"/>
      <c r="MEO307" s="156"/>
      <c r="MEP307" s="156"/>
      <c r="MEQ307" s="156"/>
      <c r="MER307" s="156"/>
      <c r="MES307" s="156"/>
      <c r="MET307" s="156"/>
      <c r="MEU307" s="156"/>
      <c r="MEV307" s="156"/>
      <c r="MEW307" s="156"/>
      <c r="MEX307" s="156"/>
      <c r="MEY307" s="156"/>
      <c r="MEZ307" s="156"/>
      <c r="MFA307" s="156"/>
      <c r="MFB307" s="156"/>
      <c r="MFC307" s="156"/>
      <c r="MFD307" s="156"/>
      <c r="MFE307" s="156"/>
      <c r="MFF307" s="156"/>
      <c r="MFG307" s="156"/>
      <c r="MFH307" s="156"/>
      <c r="MFI307" s="156"/>
      <c r="MFJ307" s="156"/>
      <c r="MFK307" s="156"/>
      <c r="MFL307" s="156"/>
      <c r="MFM307" s="156"/>
      <c r="MFN307" s="156"/>
      <c r="MFO307" s="157"/>
      <c r="MFP307" s="153"/>
      <c r="MFQ307" s="156"/>
      <c r="MFR307" s="156"/>
      <c r="MFS307" s="156"/>
      <c r="MFT307" s="156"/>
      <c r="MFU307" s="156"/>
      <c r="MFV307" s="156"/>
      <c r="MFW307" s="156"/>
      <c r="MFX307" s="156"/>
      <c r="MFY307" s="156"/>
      <c r="MFZ307" s="156"/>
      <c r="MGA307" s="156"/>
      <c r="MGB307" s="156"/>
      <c r="MGC307" s="156"/>
      <c r="MGD307" s="156"/>
      <c r="MGE307" s="156"/>
      <c r="MGF307" s="156"/>
      <c r="MGG307" s="156"/>
      <c r="MGH307" s="156"/>
      <c r="MGI307" s="156"/>
      <c r="MGJ307" s="156"/>
      <c r="MGK307" s="156"/>
      <c r="MGL307" s="156"/>
      <c r="MGM307" s="156"/>
      <c r="MGN307" s="156"/>
      <c r="MGO307" s="156"/>
      <c r="MGP307" s="156"/>
      <c r="MGQ307" s="156"/>
      <c r="MGR307" s="156"/>
      <c r="MGS307" s="156"/>
      <c r="MGT307" s="157"/>
      <c r="MGU307" s="153"/>
      <c r="MGV307" s="156"/>
      <c r="MGW307" s="156"/>
      <c r="MGX307" s="156"/>
      <c r="MGY307" s="156"/>
      <c r="MGZ307" s="156"/>
      <c r="MHA307" s="156"/>
      <c r="MHB307" s="156"/>
      <c r="MHC307" s="156"/>
      <c r="MHD307" s="156"/>
      <c r="MHE307" s="156"/>
      <c r="MHF307" s="156"/>
      <c r="MHG307" s="156"/>
      <c r="MHH307" s="156"/>
      <c r="MHI307" s="156"/>
      <c r="MHJ307" s="156"/>
      <c r="MHK307" s="156"/>
      <c r="MHL307" s="156"/>
      <c r="MHM307" s="156"/>
      <c r="MHN307" s="156"/>
      <c r="MHO307" s="156"/>
      <c r="MHP307" s="156"/>
      <c r="MHQ307" s="156"/>
      <c r="MHR307" s="156"/>
      <c r="MHS307" s="156"/>
      <c r="MHT307" s="156"/>
      <c r="MHU307" s="156"/>
      <c r="MHV307" s="156"/>
      <c r="MHW307" s="156"/>
      <c r="MHX307" s="156"/>
      <c r="MHY307" s="157"/>
      <c r="MHZ307" s="153"/>
      <c r="MIA307" s="156"/>
      <c r="MIB307" s="156"/>
      <c r="MIC307" s="156"/>
      <c r="MID307" s="156"/>
      <c r="MIE307" s="156"/>
      <c r="MIF307" s="156"/>
      <c r="MIG307" s="156"/>
      <c r="MIH307" s="156"/>
      <c r="MII307" s="156"/>
      <c r="MIJ307" s="156"/>
      <c r="MIK307" s="156"/>
      <c r="MIL307" s="156"/>
      <c r="MIM307" s="156"/>
      <c r="MIN307" s="156"/>
      <c r="MIO307" s="156"/>
      <c r="MIP307" s="156"/>
      <c r="MIQ307" s="156"/>
      <c r="MIR307" s="156"/>
      <c r="MIS307" s="156"/>
      <c r="MIT307" s="156"/>
      <c r="MIU307" s="156"/>
      <c r="MIV307" s="156"/>
      <c r="MIW307" s="156"/>
      <c r="MIX307" s="156"/>
      <c r="MIY307" s="156"/>
      <c r="MIZ307" s="156"/>
      <c r="MJA307" s="156"/>
      <c r="MJB307" s="156"/>
      <c r="MJC307" s="156"/>
      <c r="MJD307" s="157"/>
      <c r="MJE307" s="153"/>
      <c r="MJF307" s="156"/>
      <c r="MJG307" s="156"/>
      <c r="MJH307" s="156"/>
      <c r="MJI307" s="156"/>
      <c r="MJJ307" s="156"/>
      <c r="MJK307" s="156"/>
      <c r="MJL307" s="156"/>
      <c r="MJM307" s="156"/>
      <c r="MJN307" s="156"/>
      <c r="MJO307" s="156"/>
      <c r="MJP307" s="156"/>
      <c r="MJQ307" s="156"/>
      <c r="MJR307" s="156"/>
      <c r="MJS307" s="156"/>
      <c r="MJT307" s="156"/>
      <c r="MJU307" s="156"/>
      <c r="MJV307" s="156"/>
      <c r="MJW307" s="156"/>
      <c r="MJX307" s="156"/>
      <c r="MJY307" s="156"/>
      <c r="MJZ307" s="156"/>
      <c r="MKA307" s="156"/>
      <c r="MKB307" s="156"/>
      <c r="MKC307" s="156"/>
      <c r="MKD307" s="156"/>
      <c r="MKE307" s="156"/>
      <c r="MKF307" s="156"/>
      <c r="MKG307" s="156"/>
      <c r="MKH307" s="156"/>
      <c r="MKI307" s="157"/>
      <c r="MKJ307" s="153"/>
      <c r="MKK307" s="156"/>
      <c r="MKL307" s="156"/>
      <c r="MKM307" s="156"/>
      <c r="MKN307" s="156"/>
      <c r="MKO307" s="156"/>
      <c r="MKP307" s="156"/>
      <c r="MKQ307" s="156"/>
      <c r="MKR307" s="156"/>
      <c r="MKS307" s="156"/>
      <c r="MKT307" s="156"/>
      <c r="MKU307" s="156"/>
      <c r="MKV307" s="156"/>
      <c r="MKW307" s="156"/>
      <c r="MKX307" s="156"/>
      <c r="MKY307" s="156"/>
      <c r="MKZ307" s="156"/>
      <c r="MLA307" s="156"/>
      <c r="MLB307" s="156"/>
      <c r="MLC307" s="156"/>
      <c r="MLD307" s="156"/>
      <c r="MLE307" s="156"/>
      <c r="MLF307" s="156"/>
      <c r="MLG307" s="156"/>
      <c r="MLH307" s="156"/>
      <c r="MLI307" s="156"/>
      <c r="MLJ307" s="156"/>
      <c r="MLK307" s="156"/>
      <c r="MLL307" s="156"/>
      <c r="MLM307" s="156"/>
      <c r="MLN307" s="157"/>
      <c r="MLO307" s="153"/>
      <c r="MLP307" s="156"/>
      <c r="MLQ307" s="156"/>
      <c r="MLR307" s="156"/>
      <c r="MLS307" s="156"/>
      <c r="MLT307" s="156"/>
      <c r="MLU307" s="156"/>
      <c r="MLV307" s="156"/>
      <c r="MLW307" s="156"/>
      <c r="MLX307" s="156"/>
      <c r="MLY307" s="156"/>
      <c r="MLZ307" s="156"/>
      <c r="MMA307" s="156"/>
      <c r="MMB307" s="156"/>
      <c r="MMC307" s="156"/>
      <c r="MMD307" s="156"/>
      <c r="MME307" s="156"/>
      <c r="MMF307" s="156"/>
      <c r="MMG307" s="156"/>
      <c r="MMH307" s="156"/>
      <c r="MMI307" s="156"/>
      <c r="MMJ307" s="156"/>
      <c r="MMK307" s="156"/>
      <c r="MML307" s="156"/>
      <c r="MMM307" s="156"/>
      <c r="MMN307" s="156"/>
      <c r="MMO307" s="156"/>
      <c r="MMP307" s="156"/>
      <c r="MMQ307" s="156"/>
      <c r="MMR307" s="156"/>
      <c r="MMS307" s="157"/>
      <c r="MMT307" s="153"/>
      <c r="MMU307" s="156"/>
      <c r="MMV307" s="156"/>
      <c r="MMW307" s="156"/>
      <c r="MMX307" s="156"/>
      <c r="MMY307" s="156"/>
      <c r="MMZ307" s="156"/>
      <c r="MNA307" s="156"/>
      <c r="MNB307" s="156"/>
      <c r="MNC307" s="156"/>
      <c r="MND307" s="156"/>
      <c r="MNE307" s="156"/>
      <c r="MNF307" s="156"/>
      <c r="MNG307" s="156"/>
      <c r="MNH307" s="156"/>
      <c r="MNI307" s="156"/>
      <c r="MNJ307" s="156"/>
      <c r="MNK307" s="156"/>
      <c r="MNL307" s="156"/>
      <c r="MNM307" s="156"/>
      <c r="MNN307" s="156"/>
      <c r="MNO307" s="156"/>
      <c r="MNP307" s="156"/>
      <c r="MNQ307" s="156"/>
      <c r="MNR307" s="156"/>
      <c r="MNS307" s="156"/>
      <c r="MNT307" s="156"/>
      <c r="MNU307" s="156"/>
      <c r="MNV307" s="156"/>
      <c r="MNW307" s="156"/>
      <c r="MNX307" s="157"/>
      <c r="MNY307" s="153"/>
      <c r="MNZ307" s="156"/>
      <c r="MOA307" s="156"/>
      <c r="MOB307" s="156"/>
      <c r="MOC307" s="156"/>
      <c r="MOD307" s="156"/>
      <c r="MOE307" s="156"/>
      <c r="MOF307" s="156"/>
      <c r="MOG307" s="156"/>
      <c r="MOH307" s="156"/>
      <c r="MOI307" s="156"/>
      <c r="MOJ307" s="156"/>
      <c r="MOK307" s="156"/>
      <c r="MOL307" s="156"/>
      <c r="MOM307" s="156"/>
      <c r="MON307" s="156"/>
      <c r="MOO307" s="156"/>
      <c r="MOP307" s="156"/>
      <c r="MOQ307" s="156"/>
      <c r="MOR307" s="156"/>
      <c r="MOS307" s="156"/>
      <c r="MOT307" s="156"/>
      <c r="MOU307" s="156"/>
      <c r="MOV307" s="156"/>
      <c r="MOW307" s="156"/>
      <c r="MOX307" s="156"/>
      <c r="MOY307" s="156"/>
      <c r="MOZ307" s="156"/>
      <c r="MPA307" s="156"/>
      <c r="MPB307" s="156"/>
      <c r="MPC307" s="157"/>
      <c r="MPD307" s="153"/>
      <c r="MPE307" s="156"/>
      <c r="MPF307" s="156"/>
      <c r="MPG307" s="156"/>
      <c r="MPH307" s="156"/>
      <c r="MPI307" s="156"/>
      <c r="MPJ307" s="156"/>
      <c r="MPK307" s="156"/>
      <c r="MPL307" s="156"/>
      <c r="MPM307" s="156"/>
      <c r="MPN307" s="156"/>
      <c r="MPO307" s="156"/>
      <c r="MPP307" s="156"/>
      <c r="MPQ307" s="156"/>
      <c r="MPR307" s="156"/>
      <c r="MPS307" s="156"/>
      <c r="MPT307" s="156"/>
      <c r="MPU307" s="156"/>
      <c r="MPV307" s="156"/>
      <c r="MPW307" s="156"/>
      <c r="MPX307" s="156"/>
      <c r="MPY307" s="156"/>
      <c r="MPZ307" s="156"/>
      <c r="MQA307" s="156"/>
      <c r="MQB307" s="156"/>
      <c r="MQC307" s="156"/>
      <c r="MQD307" s="156"/>
      <c r="MQE307" s="156"/>
      <c r="MQF307" s="156"/>
      <c r="MQG307" s="156"/>
      <c r="MQH307" s="157"/>
      <c r="MQI307" s="153"/>
      <c r="MQJ307" s="156"/>
      <c r="MQK307" s="156"/>
      <c r="MQL307" s="156"/>
      <c r="MQM307" s="156"/>
      <c r="MQN307" s="156"/>
      <c r="MQO307" s="156"/>
      <c r="MQP307" s="156"/>
      <c r="MQQ307" s="156"/>
      <c r="MQR307" s="156"/>
      <c r="MQS307" s="156"/>
      <c r="MQT307" s="156"/>
      <c r="MQU307" s="156"/>
      <c r="MQV307" s="156"/>
      <c r="MQW307" s="156"/>
      <c r="MQX307" s="156"/>
      <c r="MQY307" s="156"/>
      <c r="MQZ307" s="156"/>
      <c r="MRA307" s="156"/>
      <c r="MRB307" s="156"/>
      <c r="MRC307" s="156"/>
      <c r="MRD307" s="156"/>
      <c r="MRE307" s="156"/>
      <c r="MRF307" s="156"/>
      <c r="MRG307" s="156"/>
      <c r="MRH307" s="156"/>
      <c r="MRI307" s="156"/>
      <c r="MRJ307" s="156"/>
      <c r="MRK307" s="156"/>
      <c r="MRL307" s="156"/>
      <c r="MRM307" s="157"/>
      <c r="MRN307" s="153"/>
      <c r="MRO307" s="156"/>
      <c r="MRP307" s="156"/>
      <c r="MRQ307" s="156"/>
      <c r="MRR307" s="156"/>
      <c r="MRS307" s="156"/>
      <c r="MRT307" s="156"/>
      <c r="MRU307" s="156"/>
      <c r="MRV307" s="156"/>
      <c r="MRW307" s="156"/>
      <c r="MRX307" s="156"/>
      <c r="MRY307" s="156"/>
      <c r="MRZ307" s="156"/>
      <c r="MSA307" s="156"/>
      <c r="MSB307" s="156"/>
      <c r="MSC307" s="156"/>
      <c r="MSD307" s="156"/>
      <c r="MSE307" s="156"/>
      <c r="MSF307" s="156"/>
      <c r="MSG307" s="156"/>
      <c r="MSH307" s="156"/>
      <c r="MSI307" s="156"/>
      <c r="MSJ307" s="156"/>
      <c r="MSK307" s="156"/>
      <c r="MSL307" s="156"/>
      <c r="MSM307" s="156"/>
      <c r="MSN307" s="156"/>
      <c r="MSO307" s="156"/>
      <c r="MSP307" s="156"/>
      <c r="MSQ307" s="156"/>
      <c r="MSR307" s="157"/>
      <c r="MSS307" s="153"/>
      <c r="MST307" s="156"/>
      <c r="MSU307" s="156"/>
      <c r="MSV307" s="156"/>
      <c r="MSW307" s="156"/>
      <c r="MSX307" s="156"/>
      <c r="MSY307" s="156"/>
      <c r="MSZ307" s="156"/>
      <c r="MTA307" s="156"/>
      <c r="MTB307" s="156"/>
      <c r="MTC307" s="156"/>
      <c r="MTD307" s="156"/>
      <c r="MTE307" s="156"/>
      <c r="MTF307" s="156"/>
      <c r="MTG307" s="156"/>
      <c r="MTH307" s="156"/>
      <c r="MTI307" s="156"/>
      <c r="MTJ307" s="156"/>
      <c r="MTK307" s="156"/>
      <c r="MTL307" s="156"/>
      <c r="MTM307" s="156"/>
      <c r="MTN307" s="156"/>
      <c r="MTO307" s="156"/>
      <c r="MTP307" s="156"/>
      <c r="MTQ307" s="156"/>
      <c r="MTR307" s="156"/>
      <c r="MTS307" s="156"/>
      <c r="MTT307" s="156"/>
      <c r="MTU307" s="156"/>
      <c r="MTV307" s="156"/>
      <c r="MTW307" s="157"/>
      <c r="MTX307" s="153"/>
      <c r="MTY307" s="156"/>
      <c r="MTZ307" s="156"/>
      <c r="MUA307" s="156"/>
      <c r="MUB307" s="156"/>
      <c r="MUC307" s="156"/>
      <c r="MUD307" s="156"/>
      <c r="MUE307" s="156"/>
      <c r="MUF307" s="156"/>
      <c r="MUG307" s="156"/>
      <c r="MUH307" s="156"/>
      <c r="MUI307" s="156"/>
      <c r="MUJ307" s="156"/>
      <c r="MUK307" s="156"/>
      <c r="MUL307" s="156"/>
      <c r="MUM307" s="156"/>
      <c r="MUN307" s="156"/>
      <c r="MUO307" s="156"/>
      <c r="MUP307" s="156"/>
      <c r="MUQ307" s="156"/>
      <c r="MUR307" s="156"/>
      <c r="MUS307" s="156"/>
      <c r="MUT307" s="156"/>
      <c r="MUU307" s="156"/>
      <c r="MUV307" s="156"/>
      <c r="MUW307" s="156"/>
      <c r="MUX307" s="156"/>
      <c r="MUY307" s="156"/>
      <c r="MUZ307" s="156"/>
      <c r="MVA307" s="156"/>
      <c r="MVB307" s="157"/>
      <c r="MVC307" s="153"/>
      <c r="MVD307" s="156"/>
      <c r="MVE307" s="156"/>
      <c r="MVF307" s="156"/>
      <c r="MVG307" s="156"/>
      <c r="MVH307" s="156"/>
      <c r="MVI307" s="156"/>
      <c r="MVJ307" s="156"/>
      <c r="MVK307" s="156"/>
      <c r="MVL307" s="156"/>
      <c r="MVM307" s="156"/>
      <c r="MVN307" s="156"/>
      <c r="MVO307" s="156"/>
      <c r="MVP307" s="156"/>
      <c r="MVQ307" s="156"/>
      <c r="MVR307" s="156"/>
      <c r="MVS307" s="156"/>
      <c r="MVT307" s="156"/>
      <c r="MVU307" s="156"/>
      <c r="MVV307" s="156"/>
      <c r="MVW307" s="156"/>
      <c r="MVX307" s="156"/>
      <c r="MVY307" s="156"/>
      <c r="MVZ307" s="156"/>
      <c r="MWA307" s="156"/>
      <c r="MWB307" s="156"/>
      <c r="MWC307" s="156"/>
      <c r="MWD307" s="156"/>
      <c r="MWE307" s="156"/>
      <c r="MWF307" s="156"/>
      <c r="MWG307" s="157"/>
      <c r="MWH307" s="153"/>
      <c r="MWI307" s="156"/>
      <c r="MWJ307" s="156"/>
      <c r="MWK307" s="156"/>
      <c r="MWL307" s="156"/>
      <c r="MWM307" s="156"/>
      <c r="MWN307" s="156"/>
      <c r="MWO307" s="156"/>
      <c r="MWP307" s="156"/>
      <c r="MWQ307" s="156"/>
      <c r="MWR307" s="156"/>
      <c r="MWS307" s="156"/>
      <c r="MWT307" s="156"/>
      <c r="MWU307" s="156"/>
      <c r="MWV307" s="156"/>
      <c r="MWW307" s="156"/>
      <c r="MWX307" s="156"/>
      <c r="MWY307" s="156"/>
      <c r="MWZ307" s="156"/>
      <c r="MXA307" s="156"/>
      <c r="MXB307" s="156"/>
      <c r="MXC307" s="156"/>
      <c r="MXD307" s="156"/>
      <c r="MXE307" s="156"/>
      <c r="MXF307" s="156"/>
      <c r="MXG307" s="156"/>
      <c r="MXH307" s="156"/>
      <c r="MXI307" s="156"/>
      <c r="MXJ307" s="156"/>
      <c r="MXK307" s="156"/>
      <c r="MXL307" s="157"/>
      <c r="MXM307" s="153"/>
      <c r="MXN307" s="156"/>
      <c r="MXO307" s="156"/>
      <c r="MXP307" s="156"/>
      <c r="MXQ307" s="156"/>
      <c r="MXR307" s="156"/>
      <c r="MXS307" s="156"/>
      <c r="MXT307" s="156"/>
      <c r="MXU307" s="156"/>
      <c r="MXV307" s="156"/>
      <c r="MXW307" s="156"/>
      <c r="MXX307" s="156"/>
      <c r="MXY307" s="156"/>
      <c r="MXZ307" s="156"/>
      <c r="MYA307" s="156"/>
      <c r="MYB307" s="156"/>
      <c r="MYC307" s="156"/>
      <c r="MYD307" s="156"/>
      <c r="MYE307" s="156"/>
      <c r="MYF307" s="156"/>
      <c r="MYG307" s="156"/>
      <c r="MYH307" s="156"/>
      <c r="MYI307" s="156"/>
      <c r="MYJ307" s="156"/>
      <c r="MYK307" s="156"/>
      <c r="MYL307" s="156"/>
      <c r="MYM307" s="156"/>
      <c r="MYN307" s="156"/>
      <c r="MYO307" s="156"/>
      <c r="MYP307" s="156"/>
      <c r="MYQ307" s="157"/>
      <c r="MYR307" s="153"/>
      <c r="MYS307" s="156"/>
      <c r="MYT307" s="156"/>
      <c r="MYU307" s="156"/>
      <c r="MYV307" s="156"/>
      <c r="MYW307" s="156"/>
      <c r="MYX307" s="156"/>
      <c r="MYY307" s="156"/>
      <c r="MYZ307" s="156"/>
      <c r="MZA307" s="156"/>
      <c r="MZB307" s="156"/>
      <c r="MZC307" s="156"/>
      <c r="MZD307" s="156"/>
      <c r="MZE307" s="156"/>
      <c r="MZF307" s="156"/>
      <c r="MZG307" s="156"/>
      <c r="MZH307" s="156"/>
      <c r="MZI307" s="156"/>
      <c r="MZJ307" s="156"/>
      <c r="MZK307" s="156"/>
      <c r="MZL307" s="156"/>
      <c r="MZM307" s="156"/>
      <c r="MZN307" s="156"/>
      <c r="MZO307" s="156"/>
      <c r="MZP307" s="156"/>
      <c r="MZQ307" s="156"/>
      <c r="MZR307" s="156"/>
      <c r="MZS307" s="156"/>
      <c r="MZT307" s="156"/>
      <c r="MZU307" s="156"/>
      <c r="MZV307" s="157"/>
      <c r="MZW307" s="153"/>
      <c r="MZX307" s="156"/>
      <c r="MZY307" s="156"/>
      <c r="MZZ307" s="156"/>
      <c r="NAA307" s="156"/>
      <c r="NAB307" s="156"/>
      <c r="NAC307" s="156"/>
      <c r="NAD307" s="156"/>
      <c r="NAE307" s="156"/>
      <c r="NAF307" s="156"/>
      <c r="NAG307" s="156"/>
      <c r="NAH307" s="156"/>
      <c r="NAI307" s="156"/>
      <c r="NAJ307" s="156"/>
      <c r="NAK307" s="156"/>
      <c r="NAL307" s="156"/>
      <c r="NAM307" s="156"/>
      <c r="NAN307" s="156"/>
      <c r="NAO307" s="156"/>
      <c r="NAP307" s="156"/>
      <c r="NAQ307" s="156"/>
      <c r="NAR307" s="156"/>
      <c r="NAS307" s="156"/>
      <c r="NAT307" s="156"/>
      <c r="NAU307" s="156"/>
      <c r="NAV307" s="156"/>
      <c r="NAW307" s="156"/>
      <c r="NAX307" s="156"/>
      <c r="NAY307" s="156"/>
      <c r="NAZ307" s="156"/>
      <c r="NBA307" s="157"/>
      <c r="NBB307" s="153"/>
      <c r="NBC307" s="156"/>
      <c r="NBD307" s="156"/>
      <c r="NBE307" s="156"/>
      <c r="NBF307" s="156"/>
      <c r="NBG307" s="156"/>
      <c r="NBH307" s="156"/>
      <c r="NBI307" s="156"/>
      <c r="NBJ307" s="156"/>
      <c r="NBK307" s="156"/>
      <c r="NBL307" s="156"/>
      <c r="NBM307" s="156"/>
      <c r="NBN307" s="156"/>
      <c r="NBO307" s="156"/>
      <c r="NBP307" s="156"/>
      <c r="NBQ307" s="156"/>
      <c r="NBR307" s="156"/>
      <c r="NBS307" s="156"/>
      <c r="NBT307" s="156"/>
      <c r="NBU307" s="156"/>
      <c r="NBV307" s="156"/>
      <c r="NBW307" s="156"/>
      <c r="NBX307" s="156"/>
      <c r="NBY307" s="156"/>
      <c r="NBZ307" s="156"/>
      <c r="NCA307" s="156"/>
      <c r="NCB307" s="156"/>
      <c r="NCC307" s="156"/>
      <c r="NCD307" s="156"/>
      <c r="NCE307" s="156"/>
      <c r="NCF307" s="157"/>
      <c r="NCG307" s="153"/>
      <c r="NCH307" s="156"/>
      <c r="NCI307" s="156"/>
      <c r="NCJ307" s="156"/>
      <c r="NCK307" s="156"/>
      <c r="NCL307" s="156"/>
      <c r="NCM307" s="156"/>
      <c r="NCN307" s="156"/>
      <c r="NCO307" s="156"/>
      <c r="NCP307" s="156"/>
      <c r="NCQ307" s="156"/>
      <c r="NCR307" s="156"/>
      <c r="NCS307" s="156"/>
      <c r="NCT307" s="156"/>
      <c r="NCU307" s="156"/>
      <c r="NCV307" s="156"/>
      <c r="NCW307" s="156"/>
      <c r="NCX307" s="156"/>
      <c r="NCY307" s="156"/>
      <c r="NCZ307" s="156"/>
      <c r="NDA307" s="156"/>
      <c r="NDB307" s="156"/>
      <c r="NDC307" s="156"/>
      <c r="NDD307" s="156"/>
      <c r="NDE307" s="156"/>
      <c r="NDF307" s="156"/>
      <c r="NDG307" s="156"/>
      <c r="NDH307" s="156"/>
      <c r="NDI307" s="156"/>
      <c r="NDJ307" s="156"/>
      <c r="NDK307" s="157"/>
      <c r="NDL307" s="153"/>
      <c r="NDM307" s="156"/>
      <c r="NDN307" s="156"/>
      <c r="NDO307" s="156"/>
      <c r="NDP307" s="156"/>
      <c r="NDQ307" s="156"/>
      <c r="NDR307" s="156"/>
      <c r="NDS307" s="156"/>
      <c r="NDT307" s="156"/>
      <c r="NDU307" s="156"/>
      <c r="NDV307" s="156"/>
      <c r="NDW307" s="156"/>
      <c r="NDX307" s="156"/>
      <c r="NDY307" s="156"/>
      <c r="NDZ307" s="156"/>
      <c r="NEA307" s="156"/>
      <c r="NEB307" s="156"/>
      <c r="NEC307" s="156"/>
      <c r="NED307" s="156"/>
      <c r="NEE307" s="156"/>
      <c r="NEF307" s="156"/>
      <c r="NEG307" s="156"/>
      <c r="NEH307" s="156"/>
      <c r="NEI307" s="156"/>
      <c r="NEJ307" s="156"/>
      <c r="NEK307" s="156"/>
      <c r="NEL307" s="156"/>
      <c r="NEM307" s="156"/>
      <c r="NEN307" s="156"/>
      <c r="NEO307" s="156"/>
      <c r="NEP307" s="157"/>
      <c r="NEQ307" s="153"/>
      <c r="NER307" s="156"/>
      <c r="NES307" s="156"/>
      <c r="NET307" s="156"/>
      <c r="NEU307" s="156"/>
      <c r="NEV307" s="156"/>
      <c r="NEW307" s="156"/>
      <c r="NEX307" s="156"/>
      <c r="NEY307" s="156"/>
      <c r="NEZ307" s="156"/>
      <c r="NFA307" s="156"/>
      <c r="NFB307" s="156"/>
      <c r="NFC307" s="156"/>
      <c r="NFD307" s="156"/>
      <c r="NFE307" s="156"/>
      <c r="NFF307" s="156"/>
      <c r="NFG307" s="156"/>
      <c r="NFH307" s="156"/>
      <c r="NFI307" s="156"/>
      <c r="NFJ307" s="156"/>
      <c r="NFK307" s="156"/>
      <c r="NFL307" s="156"/>
      <c r="NFM307" s="156"/>
      <c r="NFN307" s="156"/>
      <c r="NFO307" s="156"/>
      <c r="NFP307" s="156"/>
      <c r="NFQ307" s="156"/>
      <c r="NFR307" s="156"/>
      <c r="NFS307" s="156"/>
      <c r="NFT307" s="156"/>
      <c r="NFU307" s="157"/>
      <c r="NFV307" s="153"/>
      <c r="NFW307" s="156"/>
      <c r="NFX307" s="156"/>
      <c r="NFY307" s="156"/>
      <c r="NFZ307" s="156"/>
      <c r="NGA307" s="156"/>
      <c r="NGB307" s="156"/>
      <c r="NGC307" s="156"/>
      <c r="NGD307" s="156"/>
      <c r="NGE307" s="156"/>
      <c r="NGF307" s="156"/>
      <c r="NGG307" s="156"/>
      <c r="NGH307" s="156"/>
      <c r="NGI307" s="156"/>
      <c r="NGJ307" s="156"/>
      <c r="NGK307" s="156"/>
      <c r="NGL307" s="156"/>
      <c r="NGM307" s="156"/>
      <c r="NGN307" s="156"/>
      <c r="NGO307" s="156"/>
      <c r="NGP307" s="156"/>
      <c r="NGQ307" s="156"/>
      <c r="NGR307" s="156"/>
      <c r="NGS307" s="156"/>
      <c r="NGT307" s="156"/>
      <c r="NGU307" s="156"/>
      <c r="NGV307" s="156"/>
      <c r="NGW307" s="156"/>
      <c r="NGX307" s="156"/>
      <c r="NGY307" s="156"/>
      <c r="NGZ307" s="157"/>
      <c r="NHA307" s="153"/>
      <c r="NHB307" s="156"/>
      <c r="NHC307" s="156"/>
      <c r="NHD307" s="156"/>
      <c r="NHE307" s="156"/>
      <c r="NHF307" s="156"/>
      <c r="NHG307" s="156"/>
      <c r="NHH307" s="156"/>
      <c r="NHI307" s="156"/>
      <c r="NHJ307" s="156"/>
      <c r="NHK307" s="156"/>
      <c r="NHL307" s="156"/>
      <c r="NHM307" s="156"/>
      <c r="NHN307" s="156"/>
      <c r="NHO307" s="156"/>
      <c r="NHP307" s="156"/>
      <c r="NHQ307" s="156"/>
      <c r="NHR307" s="156"/>
      <c r="NHS307" s="156"/>
      <c r="NHT307" s="156"/>
      <c r="NHU307" s="156"/>
      <c r="NHV307" s="156"/>
      <c r="NHW307" s="156"/>
      <c r="NHX307" s="156"/>
      <c r="NHY307" s="156"/>
      <c r="NHZ307" s="156"/>
      <c r="NIA307" s="156"/>
      <c r="NIB307" s="156"/>
      <c r="NIC307" s="156"/>
      <c r="NID307" s="156"/>
      <c r="NIE307" s="157"/>
      <c r="NIF307" s="153"/>
      <c r="NIG307" s="156"/>
      <c r="NIH307" s="156"/>
      <c r="NII307" s="156"/>
      <c r="NIJ307" s="156"/>
      <c r="NIK307" s="156"/>
      <c r="NIL307" s="156"/>
      <c r="NIM307" s="156"/>
      <c r="NIN307" s="156"/>
      <c r="NIO307" s="156"/>
      <c r="NIP307" s="156"/>
      <c r="NIQ307" s="156"/>
      <c r="NIR307" s="156"/>
      <c r="NIS307" s="156"/>
      <c r="NIT307" s="156"/>
      <c r="NIU307" s="156"/>
      <c r="NIV307" s="156"/>
      <c r="NIW307" s="156"/>
      <c r="NIX307" s="156"/>
      <c r="NIY307" s="156"/>
      <c r="NIZ307" s="156"/>
      <c r="NJA307" s="156"/>
      <c r="NJB307" s="156"/>
      <c r="NJC307" s="156"/>
      <c r="NJD307" s="156"/>
      <c r="NJE307" s="156"/>
      <c r="NJF307" s="156"/>
      <c r="NJG307" s="156"/>
      <c r="NJH307" s="156"/>
      <c r="NJI307" s="156"/>
      <c r="NJJ307" s="157"/>
      <c r="NJK307" s="153"/>
      <c r="NJL307" s="156"/>
      <c r="NJM307" s="156"/>
      <c r="NJN307" s="156"/>
      <c r="NJO307" s="156"/>
      <c r="NJP307" s="156"/>
      <c r="NJQ307" s="156"/>
      <c r="NJR307" s="156"/>
      <c r="NJS307" s="156"/>
      <c r="NJT307" s="156"/>
      <c r="NJU307" s="156"/>
      <c r="NJV307" s="156"/>
      <c r="NJW307" s="156"/>
      <c r="NJX307" s="156"/>
      <c r="NJY307" s="156"/>
      <c r="NJZ307" s="156"/>
      <c r="NKA307" s="156"/>
      <c r="NKB307" s="156"/>
      <c r="NKC307" s="156"/>
      <c r="NKD307" s="156"/>
      <c r="NKE307" s="156"/>
      <c r="NKF307" s="156"/>
      <c r="NKG307" s="156"/>
      <c r="NKH307" s="156"/>
      <c r="NKI307" s="156"/>
      <c r="NKJ307" s="156"/>
      <c r="NKK307" s="156"/>
      <c r="NKL307" s="156"/>
      <c r="NKM307" s="156"/>
      <c r="NKN307" s="156"/>
      <c r="NKO307" s="157"/>
      <c r="NKP307" s="153"/>
      <c r="NKQ307" s="156"/>
      <c r="NKR307" s="156"/>
      <c r="NKS307" s="156"/>
      <c r="NKT307" s="156"/>
      <c r="NKU307" s="156"/>
      <c r="NKV307" s="156"/>
      <c r="NKW307" s="156"/>
      <c r="NKX307" s="156"/>
      <c r="NKY307" s="156"/>
      <c r="NKZ307" s="156"/>
      <c r="NLA307" s="156"/>
      <c r="NLB307" s="156"/>
      <c r="NLC307" s="156"/>
      <c r="NLD307" s="156"/>
      <c r="NLE307" s="156"/>
      <c r="NLF307" s="156"/>
      <c r="NLG307" s="156"/>
      <c r="NLH307" s="156"/>
      <c r="NLI307" s="156"/>
      <c r="NLJ307" s="156"/>
      <c r="NLK307" s="156"/>
      <c r="NLL307" s="156"/>
      <c r="NLM307" s="156"/>
      <c r="NLN307" s="156"/>
      <c r="NLO307" s="156"/>
      <c r="NLP307" s="156"/>
      <c r="NLQ307" s="156"/>
      <c r="NLR307" s="156"/>
      <c r="NLS307" s="156"/>
      <c r="NLT307" s="157"/>
      <c r="NLU307" s="153"/>
      <c r="NLV307" s="156"/>
      <c r="NLW307" s="156"/>
      <c r="NLX307" s="156"/>
      <c r="NLY307" s="156"/>
      <c r="NLZ307" s="156"/>
      <c r="NMA307" s="156"/>
      <c r="NMB307" s="156"/>
      <c r="NMC307" s="156"/>
      <c r="NMD307" s="156"/>
      <c r="NME307" s="156"/>
      <c r="NMF307" s="156"/>
      <c r="NMG307" s="156"/>
      <c r="NMH307" s="156"/>
      <c r="NMI307" s="156"/>
      <c r="NMJ307" s="156"/>
      <c r="NMK307" s="156"/>
      <c r="NML307" s="156"/>
      <c r="NMM307" s="156"/>
      <c r="NMN307" s="156"/>
      <c r="NMO307" s="156"/>
      <c r="NMP307" s="156"/>
      <c r="NMQ307" s="156"/>
      <c r="NMR307" s="156"/>
      <c r="NMS307" s="156"/>
      <c r="NMT307" s="156"/>
      <c r="NMU307" s="156"/>
      <c r="NMV307" s="156"/>
      <c r="NMW307" s="156"/>
      <c r="NMX307" s="156"/>
      <c r="NMY307" s="157"/>
      <c r="NMZ307" s="153"/>
      <c r="NNA307" s="156"/>
      <c r="NNB307" s="156"/>
      <c r="NNC307" s="156"/>
      <c r="NND307" s="156"/>
      <c r="NNE307" s="156"/>
      <c r="NNF307" s="156"/>
      <c r="NNG307" s="156"/>
      <c r="NNH307" s="156"/>
      <c r="NNI307" s="156"/>
      <c r="NNJ307" s="156"/>
      <c r="NNK307" s="156"/>
      <c r="NNL307" s="156"/>
      <c r="NNM307" s="156"/>
      <c r="NNN307" s="156"/>
      <c r="NNO307" s="156"/>
      <c r="NNP307" s="156"/>
      <c r="NNQ307" s="156"/>
      <c r="NNR307" s="156"/>
      <c r="NNS307" s="156"/>
      <c r="NNT307" s="156"/>
      <c r="NNU307" s="156"/>
      <c r="NNV307" s="156"/>
      <c r="NNW307" s="156"/>
      <c r="NNX307" s="156"/>
      <c r="NNY307" s="156"/>
      <c r="NNZ307" s="156"/>
      <c r="NOA307" s="156"/>
      <c r="NOB307" s="156"/>
      <c r="NOC307" s="156"/>
      <c r="NOD307" s="157"/>
      <c r="NOE307" s="153"/>
      <c r="NOF307" s="156"/>
      <c r="NOG307" s="156"/>
      <c r="NOH307" s="156"/>
      <c r="NOI307" s="156"/>
      <c r="NOJ307" s="156"/>
      <c r="NOK307" s="156"/>
      <c r="NOL307" s="156"/>
      <c r="NOM307" s="156"/>
      <c r="NON307" s="156"/>
      <c r="NOO307" s="156"/>
      <c r="NOP307" s="156"/>
      <c r="NOQ307" s="156"/>
      <c r="NOR307" s="156"/>
      <c r="NOS307" s="156"/>
      <c r="NOT307" s="156"/>
      <c r="NOU307" s="156"/>
      <c r="NOV307" s="156"/>
      <c r="NOW307" s="156"/>
      <c r="NOX307" s="156"/>
      <c r="NOY307" s="156"/>
      <c r="NOZ307" s="156"/>
      <c r="NPA307" s="156"/>
      <c r="NPB307" s="156"/>
      <c r="NPC307" s="156"/>
      <c r="NPD307" s="156"/>
      <c r="NPE307" s="156"/>
      <c r="NPF307" s="156"/>
      <c r="NPG307" s="156"/>
      <c r="NPH307" s="156"/>
      <c r="NPI307" s="157"/>
      <c r="NPJ307" s="153"/>
      <c r="NPK307" s="156"/>
      <c r="NPL307" s="156"/>
      <c r="NPM307" s="156"/>
      <c r="NPN307" s="156"/>
      <c r="NPO307" s="156"/>
      <c r="NPP307" s="156"/>
      <c r="NPQ307" s="156"/>
      <c r="NPR307" s="156"/>
      <c r="NPS307" s="156"/>
      <c r="NPT307" s="156"/>
      <c r="NPU307" s="156"/>
      <c r="NPV307" s="156"/>
      <c r="NPW307" s="156"/>
      <c r="NPX307" s="156"/>
      <c r="NPY307" s="156"/>
      <c r="NPZ307" s="156"/>
      <c r="NQA307" s="156"/>
      <c r="NQB307" s="156"/>
      <c r="NQC307" s="156"/>
      <c r="NQD307" s="156"/>
      <c r="NQE307" s="156"/>
      <c r="NQF307" s="156"/>
      <c r="NQG307" s="156"/>
      <c r="NQH307" s="156"/>
      <c r="NQI307" s="156"/>
      <c r="NQJ307" s="156"/>
      <c r="NQK307" s="156"/>
      <c r="NQL307" s="156"/>
      <c r="NQM307" s="156"/>
      <c r="NQN307" s="157"/>
      <c r="NQO307" s="153"/>
      <c r="NQP307" s="156"/>
      <c r="NQQ307" s="156"/>
      <c r="NQR307" s="156"/>
      <c r="NQS307" s="156"/>
      <c r="NQT307" s="156"/>
      <c r="NQU307" s="156"/>
      <c r="NQV307" s="156"/>
      <c r="NQW307" s="156"/>
      <c r="NQX307" s="156"/>
      <c r="NQY307" s="156"/>
      <c r="NQZ307" s="156"/>
      <c r="NRA307" s="156"/>
      <c r="NRB307" s="156"/>
      <c r="NRC307" s="156"/>
      <c r="NRD307" s="156"/>
      <c r="NRE307" s="156"/>
      <c r="NRF307" s="156"/>
      <c r="NRG307" s="156"/>
      <c r="NRH307" s="156"/>
      <c r="NRI307" s="156"/>
      <c r="NRJ307" s="156"/>
      <c r="NRK307" s="156"/>
      <c r="NRL307" s="156"/>
      <c r="NRM307" s="156"/>
      <c r="NRN307" s="156"/>
      <c r="NRO307" s="156"/>
      <c r="NRP307" s="156"/>
      <c r="NRQ307" s="156"/>
      <c r="NRR307" s="156"/>
      <c r="NRS307" s="157"/>
      <c r="NRT307" s="153"/>
      <c r="NRU307" s="156"/>
      <c r="NRV307" s="156"/>
      <c r="NRW307" s="156"/>
      <c r="NRX307" s="156"/>
      <c r="NRY307" s="156"/>
      <c r="NRZ307" s="156"/>
      <c r="NSA307" s="156"/>
      <c r="NSB307" s="156"/>
      <c r="NSC307" s="156"/>
      <c r="NSD307" s="156"/>
      <c r="NSE307" s="156"/>
      <c r="NSF307" s="156"/>
      <c r="NSG307" s="156"/>
      <c r="NSH307" s="156"/>
      <c r="NSI307" s="156"/>
      <c r="NSJ307" s="156"/>
      <c r="NSK307" s="156"/>
      <c r="NSL307" s="156"/>
      <c r="NSM307" s="156"/>
      <c r="NSN307" s="156"/>
      <c r="NSO307" s="156"/>
      <c r="NSP307" s="156"/>
      <c r="NSQ307" s="156"/>
      <c r="NSR307" s="156"/>
      <c r="NSS307" s="156"/>
      <c r="NST307" s="156"/>
      <c r="NSU307" s="156"/>
      <c r="NSV307" s="156"/>
      <c r="NSW307" s="156"/>
      <c r="NSX307" s="157"/>
      <c r="NSY307" s="153"/>
      <c r="NSZ307" s="156"/>
      <c r="NTA307" s="156"/>
      <c r="NTB307" s="156"/>
      <c r="NTC307" s="156"/>
      <c r="NTD307" s="156"/>
      <c r="NTE307" s="156"/>
      <c r="NTF307" s="156"/>
      <c r="NTG307" s="156"/>
      <c r="NTH307" s="156"/>
      <c r="NTI307" s="156"/>
      <c r="NTJ307" s="156"/>
      <c r="NTK307" s="156"/>
      <c r="NTL307" s="156"/>
      <c r="NTM307" s="156"/>
      <c r="NTN307" s="156"/>
      <c r="NTO307" s="156"/>
      <c r="NTP307" s="156"/>
      <c r="NTQ307" s="156"/>
      <c r="NTR307" s="156"/>
      <c r="NTS307" s="156"/>
      <c r="NTT307" s="156"/>
      <c r="NTU307" s="156"/>
      <c r="NTV307" s="156"/>
      <c r="NTW307" s="156"/>
      <c r="NTX307" s="156"/>
      <c r="NTY307" s="156"/>
      <c r="NTZ307" s="156"/>
      <c r="NUA307" s="156"/>
      <c r="NUB307" s="156"/>
      <c r="NUC307" s="157"/>
      <c r="NUD307" s="153"/>
      <c r="NUE307" s="156"/>
      <c r="NUF307" s="156"/>
      <c r="NUG307" s="156"/>
      <c r="NUH307" s="156"/>
      <c r="NUI307" s="156"/>
      <c r="NUJ307" s="156"/>
      <c r="NUK307" s="156"/>
      <c r="NUL307" s="156"/>
      <c r="NUM307" s="156"/>
      <c r="NUN307" s="156"/>
      <c r="NUO307" s="156"/>
      <c r="NUP307" s="156"/>
      <c r="NUQ307" s="156"/>
      <c r="NUR307" s="156"/>
      <c r="NUS307" s="156"/>
      <c r="NUT307" s="156"/>
      <c r="NUU307" s="156"/>
      <c r="NUV307" s="156"/>
      <c r="NUW307" s="156"/>
      <c r="NUX307" s="156"/>
      <c r="NUY307" s="156"/>
      <c r="NUZ307" s="156"/>
      <c r="NVA307" s="156"/>
      <c r="NVB307" s="156"/>
      <c r="NVC307" s="156"/>
      <c r="NVD307" s="156"/>
      <c r="NVE307" s="156"/>
      <c r="NVF307" s="156"/>
      <c r="NVG307" s="156"/>
      <c r="NVH307" s="157"/>
      <c r="NVI307" s="153"/>
      <c r="NVJ307" s="156"/>
      <c r="NVK307" s="156"/>
      <c r="NVL307" s="156"/>
      <c r="NVM307" s="156"/>
      <c r="NVN307" s="156"/>
      <c r="NVO307" s="156"/>
      <c r="NVP307" s="156"/>
      <c r="NVQ307" s="156"/>
      <c r="NVR307" s="156"/>
      <c r="NVS307" s="156"/>
      <c r="NVT307" s="156"/>
      <c r="NVU307" s="156"/>
      <c r="NVV307" s="156"/>
      <c r="NVW307" s="156"/>
      <c r="NVX307" s="156"/>
      <c r="NVY307" s="156"/>
      <c r="NVZ307" s="156"/>
      <c r="NWA307" s="156"/>
      <c r="NWB307" s="156"/>
      <c r="NWC307" s="156"/>
      <c r="NWD307" s="156"/>
      <c r="NWE307" s="156"/>
      <c r="NWF307" s="156"/>
      <c r="NWG307" s="156"/>
      <c r="NWH307" s="156"/>
      <c r="NWI307" s="156"/>
      <c r="NWJ307" s="156"/>
      <c r="NWK307" s="156"/>
      <c r="NWL307" s="156"/>
      <c r="NWM307" s="157"/>
      <c r="NWN307" s="153"/>
      <c r="NWO307" s="156"/>
      <c r="NWP307" s="156"/>
      <c r="NWQ307" s="156"/>
      <c r="NWR307" s="156"/>
      <c r="NWS307" s="156"/>
      <c r="NWT307" s="156"/>
      <c r="NWU307" s="156"/>
      <c r="NWV307" s="156"/>
      <c r="NWW307" s="156"/>
      <c r="NWX307" s="156"/>
      <c r="NWY307" s="156"/>
      <c r="NWZ307" s="156"/>
      <c r="NXA307" s="156"/>
      <c r="NXB307" s="156"/>
      <c r="NXC307" s="156"/>
      <c r="NXD307" s="156"/>
      <c r="NXE307" s="156"/>
      <c r="NXF307" s="156"/>
      <c r="NXG307" s="156"/>
      <c r="NXH307" s="156"/>
      <c r="NXI307" s="156"/>
      <c r="NXJ307" s="156"/>
      <c r="NXK307" s="156"/>
      <c r="NXL307" s="156"/>
      <c r="NXM307" s="156"/>
      <c r="NXN307" s="156"/>
      <c r="NXO307" s="156"/>
      <c r="NXP307" s="156"/>
      <c r="NXQ307" s="156"/>
      <c r="NXR307" s="157"/>
      <c r="NXS307" s="153"/>
      <c r="NXT307" s="156"/>
      <c r="NXU307" s="156"/>
      <c r="NXV307" s="156"/>
      <c r="NXW307" s="156"/>
      <c r="NXX307" s="156"/>
      <c r="NXY307" s="156"/>
      <c r="NXZ307" s="156"/>
      <c r="NYA307" s="156"/>
      <c r="NYB307" s="156"/>
      <c r="NYC307" s="156"/>
      <c r="NYD307" s="156"/>
      <c r="NYE307" s="156"/>
      <c r="NYF307" s="156"/>
      <c r="NYG307" s="156"/>
      <c r="NYH307" s="156"/>
      <c r="NYI307" s="156"/>
      <c r="NYJ307" s="156"/>
      <c r="NYK307" s="156"/>
      <c r="NYL307" s="156"/>
      <c r="NYM307" s="156"/>
      <c r="NYN307" s="156"/>
      <c r="NYO307" s="156"/>
      <c r="NYP307" s="156"/>
      <c r="NYQ307" s="156"/>
      <c r="NYR307" s="156"/>
      <c r="NYS307" s="156"/>
      <c r="NYT307" s="156"/>
      <c r="NYU307" s="156"/>
      <c r="NYV307" s="156"/>
      <c r="NYW307" s="157"/>
      <c r="NYX307" s="153"/>
      <c r="NYY307" s="156"/>
      <c r="NYZ307" s="156"/>
      <c r="NZA307" s="156"/>
      <c r="NZB307" s="156"/>
      <c r="NZC307" s="156"/>
      <c r="NZD307" s="156"/>
      <c r="NZE307" s="156"/>
      <c r="NZF307" s="156"/>
      <c r="NZG307" s="156"/>
      <c r="NZH307" s="156"/>
      <c r="NZI307" s="156"/>
      <c r="NZJ307" s="156"/>
      <c r="NZK307" s="156"/>
      <c r="NZL307" s="156"/>
      <c r="NZM307" s="156"/>
      <c r="NZN307" s="156"/>
      <c r="NZO307" s="156"/>
      <c r="NZP307" s="156"/>
      <c r="NZQ307" s="156"/>
      <c r="NZR307" s="156"/>
      <c r="NZS307" s="156"/>
      <c r="NZT307" s="156"/>
      <c r="NZU307" s="156"/>
      <c r="NZV307" s="156"/>
      <c r="NZW307" s="156"/>
      <c r="NZX307" s="156"/>
      <c r="NZY307" s="156"/>
      <c r="NZZ307" s="156"/>
      <c r="OAA307" s="156"/>
      <c r="OAB307" s="157"/>
      <c r="OAC307" s="153"/>
      <c r="OAD307" s="156"/>
      <c r="OAE307" s="156"/>
      <c r="OAF307" s="156"/>
      <c r="OAG307" s="156"/>
      <c r="OAH307" s="156"/>
      <c r="OAI307" s="156"/>
      <c r="OAJ307" s="156"/>
      <c r="OAK307" s="156"/>
      <c r="OAL307" s="156"/>
      <c r="OAM307" s="156"/>
      <c r="OAN307" s="156"/>
      <c r="OAO307" s="156"/>
      <c r="OAP307" s="156"/>
      <c r="OAQ307" s="156"/>
      <c r="OAR307" s="156"/>
      <c r="OAS307" s="156"/>
      <c r="OAT307" s="156"/>
      <c r="OAU307" s="156"/>
      <c r="OAV307" s="156"/>
      <c r="OAW307" s="156"/>
      <c r="OAX307" s="156"/>
      <c r="OAY307" s="156"/>
      <c r="OAZ307" s="156"/>
      <c r="OBA307" s="156"/>
      <c r="OBB307" s="156"/>
      <c r="OBC307" s="156"/>
      <c r="OBD307" s="156"/>
      <c r="OBE307" s="156"/>
      <c r="OBF307" s="156"/>
      <c r="OBG307" s="157"/>
      <c r="OBH307" s="153"/>
      <c r="OBI307" s="156"/>
      <c r="OBJ307" s="156"/>
      <c r="OBK307" s="156"/>
      <c r="OBL307" s="156"/>
      <c r="OBM307" s="156"/>
      <c r="OBN307" s="156"/>
      <c r="OBO307" s="156"/>
      <c r="OBP307" s="156"/>
      <c r="OBQ307" s="156"/>
      <c r="OBR307" s="156"/>
      <c r="OBS307" s="156"/>
      <c r="OBT307" s="156"/>
      <c r="OBU307" s="156"/>
      <c r="OBV307" s="156"/>
      <c r="OBW307" s="156"/>
      <c r="OBX307" s="156"/>
      <c r="OBY307" s="156"/>
      <c r="OBZ307" s="156"/>
      <c r="OCA307" s="156"/>
      <c r="OCB307" s="156"/>
      <c r="OCC307" s="156"/>
      <c r="OCD307" s="156"/>
      <c r="OCE307" s="156"/>
      <c r="OCF307" s="156"/>
      <c r="OCG307" s="156"/>
      <c r="OCH307" s="156"/>
      <c r="OCI307" s="156"/>
      <c r="OCJ307" s="156"/>
      <c r="OCK307" s="156"/>
      <c r="OCL307" s="157"/>
      <c r="OCM307" s="153"/>
      <c r="OCN307" s="156"/>
      <c r="OCO307" s="156"/>
      <c r="OCP307" s="156"/>
      <c r="OCQ307" s="156"/>
      <c r="OCR307" s="156"/>
      <c r="OCS307" s="156"/>
      <c r="OCT307" s="156"/>
      <c r="OCU307" s="156"/>
      <c r="OCV307" s="156"/>
      <c r="OCW307" s="156"/>
      <c r="OCX307" s="156"/>
      <c r="OCY307" s="156"/>
      <c r="OCZ307" s="156"/>
      <c r="ODA307" s="156"/>
      <c r="ODB307" s="156"/>
      <c r="ODC307" s="156"/>
      <c r="ODD307" s="156"/>
      <c r="ODE307" s="156"/>
      <c r="ODF307" s="156"/>
      <c r="ODG307" s="156"/>
      <c r="ODH307" s="156"/>
      <c r="ODI307" s="156"/>
      <c r="ODJ307" s="156"/>
      <c r="ODK307" s="156"/>
      <c r="ODL307" s="156"/>
      <c r="ODM307" s="156"/>
      <c r="ODN307" s="156"/>
      <c r="ODO307" s="156"/>
      <c r="ODP307" s="156"/>
      <c r="ODQ307" s="157"/>
      <c r="ODR307" s="153"/>
      <c r="ODS307" s="156"/>
      <c r="ODT307" s="156"/>
      <c r="ODU307" s="156"/>
      <c r="ODV307" s="156"/>
      <c r="ODW307" s="156"/>
      <c r="ODX307" s="156"/>
      <c r="ODY307" s="156"/>
      <c r="ODZ307" s="156"/>
      <c r="OEA307" s="156"/>
      <c r="OEB307" s="156"/>
      <c r="OEC307" s="156"/>
      <c r="OED307" s="156"/>
      <c r="OEE307" s="156"/>
      <c r="OEF307" s="156"/>
      <c r="OEG307" s="156"/>
      <c r="OEH307" s="156"/>
      <c r="OEI307" s="156"/>
      <c r="OEJ307" s="156"/>
      <c r="OEK307" s="156"/>
      <c r="OEL307" s="156"/>
      <c r="OEM307" s="156"/>
      <c r="OEN307" s="156"/>
      <c r="OEO307" s="156"/>
      <c r="OEP307" s="156"/>
      <c r="OEQ307" s="156"/>
      <c r="OER307" s="156"/>
      <c r="OES307" s="156"/>
      <c r="OET307" s="156"/>
      <c r="OEU307" s="156"/>
      <c r="OEV307" s="157"/>
      <c r="OEW307" s="153"/>
      <c r="OEX307" s="156"/>
      <c r="OEY307" s="156"/>
      <c r="OEZ307" s="156"/>
      <c r="OFA307" s="156"/>
      <c r="OFB307" s="156"/>
      <c r="OFC307" s="156"/>
      <c r="OFD307" s="156"/>
      <c r="OFE307" s="156"/>
      <c r="OFF307" s="156"/>
      <c r="OFG307" s="156"/>
      <c r="OFH307" s="156"/>
      <c r="OFI307" s="156"/>
      <c r="OFJ307" s="156"/>
      <c r="OFK307" s="156"/>
      <c r="OFL307" s="156"/>
      <c r="OFM307" s="156"/>
      <c r="OFN307" s="156"/>
      <c r="OFO307" s="156"/>
      <c r="OFP307" s="156"/>
      <c r="OFQ307" s="156"/>
      <c r="OFR307" s="156"/>
      <c r="OFS307" s="156"/>
      <c r="OFT307" s="156"/>
      <c r="OFU307" s="156"/>
      <c r="OFV307" s="156"/>
      <c r="OFW307" s="156"/>
      <c r="OFX307" s="156"/>
      <c r="OFY307" s="156"/>
      <c r="OFZ307" s="156"/>
      <c r="OGA307" s="157"/>
      <c r="OGB307" s="153"/>
      <c r="OGC307" s="156"/>
      <c r="OGD307" s="156"/>
      <c r="OGE307" s="156"/>
      <c r="OGF307" s="156"/>
      <c r="OGG307" s="156"/>
      <c r="OGH307" s="156"/>
      <c r="OGI307" s="156"/>
      <c r="OGJ307" s="156"/>
      <c r="OGK307" s="156"/>
      <c r="OGL307" s="156"/>
      <c r="OGM307" s="156"/>
      <c r="OGN307" s="156"/>
      <c r="OGO307" s="156"/>
      <c r="OGP307" s="156"/>
      <c r="OGQ307" s="156"/>
      <c r="OGR307" s="156"/>
      <c r="OGS307" s="156"/>
      <c r="OGT307" s="156"/>
      <c r="OGU307" s="156"/>
      <c r="OGV307" s="156"/>
      <c r="OGW307" s="156"/>
      <c r="OGX307" s="156"/>
      <c r="OGY307" s="156"/>
      <c r="OGZ307" s="156"/>
      <c r="OHA307" s="156"/>
      <c r="OHB307" s="156"/>
      <c r="OHC307" s="156"/>
      <c r="OHD307" s="156"/>
      <c r="OHE307" s="156"/>
      <c r="OHF307" s="157"/>
      <c r="OHG307" s="153"/>
      <c r="OHH307" s="156"/>
      <c r="OHI307" s="156"/>
      <c r="OHJ307" s="156"/>
      <c r="OHK307" s="156"/>
      <c r="OHL307" s="156"/>
      <c r="OHM307" s="156"/>
      <c r="OHN307" s="156"/>
      <c r="OHO307" s="156"/>
      <c r="OHP307" s="156"/>
      <c r="OHQ307" s="156"/>
      <c r="OHR307" s="156"/>
      <c r="OHS307" s="156"/>
      <c r="OHT307" s="156"/>
      <c r="OHU307" s="156"/>
      <c r="OHV307" s="156"/>
      <c r="OHW307" s="156"/>
      <c r="OHX307" s="156"/>
      <c r="OHY307" s="156"/>
      <c r="OHZ307" s="156"/>
      <c r="OIA307" s="156"/>
      <c r="OIB307" s="156"/>
      <c r="OIC307" s="156"/>
      <c r="OID307" s="156"/>
      <c r="OIE307" s="156"/>
      <c r="OIF307" s="156"/>
      <c r="OIG307" s="156"/>
      <c r="OIH307" s="156"/>
      <c r="OII307" s="156"/>
      <c r="OIJ307" s="156"/>
      <c r="OIK307" s="157"/>
      <c r="OIL307" s="153"/>
      <c r="OIM307" s="156"/>
      <c r="OIN307" s="156"/>
      <c r="OIO307" s="156"/>
      <c r="OIP307" s="156"/>
      <c r="OIQ307" s="156"/>
      <c r="OIR307" s="156"/>
      <c r="OIS307" s="156"/>
      <c r="OIT307" s="156"/>
      <c r="OIU307" s="156"/>
      <c r="OIV307" s="156"/>
      <c r="OIW307" s="156"/>
      <c r="OIX307" s="156"/>
      <c r="OIY307" s="156"/>
      <c r="OIZ307" s="156"/>
      <c r="OJA307" s="156"/>
      <c r="OJB307" s="156"/>
      <c r="OJC307" s="156"/>
      <c r="OJD307" s="156"/>
      <c r="OJE307" s="156"/>
      <c r="OJF307" s="156"/>
      <c r="OJG307" s="156"/>
      <c r="OJH307" s="156"/>
      <c r="OJI307" s="156"/>
      <c r="OJJ307" s="156"/>
      <c r="OJK307" s="156"/>
      <c r="OJL307" s="156"/>
      <c r="OJM307" s="156"/>
      <c r="OJN307" s="156"/>
      <c r="OJO307" s="156"/>
      <c r="OJP307" s="157"/>
      <c r="OJQ307" s="153"/>
      <c r="OJR307" s="156"/>
      <c r="OJS307" s="156"/>
      <c r="OJT307" s="156"/>
      <c r="OJU307" s="156"/>
      <c r="OJV307" s="156"/>
      <c r="OJW307" s="156"/>
      <c r="OJX307" s="156"/>
      <c r="OJY307" s="156"/>
      <c r="OJZ307" s="156"/>
      <c r="OKA307" s="156"/>
      <c r="OKB307" s="156"/>
      <c r="OKC307" s="156"/>
      <c r="OKD307" s="156"/>
      <c r="OKE307" s="156"/>
      <c r="OKF307" s="156"/>
      <c r="OKG307" s="156"/>
      <c r="OKH307" s="156"/>
      <c r="OKI307" s="156"/>
      <c r="OKJ307" s="156"/>
      <c r="OKK307" s="156"/>
      <c r="OKL307" s="156"/>
      <c r="OKM307" s="156"/>
      <c r="OKN307" s="156"/>
      <c r="OKO307" s="156"/>
      <c r="OKP307" s="156"/>
      <c r="OKQ307" s="156"/>
      <c r="OKR307" s="156"/>
      <c r="OKS307" s="156"/>
      <c r="OKT307" s="156"/>
      <c r="OKU307" s="157"/>
      <c r="OKV307" s="153"/>
      <c r="OKW307" s="156"/>
      <c r="OKX307" s="156"/>
      <c r="OKY307" s="156"/>
      <c r="OKZ307" s="156"/>
      <c r="OLA307" s="156"/>
      <c r="OLB307" s="156"/>
      <c r="OLC307" s="156"/>
      <c r="OLD307" s="156"/>
      <c r="OLE307" s="156"/>
      <c r="OLF307" s="156"/>
      <c r="OLG307" s="156"/>
      <c r="OLH307" s="156"/>
      <c r="OLI307" s="156"/>
      <c r="OLJ307" s="156"/>
      <c r="OLK307" s="156"/>
      <c r="OLL307" s="156"/>
      <c r="OLM307" s="156"/>
      <c r="OLN307" s="156"/>
      <c r="OLO307" s="156"/>
      <c r="OLP307" s="156"/>
      <c r="OLQ307" s="156"/>
      <c r="OLR307" s="156"/>
      <c r="OLS307" s="156"/>
      <c r="OLT307" s="156"/>
      <c r="OLU307" s="156"/>
      <c r="OLV307" s="156"/>
      <c r="OLW307" s="156"/>
      <c r="OLX307" s="156"/>
      <c r="OLY307" s="156"/>
      <c r="OLZ307" s="157"/>
      <c r="OMA307" s="153"/>
      <c r="OMB307" s="156"/>
      <c r="OMC307" s="156"/>
      <c r="OMD307" s="156"/>
      <c r="OME307" s="156"/>
      <c r="OMF307" s="156"/>
      <c r="OMG307" s="156"/>
      <c r="OMH307" s="156"/>
      <c r="OMI307" s="156"/>
      <c r="OMJ307" s="156"/>
      <c r="OMK307" s="156"/>
      <c r="OML307" s="156"/>
      <c r="OMM307" s="156"/>
      <c r="OMN307" s="156"/>
      <c r="OMO307" s="156"/>
      <c r="OMP307" s="156"/>
      <c r="OMQ307" s="156"/>
      <c r="OMR307" s="156"/>
      <c r="OMS307" s="156"/>
      <c r="OMT307" s="156"/>
      <c r="OMU307" s="156"/>
      <c r="OMV307" s="156"/>
      <c r="OMW307" s="156"/>
      <c r="OMX307" s="156"/>
      <c r="OMY307" s="156"/>
      <c r="OMZ307" s="156"/>
      <c r="ONA307" s="156"/>
      <c r="ONB307" s="156"/>
      <c r="ONC307" s="156"/>
      <c r="OND307" s="156"/>
      <c r="ONE307" s="157"/>
      <c r="ONF307" s="153"/>
      <c r="ONG307" s="156"/>
      <c r="ONH307" s="156"/>
      <c r="ONI307" s="156"/>
      <c r="ONJ307" s="156"/>
      <c r="ONK307" s="156"/>
      <c r="ONL307" s="156"/>
      <c r="ONM307" s="156"/>
      <c r="ONN307" s="156"/>
      <c r="ONO307" s="156"/>
      <c r="ONP307" s="156"/>
      <c r="ONQ307" s="156"/>
      <c r="ONR307" s="156"/>
      <c r="ONS307" s="156"/>
      <c r="ONT307" s="156"/>
      <c r="ONU307" s="156"/>
      <c r="ONV307" s="156"/>
      <c r="ONW307" s="156"/>
      <c r="ONX307" s="156"/>
      <c r="ONY307" s="156"/>
      <c r="ONZ307" s="156"/>
      <c r="OOA307" s="156"/>
      <c r="OOB307" s="156"/>
      <c r="OOC307" s="156"/>
      <c r="OOD307" s="156"/>
      <c r="OOE307" s="156"/>
      <c r="OOF307" s="156"/>
      <c r="OOG307" s="156"/>
      <c r="OOH307" s="156"/>
      <c r="OOI307" s="156"/>
      <c r="OOJ307" s="157"/>
      <c r="OOK307" s="153"/>
      <c r="OOL307" s="156"/>
      <c r="OOM307" s="156"/>
      <c r="OON307" s="156"/>
      <c r="OOO307" s="156"/>
      <c r="OOP307" s="156"/>
      <c r="OOQ307" s="156"/>
      <c r="OOR307" s="156"/>
      <c r="OOS307" s="156"/>
      <c r="OOT307" s="156"/>
      <c r="OOU307" s="156"/>
      <c r="OOV307" s="156"/>
      <c r="OOW307" s="156"/>
      <c r="OOX307" s="156"/>
      <c r="OOY307" s="156"/>
      <c r="OOZ307" s="156"/>
      <c r="OPA307" s="156"/>
      <c r="OPB307" s="156"/>
      <c r="OPC307" s="156"/>
      <c r="OPD307" s="156"/>
      <c r="OPE307" s="156"/>
      <c r="OPF307" s="156"/>
      <c r="OPG307" s="156"/>
      <c r="OPH307" s="156"/>
      <c r="OPI307" s="156"/>
      <c r="OPJ307" s="156"/>
      <c r="OPK307" s="156"/>
      <c r="OPL307" s="156"/>
      <c r="OPM307" s="156"/>
      <c r="OPN307" s="156"/>
      <c r="OPO307" s="157"/>
      <c r="OPP307" s="153"/>
      <c r="OPQ307" s="156"/>
      <c r="OPR307" s="156"/>
      <c r="OPS307" s="156"/>
      <c r="OPT307" s="156"/>
      <c r="OPU307" s="156"/>
      <c r="OPV307" s="156"/>
      <c r="OPW307" s="156"/>
      <c r="OPX307" s="156"/>
      <c r="OPY307" s="156"/>
      <c r="OPZ307" s="156"/>
      <c r="OQA307" s="156"/>
      <c r="OQB307" s="156"/>
      <c r="OQC307" s="156"/>
      <c r="OQD307" s="156"/>
      <c r="OQE307" s="156"/>
      <c r="OQF307" s="156"/>
      <c r="OQG307" s="156"/>
      <c r="OQH307" s="156"/>
      <c r="OQI307" s="156"/>
      <c r="OQJ307" s="156"/>
      <c r="OQK307" s="156"/>
      <c r="OQL307" s="156"/>
      <c r="OQM307" s="156"/>
      <c r="OQN307" s="156"/>
      <c r="OQO307" s="156"/>
      <c r="OQP307" s="156"/>
      <c r="OQQ307" s="156"/>
      <c r="OQR307" s="156"/>
      <c r="OQS307" s="156"/>
      <c r="OQT307" s="157"/>
      <c r="OQU307" s="153"/>
      <c r="OQV307" s="156"/>
      <c r="OQW307" s="156"/>
      <c r="OQX307" s="156"/>
      <c r="OQY307" s="156"/>
      <c r="OQZ307" s="156"/>
      <c r="ORA307" s="156"/>
      <c r="ORB307" s="156"/>
      <c r="ORC307" s="156"/>
      <c r="ORD307" s="156"/>
      <c r="ORE307" s="156"/>
      <c r="ORF307" s="156"/>
      <c r="ORG307" s="156"/>
      <c r="ORH307" s="156"/>
      <c r="ORI307" s="156"/>
      <c r="ORJ307" s="156"/>
      <c r="ORK307" s="156"/>
      <c r="ORL307" s="156"/>
      <c r="ORM307" s="156"/>
      <c r="ORN307" s="156"/>
      <c r="ORO307" s="156"/>
      <c r="ORP307" s="156"/>
      <c r="ORQ307" s="156"/>
      <c r="ORR307" s="156"/>
      <c r="ORS307" s="156"/>
      <c r="ORT307" s="156"/>
      <c r="ORU307" s="156"/>
      <c r="ORV307" s="156"/>
      <c r="ORW307" s="156"/>
      <c r="ORX307" s="156"/>
      <c r="ORY307" s="157"/>
      <c r="ORZ307" s="153"/>
      <c r="OSA307" s="156"/>
      <c r="OSB307" s="156"/>
      <c r="OSC307" s="156"/>
      <c r="OSD307" s="156"/>
      <c r="OSE307" s="156"/>
      <c r="OSF307" s="156"/>
      <c r="OSG307" s="156"/>
      <c r="OSH307" s="156"/>
      <c r="OSI307" s="156"/>
      <c r="OSJ307" s="156"/>
      <c r="OSK307" s="156"/>
      <c r="OSL307" s="156"/>
      <c r="OSM307" s="156"/>
      <c r="OSN307" s="156"/>
      <c r="OSO307" s="156"/>
      <c r="OSP307" s="156"/>
      <c r="OSQ307" s="156"/>
      <c r="OSR307" s="156"/>
      <c r="OSS307" s="156"/>
      <c r="OST307" s="156"/>
      <c r="OSU307" s="156"/>
      <c r="OSV307" s="156"/>
      <c r="OSW307" s="156"/>
      <c r="OSX307" s="156"/>
      <c r="OSY307" s="156"/>
      <c r="OSZ307" s="156"/>
      <c r="OTA307" s="156"/>
      <c r="OTB307" s="156"/>
      <c r="OTC307" s="156"/>
      <c r="OTD307" s="157"/>
      <c r="OTE307" s="153"/>
      <c r="OTF307" s="156"/>
      <c r="OTG307" s="156"/>
      <c r="OTH307" s="156"/>
      <c r="OTI307" s="156"/>
      <c r="OTJ307" s="156"/>
      <c r="OTK307" s="156"/>
      <c r="OTL307" s="156"/>
      <c r="OTM307" s="156"/>
      <c r="OTN307" s="156"/>
      <c r="OTO307" s="156"/>
      <c r="OTP307" s="156"/>
      <c r="OTQ307" s="156"/>
      <c r="OTR307" s="156"/>
      <c r="OTS307" s="156"/>
      <c r="OTT307" s="156"/>
      <c r="OTU307" s="156"/>
      <c r="OTV307" s="156"/>
      <c r="OTW307" s="156"/>
      <c r="OTX307" s="156"/>
      <c r="OTY307" s="156"/>
      <c r="OTZ307" s="156"/>
      <c r="OUA307" s="156"/>
      <c r="OUB307" s="156"/>
      <c r="OUC307" s="156"/>
      <c r="OUD307" s="156"/>
      <c r="OUE307" s="156"/>
      <c r="OUF307" s="156"/>
      <c r="OUG307" s="156"/>
      <c r="OUH307" s="156"/>
      <c r="OUI307" s="157"/>
      <c r="OUJ307" s="153"/>
      <c r="OUK307" s="156"/>
      <c r="OUL307" s="156"/>
      <c r="OUM307" s="156"/>
      <c r="OUN307" s="156"/>
      <c r="OUO307" s="156"/>
      <c r="OUP307" s="156"/>
      <c r="OUQ307" s="156"/>
      <c r="OUR307" s="156"/>
      <c r="OUS307" s="156"/>
      <c r="OUT307" s="156"/>
      <c r="OUU307" s="156"/>
      <c r="OUV307" s="156"/>
      <c r="OUW307" s="156"/>
      <c r="OUX307" s="156"/>
      <c r="OUY307" s="156"/>
      <c r="OUZ307" s="156"/>
      <c r="OVA307" s="156"/>
      <c r="OVB307" s="156"/>
      <c r="OVC307" s="156"/>
      <c r="OVD307" s="156"/>
      <c r="OVE307" s="156"/>
      <c r="OVF307" s="156"/>
      <c r="OVG307" s="156"/>
      <c r="OVH307" s="156"/>
      <c r="OVI307" s="156"/>
      <c r="OVJ307" s="156"/>
      <c r="OVK307" s="156"/>
      <c r="OVL307" s="156"/>
      <c r="OVM307" s="156"/>
      <c r="OVN307" s="157"/>
      <c r="OVO307" s="153"/>
      <c r="OVP307" s="156"/>
      <c r="OVQ307" s="156"/>
      <c r="OVR307" s="156"/>
      <c r="OVS307" s="156"/>
      <c r="OVT307" s="156"/>
      <c r="OVU307" s="156"/>
      <c r="OVV307" s="156"/>
      <c r="OVW307" s="156"/>
      <c r="OVX307" s="156"/>
      <c r="OVY307" s="156"/>
      <c r="OVZ307" s="156"/>
      <c r="OWA307" s="156"/>
      <c r="OWB307" s="156"/>
      <c r="OWC307" s="156"/>
      <c r="OWD307" s="156"/>
      <c r="OWE307" s="156"/>
      <c r="OWF307" s="156"/>
      <c r="OWG307" s="156"/>
      <c r="OWH307" s="156"/>
      <c r="OWI307" s="156"/>
      <c r="OWJ307" s="156"/>
      <c r="OWK307" s="156"/>
      <c r="OWL307" s="156"/>
      <c r="OWM307" s="156"/>
      <c r="OWN307" s="156"/>
      <c r="OWO307" s="156"/>
      <c r="OWP307" s="156"/>
      <c r="OWQ307" s="156"/>
      <c r="OWR307" s="156"/>
      <c r="OWS307" s="157"/>
      <c r="OWT307" s="153"/>
      <c r="OWU307" s="156"/>
      <c r="OWV307" s="156"/>
      <c r="OWW307" s="156"/>
      <c r="OWX307" s="156"/>
      <c r="OWY307" s="156"/>
      <c r="OWZ307" s="156"/>
      <c r="OXA307" s="156"/>
      <c r="OXB307" s="156"/>
      <c r="OXC307" s="156"/>
      <c r="OXD307" s="156"/>
      <c r="OXE307" s="156"/>
      <c r="OXF307" s="156"/>
      <c r="OXG307" s="156"/>
      <c r="OXH307" s="156"/>
      <c r="OXI307" s="156"/>
      <c r="OXJ307" s="156"/>
      <c r="OXK307" s="156"/>
      <c r="OXL307" s="156"/>
      <c r="OXM307" s="156"/>
      <c r="OXN307" s="156"/>
      <c r="OXO307" s="156"/>
      <c r="OXP307" s="156"/>
      <c r="OXQ307" s="156"/>
      <c r="OXR307" s="156"/>
      <c r="OXS307" s="156"/>
      <c r="OXT307" s="156"/>
      <c r="OXU307" s="156"/>
      <c r="OXV307" s="156"/>
      <c r="OXW307" s="156"/>
      <c r="OXX307" s="157"/>
      <c r="OXY307" s="153"/>
      <c r="OXZ307" s="156"/>
      <c r="OYA307" s="156"/>
      <c r="OYB307" s="156"/>
      <c r="OYC307" s="156"/>
      <c r="OYD307" s="156"/>
      <c r="OYE307" s="156"/>
      <c r="OYF307" s="156"/>
      <c r="OYG307" s="156"/>
      <c r="OYH307" s="156"/>
      <c r="OYI307" s="156"/>
      <c r="OYJ307" s="156"/>
      <c r="OYK307" s="156"/>
      <c r="OYL307" s="156"/>
      <c r="OYM307" s="156"/>
      <c r="OYN307" s="156"/>
      <c r="OYO307" s="156"/>
      <c r="OYP307" s="156"/>
      <c r="OYQ307" s="156"/>
      <c r="OYR307" s="156"/>
      <c r="OYS307" s="156"/>
      <c r="OYT307" s="156"/>
      <c r="OYU307" s="156"/>
      <c r="OYV307" s="156"/>
      <c r="OYW307" s="156"/>
      <c r="OYX307" s="156"/>
      <c r="OYY307" s="156"/>
      <c r="OYZ307" s="156"/>
      <c r="OZA307" s="156"/>
      <c r="OZB307" s="156"/>
      <c r="OZC307" s="157"/>
      <c r="OZD307" s="153"/>
      <c r="OZE307" s="156"/>
      <c r="OZF307" s="156"/>
      <c r="OZG307" s="156"/>
      <c r="OZH307" s="156"/>
      <c r="OZI307" s="156"/>
      <c r="OZJ307" s="156"/>
      <c r="OZK307" s="156"/>
      <c r="OZL307" s="156"/>
      <c r="OZM307" s="156"/>
      <c r="OZN307" s="156"/>
      <c r="OZO307" s="156"/>
      <c r="OZP307" s="156"/>
      <c r="OZQ307" s="156"/>
      <c r="OZR307" s="156"/>
      <c r="OZS307" s="156"/>
      <c r="OZT307" s="156"/>
      <c r="OZU307" s="156"/>
      <c r="OZV307" s="156"/>
      <c r="OZW307" s="156"/>
      <c r="OZX307" s="156"/>
      <c r="OZY307" s="156"/>
      <c r="OZZ307" s="156"/>
      <c r="PAA307" s="156"/>
      <c r="PAB307" s="156"/>
      <c r="PAC307" s="156"/>
      <c r="PAD307" s="156"/>
      <c r="PAE307" s="156"/>
      <c r="PAF307" s="156"/>
      <c r="PAG307" s="156"/>
      <c r="PAH307" s="157"/>
      <c r="PAI307" s="153"/>
      <c r="PAJ307" s="156"/>
      <c r="PAK307" s="156"/>
      <c r="PAL307" s="156"/>
      <c r="PAM307" s="156"/>
      <c r="PAN307" s="156"/>
      <c r="PAO307" s="156"/>
      <c r="PAP307" s="156"/>
      <c r="PAQ307" s="156"/>
      <c r="PAR307" s="156"/>
      <c r="PAS307" s="156"/>
      <c r="PAT307" s="156"/>
      <c r="PAU307" s="156"/>
      <c r="PAV307" s="156"/>
      <c r="PAW307" s="156"/>
      <c r="PAX307" s="156"/>
      <c r="PAY307" s="156"/>
      <c r="PAZ307" s="156"/>
      <c r="PBA307" s="156"/>
      <c r="PBB307" s="156"/>
      <c r="PBC307" s="156"/>
      <c r="PBD307" s="156"/>
      <c r="PBE307" s="156"/>
      <c r="PBF307" s="156"/>
      <c r="PBG307" s="156"/>
      <c r="PBH307" s="156"/>
      <c r="PBI307" s="156"/>
      <c r="PBJ307" s="156"/>
      <c r="PBK307" s="156"/>
      <c r="PBL307" s="156"/>
      <c r="PBM307" s="157"/>
      <c r="PBN307" s="153"/>
      <c r="PBO307" s="156"/>
      <c r="PBP307" s="156"/>
      <c r="PBQ307" s="156"/>
      <c r="PBR307" s="156"/>
      <c r="PBS307" s="156"/>
      <c r="PBT307" s="156"/>
      <c r="PBU307" s="156"/>
      <c r="PBV307" s="156"/>
      <c r="PBW307" s="156"/>
      <c r="PBX307" s="156"/>
      <c r="PBY307" s="156"/>
      <c r="PBZ307" s="156"/>
      <c r="PCA307" s="156"/>
      <c r="PCB307" s="156"/>
      <c r="PCC307" s="156"/>
      <c r="PCD307" s="156"/>
      <c r="PCE307" s="156"/>
      <c r="PCF307" s="156"/>
      <c r="PCG307" s="156"/>
      <c r="PCH307" s="156"/>
      <c r="PCI307" s="156"/>
      <c r="PCJ307" s="156"/>
      <c r="PCK307" s="156"/>
      <c r="PCL307" s="156"/>
      <c r="PCM307" s="156"/>
      <c r="PCN307" s="156"/>
      <c r="PCO307" s="156"/>
      <c r="PCP307" s="156"/>
      <c r="PCQ307" s="156"/>
      <c r="PCR307" s="157"/>
      <c r="PCS307" s="153"/>
      <c r="PCT307" s="156"/>
      <c r="PCU307" s="156"/>
      <c r="PCV307" s="156"/>
      <c r="PCW307" s="156"/>
      <c r="PCX307" s="156"/>
      <c r="PCY307" s="156"/>
      <c r="PCZ307" s="156"/>
      <c r="PDA307" s="156"/>
      <c r="PDB307" s="156"/>
      <c r="PDC307" s="156"/>
      <c r="PDD307" s="156"/>
      <c r="PDE307" s="156"/>
      <c r="PDF307" s="156"/>
      <c r="PDG307" s="156"/>
      <c r="PDH307" s="156"/>
      <c r="PDI307" s="156"/>
      <c r="PDJ307" s="156"/>
      <c r="PDK307" s="156"/>
      <c r="PDL307" s="156"/>
      <c r="PDM307" s="156"/>
      <c r="PDN307" s="156"/>
      <c r="PDO307" s="156"/>
      <c r="PDP307" s="156"/>
      <c r="PDQ307" s="156"/>
      <c r="PDR307" s="156"/>
      <c r="PDS307" s="156"/>
      <c r="PDT307" s="156"/>
      <c r="PDU307" s="156"/>
      <c r="PDV307" s="156"/>
      <c r="PDW307" s="157"/>
      <c r="PDX307" s="153"/>
      <c r="PDY307" s="156"/>
      <c r="PDZ307" s="156"/>
      <c r="PEA307" s="156"/>
      <c r="PEB307" s="156"/>
      <c r="PEC307" s="156"/>
      <c r="PED307" s="156"/>
      <c r="PEE307" s="156"/>
      <c r="PEF307" s="156"/>
      <c r="PEG307" s="156"/>
      <c r="PEH307" s="156"/>
      <c r="PEI307" s="156"/>
      <c r="PEJ307" s="156"/>
      <c r="PEK307" s="156"/>
      <c r="PEL307" s="156"/>
      <c r="PEM307" s="156"/>
      <c r="PEN307" s="156"/>
      <c r="PEO307" s="156"/>
      <c r="PEP307" s="156"/>
      <c r="PEQ307" s="156"/>
      <c r="PER307" s="156"/>
      <c r="PES307" s="156"/>
      <c r="PET307" s="156"/>
      <c r="PEU307" s="156"/>
      <c r="PEV307" s="156"/>
      <c r="PEW307" s="156"/>
      <c r="PEX307" s="156"/>
      <c r="PEY307" s="156"/>
      <c r="PEZ307" s="156"/>
      <c r="PFA307" s="156"/>
      <c r="PFB307" s="157"/>
      <c r="PFC307" s="153"/>
      <c r="PFD307" s="156"/>
      <c r="PFE307" s="156"/>
      <c r="PFF307" s="156"/>
      <c r="PFG307" s="156"/>
      <c r="PFH307" s="156"/>
      <c r="PFI307" s="156"/>
      <c r="PFJ307" s="156"/>
      <c r="PFK307" s="156"/>
      <c r="PFL307" s="156"/>
      <c r="PFM307" s="156"/>
      <c r="PFN307" s="156"/>
      <c r="PFO307" s="156"/>
      <c r="PFP307" s="156"/>
      <c r="PFQ307" s="156"/>
      <c r="PFR307" s="156"/>
      <c r="PFS307" s="156"/>
      <c r="PFT307" s="156"/>
      <c r="PFU307" s="156"/>
      <c r="PFV307" s="156"/>
      <c r="PFW307" s="156"/>
      <c r="PFX307" s="156"/>
      <c r="PFY307" s="156"/>
      <c r="PFZ307" s="156"/>
      <c r="PGA307" s="156"/>
      <c r="PGB307" s="156"/>
      <c r="PGC307" s="156"/>
      <c r="PGD307" s="156"/>
      <c r="PGE307" s="156"/>
      <c r="PGF307" s="156"/>
      <c r="PGG307" s="157"/>
      <c r="PGH307" s="153"/>
      <c r="PGI307" s="156"/>
      <c r="PGJ307" s="156"/>
      <c r="PGK307" s="156"/>
      <c r="PGL307" s="156"/>
      <c r="PGM307" s="156"/>
      <c r="PGN307" s="156"/>
      <c r="PGO307" s="156"/>
      <c r="PGP307" s="156"/>
      <c r="PGQ307" s="156"/>
      <c r="PGR307" s="156"/>
      <c r="PGS307" s="156"/>
      <c r="PGT307" s="156"/>
      <c r="PGU307" s="156"/>
      <c r="PGV307" s="156"/>
      <c r="PGW307" s="156"/>
      <c r="PGX307" s="156"/>
      <c r="PGY307" s="156"/>
      <c r="PGZ307" s="156"/>
      <c r="PHA307" s="156"/>
      <c r="PHB307" s="156"/>
      <c r="PHC307" s="156"/>
      <c r="PHD307" s="156"/>
      <c r="PHE307" s="156"/>
      <c r="PHF307" s="156"/>
      <c r="PHG307" s="156"/>
      <c r="PHH307" s="156"/>
      <c r="PHI307" s="156"/>
      <c r="PHJ307" s="156"/>
      <c r="PHK307" s="156"/>
      <c r="PHL307" s="157"/>
      <c r="PHM307" s="153"/>
      <c r="PHN307" s="156"/>
      <c r="PHO307" s="156"/>
      <c r="PHP307" s="156"/>
      <c r="PHQ307" s="156"/>
      <c r="PHR307" s="156"/>
      <c r="PHS307" s="156"/>
      <c r="PHT307" s="156"/>
      <c r="PHU307" s="156"/>
      <c r="PHV307" s="156"/>
      <c r="PHW307" s="156"/>
      <c r="PHX307" s="156"/>
      <c r="PHY307" s="156"/>
      <c r="PHZ307" s="156"/>
      <c r="PIA307" s="156"/>
      <c r="PIB307" s="156"/>
      <c r="PIC307" s="156"/>
      <c r="PID307" s="156"/>
      <c r="PIE307" s="156"/>
      <c r="PIF307" s="156"/>
      <c r="PIG307" s="156"/>
      <c r="PIH307" s="156"/>
      <c r="PII307" s="156"/>
      <c r="PIJ307" s="156"/>
      <c r="PIK307" s="156"/>
      <c r="PIL307" s="156"/>
      <c r="PIM307" s="156"/>
      <c r="PIN307" s="156"/>
      <c r="PIO307" s="156"/>
      <c r="PIP307" s="156"/>
      <c r="PIQ307" s="157"/>
      <c r="PIR307" s="153"/>
      <c r="PIS307" s="156"/>
      <c r="PIT307" s="156"/>
      <c r="PIU307" s="156"/>
      <c r="PIV307" s="156"/>
      <c r="PIW307" s="156"/>
      <c r="PIX307" s="156"/>
      <c r="PIY307" s="156"/>
      <c r="PIZ307" s="156"/>
      <c r="PJA307" s="156"/>
      <c r="PJB307" s="156"/>
      <c r="PJC307" s="156"/>
      <c r="PJD307" s="156"/>
      <c r="PJE307" s="156"/>
      <c r="PJF307" s="156"/>
      <c r="PJG307" s="156"/>
      <c r="PJH307" s="156"/>
      <c r="PJI307" s="156"/>
      <c r="PJJ307" s="156"/>
      <c r="PJK307" s="156"/>
      <c r="PJL307" s="156"/>
      <c r="PJM307" s="156"/>
      <c r="PJN307" s="156"/>
      <c r="PJO307" s="156"/>
      <c r="PJP307" s="156"/>
      <c r="PJQ307" s="156"/>
      <c r="PJR307" s="156"/>
      <c r="PJS307" s="156"/>
      <c r="PJT307" s="156"/>
      <c r="PJU307" s="156"/>
      <c r="PJV307" s="157"/>
      <c r="PJW307" s="153"/>
      <c r="PJX307" s="156"/>
      <c r="PJY307" s="156"/>
      <c r="PJZ307" s="156"/>
      <c r="PKA307" s="156"/>
      <c r="PKB307" s="156"/>
      <c r="PKC307" s="156"/>
      <c r="PKD307" s="156"/>
      <c r="PKE307" s="156"/>
      <c r="PKF307" s="156"/>
      <c r="PKG307" s="156"/>
      <c r="PKH307" s="156"/>
      <c r="PKI307" s="156"/>
      <c r="PKJ307" s="156"/>
      <c r="PKK307" s="156"/>
      <c r="PKL307" s="156"/>
      <c r="PKM307" s="156"/>
      <c r="PKN307" s="156"/>
      <c r="PKO307" s="156"/>
      <c r="PKP307" s="156"/>
      <c r="PKQ307" s="156"/>
      <c r="PKR307" s="156"/>
      <c r="PKS307" s="156"/>
      <c r="PKT307" s="156"/>
      <c r="PKU307" s="156"/>
      <c r="PKV307" s="156"/>
      <c r="PKW307" s="156"/>
      <c r="PKX307" s="156"/>
      <c r="PKY307" s="156"/>
      <c r="PKZ307" s="156"/>
      <c r="PLA307" s="157"/>
      <c r="PLB307" s="153"/>
      <c r="PLC307" s="156"/>
      <c r="PLD307" s="156"/>
      <c r="PLE307" s="156"/>
      <c r="PLF307" s="156"/>
      <c r="PLG307" s="156"/>
      <c r="PLH307" s="156"/>
      <c r="PLI307" s="156"/>
      <c r="PLJ307" s="156"/>
      <c r="PLK307" s="156"/>
      <c r="PLL307" s="156"/>
      <c r="PLM307" s="156"/>
      <c r="PLN307" s="156"/>
      <c r="PLO307" s="156"/>
      <c r="PLP307" s="156"/>
      <c r="PLQ307" s="156"/>
      <c r="PLR307" s="156"/>
      <c r="PLS307" s="156"/>
      <c r="PLT307" s="156"/>
      <c r="PLU307" s="156"/>
      <c r="PLV307" s="156"/>
      <c r="PLW307" s="156"/>
      <c r="PLX307" s="156"/>
      <c r="PLY307" s="156"/>
      <c r="PLZ307" s="156"/>
      <c r="PMA307" s="156"/>
      <c r="PMB307" s="156"/>
      <c r="PMC307" s="156"/>
      <c r="PMD307" s="156"/>
      <c r="PME307" s="156"/>
      <c r="PMF307" s="157"/>
      <c r="PMG307" s="153"/>
      <c r="PMH307" s="156"/>
      <c r="PMI307" s="156"/>
      <c r="PMJ307" s="156"/>
      <c r="PMK307" s="156"/>
      <c r="PML307" s="156"/>
      <c r="PMM307" s="156"/>
      <c r="PMN307" s="156"/>
      <c r="PMO307" s="156"/>
      <c r="PMP307" s="156"/>
      <c r="PMQ307" s="156"/>
      <c r="PMR307" s="156"/>
      <c r="PMS307" s="156"/>
      <c r="PMT307" s="156"/>
      <c r="PMU307" s="156"/>
      <c r="PMV307" s="156"/>
      <c r="PMW307" s="156"/>
      <c r="PMX307" s="156"/>
      <c r="PMY307" s="156"/>
      <c r="PMZ307" s="156"/>
      <c r="PNA307" s="156"/>
      <c r="PNB307" s="156"/>
      <c r="PNC307" s="156"/>
      <c r="PND307" s="156"/>
      <c r="PNE307" s="156"/>
      <c r="PNF307" s="156"/>
      <c r="PNG307" s="156"/>
      <c r="PNH307" s="156"/>
      <c r="PNI307" s="156"/>
      <c r="PNJ307" s="156"/>
      <c r="PNK307" s="157"/>
      <c r="PNL307" s="153"/>
      <c r="PNM307" s="156"/>
      <c r="PNN307" s="156"/>
      <c r="PNO307" s="156"/>
      <c r="PNP307" s="156"/>
      <c r="PNQ307" s="156"/>
      <c r="PNR307" s="156"/>
      <c r="PNS307" s="156"/>
      <c r="PNT307" s="156"/>
      <c r="PNU307" s="156"/>
      <c r="PNV307" s="156"/>
      <c r="PNW307" s="156"/>
      <c r="PNX307" s="156"/>
      <c r="PNY307" s="156"/>
      <c r="PNZ307" s="156"/>
      <c r="POA307" s="156"/>
      <c r="POB307" s="156"/>
      <c r="POC307" s="156"/>
      <c r="POD307" s="156"/>
      <c r="POE307" s="156"/>
      <c r="POF307" s="156"/>
      <c r="POG307" s="156"/>
      <c r="POH307" s="156"/>
      <c r="POI307" s="156"/>
      <c r="POJ307" s="156"/>
      <c r="POK307" s="156"/>
      <c r="POL307" s="156"/>
      <c r="POM307" s="156"/>
      <c r="PON307" s="156"/>
      <c r="POO307" s="156"/>
      <c r="POP307" s="157"/>
      <c r="POQ307" s="153"/>
      <c r="POR307" s="156"/>
      <c r="POS307" s="156"/>
      <c r="POT307" s="156"/>
      <c r="POU307" s="156"/>
      <c r="POV307" s="156"/>
      <c r="POW307" s="156"/>
      <c r="POX307" s="156"/>
      <c r="POY307" s="156"/>
      <c r="POZ307" s="156"/>
      <c r="PPA307" s="156"/>
      <c r="PPB307" s="156"/>
      <c r="PPC307" s="156"/>
      <c r="PPD307" s="156"/>
      <c r="PPE307" s="156"/>
      <c r="PPF307" s="156"/>
      <c r="PPG307" s="156"/>
      <c r="PPH307" s="156"/>
      <c r="PPI307" s="156"/>
      <c r="PPJ307" s="156"/>
      <c r="PPK307" s="156"/>
      <c r="PPL307" s="156"/>
      <c r="PPM307" s="156"/>
      <c r="PPN307" s="156"/>
      <c r="PPO307" s="156"/>
      <c r="PPP307" s="156"/>
      <c r="PPQ307" s="156"/>
      <c r="PPR307" s="156"/>
      <c r="PPS307" s="156"/>
      <c r="PPT307" s="156"/>
      <c r="PPU307" s="157"/>
      <c r="PPV307" s="153"/>
      <c r="PPW307" s="156"/>
      <c r="PPX307" s="156"/>
      <c r="PPY307" s="156"/>
      <c r="PPZ307" s="156"/>
      <c r="PQA307" s="156"/>
      <c r="PQB307" s="156"/>
      <c r="PQC307" s="156"/>
      <c r="PQD307" s="156"/>
      <c r="PQE307" s="156"/>
      <c r="PQF307" s="156"/>
      <c r="PQG307" s="156"/>
      <c r="PQH307" s="156"/>
      <c r="PQI307" s="156"/>
      <c r="PQJ307" s="156"/>
      <c r="PQK307" s="156"/>
      <c r="PQL307" s="156"/>
      <c r="PQM307" s="156"/>
      <c r="PQN307" s="156"/>
      <c r="PQO307" s="156"/>
      <c r="PQP307" s="156"/>
      <c r="PQQ307" s="156"/>
      <c r="PQR307" s="156"/>
      <c r="PQS307" s="156"/>
      <c r="PQT307" s="156"/>
      <c r="PQU307" s="156"/>
      <c r="PQV307" s="156"/>
      <c r="PQW307" s="156"/>
      <c r="PQX307" s="156"/>
      <c r="PQY307" s="156"/>
      <c r="PQZ307" s="157"/>
      <c r="PRA307" s="153"/>
      <c r="PRB307" s="156"/>
      <c r="PRC307" s="156"/>
      <c r="PRD307" s="156"/>
      <c r="PRE307" s="156"/>
      <c r="PRF307" s="156"/>
      <c r="PRG307" s="156"/>
      <c r="PRH307" s="156"/>
      <c r="PRI307" s="156"/>
      <c r="PRJ307" s="156"/>
      <c r="PRK307" s="156"/>
      <c r="PRL307" s="156"/>
      <c r="PRM307" s="156"/>
      <c r="PRN307" s="156"/>
      <c r="PRO307" s="156"/>
      <c r="PRP307" s="156"/>
      <c r="PRQ307" s="156"/>
      <c r="PRR307" s="156"/>
      <c r="PRS307" s="156"/>
      <c r="PRT307" s="156"/>
      <c r="PRU307" s="156"/>
      <c r="PRV307" s="156"/>
      <c r="PRW307" s="156"/>
      <c r="PRX307" s="156"/>
      <c r="PRY307" s="156"/>
      <c r="PRZ307" s="156"/>
      <c r="PSA307" s="156"/>
      <c r="PSB307" s="156"/>
      <c r="PSC307" s="156"/>
      <c r="PSD307" s="156"/>
      <c r="PSE307" s="157"/>
      <c r="PSF307" s="153"/>
      <c r="PSG307" s="156"/>
      <c r="PSH307" s="156"/>
      <c r="PSI307" s="156"/>
      <c r="PSJ307" s="156"/>
      <c r="PSK307" s="156"/>
      <c r="PSL307" s="156"/>
      <c r="PSM307" s="156"/>
      <c r="PSN307" s="156"/>
      <c r="PSO307" s="156"/>
      <c r="PSP307" s="156"/>
      <c r="PSQ307" s="156"/>
      <c r="PSR307" s="156"/>
      <c r="PSS307" s="156"/>
      <c r="PST307" s="156"/>
      <c r="PSU307" s="156"/>
      <c r="PSV307" s="156"/>
      <c r="PSW307" s="156"/>
      <c r="PSX307" s="156"/>
      <c r="PSY307" s="156"/>
      <c r="PSZ307" s="156"/>
      <c r="PTA307" s="156"/>
      <c r="PTB307" s="156"/>
      <c r="PTC307" s="156"/>
      <c r="PTD307" s="156"/>
      <c r="PTE307" s="156"/>
      <c r="PTF307" s="156"/>
      <c r="PTG307" s="156"/>
      <c r="PTH307" s="156"/>
      <c r="PTI307" s="156"/>
      <c r="PTJ307" s="157"/>
      <c r="PTK307" s="153"/>
      <c r="PTL307" s="156"/>
      <c r="PTM307" s="156"/>
      <c r="PTN307" s="156"/>
      <c r="PTO307" s="156"/>
      <c r="PTP307" s="156"/>
      <c r="PTQ307" s="156"/>
      <c r="PTR307" s="156"/>
      <c r="PTS307" s="156"/>
      <c r="PTT307" s="156"/>
      <c r="PTU307" s="156"/>
      <c r="PTV307" s="156"/>
      <c r="PTW307" s="156"/>
      <c r="PTX307" s="156"/>
      <c r="PTY307" s="156"/>
      <c r="PTZ307" s="156"/>
      <c r="PUA307" s="156"/>
      <c r="PUB307" s="156"/>
      <c r="PUC307" s="156"/>
      <c r="PUD307" s="156"/>
      <c r="PUE307" s="156"/>
      <c r="PUF307" s="156"/>
      <c r="PUG307" s="156"/>
      <c r="PUH307" s="156"/>
      <c r="PUI307" s="156"/>
      <c r="PUJ307" s="156"/>
      <c r="PUK307" s="156"/>
      <c r="PUL307" s="156"/>
      <c r="PUM307" s="156"/>
      <c r="PUN307" s="156"/>
      <c r="PUO307" s="157"/>
      <c r="PUP307" s="153"/>
      <c r="PUQ307" s="156"/>
      <c r="PUR307" s="156"/>
      <c r="PUS307" s="156"/>
      <c r="PUT307" s="156"/>
      <c r="PUU307" s="156"/>
      <c r="PUV307" s="156"/>
      <c r="PUW307" s="156"/>
      <c r="PUX307" s="156"/>
      <c r="PUY307" s="156"/>
      <c r="PUZ307" s="156"/>
      <c r="PVA307" s="156"/>
      <c r="PVB307" s="156"/>
      <c r="PVC307" s="156"/>
      <c r="PVD307" s="156"/>
      <c r="PVE307" s="156"/>
      <c r="PVF307" s="156"/>
      <c r="PVG307" s="156"/>
      <c r="PVH307" s="156"/>
      <c r="PVI307" s="156"/>
      <c r="PVJ307" s="156"/>
      <c r="PVK307" s="156"/>
      <c r="PVL307" s="156"/>
      <c r="PVM307" s="156"/>
      <c r="PVN307" s="156"/>
      <c r="PVO307" s="156"/>
      <c r="PVP307" s="156"/>
      <c r="PVQ307" s="156"/>
      <c r="PVR307" s="156"/>
      <c r="PVS307" s="156"/>
      <c r="PVT307" s="157"/>
      <c r="PVU307" s="153"/>
      <c r="PVV307" s="156"/>
      <c r="PVW307" s="156"/>
      <c r="PVX307" s="156"/>
      <c r="PVY307" s="156"/>
      <c r="PVZ307" s="156"/>
      <c r="PWA307" s="156"/>
      <c r="PWB307" s="156"/>
      <c r="PWC307" s="156"/>
      <c r="PWD307" s="156"/>
      <c r="PWE307" s="156"/>
      <c r="PWF307" s="156"/>
      <c r="PWG307" s="156"/>
      <c r="PWH307" s="156"/>
      <c r="PWI307" s="156"/>
      <c r="PWJ307" s="156"/>
      <c r="PWK307" s="156"/>
      <c r="PWL307" s="156"/>
      <c r="PWM307" s="156"/>
      <c r="PWN307" s="156"/>
      <c r="PWO307" s="156"/>
      <c r="PWP307" s="156"/>
      <c r="PWQ307" s="156"/>
      <c r="PWR307" s="156"/>
      <c r="PWS307" s="156"/>
      <c r="PWT307" s="156"/>
      <c r="PWU307" s="156"/>
      <c r="PWV307" s="156"/>
      <c r="PWW307" s="156"/>
      <c r="PWX307" s="156"/>
      <c r="PWY307" s="157"/>
      <c r="PWZ307" s="153"/>
      <c r="PXA307" s="156"/>
      <c r="PXB307" s="156"/>
      <c r="PXC307" s="156"/>
      <c r="PXD307" s="156"/>
      <c r="PXE307" s="156"/>
      <c r="PXF307" s="156"/>
      <c r="PXG307" s="156"/>
      <c r="PXH307" s="156"/>
      <c r="PXI307" s="156"/>
      <c r="PXJ307" s="156"/>
      <c r="PXK307" s="156"/>
      <c r="PXL307" s="156"/>
      <c r="PXM307" s="156"/>
      <c r="PXN307" s="156"/>
      <c r="PXO307" s="156"/>
      <c r="PXP307" s="156"/>
      <c r="PXQ307" s="156"/>
      <c r="PXR307" s="156"/>
      <c r="PXS307" s="156"/>
      <c r="PXT307" s="156"/>
      <c r="PXU307" s="156"/>
      <c r="PXV307" s="156"/>
      <c r="PXW307" s="156"/>
      <c r="PXX307" s="156"/>
      <c r="PXY307" s="156"/>
      <c r="PXZ307" s="156"/>
      <c r="PYA307" s="156"/>
      <c r="PYB307" s="156"/>
      <c r="PYC307" s="156"/>
      <c r="PYD307" s="157"/>
      <c r="PYE307" s="153"/>
      <c r="PYF307" s="156"/>
      <c r="PYG307" s="156"/>
      <c r="PYH307" s="156"/>
      <c r="PYI307" s="156"/>
      <c r="PYJ307" s="156"/>
      <c r="PYK307" s="156"/>
      <c r="PYL307" s="156"/>
      <c r="PYM307" s="156"/>
      <c r="PYN307" s="156"/>
      <c r="PYO307" s="156"/>
      <c r="PYP307" s="156"/>
      <c r="PYQ307" s="156"/>
      <c r="PYR307" s="156"/>
      <c r="PYS307" s="156"/>
      <c r="PYT307" s="156"/>
      <c r="PYU307" s="156"/>
      <c r="PYV307" s="156"/>
      <c r="PYW307" s="156"/>
      <c r="PYX307" s="156"/>
      <c r="PYY307" s="156"/>
      <c r="PYZ307" s="156"/>
      <c r="PZA307" s="156"/>
      <c r="PZB307" s="156"/>
      <c r="PZC307" s="156"/>
      <c r="PZD307" s="156"/>
      <c r="PZE307" s="156"/>
      <c r="PZF307" s="156"/>
      <c r="PZG307" s="156"/>
      <c r="PZH307" s="156"/>
      <c r="PZI307" s="157"/>
      <c r="PZJ307" s="153"/>
      <c r="PZK307" s="156"/>
      <c r="PZL307" s="156"/>
      <c r="PZM307" s="156"/>
      <c r="PZN307" s="156"/>
      <c r="PZO307" s="156"/>
      <c r="PZP307" s="156"/>
      <c r="PZQ307" s="156"/>
      <c r="PZR307" s="156"/>
      <c r="PZS307" s="156"/>
      <c r="PZT307" s="156"/>
      <c r="PZU307" s="156"/>
      <c r="PZV307" s="156"/>
      <c r="PZW307" s="156"/>
      <c r="PZX307" s="156"/>
      <c r="PZY307" s="156"/>
      <c r="PZZ307" s="156"/>
      <c r="QAA307" s="156"/>
      <c r="QAB307" s="156"/>
      <c r="QAC307" s="156"/>
      <c r="QAD307" s="156"/>
      <c r="QAE307" s="156"/>
      <c r="QAF307" s="156"/>
      <c r="QAG307" s="156"/>
      <c r="QAH307" s="156"/>
      <c r="QAI307" s="156"/>
      <c r="QAJ307" s="156"/>
      <c r="QAK307" s="156"/>
      <c r="QAL307" s="156"/>
      <c r="QAM307" s="156"/>
      <c r="QAN307" s="157"/>
      <c r="QAO307" s="153"/>
      <c r="QAP307" s="156"/>
      <c r="QAQ307" s="156"/>
      <c r="QAR307" s="156"/>
      <c r="QAS307" s="156"/>
      <c r="QAT307" s="156"/>
      <c r="QAU307" s="156"/>
      <c r="QAV307" s="156"/>
      <c r="QAW307" s="156"/>
      <c r="QAX307" s="156"/>
      <c r="QAY307" s="156"/>
      <c r="QAZ307" s="156"/>
      <c r="QBA307" s="156"/>
      <c r="QBB307" s="156"/>
      <c r="QBC307" s="156"/>
      <c r="QBD307" s="156"/>
      <c r="QBE307" s="156"/>
      <c r="QBF307" s="156"/>
      <c r="QBG307" s="156"/>
      <c r="QBH307" s="156"/>
      <c r="QBI307" s="156"/>
      <c r="QBJ307" s="156"/>
      <c r="QBK307" s="156"/>
      <c r="QBL307" s="156"/>
      <c r="QBM307" s="156"/>
      <c r="QBN307" s="156"/>
      <c r="QBO307" s="156"/>
      <c r="QBP307" s="156"/>
      <c r="QBQ307" s="156"/>
      <c r="QBR307" s="156"/>
      <c r="QBS307" s="157"/>
      <c r="QBT307" s="153"/>
      <c r="QBU307" s="156"/>
      <c r="QBV307" s="156"/>
      <c r="QBW307" s="156"/>
      <c r="QBX307" s="156"/>
      <c r="QBY307" s="156"/>
      <c r="QBZ307" s="156"/>
      <c r="QCA307" s="156"/>
      <c r="QCB307" s="156"/>
      <c r="QCC307" s="156"/>
      <c r="QCD307" s="156"/>
      <c r="QCE307" s="156"/>
      <c r="QCF307" s="156"/>
      <c r="QCG307" s="156"/>
      <c r="QCH307" s="156"/>
      <c r="QCI307" s="156"/>
      <c r="QCJ307" s="156"/>
      <c r="QCK307" s="156"/>
      <c r="QCL307" s="156"/>
      <c r="QCM307" s="156"/>
      <c r="QCN307" s="156"/>
      <c r="QCO307" s="156"/>
      <c r="QCP307" s="156"/>
      <c r="QCQ307" s="156"/>
      <c r="QCR307" s="156"/>
      <c r="QCS307" s="156"/>
      <c r="QCT307" s="156"/>
      <c r="QCU307" s="156"/>
      <c r="QCV307" s="156"/>
      <c r="QCW307" s="156"/>
      <c r="QCX307" s="157"/>
      <c r="QCY307" s="153"/>
      <c r="QCZ307" s="156"/>
      <c r="QDA307" s="156"/>
      <c r="QDB307" s="156"/>
      <c r="QDC307" s="156"/>
      <c r="QDD307" s="156"/>
      <c r="QDE307" s="156"/>
      <c r="QDF307" s="156"/>
      <c r="QDG307" s="156"/>
      <c r="QDH307" s="156"/>
      <c r="QDI307" s="156"/>
      <c r="QDJ307" s="156"/>
      <c r="QDK307" s="156"/>
      <c r="QDL307" s="156"/>
      <c r="QDM307" s="156"/>
      <c r="QDN307" s="156"/>
      <c r="QDO307" s="156"/>
      <c r="QDP307" s="156"/>
      <c r="QDQ307" s="156"/>
      <c r="QDR307" s="156"/>
      <c r="QDS307" s="156"/>
      <c r="QDT307" s="156"/>
      <c r="QDU307" s="156"/>
      <c r="QDV307" s="156"/>
      <c r="QDW307" s="156"/>
      <c r="QDX307" s="156"/>
      <c r="QDY307" s="156"/>
      <c r="QDZ307" s="156"/>
      <c r="QEA307" s="156"/>
      <c r="QEB307" s="156"/>
      <c r="QEC307" s="157"/>
      <c r="QED307" s="153"/>
      <c r="QEE307" s="156"/>
      <c r="QEF307" s="156"/>
      <c r="QEG307" s="156"/>
      <c r="QEH307" s="156"/>
      <c r="QEI307" s="156"/>
      <c r="QEJ307" s="156"/>
      <c r="QEK307" s="156"/>
      <c r="QEL307" s="156"/>
      <c r="QEM307" s="156"/>
      <c r="QEN307" s="156"/>
      <c r="QEO307" s="156"/>
      <c r="QEP307" s="156"/>
      <c r="QEQ307" s="156"/>
      <c r="QER307" s="156"/>
      <c r="QES307" s="156"/>
      <c r="QET307" s="156"/>
      <c r="QEU307" s="156"/>
      <c r="QEV307" s="156"/>
      <c r="QEW307" s="156"/>
      <c r="QEX307" s="156"/>
      <c r="QEY307" s="156"/>
      <c r="QEZ307" s="156"/>
      <c r="QFA307" s="156"/>
      <c r="QFB307" s="156"/>
      <c r="QFC307" s="156"/>
      <c r="QFD307" s="156"/>
      <c r="QFE307" s="156"/>
      <c r="QFF307" s="156"/>
      <c r="QFG307" s="156"/>
      <c r="QFH307" s="157"/>
      <c r="QFI307" s="153"/>
      <c r="QFJ307" s="156"/>
      <c r="QFK307" s="156"/>
      <c r="QFL307" s="156"/>
      <c r="QFM307" s="156"/>
      <c r="QFN307" s="156"/>
      <c r="QFO307" s="156"/>
      <c r="QFP307" s="156"/>
      <c r="QFQ307" s="156"/>
      <c r="QFR307" s="156"/>
      <c r="QFS307" s="156"/>
      <c r="QFT307" s="156"/>
      <c r="QFU307" s="156"/>
      <c r="QFV307" s="156"/>
      <c r="QFW307" s="156"/>
      <c r="QFX307" s="156"/>
      <c r="QFY307" s="156"/>
      <c r="QFZ307" s="156"/>
      <c r="QGA307" s="156"/>
      <c r="QGB307" s="156"/>
      <c r="QGC307" s="156"/>
      <c r="QGD307" s="156"/>
      <c r="QGE307" s="156"/>
      <c r="QGF307" s="156"/>
      <c r="QGG307" s="156"/>
      <c r="QGH307" s="156"/>
      <c r="QGI307" s="156"/>
      <c r="QGJ307" s="156"/>
      <c r="QGK307" s="156"/>
      <c r="QGL307" s="156"/>
      <c r="QGM307" s="157"/>
      <c r="QGN307" s="153"/>
      <c r="QGO307" s="156"/>
      <c r="QGP307" s="156"/>
      <c r="QGQ307" s="156"/>
      <c r="QGR307" s="156"/>
      <c r="QGS307" s="156"/>
      <c r="QGT307" s="156"/>
      <c r="QGU307" s="156"/>
      <c r="QGV307" s="156"/>
      <c r="QGW307" s="156"/>
      <c r="QGX307" s="156"/>
      <c r="QGY307" s="156"/>
      <c r="QGZ307" s="156"/>
      <c r="QHA307" s="156"/>
      <c r="QHB307" s="156"/>
      <c r="QHC307" s="156"/>
      <c r="QHD307" s="156"/>
      <c r="QHE307" s="156"/>
      <c r="QHF307" s="156"/>
      <c r="QHG307" s="156"/>
      <c r="QHH307" s="156"/>
      <c r="QHI307" s="156"/>
      <c r="QHJ307" s="156"/>
      <c r="QHK307" s="156"/>
      <c r="QHL307" s="156"/>
      <c r="QHM307" s="156"/>
      <c r="QHN307" s="156"/>
      <c r="QHO307" s="156"/>
      <c r="QHP307" s="156"/>
      <c r="QHQ307" s="156"/>
      <c r="QHR307" s="157"/>
      <c r="QHS307" s="153"/>
      <c r="QHT307" s="156"/>
      <c r="QHU307" s="156"/>
      <c r="QHV307" s="156"/>
      <c r="QHW307" s="156"/>
      <c r="QHX307" s="156"/>
      <c r="QHY307" s="156"/>
      <c r="QHZ307" s="156"/>
      <c r="QIA307" s="156"/>
      <c r="QIB307" s="156"/>
      <c r="QIC307" s="156"/>
      <c r="QID307" s="156"/>
      <c r="QIE307" s="156"/>
      <c r="QIF307" s="156"/>
      <c r="QIG307" s="156"/>
      <c r="QIH307" s="156"/>
      <c r="QII307" s="156"/>
      <c r="QIJ307" s="156"/>
      <c r="QIK307" s="156"/>
      <c r="QIL307" s="156"/>
      <c r="QIM307" s="156"/>
      <c r="QIN307" s="156"/>
      <c r="QIO307" s="156"/>
      <c r="QIP307" s="156"/>
      <c r="QIQ307" s="156"/>
      <c r="QIR307" s="156"/>
      <c r="QIS307" s="156"/>
      <c r="QIT307" s="156"/>
      <c r="QIU307" s="156"/>
      <c r="QIV307" s="156"/>
      <c r="QIW307" s="157"/>
      <c r="QIX307" s="153"/>
      <c r="QIY307" s="156"/>
      <c r="QIZ307" s="156"/>
      <c r="QJA307" s="156"/>
      <c r="QJB307" s="156"/>
      <c r="QJC307" s="156"/>
      <c r="QJD307" s="156"/>
      <c r="QJE307" s="156"/>
      <c r="QJF307" s="156"/>
      <c r="QJG307" s="156"/>
      <c r="QJH307" s="156"/>
      <c r="QJI307" s="156"/>
      <c r="QJJ307" s="156"/>
      <c r="QJK307" s="156"/>
      <c r="QJL307" s="156"/>
      <c r="QJM307" s="156"/>
      <c r="QJN307" s="156"/>
      <c r="QJO307" s="156"/>
      <c r="QJP307" s="156"/>
      <c r="QJQ307" s="156"/>
      <c r="QJR307" s="156"/>
      <c r="QJS307" s="156"/>
      <c r="QJT307" s="156"/>
      <c r="QJU307" s="156"/>
      <c r="QJV307" s="156"/>
      <c r="QJW307" s="156"/>
      <c r="QJX307" s="156"/>
      <c r="QJY307" s="156"/>
      <c r="QJZ307" s="156"/>
      <c r="QKA307" s="156"/>
      <c r="QKB307" s="157"/>
      <c r="QKC307" s="153"/>
      <c r="QKD307" s="156"/>
      <c r="QKE307" s="156"/>
      <c r="QKF307" s="156"/>
      <c r="QKG307" s="156"/>
      <c r="QKH307" s="156"/>
      <c r="QKI307" s="156"/>
      <c r="QKJ307" s="156"/>
      <c r="QKK307" s="156"/>
      <c r="QKL307" s="156"/>
      <c r="QKM307" s="156"/>
      <c r="QKN307" s="156"/>
      <c r="QKO307" s="156"/>
      <c r="QKP307" s="156"/>
      <c r="QKQ307" s="156"/>
      <c r="QKR307" s="156"/>
      <c r="QKS307" s="156"/>
      <c r="QKT307" s="156"/>
      <c r="QKU307" s="156"/>
      <c r="QKV307" s="156"/>
      <c r="QKW307" s="156"/>
      <c r="QKX307" s="156"/>
      <c r="QKY307" s="156"/>
      <c r="QKZ307" s="156"/>
      <c r="QLA307" s="156"/>
      <c r="QLB307" s="156"/>
      <c r="QLC307" s="156"/>
      <c r="QLD307" s="156"/>
      <c r="QLE307" s="156"/>
      <c r="QLF307" s="156"/>
      <c r="QLG307" s="157"/>
      <c r="QLH307" s="153"/>
      <c r="QLI307" s="156"/>
      <c r="QLJ307" s="156"/>
      <c r="QLK307" s="156"/>
      <c r="QLL307" s="156"/>
      <c r="QLM307" s="156"/>
      <c r="QLN307" s="156"/>
      <c r="QLO307" s="156"/>
      <c r="QLP307" s="156"/>
      <c r="QLQ307" s="156"/>
      <c r="QLR307" s="156"/>
      <c r="QLS307" s="156"/>
      <c r="QLT307" s="156"/>
      <c r="QLU307" s="156"/>
      <c r="QLV307" s="156"/>
      <c r="QLW307" s="156"/>
      <c r="QLX307" s="156"/>
      <c r="QLY307" s="156"/>
      <c r="QLZ307" s="156"/>
      <c r="QMA307" s="156"/>
      <c r="QMB307" s="156"/>
      <c r="QMC307" s="156"/>
      <c r="QMD307" s="156"/>
      <c r="QME307" s="156"/>
      <c r="QMF307" s="156"/>
      <c r="QMG307" s="156"/>
      <c r="QMH307" s="156"/>
      <c r="QMI307" s="156"/>
      <c r="QMJ307" s="156"/>
      <c r="QMK307" s="156"/>
      <c r="QML307" s="157"/>
      <c r="QMM307" s="153"/>
      <c r="QMN307" s="156"/>
      <c r="QMO307" s="156"/>
      <c r="QMP307" s="156"/>
      <c r="QMQ307" s="156"/>
      <c r="QMR307" s="156"/>
      <c r="QMS307" s="156"/>
      <c r="QMT307" s="156"/>
      <c r="QMU307" s="156"/>
      <c r="QMV307" s="156"/>
      <c r="QMW307" s="156"/>
      <c r="QMX307" s="156"/>
      <c r="QMY307" s="156"/>
      <c r="QMZ307" s="156"/>
      <c r="QNA307" s="156"/>
      <c r="QNB307" s="156"/>
      <c r="QNC307" s="156"/>
      <c r="QND307" s="156"/>
      <c r="QNE307" s="156"/>
      <c r="QNF307" s="156"/>
      <c r="QNG307" s="156"/>
      <c r="QNH307" s="156"/>
      <c r="QNI307" s="156"/>
      <c r="QNJ307" s="156"/>
      <c r="QNK307" s="156"/>
      <c r="QNL307" s="156"/>
      <c r="QNM307" s="156"/>
      <c r="QNN307" s="156"/>
      <c r="QNO307" s="156"/>
      <c r="QNP307" s="156"/>
      <c r="QNQ307" s="157"/>
      <c r="QNR307" s="153"/>
      <c r="QNS307" s="156"/>
      <c r="QNT307" s="156"/>
      <c r="QNU307" s="156"/>
      <c r="QNV307" s="156"/>
      <c r="QNW307" s="156"/>
      <c r="QNX307" s="156"/>
      <c r="QNY307" s="156"/>
      <c r="QNZ307" s="156"/>
      <c r="QOA307" s="156"/>
      <c r="QOB307" s="156"/>
      <c r="QOC307" s="156"/>
      <c r="QOD307" s="156"/>
      <c r="QOE307" s="156"/>
      <c r="QOF307" s="156"/>
      <c r="QOG307" s="156"/>
      <c r="QOH307" s="156"/>
      <c r="QOI307" s="156"/>
      <c r="QOJ307" s="156"/>
      <c r="QOK307" s="156"/>
      <c r="QOL307" s="156"/>
      <c r="QOM307" s="156"/>
      <c r="QON307" s="156"/>
      <c r="QOO307" s="156"/>
      <c r="QOP307" s="156"/>
      <c r="QOQ307" s="156"/>
      <c r="QOR307" s="156"/>
      <c r="QOS307" s="156"/>
      <c r="QOT307" s="156"/>
      <c r="QOU307" s="156"/>
      <c r="QOV307" s="157"/>
      <c r="QOW307" s="153"/>
      <c r="QOX307" s="156"/>
      <c r="QOY307" s="156"/>
      <c r="QOZ307" s="156"/>
      <c r="QPA307" s="156"/>
      <c r="QPB307" s="156"/>
      <c r="QPC307" s="156"/>
      <c r="QPD307" s="156"/>
      <c r="QPE307" s="156"/>
      <c r="QPF307" s="156"/>
      <c r="QPG307" s="156"/>
      <c r="QPH307" s="156"/>
      <c r="QPI307" s="156"/>
      <c r="QPJ307" s="156"/>
      <c r="QPK307" s="156"/>
      <c r="QPL307" s="156"/>
      <c r="QPM307" s="156"/>
      <c r="QPN307" s="156"/>
      <c r="QPO307" s="156"/>
      <c r="QPP307" s="156"/>
      <c r="QPQ307" s="156"/>
      <c r="QPR307" s="156"/>
      <c r="QPS307" s="156"/>
      <c r="QPT307" s="156"/>
      <c r="QPU307" s="156"/>
      <c r="QPV307" s="156"/>
      <c r="QPW307" s="156"/>
      <c r="QPX307" s="156"/>
      <c r="QPY307" s="156"/>
      <c r="QPZ307" s="156"/>
      <c r="QQA307" s="157"/>
      <c r="QQB307" s="153"/>
      <c r="QQC307" s="156"/>
      <c r="QQD307" s="156"/>
      <c r="QQE307" s="156"/>
      <c r="QQF307" s="156"/>
      <c r="QQG307" s="156"/>
      <c r="QQH307" s="156"/>
      <c r="QQI307" s="156"/>
      <c r="QQJ307" s="156"/>
      <c r="QQK307" s="156"/>
      <c r="QQL307" s="156"/>
      <c r="QQM307" s="156"/>
      <c r="QQN307" s="156"/>
      <c r="QQO307" s="156"/>
      <c r="QQP307" s="156"/>
      <c r="QQQ307" s="156"/>
      <c r="QQR307" s="156"/>
      <c r="QQS307" s="156"/>
      <c r="QQT307" s="156"/>
      <c r="QQU307" s="156"/>
      <c r="QQV307" s="156"/>
      <c r="QQW307" s="156"/>
      <c r="QQX307" s="156"/>
      <c r="QQY307" s="156"/>
      <c r="QQZ307" s="156"/>
      <c r="QRA307" s="156"/>
      <c r="QRB307" s="156"/>
      <c r="QRC307" s="156"/>
      <c r="QRD307" s="156"/>
      <c r="QRE307" s="156"/>
      <c r="QRF307" s="157"/>
      <c r="QRG307" s="153"/>
      <c r="QRH307" s="156"/>
      <c r="QRI307" s="156"/>
      <c r="QRJ307" s="156"/>
      <c r="QRK307" s="156"/>
      <c r="QRL307" s="156"/>
      <c r="QRM307" s="156"/>
      <c r="QRN307" s="156"/>
      <c r="QRO307" s="156"/>
      <c r="QRP307" s="156"/>
      <c r="QRQ307" s="156"/>
      <c r="QRR307" s="156"/>
      <c r="QRS307" s="156"/>
      <c r="QRT307" s="156"/>
      <c r="QRU307" s="156"/>
      <c r="QRV307" s="156"/>
      <c r="QRW307" s="156"/>
      <c r="QRX307" s="156"/>
      <c r="QRY307" s="156"/>
      <c r="QRZ307" s="156"/>
      <c r="QSA307" s="156"/>
      <c r="QSB307" s="156"/>
      <c r="QSC307" s="156"/>
      <c r="QSD307" s="156"/>
      <c r="QSE307" s="156"/>
      <c r="QSF307" s="156"/>
      <c r="QSG307" s="156"/>
      <c r="QSH307" s="156"/>
      <c r="QSI307" s="156"/>
      <c r="QSJ307" s="156"/>
      <c r="QSK307" s="157"/>
      <c r="QSL307" s="153"/>
      <c r="QSM307" s="156"/>
      <c r="QSN307" s="156"/>
      <c r="QSO307" s="156"/>
      <c r="QSP307" s="156"/>
      <c r="QSQ307" s="156"/>
      <c r="QSR307" s="156"/>
      <c r="QSS307" s="156"/>
      <c r="QST307" s="156"/>
      <c r="QSU307" s="156"/>
      <c r="QSV307" s="156"/>
      <c r="QSW307" s="156"/>
      <c r="QSX307" s="156"/>
      <c r="QSY307" s="156"/>
      <c r="QSZ307" s="156"/>
      <c r="QTA307" s="156"/>
      <c r="QTB307" s="156"/>
      <c r="QTC307" s="156"/>
      <c r="QTD307" s="156"/>
      <c r="QTE307" s="156"/>
      <c r="QTF307" s="156"/>
      <c r="QTG307" s="156"/>
      <c r="QTH307" s="156"/>
      <c r="QTI307" s="156"/>
      <c r="QTJ307" s="156"/>
      <c r="QTK307" s="156"/>
      <c r="QTL307" s="156"/>
      <c r="QTM307" s="156"/>
      <c r="QTN307" s="156"/>
      <c r="QTO307" s="156"/>
      <c r="QTP307" s="157"/>
      <c r="QTQ307" s="153"/>
      <c r="QTR307" s="156"/>
      <c r="QTS307" s="156"/>
      <c r="QTT307" s="156"/>
      <c r="QTU307" s="156"/>
      <c r="QTV307" s="156"/>
      <c r="QTW307" s="156"/>
      <c r="QTX307" s="156"/>
      <c r="QTY307" s="156"/>
      <c r="QTZ307" s="156"/>
      <c r="QUA307" s="156"/>
      <c r="QUB307" s="156"/>
      <c r="QUC307" s="156"/>
      <c r="QUD307" s="156"/>
      <c r="QUE307" s="156"/>
      <c r="QUF307" s="156"/>
      <c r="QUG307" s="156"/>
      <c r="QUH307" s="156"/>
      <c r="QUI307" s="156"/>
      <c r="QUJ307" s="156"/>
      <c r="QUK307" s="156"/>
      <c r="QUL307" s="156"/>
      <c r="QUM307" s="156"/>
      <c r="QUN307" s="156"/>
      <c r="QUO307" s="156"/>
      <c r="QUP307" s="156"/>
      <c r="QUQ307" s="156"/>
      <c r="QUR307" s="156"/>
      <c r="QUS307" s="156"/>
      <c r="QUT307" s="156"/>
      <c r="QUU307" s="157"/>
      <c r="QUV307" s="153"/>
      <c r="QUW307" s="156"/>
      <c r="QUX307" s="156"/>
      <c r="QUY307" s="156"/>
      <c r="QUZ307" s="156"/>
      <c r="QVA307" s="156"/>
      <c r="QVB307" s="156"/>
      <c r="QVC307" s="156"/>
      <c r="QVD307" s="156"/>
      <c r="QVE307" s="156"/>
      <c r="QVF307" s="156"/>
      <c r="QVG307" s="156"/>
      <c r="QVH307" s="156"/>
      <c r="QVI307" s="156"/>
      <c r="QVJ307" s="156"/>
      <c r="QVK307" s="156"/>
      <c r="QVL307" s="156"/>
      <c r="QVM307" s="156"/>
      <c r="QVN307" s="156"/>
      <c r="QVO307" s="156"/>
      <c r="QVP307" s="156"/>
      <c r="QVQ307" s="156"/>
      <c r="QVR307" s="156"/>
      <c r="QVS307" s="156"/>
      <c r="QVT307" s="156"/>
      <c r="QVU307" s="156"/>
      <c r="QVV307" s="156"/>
      <c r="QVW307" s="156"/>
      <c r="QVX307" s="156"/>
      <c r="QVY307" s="156"/>
      <c r="QVZ307" s="157"/>
      <c r="QWA307" s="153"/>
      <c r="QWB307" s="156"/>
      <c r="QWC307" s="156"/>
      <c r="QWD307" s="156"/>
      <c r="QWE307" s="156"/>
      <c r="QWF307" s="156"/>
      <c r="QWG307" s="156"/>
      <c r="QWH307" s="156"/>
      <c r="QWI307" s="156"/>
      <c r="QWJ307" s="156"/>
      <c r="QWK307" s="156"/>
      <c r="QWL307" s="156"/>
      <c r="QWM307" s="156"/>
      <c r="QWN307" s="156"/>
      <c r="QWO307" s="156"/>
      <c r="QWP307" s="156"/>
      <c r="QWQ307" s="156"/>
      <c r="QWR307" s="156"/>
      <c r="QWS307" s="156"/>
      <c r="QWT307" s="156"/>
      <c r="QWU307" s="156"/>
      <c r="QWV307" s="156"/>
      <c r="QWW307" s="156"/>
      <c r="QWX307" s="156"/>
      <c r="QWY307" s="156"/>
      <c r="QWZ307" s="156"/>
      <c r="QXA307" s="156"/>
      <c r="QXB307" s="156"/>
      <c r="QXC307" s="156"/>
      <c r="QXD307" s="156"/>
      <c r="QXE307" s="157"/>
      <c r="QXF307" s="153"/>
      <c r="QXG307" s="156"/>
      <c r="QXH307" s="156"/>
      <c r="QXI307" s="156"/>
      <c r="QXJ307" s="156"/>
      <c r="QXK307" s="156"/>
      <c r="QXL307" s="156"/>
      <c r="QXM307" s="156"/>
      <c r="QXN307" s="156"/>
      <c r="QXO307" s="156"/>
      <c r="QXP307" s="156"/>
      <c r="QXQ307" s="156"/>
      <c r="QXR307" s="156"/>
      <c r="QXS307" s="156"/>
      <c r="QXT307" s="156"/>
      <c r="QXU307" s="156"/>
      <c r="QXV307" s="156"/>
      <c r="QXW307" s="156"/>
      <c r="QXX307" s="156"/>
      <c r="QXY307" s="156"/>
      <c r="QXZ307" s="156"/>
      <c r="QYA307" s="156"/>
      <c r="QYB307" s="156"/>
      <c r="QYC307" s="156"/>
      <c r="QYD307" s="156"/>
      <c r="QYE307" s="156"/>
      <c r="QYF307" s="156"/>
      <c r="QYG307" s="156"/>
      <c r="QYH307" s="156"/>
      <c r="QYI307" s="156"/>
      <c r="QYJ307" s="157"/>
      <c r="QYK307" s="153"/>
      <c r="QYL307" s="156"/>
      <c r="QYM307" s="156"/>
      <c r="QYN307" s="156"/>
      <c r="QYO307" s="156"/>
      <c r="QYP307" s="156"/>
      <c r="QYQ307" s="156"/>
      <c r="QYR307" s="156"/>
      <c r="QYS307" s="156"/>
      <c r="QYT307" s="156"/>
      <c r="QYU307" s="156"/>
      <c r="QYV307" s="156"/>
      <c r="QYW307" s="156"/>
      <c r="QYX307" s="156"/>
      <c r="QYY307" s="156"/>
      <c r="QYZ307" s="156"/>
      <c r="QZA307" s="156"/>
      <c r="QZB307" s="156"/>
      <c r="QZC307" s="156"/>
      <c r="QZD307" s="156"/>
      <c r="QZE307" s="156"/>
      <c r="QZF307" s="156"/>
      <c r="QZG307" s="156"/>
      <c r="QZH307" s="156"/>
      <c r="QZI307" s="156"/>
      <c r="QZJ307" s="156"/>
      <c r="QZK307" s="156"/>
      <c r="QZL307" s="156"/>
      <c r="QZM307" s="156"/>
      <c r="QZN307" s="156"/>
      <c r="QZO307" s="157"/>
      <c r="QZP307" s="153"/>
      <c r="QZQ307" s="156"/>
      <c r="QZR307" s="156"/>
      <c r="QZS307" s="156"/>
      <c r="QZT307" s="156"/>
      <c r="QZU307" s="156"/>
      <c r="QZV307" s="156"/>
      <c r="QZW307" s="156"/>
      <c r="QZX307" s="156"/>
      <c r="QZY307" s="156"/>
      <c r="QZZ307" s="156"/>
      <c r="RAA307" s="156"/>
      <c r="RAB307" s="156"/>
      <c r="RAC307" s="156"/>
      <c r="RAD307" s="156"/>
      <c r="RAE307" s="156"/>
      <c r="RAF307" s="156"/>
      <c r="RAG307" s="156"/>
      <c r="RAH307" s="156"/>
      <c r="RAI307" s="156"/>
      <c r="RAJ307" s="156"/>
      <c r="RAK307" s="156"/>
      <c r="RAL307" s="156"/>
      <c r="RAM307" s="156"/>
      <c r="RAN307" s="156"/>
      <c r="RAO307" s="156"/>
      <c r="RAP307" s="156"/>
      <c r="RAQ307" s="156"/>
      <c r="RAR307" s="156"/>
      <c r="RAS307" s="156"/>
      <c r="RAT307" s="157"/>
      <c r="RAU307" s="153"/>
      <c r="RAV307" s="156"/>
      <c r="RAW307" s="156"/>
      <c r="RAX307" s="156"/>
      <c r="RAY307" s="156"/>
      <c r="RAZ307" s="156"/>
      <c r="RBA307" s="156"/>
      <c r="RBB307" s="156"/>
      <c r="RBC307" s="156"/>
      <c r="RBD307" s="156"/>
      <c r="RBE307" s="156"/>
      <c r="RBF307" s="156"/>
      <c r="RBG307" s="156"/>
      <c r="RBH307" s="156"/>
      <c r="RBI307" s="156"/>
      <c r="RBJ307" s="156"/>
      <c r="RBK307" s="156"/>
      <c r="RBL307" s="156"/>
      <c r="RBM307" s="156"/>
      <c r="RBN307" s="156"/>
      <c r="RBO307" s="156"/>
      <c r="RBP307" s="156"/>
      <c r="RBQ307" s="156"/>
      <c r="RBR307" s="156"/>
      <c r="RBS307" s="156"/>
      <c r="RBT307" s="156"/>
      <c r="RBU307" s="156"/>
      <c r="RBV307" s="156"/>
      <c r="RBW307" s="156"/>
      <c r="RBX307" s="156"/>
      <c r="RBY307" s="157"/>
      <c r="RBZ307" s="153"/>
      <c r="RCA307" s="156"/>
      <c r="RCB307" s="156"/>
      <c r="RCC307" s="156"/>
      <c r="RCD307" s="156"/>
      <c r="RCE307" s="156"/>
      <c r="RCF307" s="156"/>
      <c r="RCG307" s="156"/>
      <c r="RCH307" s="156"/>
      <c r="RCI307" s="156"/>
      <c r="RCJ307" s="156"/>
      <c r="RCK307" s="156"/>
      <c r="RCL307" s="156"/>
      <c r="RCM307" s="156"/>
      <c r="RCN307" s="156"/>
      <c r="RCO307" s="156"/>
      <c r="RCP307" s="156"/>
      <c r="RCQ307" s="156"/>
      <c r="RCR307" s="156"/>
      <c r="RCS307" s="156"/>
      <c r="RCT307" s="156"/>
      <c r="RCU307" s="156"/>
      <c r="RCV307" s="156"/>
      <c r="RCW307" s="156"/>
      <c r="RCX307" s="156"/>
      <c r="RCY307" s="156"/>
      <c r="RCZ307" s="156"/>
      <c r="RDA307" s="156"/>
      <c r="RDB307" s="156"/>
      <c r="RDC307" s="156"/>
      <c r="RDD307" s="157"/>
      <c r="RDE307" s="153"/>
      <c r="RDF307" s="156"/>
      <c r="RDG307" s="156"/>
      <c r="RDH307" s="156"/>
      <c r="RDI307" s="156"/>
      <c r="RDJ307" s="156"/>
      <c r="RDK307" s="156"/>
      <c r="RDL307" s="156"/>
      <c r="RDM307" s="156"/>
      <c r="RDN307" s="156"/>
      <c r="RDO307" s="156"/>
      <c r="RDP307" s="156"/>
      <c r="RDQ307" s="156"/>
      <c r="RDR307" s="156"/>
      <c r="RDS307" s="156"/>
      <c r="RDT307" s="156"/>
      <c r="RDU307" s="156"/>
      <c r="RDV307" s="156"/>
      <c r="RDW307" s="156"/>
      <c r="RDX307" s="156"/>
      <c r="RDY307" s="156"/>
      <c r="RDZ307" s="156"/>
      <c r="REA307" s="156"/>
      <c r="REB307" s="156"/>
      <c r="REC307" s="156"/>
      <c r="RED307" s="156"/>
      <c r="REE307" s="156"/>
      <c r="REF307" s="156"/>
      <c r="REG307" s="156"/>
      <c r="REH307" s="156"/>
      <c r="REI307" s="157"/>
      <c r="REJ307" s="153"/>
      <c r="REK307" s="156"/>
      <c r="REL307" s="156"/>
      <c r="REM307" s="156"/>
      <c r="REN307" s="156"/>
      <c r="REO307" s="156"/>
      <c r="REP307" s="156"/>
      <c r="REQ307" s="156"/>
      <c r="RER307" s="156"/>
      <c r="RES307" s="156"/>
      <c r="RET307" s="156"/>
      <c r="REU307" s="156"/>
      <c r="REV307" s="156"/>
      <c r="REW307" s="156"/>
      <c r="REX307" s="156"/>
      <c r="REY307" s="156"/>
      <c r="REZ307" s="156"/>
      <c r="RFA307" s="156"/>
      <c r="RFB307" s="156"/>
      <c r="RFC307" s="156"/>
      <c r="RFD307" s="156"/>
      <c r="RFE307" s="156"/>
      <c r="RFF307" s="156"/>
      <c r="RFG307" s="156"/>
      <c r="RFH307" s="156"/>
      <c r="RFI307" s="156"/>
      <c r="RFJ307" s="156"/>
      <c r="RFK307" s="156"/>
      <c r="RFL307" s="156"/>
      <c r="RFM307" s="156"/>
      <c r="RFN307" s="157"/>
      <c r="RFO307" s="153"/>
      <c r="RFP307" s="156"/>
      <c r="RFQ307" s="156"/>
      <c r="RFR307" s="156"/>
      <c r="RFS307" s="156"/>
      <c r="RFT307" s="156"/>
      <c r="RFU307" s="156"/>
      <c r="RFV307" s="156"/>
      <c r="RFW307" s="156"/>
      <c r="RFX307" s="156"/>
      <c r="RFY307" s="156"/>
      <c r="RFZ307" s="156"/>
      <c r="RGA307" s="156"/>
      <c r="RGB307" s="156"/>
      <c r="RGC307" s="156"/>
      <c r="RGD307" s="156"/>
      <c r="RGE307" s="156"/>
      <c r="RGF307" s="156"/>
      <c r="RGG307" s="156"/>
      <c r="RGH307" s="156"/>
      <c r="RGI307" s="156"/>
      <c r="RGJ307" s="156"/>
      <c r="RGK307" s="156"/>
      <c r="RGL307" s="156"/>
      <c r="RGM307" s="156"/>
      <c r="RGN307" s="156"/>
      <c r="RGO307" s="156"/>
      <c r="RGP307" s="156"/>
      <c r="RGQ307" s="156"/>
      <c r="RGR307" s="156"/>
      <c r="RGS307" s="157"/>
      <c r="RGT307" s="153"/>
      <c r="RGU307" s="156"/>
      <c r="RGV307" s="156"/>
      <c r="RGW307" s="156"/>
      <c r="RGX307" s="156"/>
      <c r="RGY307" s="156"/>
      <c r="RGZ307" s="156"/>
      <c r="RHA307" s="156"/>
      <c r="RHB307" s="156"/>
      <c r="RHC307" s="156"/>
      <c r="RHD307" s="156"/>
      <c r="RHE307" s="156"/>
      <c r="RHF307" s="156"/>
      <c r="RHG307" s="156"/>
      <c r="RHH307" s="156"/>
      <c r="RHI307" s="156"/>
      <c r="RHJ307" s="156"/>
      <c r="RHK307" s="156"/>
      <c r="RHL307" s="156"/>
      <c r="RHM307" s="156"/>
      <c r="RHN307" s="156"/>
      <c r="RHO307" s="156"/>
      <c r="RHP307" s="156"/>
      <c r="RHQ307" s="156"/>
      <c r="RHR307" s="156"/>
      <c r="RHS307" s="156"/>
      <c r="RHT307" s="156"/>
      <c r="RHU307" s="156"/>
      <c r="RHV307" s="156"/>
      <c r="RHW307" s="156"/>
      <c r="RHX307" s="157"/>
      <c r="RHY307" s="153"/>
      <c r="RHZ307" s="156"/>
      <c r="RIA307" s="156"/>
      <c r="RIB307" s="156"/>
      <c r="RIC307" s="156"/>
      <c r="RID307" s="156"/>
      <c r="RIE307" s="156"/>
      <c r="RIF307" s="156"/>
      <c r="RIG307" s="156"/>
      <c r="RIH307" s="156"/>
      <c r="RII307" s="156"/>
      <c r="RIJ307" s="156"/>
      <c r="RIK307" s="156"/>
      <c r="RIL307" s="156"/>
      <c r="RIM307" s="156"/>
      <c r="RIN307" s="156"/>
      <c r="RIO307" s="156"/>
      <c r="RIP307" s="156"/>
      <c r="RIQ307" s="156"/>
      <c r="RIR307" s="156"/>
      <c r="RIS307" s="156"/>
      <c r="RIT307" s="156"/>
      <c r="RIU307" s="156"/>
      <c r="RIV307" s="156"/>
      <c r="RIW307" s="156"/>
      <c r="RIX307" s="156"/>
      <c r="RIY307" s="156"/>
      <c r="RIZ307" s="156"/>
      <c r="RJA307" s="156"/>
      <c r="RJB307" s="156"/>
      <c r="RJC307" s="157"/>
      <c r="RJD307" s="153"/>
      <c r="RJE307" s="156"/>
      <c r="RJF307" s="156"/>
      <c r="RJG307" s="156"/>
      <c r="RJH307" s="156"/>
      <c r="RJI307" s="156"/>
      <c r="RJJ307" s="156"/>
      <c r="RJK307" s="156"/>
      <c r="RJL307" s="156"/>
      <c r="RJM307" s="156"/>
      <c r="RJN307" s="156"/>
      <c r="RJO307" s="156"/>
      <c r="RJP307" s="156"/>
      <c r="RJQ307" s="156"/>
      <c r="RJR307" s="156"/>
      <c r="RJS307" s="156"/>
      <c r="RJT307" s="156"/>
      <c r="RJU307" s="156"/>
      <c r="RJV307" s="156"/>
      <c r="RJW307" s="156"/>
      <c r="RJX307" s="156"/>
      <c r="RJY307" s="156"/>
      <c r="RJZ307" s="156"/>
      <c r="RKA307" s="156"/>
      <c r="RKB307" s="156"/>
      <c r="RKC307" s="156"/>
      <c r="RKD307" s="156"/>
      <c r="RKE307" s="156"/>
      <c r="RKF307" s="156"/>
      <c r="RKG307" s="156"/>
      <c r="RKH307" s="157"/>
      <c r="RKI307" s="153"/>
      <c r="RKJ307" s="156"/>
      <c r="RKK307" s="156"/>
      <c r="RKL307" s="156"/>
      <c r="RKM307" s="156"/>
      <c r="RKN307" s="156"/>
      <c r="RKO307" s="156"/>
      <c r="RKP307" s="156"/>
      <c r="RKQ307" s="156"/>
      <c r="RKR307" s="156"/>
      <c r="RKS307" s="156"/>
      <c r="RKT307" s="156"/>
      <c r="RKU307" s="156"/>
      <c r="RKV307" s="156"/>
      <c r="RKW307" s="156"/>
      <c r="RKX307" s="156"/>
      <c r="RKY307" s="156"/>
      <c r="RKZ307" s="156"/>
      <c r="RLA307" s="156"/>
      <c r="RLB307" s="156"/>
      <c r="RLC307" s="156"/>
      <c r="RLD307" s="156"/>
      <c r="RLE307" s="156"/>
      <c r="RLF307" s="156"/>
      <c r="RLG307" s="156"/>
      <c r="RLH307" s="156"/>
      <c r="RLI307" s="156"/>
      <c r="RLJ307" s="156"/>
      <c r="RLK307" s="156"/>
      <c r="RLL307" s="156"/>
      <c r="RLM307" s="157"/>
      <c r="RLN307" s="153"/>
      <c r="RLO307" s="156"/>
      <c r="RLP307" s="156"/>
      <c r="RLQ307" s="156"/>
      <c r="RLR307" s="156"/>
      <c r="RLS307" s="156"/>
      <c r="RLT307" s="156"/>
      <c r="RLU307" s="156"/>
      <c r="RLV307" s="156"/>
      <c r="RLW307" s="156"/>
      <c r="RLX307" s="156"/>
      <c r="RLY307" s="156"/>
      <c r="RLZ307" s="156"/>
      <c r="RMA307" s="156"/>
      <c r="RMB307" s="156"/>
      <c r="RMC307" s="156"/>
      <c r="RMD307" s="156"/>
      <c r="RME307" s="156"/>
      <c r="RMF307" s="156"/>
      <c r="RMG307" s="156"/>
      <c r="RMH307" s="156"/>
      <c r="RMI307" s="156"/>
      <c r="RMJ307" s="156"/>
      <c r="RMK307" s="156"/>
      <c r="RML307" s="156"/>
      <c r="RMM307" s="156"/>
      <c r="RMN307" s="156"/>
      <c r="RMO307" s="156"/>
      <c r="RMP307" s="156"/>
      <c r="RMQ307" s="156"/>
      <c r="RMR307" s="157"/>
      <c r="RMS307" s="153"/>
      <c r="RMT307" s="156"/>
      <c r="RMU307" s="156"/>
      <c r="RMV307" s="156"/>
      <c r="RMW307" s="156"/>
      <c r="RMX307" s="156"/>
      <c r="RMY307" s="156"/>
      <c r="RMZ307" s="156"/>
      <c r="RNA307" s="156"/>
      <c r="RNB307" s="156"/>
      <c r="RNC307" s="156"/>
      <c r="RND307" s="156"/>
      <c r="RNE307" s="156"/>
      <c r="RNF307" s="156"/>
      <c r="RNG307" s="156"/>
      <c r="RNH307" s="156"/>
      <c r="RNI307" s="156"/>
      <c r="RNJ307" s="156"/>
      <c r="RNK307" s="156"/>
      <c r="RNL307" s="156"/>
      <c r="RNM307" s="156"/>
      <c r="RNN307" s="156"/>
      <c r="RNO307" s="156"/>
      <c r="RNP307" s="156"/>
      <c r="RNQ307" s="156"/>
      <c r="RNR307" s="156"/>
      <c r="RNS307" s="156"/>
      <c r="RNT307" s="156"/>
      <c r="RNU307" s="156"/>
      <c r="RNV307" s="156"/>
      <c r="RNW307" s="157"/>
      <c r="RNX307" s="153"/>
      <c r="RNY307" s="156"/>
      <c r="RNZ307" s="156"/>
      <c r="ROA307" s="156"/>
      <c r="ROB307" s="156"/>
      <c r="ROC307" s="156"/>
      <c r="ROD307" s="156"/>
      <c r="ROE307" s="156"/>
      <c r="ROF307" s="156"/>
      <c r="ROG307" s="156"/>
      <c r="ROH307" s="156"/>
      <c r="ROI307" s="156"/>
      <c r="ROJ307" s="156"/>
      <c r="ROK307" s="156"/>
      <c r="ROL307" s="156"/>
      <c r="ROM307" s="156"/>
      <c r="RON307" s="156"/>
      <c r="ROO307" s="156"/>
      <c r="ROP307" s="156"/>
      <c r="ROQ307" s="156"/>
      <c r="ROR307" s="156"/>
      <c r="ROS307" s="156"/>
      <c r="ROT307" s="156"/>
      <c r="ROU307" s="156"/>
      <c r="ROV307" s="156"/>
      <c r="ROW307" s="156"/>
      <c r="ROX307" s="156"/>
      <c r="ROY307" s="156"/>
      <c r="ROZ307" s="156"/>
      <c r="RPA307" s="156"/>
      <c r="RPB307" s="157"/>
      <c r="RPC307" s="153"/>
      <c r="RPD307" s="156"/>
      <c r="RPE307" s="156"/>
      <c r="RPF307" s="156"/>
      <c r="RPG307" s="156"/>
      <c r="RPH307" s="156"/>
      <c r="RPI307" s="156"/>
      <c r="RPJ307" s="156"/>
      <c r="RPK307" s="156"/>
      <c r="RPL307" s="156"/>
      <c r="RPM307" s="156"/>
      <c r="RPN307" s="156"/>
      <c r="RPO307" s="156"/>
      <c r="RPP307" s="156"/>
      <c r="RPQ307" s="156"/>
      <c r="RPR307" s="156"/>
      <c r="RPS307" s="156"/>
      <c r="RPT307" s="156"/>
      <c r="RPU307" s="156"/>
      <c r="RPV307" s="156"/>
      <c r="RPW307" s="156"/>
      <c r="RPX307" s="156"/>
      <c r="RPY307" s="156"/>
      <c r="RPZ307" s="156"/>
      <c r="RQA307" s="156"/>
      <c r="RQB307" s="156"/>
      <c r="RQC307" s="156"/>
      <c r="RQD307" s="156"/>
      <c r="RQE307" s="156"/>
      <c r="RQF307" s="156"/>
      <c r="RQG307" s="157"/>
      <c r="RQH307" s="153"/>
      <c r="RQI307" s="156"/>
      <c r="RQJ307" s="156"/>
      <c r="RQK307" s="156"/>
      <c r="RQL307" s="156"/>
      <c r="RQM307" s="156"/>
      <c r="RQN307" s="156"/>
      <c r="RQO307" s="156"/>
      <c r="RQP307" s="156"/>
      <c r="RQQ307" s="156"/>
      <c r="RQR307" s="156"/>
      <c r="RQS307" s="156"/>
      <c r="RQT307" s="156"/>
      <c r="RQU307" s="156"/>
      <c r="RQV307" s="156"/>
      <c r="RQW307" s="156"/>
      <c r="RQX307" s="156"/>
      <c r="RQY307" s="156"/>
      <c r="RQZ307" s="156"/>
      <c r="RRA307" s="156"/>
      <c r="RRB307" s="156"/>
      <c r="RRC307" s="156"/>
      <c r="RRD307" s="156"/>
      <c r="RRE307" s="156"/>
      <c r="RRF307" s="156"/>
      <c r="RRG307" s="156"/>
      <c r="RRH307" s="156"/>
      <c r="RRI307" s="156"/>
      <c r="RRJ307" s="156"/>
      <c r="RRK307" s="156"/>
      <c r="RRL307" s="157"/>
      <c r="RRM307" s="153"/>
      <c r="RRN307" s="156"/>
      <c r="RRO307" s="156"/>
      <c r="RRP307" s="156"/>
      <c r="RRQ307" s="156"/>
      <c r="RRR307" s="156"/>
      <c r="RRS307" s="156"/>
      <c r="RRT307" s="156"/>
      <c r="RRU307" s="156"/>
      <c r="RRV307" s="156"/>
      <c r="RRW307" s="156"/>
      <c r="RRX307" s="156"/>
      <c r="RRY307" s="156"/>
      <c r="RRZ307" s="156"/>
      <c r="RSA307" s="156"/>
      <c r="RSB307" s="156"/>
      <c r="RSC307" s="156"/>
      <c r="RSD307" s="156"/>
      <c r="RSE307" s="156"/>
      <c r="RSF307" s="156"/>
      <c r="RSG307" s="156"/>
      <c r="RSH307" s="156"/>
      <c r="RSI307" s="156"/>
      <c r="RSJ307" s="156"/>
      <c r="RSK307" s="156"/>
      <c r="RSL307" s="156"/>
      <c r="RSM307" s="156"/>
      <c r="RSN307" s="156"/>
      <c r="RSO307" s="156"/>
      <c r="RSP307" s="156"/>
      <c r="RSQ307" s="157"/>
      <c r="RSR307" s="153"/>
      <c r="RSS307" s="156"/>
      <c r="RST307" s="156"/>
      <c r="RSU307" s="156"/>
      <c r="RSV307" s="156"/>
      <c r="RSW307" s="156"/>
      <c r="RSX307" s="156"/>
      <c r="RSY307" s="156"/>
      <c r="RSZ307" s="156"/>
      <c r="RTA307" s="156"/>
      <c r="RTB307" s="156"/>
      <c r="RTC307" s="156"/>
      <c r="RTD307" s="156"/>
      <c r="RTE307" s="156"/>
      <c r="RTF307" s="156"/>
      <c r="RTG307" s="156"/>
      <c r="RTH307" s="156"/>
      <c r="RTI307" s="156"/>
      <c r="RTJ307" s="156"/>
      <c r="RTK307" s="156"/>
      <c r="RTL307" s="156"/>
      <c r="RTM307" s="156"/>
      <c r="RTN307" s="156"/>
      <c r="RTO307" s="156"/>
      <c r="RTP307" s="156"/>
      <c r="RTQ307" s="156"/>
      <c r="RTR307" s="156"/>
      <c r="RTS307" s="156"/>
      <c r="RTT307" s="156"/>
      <c r="RTU307" s="156"/>
      <c r="RTV307" s="157"/>
      <c r="RTW307" s="153"/>
      <c r="RTX307" s="156"/>
      <c r="RTY307" s="156"/>
      <c r="RTZ307" s="156"/>
      <c r="RUA307" s="156"/>
      <c r="RUB307" s="156"/>
      <c r="RUC307" s="156"/>
      <c r="RUD307" s="156"/>
      <c r="RUE307" s="156"/>
      <c r="RUF307" s="156"/>
      <c r="RUG307" s="156"/>
      <c r="RUH307" s="156"/>
      <c r="RUI307" s="156"/>
      <c r="RUJ307" s="156"/>
      <c r="RUK307" s="156"/>
      <c r="RUL307" s="156"/>
      <c r="RUM307" s="156"/>
      <c r="RUN307" s="156"/>
      <c r="RUO307" s="156"/>
      <c r="RUP307" s="156"/>
      <c r="RUQ307" s="156"/>
      <c r="RUR307" s="156"/>
      <c r="RUS307" s="156"/>
      <c r="RUT307" s="156"/>
      <c r="RUU307" s="156"/>
      <c r="RUV307" s="156"/>
      <c r="RUW307" s="156"/>
      <c r="RUX307" s="156"/>
      <c r="RUY307" s="156"/>
      <c r="RUZ307" s="156"/>
      <c r="RVA307" s="157"/>
      <c r="RVB307" s="153"/>
      <c r="RVC307" s="156"/>
      <c r="RVD307" s="156"/>
      <c r="RVE307" s="156"/>
      <c r="RVF307" s="156"/>
      <c r="RVG307" s="156"/>
      <c r="RVH307" s="156"/>
      <c r="RVI307" s="156"/>
      <c r="RVJ307" s="156"/>
      <c r="RVK307" s="156"/>
      <c r="RVL307" s="156"/>
      <c r="RVM307" s="156"/>
      <c r="RVN307" s="156"/>
      <c r="RVO307" s="156"/>
      <c r="RVP307" s="156"/>
      <c r="RVQ307" s="156"/>
      <c r="RVR307" s="156"/>
      <c r="RVS307" s="156"/>
      <c r="RVT307" s="156"/>
      <c r="RVU307" s="156"/>
      <c r="RVV307" s="156"/>
      <c r="RVW307" s="156"/>
      <c r="RVX307" s="156"/>
      <c r="RVY307" s="156"/>
      <c r="RVZ307" s="156"/>
      <c r="RWA307" s="156"/>
      <c r="RWB307" s="156"/>
      <c r="RWC307" s="156"/>
      <c r="RWD307" s="156"/>
      <c r="RWE307" s="156"/>
      <c r="RWF307" s="157"/>
      <c r="RWG307" s="153"/>
      <c r="RWH307" s="156"/>
      <c r="RWI307" s="156"/>
      <c r="RWJ307" s="156"/>
      <c r="RWK307" s="156"/>
      <c r="RWL307" s="156"/>
      <c r="RWM307" s="156"/>
      <c r="RWN307" s="156"/>
      <c r="RWO307" s="156"/>
      <c r="RWP307" s="156"/>
      <c r="RWQ307" s="156"/>
      <c r="RWR307" s="156"/>
      <c r="RWS307" s="156"/>
      <c r="RWT307" s="156"/>
      <c r="RWU307" s="156"/>
      <c r="RWV307" s="156"/>
      <c r="RWW307" s="156"/>
      <c r="RWX307" s="156"/>
      <c r="RWY307" s="156"/>
      <c r="RWZ307" s="156"/>
      <c r="RXA307" s="156"/>
      <c r="RXB307" s="156"/>
      <c r="RXC307" s="156"/>
      <c r="RXD307" s="156"/>
      <c r="RXE307" s="156"/>
      <c r="RXF307" s="156"/>
      <c r="RXG307" s="156"/>
      <c r="RXH307" s="156"/>
      <c r="RXI307" s="156"/>
      <c r="RXJ307" s="156"/>
      <c r="RXK307" s="157"/>
      <c r="RXL307" s="153"/>
      <c r="RXM307" s="156"/>
      <c r="RXN307" s="156"/>
      <c r="RXO307" s="156"/>
      <c r="RXP307" s="156"/>
      <c r="RXQ307" s="156"/>
      <c r="RXR307" s="156"/>
      <c r="RXS307" s="156"/>
      <c r="RXT307" s="156"/>
      <c r="RXU307" s="156"/>
      <c r="RXV307" s="156"/>
      <c r="RXW307" s="156"/>
      <c r="RXX307" s="156"/>
      <c r="RXY307" s="156"/>
      <c r="RXZ307" s="156"/>
      <c r="RYA307" s="156"/>
      <c r="RYB307" s="156"/>
      <c r="RYC307" s="156"/>
      <c r="RYD307" s="156"/>
      <c r="RYE307" s="156"/>
      <c r="RYF307" s="156"/>
      <c r="RYG307" s="156"/>
      <c r="RYH307" s="156"/>
      <c r="RYI307" s="156"/>
      <c r="RYJ307" s="156"/>
      <c r="RYK307" s="156"/>
      <c r="RYL307" s="156"/>
      <c r="RYM307" s="156"/>
      <c r="RYN307" s="156"/>
      <c r="RYO307" s="156"/>
      <c r="RYP307" s="157"/>
      <c r="RYQ307" s="153"/>
      <c r="RYR307" s="156"/>
      <c r="RYS307" s="156"/>
      <c r="RYT307" s="156"/>
      <c r="RYU307" s="156"/>
      <c r="RYV307" s="156"/>
      <c r="RYW307" s="156"/>
      <c r="RYX307" s="156"/>
      <c r="RYY307" s="156"/>
      <c r="RYZ307" s="156"/>
      <c r="RZA307" s="156"/>
      <c r="RZB307" s="156"/>
      <c r="RZC307" s="156"/>
      <c r="RZD307" s="156"/>
      <c r="RZE307" s="156"/>
      <c r="RZF307" s="156"/>
      <c r="RZG307" s="156"/>
      <c r="RZH307" s="156"/>
      <c r="RZI307" s="156"/>
      <c r="RZJ307" s="156"/>
      <c r="RZK307" s="156"/>
      <c r="RZL307" s="156"/>
      <c r="RZM307" s="156"/>
      <c r="RZN307" s="156"/>
      <c r="RZO307" s="156"/>
      <c r="RZP307" s="156"/>
      <c r="RZQ307" s="156"/>
      <c r="RZR307" s="156"/>
      <c r="RZS307" s="156"/>
      <c r="RZT307" s="156"/>
      <c r="RZU307" s="157"/>
      <c r="RZV307" s="153"/>
      <c r="RZW307" s="156"/>
      <c r="RZX307" s="156"/>
      <c r="RZY307" s="156"/>
      <c r="RZZ307" s="156"/>
      <c r="SAA307" s="156"/>
      <c r="SAB307" s="156"/>
      <c r="SAC307" s="156"/>
      <c r="SAD307" s="156"/>
      <c r="SAE307" s="156"/>
      <c r="SAF307" s="156"/>
      <c r="SAG307" s="156"/>
      <c r="SAH307" s="156"/>
      <c r="SAI307" s="156"/>
      <c r="SAJ307" s="156"/>
      <c r="SAK307" s="156"/>
      <c r="SAL307" s="156"/>
      <c r="SAM307" s="156"/>
      <c r="SAN307" s="156"/>
      <c r="SAO307" s="156"/>
      <c r="SAP307" s="156"/>
      <c r="SAQ307" s="156"/>
      <c r="SAR307" s="156"/>
      <c r="SAS307" s="156"/>
      <c r="SAT307" s="156"/>
      <c r="SAU307" s="156"/>
      <c r="SAV307" s="156"/>
      <c r="SAW307" s="156"/>
      <c r="SAX307" s="156"/>
      <c r="SAY307" s="156"/>
      <c r="SAZ307" s="157"/>
      <c r="SBA307" s="153"/>
      <c r="SBB307" s="156"/>
      <c r="SBC307" s="156"/>
      <c r="SBD307" s="156"/>
      <c r="SBE307" s="156"/>
      <c r="SBF307" s="156"/>
      <c r="SBG307" s="156"/>
      <c r="SBH307" s="156"/>
      <c r="SBI307" s="156"/>
      <c r="SBJ307" s="156"/>
      <c r="SBK307" s="156"/>
      <c r="SBL307" s="156"/>
      <c r="SBM307" s="156"/>
      <c r="SBN307" s="156"/>
      <c r="SBO307" s="156"/>
      <c r="SBP307" s="156"/>
      <c r="SBQ307" s="156"/>
      <c r="SBR307" s="156"/>
      <c r="SBS307" s="156"/>
      <c r="SBT307" s="156"/>
      <c r="SBU307" s="156"/>
      <c r="SBV307" s="156"/>
      <c r="SBW307" s="156"/>
      <c r="SBX307" s="156"/>
      <c r="SBY307" s="156"/>
      <c r="SBZ307" s="156"/>
      <c r="SCA307" s="156"/>
      <c r="SCB307" s="156"/>
      <c r="SCC307" s="156"/>
      <c r="SCD307" s="156"/>
      <c r="SCE307" s="157"/>
      <c r="SCF307" s="153"/>
      <c r="SCG307" s="156"/>
      <c r="SCH307" s="156"/>
      <c r="SCI307" s="156"/>
      <c r="SCJ307" s="156"/>
      <c r="SCK307" s="156"/>
      <c r="SCL307" s="156"/>
      <c r="SCM307" s="156"/>
      <c r="SCN307" s="156"/>
      <c r="SCO307" s="156"/>
      <c r="SCP307" s="156"/>
      <c r="SCQ307" s="156"/>
      <c r="SCR307" s="156"/>
      <c r="SCS307" s="156"/>
      <c r="SCT307" s="156"/>
      <c r="SCU307" s="156"/>
      <c r="SCV307" s="156"/>
      <c r="SCW307" s="156"/>
      <c r="SCX307" s="156"/>
      <c r="SCY307" s="156"/>
      <c r="SCZ307" s="156"/>
      <c r="SDA307" s="156"/>
      <c r="SDB307" s="156"/>
      <c r="SDC307" s="156"/>
      <c r="SDD307" s="156"/>
      <c r="SDE307" s="156"/>
      <c r="SDF307" s="156"/>
      <c r="SDG307" s="156"/>
      <c r="SDH307" s="156"/>
      <c r="SDI307" s="156"/>
      <c r="SDJ307" s="157"/>
      <c r="SDK307" s="153"/>
      <c r="SDL307" s="156"/>
      <c r="SDM307" s="156"/>
      <c r="SDN307" s="156"/>
      <c r="SDO307" s="156"/>
      <c r="SDP307" s="156"/>
      <c r="SDQ307" s="156"/>
      <c r="SDR307" s="156"/>
      <c r="SDS307" s="156"/>
      <c r="SDT307" s="156"/>
      <c r="SDU307" s="156"/>
      <c r="SDV307" s="156"/>
      <c r="SDW307" s="156"/>
      <c r="SDX307" s="156"/>
      <c r="SDY307" s="156"/>
      <c r="SDZ307" s="156"/>
      <c r="SEA307" s="156"/>
      <c r="SEB307" s="156"/>
      <c r="SEC307" s="156"/>
      <c r="SED307" s="156"/>
      <c r="SEE307" s="156"/>
      <c r="SEF307" s="156"/>
      <c r="SEG307" s="156"/>
      <c r="SEH307" s="156"/>
      <c r="SEI307" s="156"/>
      <c r="SEJ307" s="156"/>
      <c r="SEK307" s="156"/>
      <c r="SEL307" s="156"/>
      <c r="SEM307" s="156"/>
      <c r="SEN307" s="156"/>
      <c r="SEO307" s="157"/>
      <c r="SEP307" s="153"/>
      <c r="SEQ307" s="156"/>
      <c r="SER307" s="156"/>
      <c r="SES307" s="156"/>
      <c r="SET307" s="156"/>
      <c r="SEU307" s="156"/>
      <c r="SEV307" s="156"/>
      <c r="SEW307" s="156"/>
      <c r="SEX307" s="156"/>
      <c r="SEY307" s="156"/>
      <c r="SEZ307" s="156"/>
      <c r="SFA307" s="156"/>
      <c r="SFB307" s="156"/>
      <c r="SFC307" s="156"/>
      <c r="SFD307" s="156"/>
      <c r="SFE307" s="156"/>
      <c r="SFF307" s="156"/>
      <c r="SFG307" s="156"/>
      <c r="SFH307" s="156"/>
      <c r="SFI307" s="156"/>
      <c r="SFJ307" s="156"/>
      <c r="SFK307" s="156"/>
      <c r="SFL307" s="156"/>
      <c r="SFM307" s="156"/>
      <c r="SFN307" s="156"/>
      <c r="SFO307" s="156"/>
      <c r="SFP307" s="156"/>
      <c r="SFQ307" s="156"/>
      <c r="SFR307" s="156"/>
      <c r="SFS307" s="156"/>
      <c r="SFT307" s="157"/>
      <c r="SFU307" s="153"/>
      <c r="SFV307" s="156"/>
      <c r="SFW307" s="156"/>
      <c r="SFX307" s="156"/>
      <c r="SFY307" s="156"/>
      <c r="SFZ307" s="156"/>
      <c r="SGA307" s="156"/>
      <c r="SGB307" s="156"/>
      <c r="SGC307" s="156"/>
      <c r="SGD307" s="156"/>
      <c r="SGE307" s="156"/>
      <c r="SGF307" s="156"/>
      <c r="SGG307" s="156"/>
      <c r="SGH307" s="156"/>
      <c r="SGI307" s="156"/>
      <c r="SGJ307" s="156"/>
      <c r="SGK307" s="156"/>
      <c r="SGL307" s="156"/>
      <c r="SGM307" s="156"/>
      <c r="SGN307" s="156"/>
      <c r="SGO307" s="156"/>
      <c r="SGP307" s="156"/>
      <c r="SGQ307" s="156"/>
      <c r="SGR307" s="156"/>
      <c r="SGS307" s="156"/>
      <c r="SGT307" s="156"/>
      <c r="SGU307" s="156"/>
      <c r="SGV307" s="156"/>
      <c r="SGW307" s="156"/>
      <c r="SGX307" s="156"/>
      <c r="SGY307" s="157"/>
      <c r="SGZ307" s="153"/>
      <c r="SHA307" s="156"/>
      <c r="SHB307" s="156"/>
      <c r="SHC307" s="156"/>
      <c r="SHD307" s="156"/>
      <c r="SHE307" s="156"/>
      <c r="SHF307" s="156"/>
      <c r="SHG307" s="156"/>
      <c r="SHH307" s="156"/>
      <c r="SHI307" s="156"/>
      <c r="SHJ307" s="156"/>
      <c r="SHK307" s="156"/>
      <c r="SHL307" s="156"/>
      <c r="SHM307" s="156"/>
      <c r="SHN307" s="156"/>
      <c r="SHO307" s="156"/>
      <c r="SHP307" s="156"/>
      <c r="SHQ307" s="156"/>
      <c r="SHR307" s="156"/>
      <c r="SHS307" s="156"/>
      <c r="SHT307" s="156"/>
      <c r="SHU307" s="156"/>
      <c r="SHV307" s="156"/>
      <c r="SHW307" s="156"/>
      <c r="SHX307" s="156"/>
      <c r="SHY307" s="156"/>
      <c r="SHZ307" s="156"/>
      <c r="SIA307" s="156"/>
      <c r="SIB307" s="156"/>
      <c r="SIC307" s="156"/>
      <c r="SID307" s="157"/>
      <c r="SIE307" s="153"/>
      <c r="SIF307" s="156"/>
      <c r="SIG307" s="156"/>
      <c r="SIH307" s="156"/>
      <c r="SII307" s="156"/>
      <c r="SIJ307" s="156"/>
      <c r="SIK307" s="156"/>
      <c r="SIL307" s="156"/>
      <c r="SIM307" s="156"/>
      <c r="SIN307" s="156"/>
      <c r="SIO307" s="156"/>
      <c r="SIP307" s="156"/>
      <c r="SIQ307" s="156"/>
      <c r="SIR307" s="156"/>
      <c r="SIS307" s="156"/>
      <c r="SIT307" s="156"/>
      <c r="SIU307" s="156"/>
      <c r="SIV307" s="156"/>
      <c r="SIW307" s="156"/>
      <c r="SIX307" s="156"/>
      <c r="SIY307" s="156"/>
      <c r="SIZ307" s="156"/>
      <c r="SJA307" s="156"/>
      <c r="SJB307" s="156"/>
      <c r="SJC307" s="156"/>
      <c r="SJD307" s="156"/>
      <c r="SJE307" s="156"/>
      <c r="SJF307" s="156"/>
      <c r="SJG307" s="156"/>
      <c r="SJH307" s="156"/>
      <c r="SJI307" s="157"/>
      <c r="SJJ307" s="153"/>
      <c r="SJK307" s="156"/>
      <c r="SJL307" s="156"/>
      <c r="SJM307" s="156"/>
      <c r="SJN307" s="156"/>
      <c r="SJO307" s="156"/>
      <c r="SJP307" s="156"/>
      <c r="SJQ307" s="156"/>
      <c r="SJR307" s="156"/>
      <c r="SJS307" s="156"/>
      <c r="SJT307" s="156"/>
      <c r="SJU307" s="156"/>
      <c r="SJV307" s="156"/>
      <c r="SJW307" s="156"/>
      <c r="SJX307" s="156"/>
      <c r="SJY307" s="156"/>
      <c r="SJZ307" s="156"/>
      <c r="SKA307" s="156"/>
      <c r="SKB307" s="156"/>
      <c r="SKC307" s="156"/>
      <c r="SKD307" s="156"/>
      <c r="SKE307" s="156"/>
      <c r="SKF307" s="156"/>
      <c r="SKG307" s="156"/>
      <c r="SKH307" s="156"/>
      <c r="SKI307" s="156"/>
      <c r="SKJ307" s="156"/>
      <c r="SKK307" s="156"/>
      <c r="SKL307" s="156"/>
      <c r="SKM307" s="156"/>
      <c r="SKN307" s="157"/>
      <c r="SKO307" s="153"/>
      <c r="SKP307" s="156"/>
      <c r="SKQ307" s="156"/>
      <c r="SKR307" s="156"/>
      <c r="SKS307" s="156"/>
      <c r="SKT307" s="156"/>
      <c r="SKU307" s="156"/>
      <c r="SKV307" s="156"/>
      <c r="SKW307" s="156"/>
      <c r="SKX307" s="156"/>
      <c r="SKY307" s="156"/>
      <c r="SKZ307" s="156"/>
      <c r="SLA307" s="156"/>
      <c r="SLB307" s="156"/>
      <c r="SLC307" s="156"/>
      <c r="SLD307" s="156"/>
      <c r="SLE307" s="156"/>
      <c r="SLF307" s="156"/>
      <c r="SLG307" s="156"/>
      <c r="SLH307" s="156"/>
      <c r="SLI307" s="156"/>
      <c r="SLJ307" s="156"/>
      <c r="SLK307" s="156"/>
      <c r="SLL307" s="156"/>
      <c r="SLM307" s="156"/>
      <c r="SLN307" s="156"/>
      <c r="SLO307" s="156"/>
      <c r="SLP307" s="156"/>
      <c r="SLQ307" s="156"/>
      <c r="SLR307" s="156"/>
      <c r="SLS307" s="157"/>
      <c r="SLT307" s="153"/>
      <c r="SLU307" s="156"/>
      <c r="SLV307" s="156"/>
      <c r="SLW307" s="156"/>
      <c r="SLX307" s="156"/>
      <c r="SLY307" s="156"/>
      <c r="SLZ307" s="156"/>
      <c r="SMA307" s="156"/>
      <c r="SMB307" s="156"/>
      <c r="SMC307" s="156"/>
      <c r="SMD307" s="156"/>
      <c r="SME307" s="156"/>
      <c r="SMF307" s="156"/>
      <c r="SMG307" s="156"/>
      <c r="SMH307" s="156"/>
      <c r="SMI307" s="156"/>
      <c r="SMJ307" s="156"/>
      <c r="SMK307" s="156"/>
      <c r="SML307" s="156"/>
      <c r="SMM307" s="156"/>
      <c r="SMN307" s="156"/>
      <c r="SMO307" s="156"/>
      <c r="SMP307" s="156"/>
      <c r="SMQ307" s="156"/>
      <c r="SMR307" s="156"/>
      <c r="SMS307" s="156"/>
      <c r="SMT307" s="156"/>
      <c r="SMU307" s="156"/>
      <c r="SMV307" s="156"/>
      <c r="SMW307" s="156"/>
      <c r="SMX307" s="157"/>
      <c r="SMY307" s="153"/>
      <c r="SMZ307" s="156"/>
      <c r="SNA307" s="156"/>
      <c r="SNB307" s="156"/>
      <c r="SNC307" s="156"/>
      <c r="SND307" s="156"/>
      <c r="SNE307" s="156"/>
      <c r="SNF307" s="156"/>
      <c r="SNG307" s="156"/>
      <c r="SNH307" s="156"/>
      <c r="SNI307" s="156"/>
      <c r="SNJ307" s="156"/>
      <c r="SNK307" s="156"/>
      <c r="SNL307" s="156"/>
      <c r="SNM307" s="156"/>
      <c r="SNN307" s="156"/>
      <c r="SNO307" s="156"/>
      <c r="SNP307" s="156"/>
      <c r="SNQ307" s="156"/>
      <c r="SNR307" s="156"/>
      <c r="SNS307" s="156"/>
      <c r="SNT307" s="156"/>
      <c r="SNU307" s="156"/>
      <c r="SNV307" s="156"/>
      <c r="SNW307" s="156"/>
      <c r="SNX307" s="156"/>
      <c r="SNY307" s="156"/>
      <c r="SNZ307" s="156"/>
      <c r="SOA307" s="156"/>
      <c r="SOB307" s="156"/>
      <c r="SOC307" s="157"/>
      <c r="SOD307" s="153"/>
      <c r="SOE307" s="156"/>
      <c r="SOF307" s="156"/>
      <c r="SOG307" s="156"/>
      <c r="SOH307" s="156"/>
      <c r="SOI307" s="156"/>
      <c r="SOJ307" s="156"/>
      <c r="SOK307" s="156"/>
      <c r="SOL307" s="156"/>
      <c r="SOM307" s="156"/>
      <c r="SON307" s="156"/>
      <c r="SOO307" s="156"/>
      <c r="SOP307" s="156"/>
      <c r="SOQ307" s="156"/>
      <c r="SOR307" s="156"/>
      <c r="SOS307" s="156"/>
      <c r="SOT307" s="156"/>
      <c r="SOU307" s="156"/>
      <c r="SOV307" s="156"/>
      <c r="SOW307" s="156"/>
      <c r="SOX307" s="156"/>
      <c r="SOY307" s="156"/>
      <c r="SOZ307" s="156"/>
      <c r="SPA307" s="156"/>
      <c r="SPB307" s="156"/>
      <c r="SPC307" s="156"/>
      <c r="SPD307" s="156"/>
      <c r="SPE307" s="156"/>
      <c r="SPF307" s="156"/>
      <c r="SPG307" s="156"/>
      <c r="SPH307" s="157"/>
      <c r="SPI307" s="153"/>
      <c r="SPJ307" s="156"/>
      <c r="SPK307" s="156"/>
      <c r="SPL307" s="156"/>
      <c r="SPM307" s="156"/>
      <c r="SPN307" s="156"/>
      <c r="SPO307" s="156"/>
      <c r="SPP307" s="156"/>
      <c r="SPQ307" s="156"/>
      <c r="SPR307" s="156"/>
      <c r="SPS307" s="156"/>
      <c r="SPT307" s="156"/>
      <c r="SPU307" s="156"/>
      <c r="SPV307" s="156"/>
      <c r="SPW307" s="156"/>
      <c r="SPX307" s="156"/>
      <c r="SPY307" s="156"/>
      <c r="SPZ307" s="156"/>
      <c r="SQA307" s="156"/>
      <c r="SQB307" s="156"/>
      <c r="SQC307" s="156"/>
      <c r="SQD307" s="156"/>
      <c r="SQE307" s="156"/>
      <c r="SQF307" s="156"/>
      <c r="SQG307" s="156"/>
      <c r="SQH307" s="156"/>
      <c r="SQI307" s="156"/>
      <c r="SQJ307" s="156"/>
      <c r="SQK307" s="156"/>
      <c r="SQL307" s="156"/>
      <c r="SQM307" s="157"/>
      <c r="SQN307" s="153"/>
      <c r="SQO307" s="156"/>
      <c r="SQP307" s="156"/>
      <c r="SQQ307" s="156"/>
      <c r="SQR307" s="156"/>
      <c r="SQS307" s="156"/>
      <c r="SQT307" s="156"/>
      <c r="SQU307" s="156"/>
      <c r="SQV307" s="156"/>
      <c r="SQW307" s="156"/>
      <c r="SQX307" s="156"/>
      <c r="SQY307" s="156"/>
      <c r="SQZ307" s="156"/>
      <c r="SRA307" s="156"/>
      <c r="SRB307" s="156"/>
      <c r="SRC307" s="156"/>
      <c r="SRD307" s="156"/>
      <c r="SRE307" s="156"/>
      <c r="SRF307" s="156"/>
      <c r="SRG307" s="156"/>
      <c r="SRH307" s="156"/>
      <c r="SRI307" s="156"/>
      <c r="SRJ307" s="156"/>
      <c r="SRK307" s="156"/>
      <c r="SRL307" s="156"/>
      <c r="SRM307" s="156"/>
      <c r="SRN307" s="156"/>
      <c r="SRO307" s="156"/>
      <c r="SRP307" s="156"/>
      <c r="SRQ307" s="156"/>
      <c r="SRR307" s="157"/>
      <c r="SRS307" s="153"/>
      <c r="SRT307" s="156"/>
      <c r="SRU307" s="156"/>
      <c r="SRV307" s="156"/>
      <c r="SRW307" s="156"/>
      <c r="SRX307" s="156"/>
      <c r="SRY307" s="156"/>
      <c r="SRZ307" s="156"/>
      <c r="SSA307" s="156"/>
      <c r="SSB307" s="156"/>
      <c r="SSC307" s="156"/>
      <c r="SSD307" s="156"/>
      <c r="SSE307" s="156"/>
      <c r="SSF307" s="156"/>
      <c r="SSG307" s="156"/>
      <c r="SSH307" s="156"/>
      <c r="SSI307" s="156"/>
      <c r="SSJ307" s="156"/>
      <c r="SSK307" s="156"/>
      <c r="SSL307" s="156"/>
      <c r="SSM307" s="156"/>
      <c r="SSN307" s="156"/>
      <c r="SSO307" s="156"/>
      <c r="SSP307" s="156"/>
      <c r="SSQ307" s="156"/>
      <c r="SSR307" s="156"/>
      <c r="SSS307" s="156"/>
      <c r="SST307" s="156"/>
      <c r="SSU307" s="156"/>
      <c r="SSV307" s="156"/>
      <c r="SSW307" s="157"/>
      <c r="SSX307" s="153"/>
      <c r="SSY307" s="156"/>
      <c r="SSZ307" s="156"/>
      <c r="STA307" s="156"/>
      <c r="STB307" s="156"/>
      <c r="STC307" s="156"/>
      <c r="STD307" s="156"/>
      <c r="STE307" s="156"/>
      <c r="STF307" s="156"/>
      <c r="STG307" s="156"/>
      <c r="STH307" s="156"/>
      <c r="STI307" s="156"/>
      <c r="STJ307" s="156"/>
      <c r="STK307" s="156"/>
      <c r="STL307" s="156"/>
      <c r="STM307" s="156"/>
      <c r="STN307" s="156"/>
      <c r="STO307" s="156"/>
      <c r="STP307" s="156"/>
      <c r="STQ307" s="156"/>
      <c r="STR307" s="156"/>
      <c r="STS307" s="156"/>
      <c r="STT307" s="156"/>
      <c r="STU307" s="156"/>
      <c r="STV307" s="156"/>
      <c r="STW307" s="156"/>
      <c r="STX307" s="156"/>
      <c r="STY307" s="156"/>
      <c r="STZ307" s="156"/>
      <c r="SUA307" s="156"/>
      <c r="SUB307" s="157"/>
      <c r="SUC307" s="153"/>
      <c r="SUD307" s="156"/>
      <c r="SUE307" s="156"/>
      <c r="SUF307" s="156"/>
      <c r="SUG307" s="156"/>
      <c r="SUH307" s="156"/>
      <c r="SUI307" s="156"/>
      <c r="SUJ307" s="156"/>
      <c r="SUK307" s="156"/>
      <c r="SUL307" s="156"/>
      <c r="SUM307" s="156"/>
      <c r="SUN307" s="156"/>
      <c r="SUO307" s="156"/>
      <c r="SUP307" s="156"/>
      <c r="SUQ307" s="156"/>
      <c r="SUR307" s="156"/>
      <c r="SUS307" s="156"/>
      <c r="SUT307" s="156"/>
      <c r="SUU307" s="156"/>
      <c r="SUV307" s="156"/>
      <c r="SUW307" s="156"/>
      <c r="SUX307" s="156"/>
      <c r="SUY307" s="156"/>
      <c r="SUZ307" s="156"/>
      <c r="SVA307" s="156"/>
      <c r="SVB307" s="156"/>
      <c r="SVC307" s="156"/>
      <c r="SVD307" s="156"/>
      <c r="SVE307" s="156"/>
      <c r="SVF307" s="156"/>
      <c r="SVG307" s="157"/>
      <c r="SVH307" s="153"/>
      <c r="SVI307" s="156"/>
      <c r="SVJ307" s="156"/>
      <c r="SVK307" s="156"/>
      <c r="SVL307" s="156"/>
      <c r="SVM307" s="156"/>
      <c r="SVN307" s="156"/>
      <c r="SVO307" s="156"/>
      <c r="SVP307" s="156"/>
      <c r="SVQ307" s="156"/>
      <c r="SVR307" s="156"/>
      <c r="SVS307" s="156"/>
      <c r="SVT307" s="156"/>
      <c r="SVU307" s="156"/>
      <c r="SVV307" s="156"/>
      <c r="SVW307" s="156"/>
      <c r="SVX307" s="156"/>
      <c r="SVY307" s="156"/>
      <c r="SVZ307" s="156"/>
      <c r="SWA307" s="156"/>
      <c r="SWB307" s="156"/>
      <c r="SWC307" s="156"/>
      <c r="SWD307" s="156"/>
      <c r="SWE307" s="156"/>
      <c r="SWF307" s="156"/>
      <c r="SWG307" s="156"/>
      <c r="SWH307" s="156"/>
      <c r="SWI307" s="156"/>
      <c r="SWJ307" s="156"/>
      <c r="SWK307" s="156"/>
      <c r="SWL307" s="157"/>
      <c r="SWM307" s="153"/>
      <c r="SWN307" s="156"/>
      <c r="SWO307" s="156"/>
      <c r="SWP307" s="156"/>
      <c r="SWQ307" s="156"/>
      <c r="SWR307" s="156"/>
      <c r="SWS307" s="156"/>
      <c r="SWT307" s="156"/>
      <c r="SWU307" s="156"/>
      <c r="SWV307" s="156"/>
      <c r="SWW307" s="156"/>
      <c r="SWX307" s="156"/>
      <c r="SWY307" s="156"/>
      <c r="SWZ307" s="156"/>
      <c r="SXA307" s="156"/>
      <c r="SXB307" s="156"/>
      <c r="SXC307" s="156"/>
      <c r="SXD307" s="156"/>
      <c r="SXE307" s="156"/>
      <c r="SXF307" s="156"/>
      <c r="SXG307" s="156"/>
      <c r="SXH307" s="156"/>
      <c r="SXI307" s="156"/>
      <c r="SXJ307" s="156"/>
      <c r="SXK307" s="156"/>
      <c r="SXL307" s="156"/>
      <c r="SXM307" s="156"/>
      <c r="SXN307" s="156"/>
      <c r="SXO307" s="156"/>
      <c r="SXP307" s="156"/>
      <c r="SXQ307" s="157"/>
      <c r="SXR307" s="153"/>
      <c r="SXS307" s="156"/>
      <c r="SXT307" s="156"/>
      <c r="SXU307" s="156"/>
      <c r="SXV307" s="156"/>
      <c r="SXW307" s="156"/>
      <c r="SXX307" s="156"/>
      <c r="SXY307" s="156"/>
      <c r="SXZ307" s="156"/>
      <c r="SYA307" s="156"/>
      <c r="SYB307" s="156"/>
      <c r="SYC307" s="156"/>
      <c r="SYD307" s="156"/>
      <c r="SYE307" s="156"/>
      <c r="SYF307" s="156"/>
      <c r="SYG307" s="156"/>
      <c r="SYH307" s="156"/>
      <c r="SYI307" s="156"/>
      <c r="SYJ307" s="156"/>
      <c r="SYK307" s="156"/>
      <c r="SYL307" s="156"/>
      <c r="SYM307" s="156"/>
      <c r="SYN307" s="156"/>
      <c r="SYO307" s="156"/>
      <c r="SYP307" s="156"/>
      <c r="SYQ307" s="156"/>
      <c r="SYR307" s="156"/>
      <c r="SYS307" s="156"/>
      <c r="SYT307" s="156"/>
      <c r="SYU307" s="156"/>
      <c r="SYV307" s="157"/>
      <c r="SYW307" s="153"/>
      <c r="SYX307" s="156"/>
      <c r="SYY307" s="156"/>
      <c r="SYZ307" s="156"/>
      <c r="SZA307" s="156"/>
      <c r="SZB307" s="156"/>
      <c r="SZC307" s="156"/>
      <c r="SZD307" s="156"/>
      <c r="SZE307" s="156"/>
      <c r="SZF307" s="156"/>
      <c r="SZG307" s="156"/>
      <c r="SZH307" s="156"/>
      <c r="SZI307" s="156"/>
      <c r="SZJ307" s="156"/>
      <c r="SZK307" s="156"/>
      <c r="SZL307" s="156"/>
      <c r="SZM307" s="156"/>
      <c r="SZN307" s="156"/>
      <c r="SZO307" s="156"/>
      <c r="SZP307" s="156"/>
      <c r="SZQ307" s="156"/>
      <c r="SZR307" s="156"/>
      <c r="SZS307" s="156"/>
      <c r="SZT307" s="156"/>
      <c r="SZU307" s="156"/>
      <c r="SZV307" s="156"/>
      <c r="SZW307" s="156"/>
      <c r="SZX307" s="156"/>
      <c r="SZY307" s="156"/>
      <c r="SZZ307" s="156"/>
      <c r="TAA307" s="157"/>
      <c r="TAB307" s="153"/>
      <c r="TAC307" s="156"/>
      <c r="TAD307" s="156"/>
      <c r="TAE307" s="156"/>
      <c r="TAF307" s="156"/>
      <c r="TAG307" s="156"/>
      <c r="TAH307" s="156"/>
      <c r="TAI307" s="156"/>
      <c r="TAJ307" s="156"/>
      <c r="TAK307" s="156"/>
      <c r="TAL307" s="156"/>
      <c r="TAM307" s="156"/>
      <c r="TAN307" s="156"/>
      <c r="TAO307" s="156"/>
      <c r="TAP307" s="156"/>
      <c r="TAQ307" s="156"/>
      <c r="TAR307" s="156"/>
      <c r="TAS307" s="156"/>
      <c r="TAT307" s="156"/>
      <c r="TAU307" s="156"/>
      <c r="TAV307" s="156"/>
      <c r="TAW307" s="156"/>
      <c r="TAX307" s="156"/>
      <c r="TAY307" s="156"/>
      <c r="TAZ307" s="156"/>
      <c r="TBA307" s="156"/>
      <c r="TBB307" s="156"/>
      <c r="TBC307" s="156"/>
      <c r="TBD307" s="156"/>
      <c r="TBE307" s="156"/>
      <c r="TBF307" s="157"/>
      <c r="TBG307" s="153"/>
      <c r="TBH307" s="156"/>
      <c r="TBI307" s="156"/>
      <c r="TBJ307" s="156"/>
      <c r="TBK307" s="156"/>
      <c r="TBL307" s="156"/>
      <c r="TBM307" s="156"/>
      <c r="TBN307" s="156"/>
      <c r="TBO307" s="156"/>
      <c r="TBP307" s="156"/>
      <c r="TBQ307" s="156"/>
      <c r="TBR307" s="156"/>
      <c r="TBS307" s="156"/>
      <c r="TBT307" s="156"/>
      <c r="TBU307" s="156"/>
      <c r="TBV307" s="156"/>
      <c r="TBW307" s="156"/>
      <c r="TBX307" s="156"/>
      <c r="TBY307" s="156"/>
      <c r="TBZ307" s="156"/>
      <c r="TCA307" s="156"/>
      <c r="TCB307" s="156"/>
      <c r="TCC307" s="156"/>
      <c r="TCD307" s="156"/>
      <c r="TCE307" s="156"/>
      <c r="TCF307" s="156"/>
      <c r="TCG307" s="156"/>
      <c r="TCH307" s="156"/>
      <c r="TCI307" s="156"/>
      <c r="TCJ307" s="156"/>
      <c r="TCK307" s="157"/>
      <c r="TCL307" s="153"/>
      <c r="TCM307" s="156"/>
      <c r="TCN307" s="156"/>
      <c r="TCO307" s="156"/>
      <c r="TCP307" s="156"/>
      <c r="TCQ307" s="156"/>
      <c r="TCR307" s="156"/>
      <c r="TCS307" s="156"/>
      <c r="TCT307" s="156"/>
      <c r="TCU307" s="156"/>
      <c r="TCV307" s="156"/>
      <c r="TCW307" s="156"/>
      <c r="TCX307" s="156"/>
      <c r="TCY307" s="156"/>
      <c r="TCZ307" s="156"/>
      <c r="TDA307" s="156"/>
      <c r="TDB307" s="156"/>
      <c r="TDC307" s="156"/>
      <c r="TDD307" s="156"/>
      <c r="TDE307" s="156"/>
      <c r="TDF307" s="156"/>
      <c r="TDG307" s="156"/>
      <c r="TDH307" s="156"/>
      <c r="TDI307" s="156"/>
      <c r="TDJ307" s="156"/>
      <c r="TDK307" s="156"/>
      <c r="TDL307" s="156"/>
      <c r="TDM307" s="156"/>
      <c r="TDN307" s="156"/>
      <c r="TDO307" s="156"/>
      <c r="TDP307" s="157"/>
      <c r="TDQ307" s="153"/>
      <c r="TDR307" s="156"/>
      <c r="TDS307" s="156"/>
      <c r="TDT307" s="156"/>
      <c r="TDU307" s="156"/>
      <c r="TDV307" s="156"/>
      <c r="TDW307" s="156"/>
      <c r="TDX307" s="156"/>
      <c r="TDY307" s="156"/>
      <c r="TDZ307" s="156"/>
      <c r="TEA307" s="156"/>
      <c r="TEB307" s="156"/>
      <c r="TEC307" s="156"/>
      <c r="TED307" s="156"/>
      <c r="TEE307" s="156"/>
      <c r="TEF307" s="156"/>
      <c r="TEG307" s="156"/>
      <c r="TEH307" s="156"/>
      <c r="TEI307" s="156"/>
      <c r="TEJ307" s="156"/>
      <c r="TEK307" s="156"/>
      <c r="TEL307" s="156"/>
      <c r="TEM307" s="156"/>
      <c r="TEN307" s="156"/>
      <c r="TEO307" s="156"/>
      <c r="TEP307" s="156"/>
      <c r="TEQ307" s="156"/>
      <c r="TER307" s="156"/>
      <c r="TES307" s="156"/>
      <c r="TET307" s="156"/>
      <c r="TEU307" s="157"/>
      <c r="TEV307" s="153"/>
      <c r="TEW307" s="156"/>
      <c r="TEX307" s="156"/>
      <c r="TEY307" s="156"/>
      <c r="TEZ307" s="156"/>
      <c r="TFA307" s="156"/>
      <c r="TFB307" s="156"/>
      <c r="TFC307" s="156"/>
      <c r="TFD307" s="156"/>
      <c r="TFE307" s="156"/>
      <c r="TFF307" s="156"/>
      <c r="TFG307" s="156"/>
      <c r="TFH307" s="156"/>
      <c r="TFI307" s="156"/>
      <c r="TFJ307" s="156"/>
      <c r="TFK307" s="156"/>
      <c r="TFL307" s="156"/>
      <c r="TFM307" s="156"/>
      <c r="TFN307" s="156"/>
      <c r="TFO307" s="156"/>
      <c r="TFP307" s="156"/>
      <c r="TFQ307" s="156"/>
      <c r="TFR307" s="156"/>
      <c r="TFS307" s="156"/>
      <c r="TFT307" s="156"/>
      <c r="TFU307" s="156"/>
      <c r="TFV307" s="156"/>
      <c r="TFW307" s="156"/>
      <c r="TFX307" s="156"/>
      <c r="TFY307" s="156"/>
      <c r="TFZ307" s="157"/>
      <c r="TGA307" s="153"/>
      <c r="TGB307" s="156"/>
      <c r="TGC307" s="156"/>
      <c r="TGD307" s="156"/>
      <c r="TGE307" s="156"/>
      <c r="TGF307" s="156"/>
      <c r="TGG307" s="156"/>
      <c r="TGH307" s="156"/>
      <c r="TGI307" s="156"/>
      <c r="TGJ307" s="156"/>
      <c r="TGK307" s="156"/>
      <c r="TGL307" s="156"/>
      <c r="TGM307" s="156"/>
      <c r="TGN307" s="156"/>
      <c r="TGO307" s="156"/>
      <c r="TGP307" s="156"/>
      <c r="TGQ307" s="156"/>
      <c r="TGR307" s="156"/>
      <c r="TGS307" s="156"/>
      <c r="TGT307" s="156"/>
      <c r="TGU307" s="156"/>
      <c r="TGV307" s="156"/>
      <c r="TGW307" s="156"/>
      <c r="TGX307" s="156"/>
      <c r="TGY307" s="156"/>
      <c r="TGZ307" s="156"/>
      <c r="THA307" s="156"/>
      <c r="THB307" s="156"/>
      <c r="THC307" s="156"/>
      <c r="THD307" s="156"/>
      <c r="THE307" s="157"/>
      <c r="THF307" s="153"/>
      <c r="THG307" s="156"/>
      <c r="THH307" s="156"/>
      <c r="THI307" s="156"/>
      <c r="THJ307" s="156"/>
      <c r="THK307" s="156"/>
      <c r="THL307" s="156"/>
      <c r="THM307" s="156"/>
      <c r="THN307" s="156"/>
      <c r="THO307" s="156"/>
      <c r="THP307" s="156"/>
      <c r="THQ307" s="156"/>
      <c r="THR307" s="156"/>
      <c r="THS307" s="156"/>
      <c r="THT307" s="156"/>
      <c r="THU307" s="156"/>
      <c r="THV307" s="156"/>
      <c r="THW307" s="156"/>
      <c r="THX307" s="156"/>
      <c r="THY307" s="156"/>
      <c r="THZ307" s="156"/>
      <c r="TIA307" s="156"/>
      <c r="TIB307" s="156"/>
      <c r="TIC307" s="156"/>
      <c r="TID307" s="156"/>
      <c r="TIE307" s="156"/>
      <c r="TIF307" s="156"/>
      <c r="TIG307" s="156"/>
      <c r="TIH307" s="156"/>
      <c r="TII307" s="156"/>
      <c r="TIJ307" s="157"/>
      <c r="TIK307" s="153"/>
      <c r="TIL307" s="156"/>
      <c r="TIM307" s="156"/>
      <c r="TIN307" s="156"/>
      <c r="TIO307" s="156"/>
      <c r="TIP307" s="156"/>
      <c r="TIQ307" s="156"/>
      <c r="TIR307" s="156"/>
      <c r="TIS307" s="156"/>
      <c r="TIT307" s="156"/>
      <c r="TIU307" s="156"/>
      <c r="TIV307" s="156"/>
      <c r="TIW307" s="156"/>
      <c r="TIX307" s="156"/>
      <c r="TIY307" s="156"/>
      <c r="TIZ307" s="156"/>
      <c r="TJA307" s="156"/>
      <c r="TJB307" s="156"/>
      <c r="TJC307" s="156"/>
      <c r="TJD307" s="156"/>
      <c r="TJE307" s="156"/>
      <c r="TJF307" s="156"/>
      <c r="TJG307" s="156"/>
      <c r="TJH307" s="156"/>
      <c r="TJI307" s="156"/>
      <c r="TJJ307" s="156"/>
      <c r="TJK307" s="156"/>
      <c r="TJL307" s="156"/>
      <c r="TJM307" s="156"/>
      <c r="TJN307" s="156"/>
      <c r="TJO307" s="157"/>
      <c r="TJP307" s="153"/>
      <c r="TJQ307" s="156"/>
      <c r="TJR307" s="156"/>
      <c r="TJS307" s="156"/>
      <c r="TJT307" s="156"/>
      <c r="TJU307" s="156"/>
      <c r="TJV307" s="156"/>
      <c r="TJW307" s="156"/>
      <c r="TJX307" s="156"/>
      <c r="TJY307" s="156"/>
      <c r="TJZ307" s="156"/>
      <c r="TKA307" s="156"/>
      <c r="TKB307" s="156"/>
      <c r="TKC307" s="156"/>
      <c r="TKD307" s="156"/>
      <c r="TKE307" s="156"/>
      <c r="TKF307" s="156"/>
      <c r="TKG307" s="156"/>
      <c r="TKH307" s="156"/>
      <c r="TKI307" s="156"/>
      <c r="TKJ307" s="156"/>
      <c r="TKK307" s="156"/>
      <c r="TKL307" s="156"/>
      <c r="TKM307" s="156"/>
      <c r="TKN307" s="156"/>
      <c r="TKO307" s="156"/>
      <c r="TKP307" s="156"/>
      <c r="TKQ307" s="156"/>
      <c r="TKR307" s="156"/>
      <c r="TKS307" s="156"/>
      <c r="TKT307" s="157"/>
      <c r="TKU307" s="153"/>
      <c r="TKV307" s="156"/>
      <c r="TKW307" s="156"/>
      <c r="TKX307" s="156"/>
      <c r="TKY307" s="156"/>
      <c r="TKZ307" s="156"/>
      <c r="TLA307" s="156"/>
      <c r="TLB307" s="156"/>
      <c r="TLC307" s="156"/>
      <c r="TLD307" s="156"/>
      <c r="TLE307" s="156"/>
      <c r="TLF307" s="156"/>
      <c r="TLG307" s="156"/>
      <c r="TLH307" s="156"/>
      <c r="TLI307" s="156"/>
      <c r="TLJ307" s="156"/>
      <c r="TLK307" s="156"/>
      <c r="TLL307" s="156"/>
      <c r="TLM307" s="156"/>
      <c r="TLN307" s="156"/>
      <c r="TLO307" s="156"/>
      <c r="TLP307" s="156"/>
      <c r="TLQ307" s="156"/>
      <c r="TLR307" s="156"/>
      <c r="TLS307" s="156"/>
      <c r="TLT307" s="156"/>
      <c r="TLU307" s="156"/>
      <c r="TLV307" s="156"/>
      <c r="TLW307" s="156"/>
      <c r="TLX307" s="156"/>
      <c r="TLY307" s="157"/>
      <c r="TLZ307" s="153"/>
      <c r="TMA307" s="156"/>
      <c r="TMB307" s="156"/>
      <c r="TMC307" s="156"/>
      <c r="TMD307" s="156"/>
      <c r="TME307" s="156"/>
      <c r="TMF307" s="156"/>
      <c r="TMG307" s="156"/>
      <c r="TMH307" s="156"/>
      <c r="TMI307" s="156"/>
      <c r="TMJ307" s="156"/>
      <c r="TMK307" s="156"/>
      <c r="TML307" s="156"/>
      <c r="TMM307" s="156"/>
      <c r="TMN307" s="156"/>
      <c r="TMO307" s="156"/>
      <c r="TMP307" s="156"/>
      <c r="TMQ307" s="156"/>
      <c r="TMR307" s="156"/>
      <c r="TMS307" s="156"/>
      <c r="TMT307" s="156"/>
      <c r="TMU307" s="156"/>
      <c r="TMV307" s="156"/>
      <c r="TMW307" s="156"/>
      <c r="TMX307" s="156"/>
      <c r="TMY307" s="156"/>
      <c r="TMZ307" s="156"/>
      <c r="TNA307" s="156"/>
      <c r="TNB307" s="156"/>
      <c r="TNC307" s="156"/>
      <c r="TND307" s="157"/>
      <c r="TNE307" s="153"/>
      <c r="TNF307" s="156"/>
      <c r="TNG307" s="156"/>
      <c r="TNH307" s="156"/>
      <c r="TNI307" s="156"/>
      <c r="TNJ307" s="156"/>
      <c r="TNK307" s="156"/>
      <c r="TNL307" s="156"/>
      <c r="TNM307" s="156"/>
      <c r="TNN307" s="156"/>
      <c r="TNO307" s="156"/>
      <c r="TNP307" s="156"/>
      <c r="TNQ307" s="156"/>
      <c r="TNR307" s="156"/>
      <c r="TNS307" s="156"/>
      <c r="TNT307" s="156"/>
      <c r="TNU307" s="156"/>
      <c r="TNV307" s="156"/>
      <c r="TNW307" s="156"/>
      <c r="TNX307" s="156"/>
      <c r="TNY307" s="156"/>
      <c r="TNZ307" s="156"/>
      <c r="TOA307" s="156"/>
      <c r="TOB307" s="156"/>
      <c r="TOC307" s="156"/>
      <c r="TOD307" s="156"/>
      <c r="TOE307" s="156"/>
      <c r="TOF307" s="156"/>
      <c r="TOG307" s="156"/>
      <c r="TOH307" s="156"/>
      <c r="TOI307" s="157"/>
      <c r="TOJ307" s="153"/>
      <c r="TOK307" s="156"/>
      <c r="TOL307" s="156"/>
      <c r="TOM307" s="156"/>
      <c r="TON307" s="156"/>
      <c r="TOO307" s="156"/>
      <c r="TOP307" s="156"/>
      <c r="TOQ307" s="156"/>
      <c r="TOR307" s="156"/>
      <c r="TOS307" s="156"/>
      <c r="TOT307" s="156"/>
      <c r="TOU307" s="156"/>
      <c r="TOV307" s="156"/>
      <c r="TOW307" s="156"/>
      <c r="TOX307" s="156"/>
      <c r="TOY307" s="156"/>
      <c r="TOZ307" s="156"/>
      <c r="TPA307" s="156"/>
      <c r="TPB307" s="156"/>
      <c r="TPC307" s="156"/>
      <c r="TPD307" s="156"/>
      <c r="TPE307" s="156"/>
      <c r="TPF307" s="156"/>
      <c r="TPG307" s="156"/>
      <c r="TPH307" s="156"/>
      <c r="TPI307" s="156"/>
      <c r="TPJ307" s="156"/>
      <c r="TPK307" s="156"/>
      <c r="TPL307" s="156"/>
      <c r="TPM307" s="156"/>
      <c r="TPN307" s="157"/>
      <c r="TPO307" s="153"/>
      <c r="TPP307" s="156"/>
      <c r="TPQ307" s="156"/>
      <c r="TPR307" s="156"/>
      <c r="TPS307" s="156"/>
      <c r="TPT307" s="156"/>
      <c r="TPU307" s="156"/>
      <c r="TPV307" s="156"/>
      <c r="TPW307" s="156"/>
      <c r="TPX307" s="156"/>
      <c r="TPY307" s="156"/>
      <c r="TPZ307" s="156"/>
      <c r="TQA307" s="156"/>
      <c r="TQB307" s="156"/>
      <c r="TQC307" s="156"/>
      <c r="TQD307" s="156"/>
      <c r="TQE307" s="156"/>
      <c r="TQF307" s="156"/>
      <c r="TQG307" s="156"/>
      <c r="TQH307" s="156"/>
      <c r="TQI307" s="156"/>
      <c r="TQJ307" s="156"/>
      <c r="TQK307" s="156"/>
      <c r="TQL307" s="156"/>
      <c r="TQM307" s="156"/>
      <c r="TQN307" s="156"/>
      <c r="TQO307" s="156"/>
      <c r="TQP307" s="156"/>
      <c r="TQQ307" s="156"/>
      <c r="TQR307" s="156"/>
      <c r="TQS307" s="157"/>
      <c r="TQT307" s="153"/>
      <c r="TQU307" s="156"/>
      <c r="TQV307" s="156"/>
      <c r="TQW307" s="156"/>
      <c r="TQX307" s="156"/>
      <c r="TQY307" s="156"/>
      <c r="TQZ307" s="156"/>
      <c r="TRA307" s="156"/>
      <c r="TRB307" s="156"/>
      <c r="TRC307" s="156"/>
      <c r="TRD307" s="156"/>
      <c r="TRE307" s="156"/>
      <c r="TRF307" s="156"/>
      <c r="TRG307" s="156"/>
      <c r="TRH307" s="156"/>
      <c r="TRI307" s="156"/>
      <c r="TRJ307" s="156"/>
      <c r="TRK307" s="156"/>
      <c r="TRL307" s="156"/>
      <c r="TRM307" s="156"/>
      <c r="TRN307" s="156"/>
      <c r="TRO307" s="156"/>
      <c r="TRP307" s="156"/>
      <c r="TRQ307" s="156"/>
      <c r="TRR307" s="156"/>
      <c r="TRS307" s="156"/>
      <c r="TRT307" s="156"/>
      <c r="TRU307" s="156"/>
      <c r="TRV307" s="156"/>
      <c r="TRW307" s="156"/>
      <c r="TRX307" s="157"/>
      <c r="TRY307" s="153"/>
      <c r="TRZ307" s="156"/>
      <c r="TSA307" s="156"/>
      <c r="TSB307" s="156"/>
      <c r="TSC307" s="156"/>
      <c r="TSD307" s="156"/>
      <c r="TSE307" s="156"/>
      <c r="TSF307" s="156"/>
      <c r="TSG307" s="156"/>
      <c r="TSH307" s="156"/>
      <c r="TSI307" s="156"/>
      <c r="TSJ307" s="156"/>
      <c r="TSK307" s="156"/>
      <c r="TSL307" s="156"/>
      <c r="TSM307" s="156"/>
      <c r="TSN307" s="156"/>
      <c r="TSO307" s="156"/>
      <c r="TSP307" s="156"/>
      <c r="TSQ307" s="156"/>
      <c r="TSR307" s="156"/>
      <c r="TSS307" s="156"/>
      <c r="TST307" s="156"/>
      <c r="TSU307" s="156"/>
      <c r="TSV307" s="156"/>
      <c r="TSW307" s="156"/>
      <c r="TSX307" s="156"/>
      <c r="TSY307" s="156"/>
      <c r="TSZ307" s="156"/>
      <c r="TTA307" s="156"/>
      <c r="TTB307" s="156"/>
      <c r="TTC307" s="157"/>
      <c r="TTD307" s="153"/>
      <c r="TTE307" s="156"/>
      <c r="TTF307" s="156"/>
      <c r="TTG307" s="156"/>
      <c r="TTH307" s="156"/>
      <c r="TTI307" s="156"/>
      <c r="TTJ307" s="156"/>
      <c r="TTK307" s="156"/>
      <c r="TTL307" s="156"/>
      <c r="TTM307" s="156"/>
      <c r="TTN307" s="156"/>
      <c r="TTO307" s="156"/>
      <c r="TTP307" s="156"/>
      <c r="TTQ307" s="156"/>
      <c r="TTR307" s="156"/>
      <c r="TTS307" s="156"/>
      <c r="TTT307" s="156"/>
      <c r="TTU307" s="156"/>
      <c r="TTV307" s="156"/>
      <c r="TTW307" s="156"/>
      <c r="TTX307" s="156"/>
      <c r="TTY307" s="156"/>
      <c r="TTZ307" s="156"/>
      <c r="TUA307" s="156"/>
      <c r="TUB307" s="156"/>
      <c r="TUC307" s="156"/>
      <c r="TUD307" s="156"/>
      <c r="TUE307" s="156"/>
      <c r="TUF307" s="156"/>
      <c r="TUG307" s="156"/>
      <c r="TUH307" s="157"/>
      <c r="TUI307" s="153"/>
      <c r="TUJ307" s="156"/>
      <c r="TUK307" s="156"/>
      <c r="TUL307" s="156"/>
      <c r="TUM307" s="156"/>
      <c r="TUN307" s="156"/>
      <c r="TUO307" s="156"/>
      <c r="TUP307" s="156"/>
      <c r="TUQ307" s="156"/>
      <c r="TUR307" s="156"/>
      <c r="TUS307" s="156"/>
      <c r="TUT307" s="156"/>
      <c r="TUU307" s="156"/>
      <c r="TUV307" s="156"/>
      <c r="TUW307" s="156"/>
      <c r="TUX307" s="156"/>
      <c r="TUY307" s="156"/>
      <c r="TUZ307" s="156"/>
      <c r="TVA307" s="156"/>
      <c r="TVB307" s="156"/>
      <c r="TVC307" s="156"/>
      <c r="TVD307" s="156"/>
      <c r="TVE307" s="156"/>
      <c r="TVF307" s="156"/>
      <c r="TVG307" s="156"/>
      <c r="TVH307" s="156"/>
      <c r="TVI307" s="156"/>
      <c r="TVJ307" s="156"/>
      <c r="TVK307" s="156"/>
      <c r="TVL307" s="156"/>
      <c r="TVM307" s="157"/>
      <c r="TVN307" s="153"/>
      <c r="TVO307" s="156"/>
      <c r="TVP307" s="156"/>
      <c r="TVQ307" s="156"/>
      <c r="TVR307" s="156"/>
      <c r="TVS307" s="156"/>
      <c r="TVT307" s="156"/>
      <c r="TVU307" s="156"/>
      <c r="TVV307" s="156"/>
      <c r="TVW307" s="156"/>
      <c r="TVX307" s="156"/>
      <c r="TVY307" s="156"/>
      <c r="TVZ307" s="156"/>
      <c r="TWA307" s="156"/>
      <c r="TWB307" s="156"/>
      <c r="TWC307" s="156"/>
      <c r="TWD307" s="156"/>
      <c r="TWE307" s="156"/>
      <c r="TWF307" s="156"/>
      <c r="TWG307" s="156"/>
      <c r="TWH307" s="156"/>
      <c r="TWI307" s="156"/>
      <c r="TWJ307" s="156"/>
      <c r="TWK307" s="156"/>
      <c r="TWL307" s="156"/>
      <c r="TWM307" s="156"/>
      <c r="TWN307" s="156"/>
      <c r="TWO307" s="156"/>
      <c r="TWP307" s="156"/>
      <c r="TWQ307" s="156"/>
      <c r="TWR307" s="157"/>
      <c r="TWS307" s="153"/>
      <c r="TWT307" s="156"/>
      <c r="TWU307" s="156"/>
      <c r="TWV307" s="156"/>
      <c r="TWW307" s="156"/>
      <c r="TWX307" s="156"/>
      <c r="TWY307" s="156"/>
      <c r="TWZ307" s="156"/>
      <c r="TXA307" s="156"/>
      <c r="TXB307" s="156"/>
      <c r="TXC307" s="156"/>
      <c r="TXD307" s="156"/>
      <c r="TXE307" s="156"/>
      <c r="TXF307" s="156"/>
      <c r="TXG307" s="156"/>
      <c r="TXH307" s="156"/>
      <c r="TXI307" s="156"/>
      <c r="TXJ307" s="156"/>
      <c r="TXK307" s="156"/>
      <c r="TXL307" s="156"/>
      <c r="TXM307" s="156"/>
      <c r="TXN307" s="156"/>
      <c r="TXO307" s="156"/>
      <c r="TXP307" s="156"/>
      <c r="TXQ307" s="156"/>
      <c r="TXR307" s="156"/>
      <c r="TXS307" s="156"/>
      <c r="TXT307" s="156"/>
      <c r="TXU307" s="156"/>
      <c r="TXV307" s="156"/>
      <c r="TXW307" s="157"/>
      <c r="TXX307" s="153"/>
      <c r="TXY307" s="156"/>
      <c r="TXZ307" s="156"/>
      <c r="TYA307" s="156"/>
      <c r="TYB307" s="156"/>
      <c r="TYC307" s="156"/>
      <c r="TYD307" s="156"/>
      <c r="TYE307" s="156"/>
      <c r="TYF307" s="156"/>
      <c r="TYG307" s="156"/>
      <c r="TYH307" s="156"/>
      <c r="TYI307" s="156"/>
      <c r="TYJ307" s="156"/>
      <c r="TYK307" s="156"/>
      <c r="TYL307" s="156"/>
      <c r="TYM307" s="156"/>
      <c r="TYN307" s="156"/>
      <c r="TYO307" s="156"/>
      <c r="TYP307" s="156"/>
      <c r="TYQ307" s="156"/>
      <c r="TYR307" s="156"/>
      <c r="TYS307" s="156"/>
      <c r="TYT307" s="156"/>
      <c r="TYU307" s="156"/>
      <c r="TYV307" s="156"/>
      <c r="TYW307" s="156"/>
      <c r="TYX307" s="156"/>
      <c r="TYY307" s="156"/>
      <c r="TYZ307" s="156"/>
      <c r="TZA307" s="156"/>
      <c r="TZB307" s="157"/>
      <c r="TZC307" s="153"/>
      <c r="TZD307" s="156"/>
      <c r="TZE307" s="156"/>
      <c r="TZF307" s="156"/>
      <c r="TZG307" s="156"/>
      <c r="TZH307" s="156"/>
      <c r="TZI307" s="156"/>
      <c r="TZJ307" s="156"/>
      <c r="TZK307" s="156"/>
      <c r="TZL307" s="156"/>
      <c r="TZM307" s="156"/>
      <c r="TZN307" s="156"/>
      <c r="TZO307" s="156"/>
      <c r="TZP307" s="156"/>
      <c r="TZQ307" s="156"/>
      <c r="TZR307" s="156"/>
      <c r="TZS307" s="156"/>
      <c r="TZT307" s="156"/>
      <c r="TZU307" s="156"/>
      <c r="TZV307" s="156"/>
      <c r="TZW307" s="156"/>
      <c r="TZX307" s="156"/>
      <c r="TZY307" s="156"/>
      <c r="TZZ307" s="156"/>
      <c r="UAA307" s="156"/>
      <c r="UAB307" s="156"/>
      <c r="UAC307" s="156"/>
      <c r="UAD307" s="156"/>
      <c r="UAE307" s="156"/>
      <c r="UAF307" s="156"/>
      <c r="UAG307" s="157"/>
      <c r="UAH307" s="153"/>
      <c r="UAI307" s="156"/>
      <c r="UAJ307" s="156"/>
      <c r="UAK307" s="156"/>
      <c r="UAL307" s="156"/>
      <c r="UAM307" s="156"/>
      <c r="UAN307" s="156"/>
      <c r="UAO307" s="156"/>
      <c r="UAP307" s="156"/>
      <c r="UAQ307" s="156"/>
      <c r="UAR307" s="156"/>
      <c r="UAS307" s="156"/>
      <c r="UAT307" s="156"/>
      <c r="UAU307" s="156"/>
      <c r="UAV307" s="156"/>
      <c r="UAW307" s="156"/>
      <c r="UAX307" s="156"/>
      <c r="UAY307" s="156"/>
      <c r="UAZ307" s="156"/>
      <c r="UBA307" s="156"/>
      <c r="UBB307" s="156"/>
      <c r="UBC307" s="156"/>
      <c r="UBD307" s="156"/>
      <c r="UBE307" s="156"/>
      <c r="UBF307" s="156"/>
      <c r="UBG307" s="156"/>
      <c r="UBH307" s="156"/>
      <c r="UBI307" s="156"/>
      <c r="UBJ307" s="156"/>
      <c r="UBK307" s="156"/>
      <c r="UBL307" s="157"/>
      <c r="UBM307" s="153"/>
      <c r="UBN307" s="156"/>
      <c r="UBO307" s="156"/>
      <c r="UBP307" s="156"/>
      <c r="UBQ307" s="156"/>
      <c r="UBR307" s="156"/>
      <c r="UBS307" s="156"/>
      <c r="UBT307" s="156"/>
      <c r="UBU307" s="156"/>
      <c r="UBV307" s="156"/>
      <c r="UBW307" s="156"/>
      <c r="UBX307" s="156"/>
      <c r="UBY307" s="156"/>
      <c r="UBZ307" s="156"/>
      <c r="UCA307" s="156"/>
      <c r="UCB307" s="156"/>
      <c r="UCC307" s="156"/>
      <c r="UCD307" s="156"/>
      <c r="UCE307" s="156"/>
      <c r="UCF307" s="156"/>
      <c r="UCG307" s="156"/>
      <c r="UCH307" s="156"/>
      <c r="UCI307" s="156"/>
      <c r="UCJ307" s="156"/>
      <c r="UCK307" s="156"/>
      <c r="UCL307" s="156"/>
      <c r="UCM307" s="156"/>
      <c r="UCN307" s="156"/>
      <c r="UCO307" s="156"/>
      <c r="UCP307" s="156"/>
      <c r="UCQ307" s="157"/>
      <c r="UCR307" s="153"/>
      <c r="UCS307" s="156"/>
      <c r="UCT307" s="156"/>
      <c r="UCU307" s="156"/>
      <c r="UCV307" s="156"/>
      <c r="UCW307" s="156"/>
      <c r="UCX307" s="156"/>
      <c r="UCY307" s="156"/>
      <c r="UCZ307" s="156"/>
      <c r="UDA307" s="156"/>
      <c r="UDB307" s="156"/>
      <c r="UDC307" s="156"/>
      <c r="UDD307" s="156"/>
      <c r="UDE307" s="156"/>
      <c r="UDF307" s="156"/>
      <c r="UDG307" s="156"/>
      <c r="UDH307" s="156"/>
      <c r="UDI307" s="156"/>
      <c r="UDJ307" s="156"/>
      <c r="UDK307" s="156"/>
      <c r="UDL307" s="156"/>
      <c r="UDM307" s="156"/>
      <c r="UDN307" s="156"/>
      <c r="UDO307" s="156"/>
      <c r="UDP307" s="156"/>
      <c r="UDQ307" s="156"/>
      <c r="UDR307" s="156"/>
      <c r="UDS307" s="156"/>
      <c r="UDT307" s="156"/>
      <c r="UDU307" s="156"/>
      <c r="UDV307" s="157"/>
      <c r="UDW307" s="153"/>
      <c r="UDX307" s="156"/>
      <c r="UDY307" s="156"/>
      <c r="UDZ307" s="156"/>
      <c r="UEA307" s="156"/>
      <c r="UEB307" s="156"/>
      <c r="UEC307" s="156"/>
      <c r="UED307" s="156"/>
      <c r="UEE307" s="156"/>
      <c r="UEF307" s="156"/>
      <c r="UEG307" s="156"/>
      <c r="UEH307" s="156"/>
      <c r="UEI307" s="156"/>
      <c r="UEJ307" s="156"/>
      <c r="UEK307" s="156"/>
      <c r="UEL307" s="156"/>
      <c r="UEM307" s="156"/>
      <c r="UEN307" s="156"/>
      <c r="UEO307" s="156"/>
      <c r="UEP307" s="156"/>
      <c r="UEQ307" s="156"/>
      <c r="UER307" s="156"/>
      <c r="UES307" s="156"/>
      <c r="UET307" s="156"/>
      <c r="UEU307" s="156"/>
      <c r="UEV307" s="156"/>
      <c r="UEW307" s="156"/>
      <c r="UEX307" s="156"/>
      <c r="UEY307" s="156"/>
      <c r="UEZ307" s="156"/>
      <c r="UFA307" s="157"/>
      <c r="UFB307" s="153"/>
      <c r="UFC307" s="156"/>
      <c r="UFD307" s="156"/>
      <c r="UFE307" s="156"/>
      <c r="UFF307" s="156"/>
      <c r="UFG307" s="156"/>
      <c r="UFH307" s="156"/>
      <c r="UFI307" s="156"/>
      <c r="UFJ307" s="156"/>
      <c r="UFK307" s="156"/>
      <c r="UFL307" s="156"/>
      <c r="UFM307" s="156"/>
      <c r="UFN307" s="156"/>
      <c r="UFO307" s="156"/>
      <c r="UFP307" s="156"/>
      <c r="UFQ307" s="156"/>
      <c r="UFR307" s="156"/>
      <c r="UFS307" s="156"/>
      <c r="UFT307" s="156"/>
      <c r="UFU307" s="156"/>
      <c r="UFV307" s="156"/>
      <c r="UFW307" s="156"/>
      <c r="UFX307" s="156"/>
      <c r="UFY307" s="156"/>
      <c r="UFZ307" s="156"/>
      <c r="UGA307" s="156"/>
      <c r="UGB307" s="156"/>
      <c r="UGC307" s="156"/>
      <c r="UGD307" s="156"/>
      <c r="UGE307" s="156"/>
      <c r="UGF307" s="157"/>
      <c r="UGG307" s="153"/>
      <c r="UGH307" s="156"/>
      <c r="UGI307" s="156"/>
      <c r="UGJ307" s="156"/>
      <c r="UGK307" s="156"/>
      <c r="UGL307" s="156"/>
      <c r="UGM307" s="156"/>
      <c r="UGN307" s="156"/>
      <c r="UGO307" s="156"/>
      <c r="UGP307" s="156"/>
      <c r="UGQ307" s="156"/>
      <c r="UGR307" s="156"/>
      <c r="UGS307" s="156"/>
      <c r="UGT307" s="156"/>
      <c r="UGU307" s="156"/>
      <c r="UGV307" s="156"/>
      <c r="UGW307" s="156"/>
      <c r="UGX307" s="156"/>
      <c r="UGY307" s="156"/>
      <c r="UGZ307" s="156"/>
      <c r="UHA307" s="156"/>
      <c r="UHB307" s="156"/>
      <c r="UHC307" s="156"/>
      <c r="UHD307" s="156"/>
      <c r="UHE307" s="156"/>
      <c r="UHF307" s="156"/>
      <c r="UHG307" s="156"/>
      <c r="UHH307" s="156"/>
      <c r="UHI307" s="156"/>
      <c r="UHJ307" s="156"/>
      <c r="UHK307" s="157"/>
      <c r="UHL307" s="153"/>
      <c r="UHM307" s="156"/>
      <c r="UHN307" s="156"/>
      <c r="UHO307" s="156"/>
      <c r="UHP307" s="156"/>
      <c r="UHQ307" s="156"/>
      <c r="UHR307" s="156"/>
      <c r="UHS307" s="156"/>
      <c r="UHT307" s="156"/>
      <c r="UHU307" s="156"/>
      <c r="UHV307" s="156"/>
      <c r="UHW307" s="156"/>
      <c r="UHX307" s="156"/>
      <c r="UHY307" s="156"/>
      <c r="UHZ307" s="156"/>
      <c r="UIA307" s="156"/>
      <c r="UIB307" s="156"/>
      <c r="UIC307" s="156"/>
      <c r="UID307" s="156"/>
      <c r="UIE307" s="156"/>
      <c r="UIF307" s="156"/>
      <c r="UIG307" s="156"/>
      <c r="UIH307" s="156"/>
      <c r="UII307" s="156"/>
      <c r="UIJ307" s="156"/>
      <c r="UIK307" s="156"/>
      <c r="UIL307" s="156"/>
      <c r="UIM307" s="156"/>
      <c r="UIN307" s="156"/>
      <c r="UIO307" s="156"/>
      <c r="UIP307" s="157"/>
      <c r="UIQ307" s="153"/>
      <c r="UIR307" s="156"/>
      <c r="UIS307" s="156"/>
      <c r="UIT307" s="156"/>
      <c r="UIU307" s="156"/>
      <c r="UIV307" s="156"/>
      <c r="UIW307" s="156"/>
      <c r="UIX307" s="156"/>
      <c r="UIY307" s="156"/>
      <c r="UIZ307" s="156"/>
      <c r="UJA307" s="156"/>
      <c r="UJB307" s="156"/>
      <c r="UJC307" s="156"/>
      <c r="UJD307" s="156"/>
      <c r="UJE307" s="156"/>
      <c r="UJF307" s="156"/>
      <c r="UJG307" s="156"/>
      <c r="UJH307" s="156"/>
      <c r="UJI307" s="156"/>
      <c r="UJJ307" s="156"/>
      <c r="UJK307" s="156"/>
      <c r="UJL307" s="156"/>
      <c r="UJM307" s="156"/>
      <c r="UJN307" s="156"/>
      <c r="UJO307" s="156"/>
      <c r="UJP307" s="156"/>
      <c r="UJQ307" s="156"/>
      <c r="UJR307" s="156"/>
      <c r="UJS307" s="156"/>
      <c r="UJT307" s="156"/>
      <c r="UJU307" s="157"/>
      <c r="UJV307" s="153"/>
      <c r="UJW307" s="156"/>
      <c r="UJX307" s="156"/>
      <c r="UJY307" s="156"/>
      <c r="UJZ307" s="156"/>
      <c r="UKA307" s="156"/>
      <c r="UKB307" s="156"/>
      <c r="UKC307" s="156"/>
      <c r="UKD307" s="156"/>
      <c r="UKE307" s="156"/>
      <c r="UKF307" s="156"/>
      <c r="UKG307" s="156"/>
      <c r="UKH307" s="156"/>
      <c r="UKI307" s="156"/>
      <c r="UKJ307" s="156"/>
      <c r="UKK307" s="156"/>
      <c r="UKL307" s="156"/>
      <c r="UKM307" s="156"/>
      <c r="UKN307" s="156"/>
      <c r="UKO307" s="156"/>
      <c r="UKP307" s="156"/>
      <c r="UKQ307" s="156"/>
      <c r="UKR307" s="156"/>
      <c r="UKS307" s="156"/>
      <c r="UKT307" s="156"/>
      <c r="UKU307" s="156"/>
      <c r="UKV307" s="156"/>
      <c r="UKW307" s="156"/>
      <c r="UKX307" s="156"/>
      <c r="UKY307" s="156"/>
      <c r="UKZ307" s="157"/>
      <c r="ULA307" s="153"/>
      <c r="ULB307" s="156"/>
      <c r="ULC307" s="156"/>
      <c r="ULD307" s="156"/>
      <c r="ULE307" s="156"/>
      <c r="ULF307" s="156"/>
      <c r="ULG307" s="156"/>
      <c r="ULH307" s="156"/>
      <c r="ULI307" s="156"/>
      <c r="ULJ307" s="156"/>
      <c r="ULK307" s="156"/>
      <c r="ULL307" s="156"/>
      <c r="ULM307" s="156"/>
      <c r="ULN307" s="156"/>
      <c r="ULO307" s="156"/>
      <c r="ULP307" s="156"/>
      <c r="ULQ307" s="156"/>
      <c r="ULR307" s="156"/>
      <c r="ULS307" s="156"/>
      <c r="ULT307" s="156"/>
      <c r="ULU307" s="156"/>
      <c r="ULV307" s="156"/>
      <c r="ULW307" s="156"/>
      <c r="ULX307" s="156"/>
      <c r="ULY307" s="156"/>
      <c r="ULZ307" s="156"/>
      <c r="UMA307" s="156"/>
      <c r="UMB307" s="156"/>
      <c r="UMC307" s="156"/>
      <c r="UMD307" s="156"/>
      <c r="UME307" s="157"/>
      <c r="UMF307" s="153"/>
      <c r="UMG307" s="156"/>
      <c r="UMH307" s="156"/>
      <c r="UMI307" s="156"/>
      <c r="UMJ307" s="156"/>
      <c r="UMK307" s="156"/>
      <c r="UML307" s="156"/>
      <c r="UMM307" s="156"/>
      <c r="UMN307" s="156"/>
      <c r="UMO307" s="156"/>
      <c r="UMP307" s="156"/>
      <c r="UMQ307" s="156"/>
      <c r="UMR307" s="156"/>
      <c r="UMS307" s="156"/>
      <c r="UMT307" s="156"/>
      <c r="UMU307" s="156"/>
      <c r="UMV307" s="156"/>
      <c r="UMW307" s="156"/>
      <c r="UMX307" s="156"/>
      <c r="UMY307" s="156"/>
      <c r="UMZ307" s="156"/>
      <c r="UNA307" s="156"/>
      <c r="UNB307" s="156"/>
      <c r="UNC307" s="156"/>
      <c r="UND307" s="156"/>
      <c r="UNE307" s="156"/>
      <c r="UNF307" s="156"/>
      <c r="UNG307" s="156"/>
      <c r="UNH307" s="156"/>
      <c r="UNI307" s="156"/>
      <c r="UNJ307" s="157"/>
      <c r="UNK307" s="153"/>
      <c r="UNL307" s="156"/>
      <c r="UNM307" s="156"/>
      <c r="UNN307" s="156"/>
      <c r="UNO307" s="156"/>
      <c r="UNP307" s="156"/>
      <c r="UNQ307" s="156"/>
      <c r="UNR307" s="156"/>
      <c r="UNS307" s="156"/>
      <c r="UNT307" s="156"/>
      <c r="UNU307" s="156"/>
      <c r="UNV307" s="156"/>
      <c r="UNW307" s="156"/>
      <c r="UNX307" s="156"/>
      <c r="UNY307" s="156"/>
      <c r="UNZ307" s="156"/>
      <c r="UOA307" s="156"/>
      <c r="UOB307" s="156"/>
      <c r="UOC307" s="156"/>
      <c r="UOD307" s="156"/>
      <c r="UOE307" s="156"/>
      <c r="UOF307" s="156"/>
      <c r="UOG307" s="156"/>
      <c r="UOH307" s="156"/>
      <c r="UOI307" s="156"/>
      <c r="UOJ307" s="156"/>
      <c r="UOK307" s="156"/>
      <c r="UOL307" s="156"/>
      <c r="UOM307" s="156"/>
      <c r="UON307" s="156"/>
      <c r="UOO307" s="157"/>
      <c r="UOP307" s="153"/>
      <c r="UOQ307" s="156"/>
      <c r="UOR307" s="156"/>
      <c r="UOS307" s="156"/>
      <c r="UOT307" s="156"/>
      <c r="UOU307" s="156"/>
      <c r="UOV307" s="156"/>
      <c r="UOW307" s="156"/>
      <c r="UOX307" s="156"/>
      <c r="UOY307" s="156"/>
      <c r="UOZ307" s="156"/>
      <c r="UPA307" s="156"/>
      <c r="UPB307" s="156"/>
      <c r="UPC307" s="156"/>
      <c r="UPD307" s="156"/>
      <c r="UPE307" s="156"/>
      <c r="UPF307" s="156"/>
      <c r="UPG307" s="156"/>
      <c r="UPH307" s="156"/>
      <c r="UPI307" s="156"/>
      <c r="UPJ307" s="156"/>
      <c r="UPK307" s="156"/>
      <c r="UPL307" s="156"/>
      <c r="UPM307" s="156"/>
      <c r="UPN307" s="156"/>
      <c r="UPO307" s="156"/>
      <c r="UPP307" s="156"/>
      <c r="UPQ307" s="156"/>
      <c r="UPR307" s="156"/>
      <c r="UPS307" s="156"/>
      <c r="UPT307" s="157"/>
      <c r="UPU307" s="153"/>
      <c r="UPV307" s="156"/>
      <c r="UPW307" s="156"/>
      <c r="UPX307" s="156"/>
      <c r="UPY307" s="156"/>
      <c r="UPZ307" s="156"/>
      <c r="UQA307" s="156"/>
      <c r="UQB307" s="156"/>
      <c r="UQC307" s="156"/>
      <c r="UQD307" s="156"/>
      <c r="UQE307" s="156"/>
      <c r="UQF307" s="156"/>
      <c r="UQG307" s="156"/>
      <c r="UQH307" s="156"/>
      <c r="UQI307" s="156"/>
      <c r="UQJ307" s="156"/>
      <c r="UQK307" s="156"/>
      <c r="UQL307" s="156"/>
      <c r="UQM307" s="156"/>
      <c r="UQN307" s="156"/>
      <c r="UQO307" s="156"/>
      <c r="UQP307" s="156"/>
      <c r="UQQ307" s="156"/>
      <c r="UQR307" s="156"/>
      <c r="UQS307" s="156"/>
      <c r="UQT307" s="156"/>
      <c r="UQU307" s="156"/>
      <c r="UQV307" s="156"/>
      <c r="UQW307" s="156"/>
      <c r="UQX307" s="156"/>
      <c r="UQY307" s="157"/>
      <c r="UQZ307" s="153"/>
      <c r="URA307" s="156"/>
      <c r="URB307" s="156"/>
      <c r="URC307" s="156"/>
      <c r="URD307" s="156"/>
      <c r="URE307" s="156"/>
      <c r="URF307" s="156"/>
      <c r="URG307" s="156"/>
      <c r="URH307" s="156"/>
      <c r="URI307" s="156"/>
      <c r="URJ307" s="156"/>
      <c r="URK307" s="156"/>
      <c r="URL307" s="156"/>
      <c r="URM307" s="156"/>
      <c r="URN307" s="156"/>
      <c r="URO307" s="156"/>
      <c r="URP307" s="156"/>
      <c r="URQ307" s="156"/>
      <c r="URR307" s="156"/>
      <c r="URS307" s="156"/>
      <c r="URT307" s="156"/>
      <c r="URU307" s="156"/>
      <c r="URV307" s="156"/>
      <c r="URW307" s="156"/>
      <c r="URX307" s="156"/>
      <c r="URY307" s="156"/>
      <c r="URZ307" s="156"/>
      <c r="USA307" s="156"/>
      <c r="USB307" s="156"/>
      <c r="USC307" s="156"/>
      <c r="USD307" s="157"/>
      <c r="USE307" s="153"/>
      <c r="USF307" s="156"/>
      <c r="USG307" s="156"/>
      <c r="USH307" s="156"/>
      <c r="USI307" s="156"/>
      <c r="USJ307" s="156"/>
      <c r="USK307" s="156"/>
      <c r="USL307" s="156"/>
      <c r="USM307" s="156"/>
      <c r="USN307" s="156"/>
      <c r="USO307" s="156"/>
      <c r="USP307" s="156"/>
      <c r="USQ307" s="156"/>
      <c r="USR307" s="156"/>
      <c r="USS307" s="156"/>
      <c r="UST307" s="156"/>
      <c r="USU307" s="156"/>
      <c r="USV307" s="156"/>
      <c r="USW307" s="156"/>
      <c r="USX307" s="156"/>
      <c r="USY307" s="156"/>
      <c r="USZ307" s="156"/>
      <c r="UTA307" s="156"/>
      <c r="UTB307" s="156"/>
      <c r="UTC307" s="156"/>
      <c r="UTD307" s="156"/>
      <c r="UTE307" s="156"/>
      <c r="UTF307" s="156"/>
      <c r="UTG307" s="156"/>
      <c r="UTH307" s="156"/>
      <c r="UTI307" s="157"/>
      <c r="UTJ307" s="153"/>
      <c r="UTK307" s="156"/>
      <c r="UTL307" s="156"/>
      <c r="UTM307" s="156"/>
      <c r="UTN307" s="156"/>
      <c r="UTO307" s="156"/>
      <c r="UTP307" s="156"/>
      <c r="UTQ307" s="156"/>
      <c r="UTR307" s="156"/>
      <c r="UTS307" s="156"/>
      <c r="UTT307" s="156"/>
      <c r="UTU307" s="156"/>
      <c r="UTV307" s="156"/>
      <c r="UTW307" s="156"/>
      <c r="UTX307" s="156"/>
      <c r="UTY307" s="156"/>
      <c r="UTZ307" s="156"/>
      <c r="UUA307" s="156"/>
      <c r="UUB307" s="156"/>
      <c r="UUC307" s="156"/>
      <c r="UUD307" s="156"/>
      <c r="UUE307" s="156"/>
      <c r="UUF307" s="156"/>
      <c r="UUG307" s="156"/>
      <c r="UUH307" s="156"/>
      <c r="UUI307" s="156"/>
      <c r="UUJ307" s="156"/>
      <c r="UUK307" s="156"/>
      <c r="UUL307" s="156"/>
      <c r="UUM307" s="156"/>
      <c r="UUN307" s="157"/>
      <c r="UUO307" s="153"/>
      <c r="UUP307" s="156"/>
      <c r="UUQ307" s="156"/>
      <c r="UUR307" s="156"/>
      <c r="UUS307" s="156"/>
      <c r="UUT307" s="156"/>
      <c r="UUU307" s="156"/>
      <c r="UUV307" s="156"/>
      <c r="UUW307" s="156"/>
      <c r="UUX307" s="156"/>
      <c r="UUY307" s="156"/>
      <c r="UUZ307" s="156"/>
      <c r="UVA307" s="156"/>
      <c r="UVB307" s="156"/>
      <c r="UVC307" s="156"/>
      <c r="UVD307" s="156"/>
      <c r="UVE307" s="156"/>
      <c r="UVF307" s="156"/>
      <c r="UVG307" s="156"/>
      <c r="UVH307" s="156"/>
      <c r="UVI307" s="156"/>
      <c r="UVJ307" s="156"/>
      <c r="UVK307" s="156"/>
      <c r="UVL307" s="156"/>
      <c r="UVM307" s="156"/>
      <c r="UVN307" s="156"/>
      <c r="UVO307" s="156"/>
      <c r="UVP307" s="156"/>
      <c r="UVQ307" s="156"/>
      <c r="UVR307" s="156"/>
      <c r="UVS307" s="157"/>
      <c r="UVT307" s="153"/>
      <c r="UVU307" s="156"/>
      <c r="UVV307" s="156"/>
      <c r="UVW307" s="156"/>
      <c r="UVX307" s="156"/>
      <c r="UVY307" s="156"/>
      <c r="UVZ307" s="156"/>
      <c r="UWA307" s="156"/>
      <c r="UWB307" s="156"/>
      <c r="UWC307" s="156"/>
      <c r="UWD307" s="156"/>
      <c r="UWE307" s="156"/>
      <c r="UWF307" s="156"/>
      <c r="UWG307" s="156"/>
      <c r="UWH307" s="156"/>
      <c r="UWI307" s="156"/>
      <c r="UWJ307" s="156"/>
      <c r="UWK307" s="156"/>
      <c r="UWL307" s="156"/>
      <c r="UWM307" s="156"/>
      <c r="UWN307" s="156"/>
      <c r="UWO307" s="156"/>
      <c r="UWP307" s="156"/>
      <c r="UWQ307" s="156"/>
      <c r="UWR307" s="156"/>
      <c r="UWS307" s="156"/>
      <c r="UWT307" s="156"/>
      <c r="UWU307" s="156"/>
      <c r="UWV307" s="156"/>
      <c r="UWW307" s="156"/>
      <c r="UWX307" s="157"/>
      <c r="UWY307" s="153"/>
      <c r="UWZ307" s="156"/>
      <c r="UXA307" s="156"/>
      <c r="UXB307" s="156"/>
      <c r="UXC307" s="156"/>
      <c r="UXD307" s="156"/>
      <c r="UXE307" s="156"/>
      <c r="UXF307" s="156"/>
      <c r="UXG307" s="156"/>
      <c r="UXH307" s="156"/>
      <c r="UXI307" s="156"/>
      <c r="UXJ307" s="156"/>
      <c r="UXK307" s="156"/>
      <c r="UXL307" s="156"/>
      <c r="UXM307" s="156"/>
      <c r="UXN307" s="156"/>
      <c r="UXO307" s="156"/>
      <c r="UXP307" s="156"/>
      <c r="UXQ307" s="156"/>
      <c r="UXR307" s="156"/>
      <c r="UXS307" s="156"/>
      <c r="UXT307" s="156"/>
      <c r="UXU307" s="156"/>
      <c r="UXV307" s="156"/>
      <c r="UXW307" s="156"/>
      <c r="UXX307" s="156"/>
      <c r="UXY307" s="156"/>
      <c r="UXZ307" s="156"/>
      <c r="UYA307" s="156"/>
      <c r="UYB307" s="156"/>
      <c r="UYC307" s="157"/>
      <c r="UYD307" s="153"/>
      <c r="UYE307" s="156"/>
      <c r="UYF307" s="156"/>
      <c r="UYG307" s="156"/>
      <c r="UYH307" s="156"/>
      <c r="UYI307" s="156"/>
      <c r="UYJ307" s="156"/>
      <c r="UYK307" s="156"/>
      <c r="UYL307" s="156"/>
      <c r="UYM307" s="156"/>
      <c r="UYN307" s="156"/>
      <c r="UYO307" s="156"/>
      <c r="UYP307" s="156"/>
      <c r="UYQ307" s="156"/>
      <c r="UYR307" s="156"/>
      <c r="UYS307" s="156"/>
      <c r="UYT307" s="156"/>
      <c r="UYU307" s="156"/>
      <c r="UYV307" s="156"/>
      <c r="UYW307" s="156"/>
      <c r="UYX307" s="156"/>
      <c r="UYY307" s="156"/>
      <c r="UYZ307" s="156"/>
      <c r="UZA307" s="156"/>
      <c r="UZB307" s="156"/>
      <c r="UZC307" s="156"/>
      <c r="UZD307" s="156"/>
      <c r="UZE307" s="156"/>
      <c r="UZF307" s="156"/>
      <c r="UZG307" s="156"/>
      <c r="UZH307" s="157"/>
      <c r="UZI307" s="153"/>
      <c r="UZJ307" s="156"/>
      <c r="UZK307" s="156"/>
      <c r="UZL307" s="156"/>
      <c r="UZM307" s="156"/>
      <c r="UZN307" s="156"/>
      <c r="UZO307" s="156"/>
      <c r="UZP307" s="156"/>
      <c r="UZQ307" s="156"/>
      <c r="UZR307" s="156"/>
      <c r="UZS307" s="156"/>
      <c r="UZT307" s="156"/>
      <c r="UZU307" s="156"/>
      <c r="UZV307" s="156"/>
      <c r="UZW307" s="156"/>
      <c r="UZX307" s="156"/>
      <c r="UZY307" s="156"/>
      <c r="UZZ307" s="156"/>
      <c r="VAA307" s="156"/>
      <c r="VAB307" s="156"/>
      <c r="VAC307" s="156"/>
      <c r="VAD307" s="156"/>
      <c r="VAE307" s="156"/>
      <c r="VAF307" s="156"/>
      <c r="VAG307" s="156"/>
      <c r="VAH307" s="156"/>
      <c r="VAI307" s="156"/>
      <c r="VAJ307" s="156"/>
      <c r="VAK307" s="156"/>
      <c r="VAL307" s="156"/>
      <c r="VAM307" s="157"/>
      <c r="VAN307" s="153"/>
      <c r="VAO307" s="156"/>
      <c r="VAP307" s="156"/>
      <c r="VAQ307" s="156"/>
      <c r="VAR307" s="156"/>
      <c r="VAS307" s="156"/>
      <c r="VAT307" s="156"/>
      <c r="VAU307" s="156"/>
      <c r="VAV307" s="156"/>
      <c r="VAW307" s="156"/>
      <c r="VAX307" s="156"/>
      <c r="VAY307" s="156"/>
      <c r="VAZ307" s="156"/>
      <c r="VBA307" s="156"/>
      <c r="VBB307" s="156"/>
      <c r="VBC307" s="156"/>
      <c r="VBD307" s="156"/>
      <c r="VBE307" s="156"/>
      <c r="VBF307" s="156"/>
      <c r="VBG307" s="156"/>
      <c r="VBH307" s="156"/>
      <c r="VBI307" s="156"/>
      <c r="VBJ307" s="156"/>
      <c r="VBK307" s="156"/>
      <c r="VBL307" s="156"/>
      <c r="VBM307" s="156"/>
      <c r="VBN307" s="156"/>
      <c r="VBO307" s="156"/>
      <c r="VBP307" s="156"/>
      <c r="VBQ307" s="156"/>
      <c r="VBR307" s="157"/>
      <c r="VBS307" s="153"/>
      <c r="VBT307" s="156"/>
      <c r="VBU307" s="156"/>
      <c r="VBV307" s="156"/>
      <c r="VBW307" s="156"/>
      <c r="VBX307" s="156"/>
      <c r="VBY307" s="156"/>
      <c r="VBZ307" s="156"/>
      <c r="VCA307" s="156"/>
      <c r="VCB307" s="156"/>
      <c r="VCC307" s="156"/>
      <c r="VCD307" s="156"/>
      <c r="VCE307" s="156"/>
      <c r="VCF307" s="156"/>
      <c r="VCG307" s="156"/>
      <c r="VCH307" s="156"/>
      <c r="VCI307" s="156"/>
      <c r="VCJ307" s="156"/>
      <c r="VCK307" s="156"/>
      <c r="VCL307" s="156"/>
      <c r="VCM307" s="156"/>
      <c r="VCN307" s="156"/>
      <c r="VCO307" s="156"/>
      <c r="VCP307" s="156"/>
      <c r="VCQ307" s="156"/>
      <c r="VCR307" s="156"/>
      <c r="VCS307" s="156"/>
      <c r="VCT307" s="156"/>
      <c r="VCU307" s="156"/>
      <c r="VCV307" s="156"/>
      <c r="VCW307" s="157"/>
      <c r="VCX307" s="153"/>
      <c r="VCY307" s="156"/>
      <c r="VCZ307" s="156"/>
      <c r="VDA307" s="156"/>
      <c r="VDB307" s="156"/>
      <c r="VDC307" s="156"/>
      <c r="VDD307" s="156"/>
      <c r="VDE307" s="156"/>
      <c r="VDF307" s="156"/>
      <c r="VDG307" s="156"/>
      <c r="VDH307" s="156"/>
      <c r="VDI307" s="156"/>
      <c r="VDJ307" s="156"/>
      <c r="VDK307" s="156"/>
      <c r="VDL307" s="156"/>
      <c r="VDM307" s="156"/>
      <c r="VDN307" s="156"/>
      <c r="VDO307" s="156"/>
      <c r="VDP307" s="156"/>
      <c r="VDQ307" s="156"/>
      <c r="VDR307" s="156"/>
      <c r="VDS307" s="156"/>
      <c r="VDT307" s="156"/>
      <c r="VDU307" s="156"/>
      <c r="VDV307" s="156"/>
      <c r="VDW307" s="156"/>
      <c r="VDX307" s="156"/>
      <c r="VDY307" s="156"/>
      <c r="VDZ307" s="156"/>
      <c r="VEA307" s="156"/>
      <c r="VEB307" s="157"/>
      <c r="VEC307" s="153"/>
      <c r="VED307" s="156"/>
      <c r="VEE307" s="156"/>
      <c r="VEF307" s="156"/>
      <c r="VEG307" s="156"/>
      <c r="VEH307" s="156"/>
      <c r="VEI307" s="156"/>
      <c r="VEJ307" s="156"/>
      <c r="VEK307" s="156"/>
      <c r="VEL307" s="156"/>
      <c r="VEM307" s="156"/>
      <c r="VEN307" s="156"/>
      <c r="VEO307" s="156"/>
      <c r="VEP307" s="156"/>
      <c r="VEQ307" s="156"/>
      <c r="VER307" s="156"/>
      <c r="VES307" s="156"/>
      <c r="VET307" s="156"/>
      <c r="VEU307" s="156"/>
      <c r="VEV307" s="156"/>
      <c r="VEW307" s="156"/>
      <c r="VEX307" s="156"/>
      <c r="VEY307" s="156"/>
      <c r="VEZ307" s="156"/>
      <c r="VFA307" s="156"/>
      <c r="VFB307" s="156"/>
      <c r="VFC307" s="156"/>
      <c r="VFD307" s="156"/>
      <c r="VFE307" s="156"/>
      <c r="VFF307" s="156"/>
      <c r="VFG307" s="157"/>
      <c r="VFH307" s="153"/>
      <c r="VFI307" s="156"/>
      <c r="VFJ307" s="156"/>
      <c r="VFK307" s="156"/>
      <c r="VFL307" s="156"/>
      <c r="VFM307" s="156"/>
      <c r="VFN307" s="156"/>
      <c r="VFO307" s="156"/>
      <c r="VFP307" s="156"/>
      <c r="VFQ307" s="156"/>
      <c r="VFR307" s="156"/>
      <c r="VFS307" s="156"/>
      <c r="VFT307" s="156"/>
      <c r="VFU307" s="156"/>
      <c r="VFV307" s="156"/>
      <c r="VFW307" s="156"/>
      <c r="VFX307" s="156"/>
      <c r="VFY307" s="156"/>
      <c r="VFZ307" s="156"/>
      <c r="VGA307" s="156"/>
      <c r="VGB307" s="156"/>
      <c r="VGC307" s="156"/>
      <c r="VGD307" s="156"/>
      <c r="VGE307" s="156"/>
      <c r="VGF307" s="156"/>
      <c r="VGG307" s="156"/>
      <c r="VGH307" s="156"/>
      <c r="VGI307" s="156"/>
      <c r="VGJ307" s="156"/>
      <c r="VGK307" s="156"/>
      <c r="VGL307" s="157"/>
      <c r="VGM307" s="153"/>
      <c r="VGN307" s="156"/>
      <c r="VGO307" s="156"/>
      <c r="VGP307" s="156"/>
      <c r="VGQ307" s="156"/>
      <c r="VGR307" s="156"/>
      <c r="VGS307" s="156"/>
      <c r="VGT307" s="156"/>
      <c r="VGU307" s="156"/>
      <c r="VGV307" s="156"/>
      <c r="VGW307" s="156"/>
      <c r="VGX307" s="156"/>
      <c r="VGY307" s="156"/>
      <c r="VGZ307" s="156"/>
      <c r="VHA307" s="156"/>
      <c r="VHB307" s="156"/>
      <c r="VHC307" s="156"/>
      <c r="VHD307" s="156"/>
      <c r="VHE307" s="156"/>
      <c r="VHF307" s="156"/>
      <c r="VHG307" s="156"/>
      <c r="VHH307" s="156"/>
      <c r="VHI307" s="156"/>
      <c r="VHJ307" s="156"/>
      <c r="VHK307" s="156"/>
      <c r="VHL307" s="156"/>
      <c r="VHM307" s="156"/>
      <c r="VHN307" s="156"/>
      <c r="VHO307" s="156"/>
      <c r="VHP307" s="156"/>
      <c r="VHQ307" s="157"/>
      <c r="VHR307" s="153"/>
      <c r="VHS307" s="156"/>
      <c r="VHT307" s="156"/>
      <c r="VHU307" s="156"/>
      <c r="VHV307" s="156"/>
      <c r="VHW307" s="156"/>
      <c r="VHX307" s="156"/>
      <c r="VHY307" s="156"/>
      <c r="VHZ307" s="156"/>
      <c r="VIA307" s="156"/>
      <c r="VIB307" s="156"/>
      <c r="VIC307" s="156"/>
      <c r="VID307" s="156"/>
      <c r="VIE307" s="156"/>
      <c r="VIF307" s="156"/>
      <c r="VIG307" s="156"/>
      <c r="VIH307" s="156"/>
      <c r="VII307" s="156"/>
      <c r="VIJ307" s="156"/>
      <c r="VIK307" s="156"/>
      <c r="VIL307" s="156"/>
      <c r="VIM307" s="156"/>
      <c r="VIN307" s="156"/>
      <c r="VIO307" s="156"/>
      <c r="VIP307" s="156"/>
      <c r="VIQ307" s="156"/>
      <c r="VIR307" s="156"/>
      <c r="VIS307" s="156"/>
      <c r="VIT307" s="156"/>
      <c r="VIU307" s="156"/>
      <c r="VIV307" s="157"/>
      <c r="VIW307" s="153"/>
      <c r="VIX307" s="156"/>
      <c r="VIY307" s="156"/>
      <c r="VIZ307" s="156"/>
      <c r="VJA307" s="156"/>
      <c r="VJB307" s="156"/>
      <c r="VJC307" s="156"/>
      <c r="VJD307" s="156"/>
      <c r="VJE307" s="156"/>
      <c r="VJF307" s="156"/>
      <c r="VJG307" s="156"/>
      <c r="VJH307" s="156"/>
      <c r="VJI307" s="156"/>
      <c r="VJJ307" s="156"/>
      <c r="VJK307" s="156"/>
      <c r="VJL307" s="156"/>
      <c r="VJM307" s="156"/>
      <c r="VJN307" s="156"/>
      <c r="VJO307" s="156"/>
      <c r="VJP307" s="156"/>
      <c r="VJQ307" s="156"/>
      <c r="VJR307" s="156"/>
      <c r="VJS307" s="156"/>
      <c r="VJT307" s="156"/>
      <c r="VJU307" s="156"/>
      <c r="VJV307" s="156"/>
      <c r="VJW307" s="156"/>
      <c r="VJX307" s="156"/>
      <c r="VJY307" s="156"/>
      <c r="VJZ307" s="156"/>
      <c r="VKA307" s="157"/>
      <c r="VKB307" s="153"/>
      <c r="VKC307" s="156"/>
      <c r="VKD307" s="156"/>
      <c r="VKE307" s="156"/>
      <c r="VKF307" s="156"/>
      <c r="VKG307" s="156"/>
      <c r="VKH307" s="156"/>
      <c r="VKI307" s="156"/>
      <c r="VKJ307" s="156"/>
      <c r="VKK307" s="156"/>
      <c r="VKL307" s="156"/>
      <c r="VKM307" s="156"/>
      <c r="VKN307" s="156"/>
      <c r="VKO307" s="156"/>
      <c r="VKP307" s="156"/>
      <c r="VKQ307" s="156"/>
      <c r="VKR307" s="156"/>
      <c r="VKS307" s="156"/>
      <c r="VKT307" s="156"/>
      <c r="VKU307" s="156"/>
      <c r="VKV307" s="156"/>
      <c r="VKW307" s="156"/>
      <c r="VKX307" s="156"/>
      <c r="VKY307" s="156"/>
      <c r="VKZ307" s="156"/>
      <c r="VLA307" s="156"/>
      <c r="VLB307" s="156"/>
      <c r="VLC307" s="156"/>
      <c r="VLD307" s="156"/>
      <c r="VLE307" s="156"/>
      <c r="VLF307" s="157"/>
      <c r="VLG307" s="153"/>
      <c r="VLH307" s="156"/>
      <c r="VLI307" s="156"/>
      <c r="VLJ307" s="156"/>
      <c r="VLK307" s="156"/>
      <c r="VLL307" s="156"/>
      <c r="VLM307" s="156"/>
      <c r="VLN307" s="156"/>
      <c r="VLO307" s="156"/>
      <c r="VLP307" s="156"/>
      <c r="VLQ307" s="156"/>
      <c r="VLR307" s="156"/>
      <c r="VLS307" s="156"/>
      <c r="VLT307" s="156"/>
      <c r="VLU307" s="156"/>
      <c r="VLV307" s="156"/>
      <c r="VLW307" s="156"/>
      <c r="VLX307" s="156"/>
      <c r="VLY307" s="156"/>
      <c r="VLZ307" s="156"/>
      <c r="VMA307" s="156"/>
      <c r="VMB307" s="156"/>
      <c r="VMC307" s="156"/>
      <c r="VMD307" s="156"/>
      <c r="VME307" s="156"/>
      <c r="VMF307" s="156"/>
      <c r="VMG307" s="156"/>
      <c r="VMH307" s="156"/>
      <c r="VMI307" s="156"/>
      <c r="VMJ307" s="156"/>
      <c r="VMK307" s="157"/>
      <c r="VML307" s="153"/>
      <c r="VMM307" s="156"/>
      <c r="VMN307" s="156"/>
      <c r="VMO307" s="156"/>
      <c r="VMP307" s="156"/>
      <c r="VMQ307" s="156"/>
      <c r="VMR307" s="156"/>
      <c r="VMS307" s="156"/>
      <c r="VMT307" s="156"/>
      <c r="VMU307" s="156"/>
      <c r="VMV307" s="156"/>
      <c r="VMW307" s="156"/>
      <c r="VMX307" s="156"/>
      <c r="VMY307" s="156"/>
      <c r="VMZ307" s="156"/>
      <c r="VNA307" s="156"/>
      <c r="VNB307" s="156"/>
      <c r="VNC307" s="156"/>
      <c r="VND307" s="156"/>
      <c r="VNE307" s="156"/>
      <c r="VNF307" s="156"/>
      <c r="VNG307" s="156"/>
      <c r="VNH307" s="156"/>
      <c r="VNI307" s="156"/>
      <c r="VNJ307" s="156"/>
      <c r="VNK307" s="156"/>
      <c r="VNL307" s="156"/>
      <c r="VNM307" s="156"/>
      <c r="VNN307" s="156"/>
      <c r="VNO307" s="156"/>
      <c r="VNP307" s="157"/>
      <c r="VNQ307" s="153"/>
      <c r="VNR307" s="156"/>
      <c r="VNS307" s="156"/>
      <c r="VNT307" s="156"/>
      <c r="VNU307" s="156"/>
      <c r="VNV307" s="156"/>
      <c r="VNW307" s="156"/>
      <c r="VNX307" s="156"/>
      <c r="VNY307" s="156"/>
      <c r="VNZ307" s="156"/>
      <c r="VOA307" s="156"/>
      <c r="VOB307" s="156"/>
      <c r="VOC307" s="156"/>
      <c r="VOD307" s="156"/>
      <c r="VOE307" s="156"/>
      <c r="VOF307" s="156"/>
      <c r="VOG307" s="156"/>
      <c r="VOH307" s="156"/>
      <c r="VOI307" s="156"/>
      <c r="VOJ307" s="156"/>
      <c r="VOK307" s="156"/>
      <c r="VOL307" s="156"/>
      <c r="VOM307" s="156"/>
      <c r="VON307" s="156"/>
      <c r="VOO307" s="156"/>
      <c r="VOP307" s="156"/>
      <c r="VOQ307" s="156"/>
      <c r="VOR307" s="156"/>
      <c r="VOS307" s="156"/>
      <c r="VOT307" s="156"/>
      <c r="VOU307" s="157"/>
      <c r="VOV307" s="153"/>
      <c r="VOW307" s="156"/>
      <c r="VOX307" s="156"/>
      <c r="VOY307" s="156"/>
      <c r="VOZ307" s="156"/>
      <c r="VPA307" s="156"/>
      <c r="VPB307" s="156"/>
      <c r="VPC307" s="156"/>
      <c r="VPD307" s="156"/>
      <c r="VPE307" s="156"/>
      <c r="VPF307" s="156"/>
      <c r="VPG307" s="156"/>
      <c r="VPH307" s="156"/>
      <c r="VPI307" s="156"/>
      <c r="VPJ307" s="156"/>
      <c r="VPK307" s="156"/>
      <c r="VPL307" s="156"/>
      <c r="VPM307" s="156"/>
      <c r="VPN307" s="156"/>
      <c r="VPO307" s="156"/>
      <c r="VPP307" s="156"/>
      <c r="VPQ307" s="156"/>
      <c r="VPR307" s="156"/>
      <c r="VPS307" s="156"/>
      <c r="VPT307" s="156"/>
      <c r="VPU307" s="156"/>
      <c r="VPV307" s="156"/>
      <c r="VPW307" s="156"/>
      <c r="VPX307" s="156"/>
      <c r="VPY307" s="156"/>
      <c r="VPZ307" s="157"/>
      <c r="VQA307" s="153"/>
      <c r="VQB307" s="156"/>
      <c r="VQC307" s="156"/>
      <c r="VQD307" s="156"/>
      <c r="VQE307" s="156"/>
      <c r="VQF307" s="156"/>
      <c r="VQG307" s="156"/>
      <c r="VQH307" s="156"/>
      <c r="VQI307" s="156"/>
      <c r="VQJ307" s="156"/>
      <c r="VQK307" s="156"/>
      <c r="VQL307" s="156"/>
      <c r="VQM307" s="156"/>
      <c r="VQN307" s="156"/>
      <c r="VQO307" s="156"/>
      <c r="VQP307" s="156"/>
      <c r="VQQ307" s="156"/>
      <c r="VQR307" s="156"/>
      <c r="VQS307" s="156"/>
      <c r="VQT307" s="156"/>
      <c r="VQU307" s="156"/>
      <c r="VQV307" s="156"/>
      <c r="VQW307" s="156"/>
      <c r="VQX307" s="156"/>
      <c r="VQY307" s="156"/>
      <c r="VQZ307" s="156"/>
      <c r="VRA307" s="156"/>
      <c r="VRB307" s="156"/>
      <c r="VRC307" s="156"/>
      <c r="VRD307" s="156"/>
      <c r="VRE307" s="157"/>
      <c r="VRF307" s="153"/>
      <c r="VRG307" s="156"/>
      <c r="VRH307" s="156"/>
      <c r="VRI307" s="156"/>
      <c r="VRJ307" s="156"/>
      <c r="VRK307" s="156"/>
      <c r="VRL307" s="156"/>
      <c r="VRM307" s="156"/>
      <c r="VRN307" s="156"/>
      <c r="VRO307" s="156"/>
      <c r="VRP307" s="156"/>
      <c r="VRQ307" s="156"/>
      <c r="VRR307" s="156"/>
      <c r="VRS307" s="156"/>
      <c r="VRT307" s="156"/>
      <c r="VRU307" s="156"/>
      <c r="VRV307" s="156"/>
      <c r="VRW307" s="156"/>
      <c r="VRX307" s="156"/>
      <c r="VRY307" s="156"/>
      <c r="VRZ307" s="156"/>
      <c r="VSA307" s="156"/>
      <c r="VSB307" s="156"/>
      <c r="VSC307" s="156"/>
      <c r="VSD307" s="156"/>
      <c r="VSE307" s="156"/>
      <c r="VSF307" s="156"/>
      <c r="VSG307" s="156"/>
      <c r="VSH307" s="156"/>
      <c r="VSI307" s="156"/>
      <c r="VSJ307" s="157"/>
      <c r="VSK307" s="153"/>
      <c r="VSL307" s="156"/>
      <c r="VSM307" s="156"/>
      <c r="VSN307" s="156"/>
      <c r="VSO307" s="156"/>
      <c r="VSP307" s="156"/>
      <c r="VSQ307" s="156"/>
      <c r="VSR307" s="156"/>
      <c r="VSS307" s="156"/>
      <c r="VST307" s="156"/>
      <c r="VSU307" s="156"/>
      <c r="VSV307" s="156"/>
      <c r="VSW307" s="156"/>
      <c r="VSX307" s="156"/>
      <c r="VSY307" s="156"/>
      <c r="VSZ307" s="156"/>
      <c r="VTA307" s="156"/>
      <c r="VTB307" s="156"/>
      <c r="VTC307" s="156"/>
      <c r="VTD307" s="156"/>
      <c r="VTE307" s="156"/>
      <c r="VTF307" s="156"/>
      <c r="VTG307" s="156"/>
      <c r="VTH307" s="156"/>
      <c r="VTI307" s="156"/>
      <c r="VTJ307" s="156"/>
      <c r="VTK307" s="156"/>
      <c r="VTL307" s="156"/>
      <c r="VTM307" s="156"/>
      <c r="VTN307" s="156"/>
      <c r="VTO307" s="157"/>
      <c r="VTP307" s="153"/>
      <c r="VTQ307" s="156"/>
      <c r="VTR307" s="156"/>
      <c r="VTS307" s="156"/>
      <c r="VTT307" s="156"/>
      <c r="VTU307" s="156"/>
      <c r="VTV307" s="156"/>
      <c r="VTW307" s="156"/>
      <c r="VTX307" s="156"/>
      <c r="VTY307" s="156"/>
      <c r="VTZ307" s="156"/>
      <c r="VUA307" s="156"/>
      <c r="VUB307" s="156"/>
      <c r="VUC307" s="156"/>
      <c r="VUD307" s="156"/>
      <c r="VUE307" s="156"/>
      <c r="VUF307" s="156"/>
      <c r="VUG307" s="156"/>
      <c r="VUH307" s="156"/>
      <c r="VUI307" s="156"/>
      <c r="VUJ307" s="156"/>
      <c r="VUK307" s="156"/>
      <c r="VUL307" s="156"/>
      <c r="VUM307" s="156"/>
      <c r="VUN307" s="156"/>
      <c r="VUO307" s="156"/>
      <c r="VUP307" s="156"/>
      <c r="VUQ307" s="156"/>
      <c r="VUR307" s="156"/>
      <c r="VUS307" s="156"/>
      <c r="VUT307" s="157"/>
      <c r="VUU307" s="153"/>
      <c r="VUV307" s="156"/>
      <c r="VUW307" s="156"/>
      <c r="VUX307" s="156"/>
      <c r="VUY307" s="156"/>
      <c r="VUZ307" s="156"/>
      <c r="VVA307" s="156"/>
      <c r="VVB307" s="156"/>
      <c r="VVC307" s="156"/>
      <c r="VVD307" s="156"/>
      <c r="VVE307" s="156"/>
      <c r="VVF307" s="156"/>
      <c r="VVG307" s="156"/>
      <c r="VVH307" s="156"/>
      <c r="VVI307" s="156"/>
      <c r="VVJ307" s="156"/>
      <c r="VVK307" s="156"/>
      <c r="VVL307" s="156"/>
      <c r="VVM307" s="156"/>
      <c r="VVN307" s="156"/>
      <c r="VVO307" s="156"/>
      <c r="VVP307" s="156"/>
      <c r="VVQ307" s="156"/>
      <c r="VVR307" s="156"/>
      <c r="VVS307" s="156"/>
      <c r="VVT307" s="156"/>
      <c r="VVU307" s="156"/>
      <c r="VVV307" s="156"/>
      <c r="VVW307" s="156"/>
      <c r="VVX307" s="156"/>
      <c r="VVY307" s="157"/>
      <c r="VVZ307" s="153"/>
      <c r="VWA307" s="156"/>
      <c r="VWB307" s="156"/>
      <c r="VWC307" s="156"/>
      <c r="VWD307" s="156"/>
      <c r="VWE307" s="156"/>
      <c r="VWF307" s="156"/>
      <c r="VWG307" s="156"/>
      <c r="VWH307" s="156"/>
      <c r="VWI307" s="156"/>
      <c r="VWJ307" s="156"/>
      <c r="VWK307" s="156"/>
      <c r="VWL307" s="156"/>
      <c r="VWM307" s="156"/>
      <c r="VWN307" s="156"/>
      <c r="VWO307" s="156"/>
      <c r="VWP307" s="156"/>
      <c r="VWQ307" s="156"/>
      <c r="VWR307" s="156"/>
      <c r="VWS307" s="156"/>
      <c r="VWT307" s="156"/>
      <c r="VWU307" s="156"/>
      <c r="VWV307" s="156"/>
      <c r="VWW307" s="156"/>
      <c r="VWX307" s="156"/>
      <c r="VWY307" s="156"/>
      <c r="VWZ307" s="156"/>
      <c r="VXA307" s="156"/>
      <c r="VXB307" s="156"/>
      <c r="VXC307" s="156"/>
      <c r="VXD307" s="157"/>
      <c r="VXE307" s="153"/>
      <c r="VXF307" s="156"/>
      <c r="VXG307" s="156"/>
      <c r="VXH307" s="156"/>
      <c r="VXI307" s="156"/>
      <c r="VXJ307" s="156"/>
      <c r="VXK307" s="156"/>
      <c r="VXL307" s="156"/>
      <c r="VXM307" s="156"/>
      <c r="VXN307" s="156"/>
      <c r="VXO307" s="156"/>
      <c r="VXP307" s="156"/>
      <c r="VXQ307" s="156"/>
      <c r="VXR307" s="156"/>
      <c r="VXS307" s="156"/>
      <c r="VXT307" s="156"/>
      <c r="VXU307" s="156"/>
      <c r="VXV307" s="156"/>
      <c r="VXW307" s="156"/>
      <c r="VXX307" s="156"/>
      <c r="VXY307" s="156"/>
      <c r="VXZ307" s="156"/>
      <c r="VYA307" s="156"/>
      <c r="VYB307" s="156"/>
      <c r="VYC307" s="156"/>
      <c r="VYD307" s="156"/>
      <c r="VYE307" s="156"/>
      <c r="VYF307" s="156"/>
      <c r="VYG307" s="156"/>
      <c r="VYH307" s="156"/>
      <c r="VYI307" s="157"/>
      <c r="VYJ307" s="153"/>
      <c r="VYK307" s="156"/>
      <c r="VYL307" s="156"/>
      <c r="VYM307" s="156"/>
      <c r="VYN307" s="156"/>
      <c r="VYO307" s="156"/>
      <c r="VYP307" s="156"/>
      <c r="VYQ307" s="156"/>
      <c r="VYR307" s="156"/>
      <c r="VYS307" s="156"/>
      <c r="VYT307" s="156"/>
      <c r="VYU307" s="156"/>
      <c r="VYV307" s="156"/>
      <c r="VYW307" s="156"/>
      <c r="VYX307" s="156"/>
      <c r="VYY307" s="156"/>
      <c r="VYZ307" s="156"/>
      <c r="VZA307" s="156"/>
      <c r="VZB307" s="156"/>
      <c r="VZC307" s="156"/>
      <c r="VZD307" s="156"/>
      <c r="VZE307" s="156"/>
      <c r="VZF307" s="156"/>
      <c r="VZG307" s="156"/>
      <c r="VZH307" s="156"/>
      <c r="VZI307" s="156"/>
      <c r="VZJ307" s="156"/>
      <c r="VZK307" s="156"/>
      <c r="VZL307" s="156"/>
      <c r="VZM307" s="156"/>
      <c r="VZN307" s="157"/>
      <c r="VZO307" s="153"/>
      <c r="VZP307" s="156"/>
      <c r="VZQ307" s="156"/>
      <c r="VZR307" s="156"/>
      <c r="VZS307" s="156"/>
      <c r="VZT307" s="156"/>
      <c r="VZU307" s="156"/>
      <c r="VZV307" s="156"/>
      <c r="VZW307" s="156"/>
      <c r="VZX307" s="156"/>
      <c r="VZY307" s="156"/>
      <c r="VZZ307" s="156"/>
      <c r="WAA307" s="156"/>
      <c r="WAB307" s="156"/>
      <c r="WAC307" s="156"/>
      <c r="WAD307" s="156"/>
      <c r="WAE307" s="156"/>
      <c r="WAF307" s="156"/>
      <c r="WAG307" s="156"/>
      <c r="WAH307" s="156"/>
      <c r="WAI307" s="156"/>
      <c r="WAJ307" s="156"/>
      <c r="WAK307" s="156"/>
      <c r="WAL307" s="156"/>
      <c r="WAM307" s="156"/>
      <c r="WAN307" s="156"/>
      <c r="WAO307" s="156"/>
      <c r="WAP307" s="156"/>
      <c r="WAQ307" s="156"/>
      <c r="WAR307" s="156"/>
      <c r="WAS307" s="157"/>
      <c r="WAT307" s="153"/>
      <c r="WAU307" s="156"/>
      <c r="WAV307" s="156"/>
      <c r="WAW307" s="156"/>
      <c r="WAX307" s="156"/>
      <c r="WAY307" s="156"/>
      <c r="WAZ307" s="156"/>
      <c r="WBA307" s="156"/>
      <c r="WBB307" s="156"/>
      <c r="WBC307" s="156"/>
      <c r="WBD307" s="156"/>
      <c r="WBE307" s="156"/>
      <c r="WBF307" s="156"/>
      <c r="WBG307" s="156"/>
      <c r="WBH307" s="156"/>
      <c r="WBI307" s="156"/>
      <c r="WBJ307" s="156"/>
      <c r="WBK307" s="156"/>
      <c r="WBL307" s="156"/>
      <c r="WBM307" s="156"/>
      <c r="WBN307" s="156"/>
      <c r="WBO307" s="156"/>
      <c r="WBP307" s="156"/>
      <c r="WBQ307" s="156"/>
      <c r="WBR307" s="156"/>
      <c r="WBS307" s="156"/>
      <c r="WBT307" s="156"/>
      <c r="WBU307" s="156"/>
      <c r="WBV307" s="156"/>
      <c r="WBW307" s="156"/>
      <c r="WBX307" s="157"/>
      <c r="WBY307" s="153"/>
      <c r="WBZ307" s="156"/>
      <c r="WCA307" s="156"/>
      <c r="WCB307" s="156"/>
      <c r="WCC307" s="156"/>
      <c r="WCD307" s="156"/>
      <c r="WCE307" s="156"/>
      <c r="WCF307" s="156"/>
      <c r="WCG307" s="156"/>
      <c r="WCH307" s="156"/>
      <c r="WCI307" s="156"/>
      <c r="WCJ307" s="156"/>
      <c r="WCK307" s="156"/>
      <c r="WCL307" s="156"/>
      <c r="WCM307" s="156"/>
      <c r="WCN307" s="156"/>
      <c r="WCO307" s="156"/>
      <c r="WCP307" s="156"/>
      <c r="WCQ307" s="156"/>
      <c r="WCR307" s="156"/>
      <c r="WCS307" s="156"/>
      <c r="WCT307" s="156"/>
      <c r="WCU307" s="156"/>
      <c r="WCV307" s="156"/>
      <c r="WCW307" s="156"/>
      <c r="WCX307" s="156"/>
      <c r="WCY307" s="156"/>
      <c r="WCZ307" s="156"/>
      <c r="WDA307" s="156"/>
      <c r="WDB307" s="156"/>
      <c r="WDC307" s="157"/>
      <c r="WDD307" s="153"/>
      <c r="WDE307" s="156"/>
      <c r="WDF307" s="156"/>
      <c r="WDG307" s="156"/>
      <c r="WDH307" s="156"/>
      <c r="WDI307" s="156"/>
      <c r="WDJ307" s="156"/>
      <c r="WDK307" s="156"/>
      <c r="WDL307" s="156"/>
      <c r="WDM307" s="156"/>
      <c r="WDN307" s="156"/>
      <c r="WDO307" s="156"/>
      <c r="WDP307" s="156"/>
      <c r="WDQ307" s="156"/>
      <c r="WDR307" s="156"/>
      <c r="WDS307" s="156"/>
      <c r="WDT307" s="156"/>
      <c r="WDU307" s="156"/>
      <c r="WDV307" s="156"/>
      <c r="WDW307" s="156"/>
      <c r="WDX307" s="156"/>
      <c r="WDY307" s="156"/>
      <c r="WDZ307" s="156"/>
      <c r="WEA307" s="156"/>
      <c r="WEB307" s="156"/>
      <c r="WEC307" s="156"/>
      <c r="WED307" s="156"/>
      <c r="WEE307" s="156"/>
      <c r="WEF307" s="156"/>
      <c r="WEG307" s="156"/>
      <c r="WEH307" s="157"/>
      <c r="WEI307" s="153"/>
      <c r="WEJ307" s="156"/>
      <c r="WEK307" s="156"/>
      <c r="WEL307" s="156"/>
      <c r="WEM307" s="156"/>
      <c r="WEN307" s="156"/>
      <c r="WEO307" s="156"/>
      <c r="WEP307" s="156"/>
      <c r="WEQ307" s="156"/>
      <c r="WER307" s="156"/>
      <c r="WES307" s="156"/>
      <c r="WET307" s="156"/>
      <c r="WEU307" s="156"/>
      <c r="WEV307" s="156"/>
      <c r="WEW307" s="156"/>
      <c r="WEX307" s="156"/>
      <c r="WEY307" s="156"/>
      <c r="WEZ307" s="156"/>
      <c r="WFA307" s="156"/>
      <c r="WFB307" s="156"/>
      <c r="WFC307" s="156"/>
      <c r="WFD307" s="156"/>
      <c r="WFE307" s="156"/>
      <c r="WFF307" s="156"/>
      <c r="WFG307" s="156"/>
      <c r="WFH307" s="156"/>
      <c r="WFI307" s="156"/>
      <c r="WFJ307" s="156"/>
      <c r="WFK307" s="156"/>
      <c r="WFL307" s="156"/>
      <c r="WFM307" s="157"/>
      <c r="WFN307" s="153"/>
      <c r="WFO307" s="156"/>
      <c r="WFP307" s="156"/>
      <c r="WFQ307" s="156"/>
      <c r="WFR307" s="156"/>
      <c r="WFS307" s="156"/>
      <c r="WFT307" s="156"/>
      <c r="WFU307" s="156"/>
      <c r="WFV307" s="156"/>
      <c r="WFW307" s="156"/>
      <c r="WFX307" s="156"/>
      <c r="WFY307" s="156"/>
      <c r="WFZ307" s="156"/>
      <c r="WGA307" s="156"/>
      <c r="WGB307" s="156"/>
      <c r="WGC307" s="156"/>
      <c r="WGD307" s="156"/>
      <c r="WGE307" s="156"/>
      <c r="WGF307" s="156"/>
      <c r="WGG307" s="156"/>
      <c r="WGH307" s="156"/>
      <c r="WGI307" s="156"/>
      <c r="WGJ307" s="156"/>
      <c r="WGK307" s="156"/>
      <c r="WGL307" s="156"/>
      <c r="WGM307" s="156"/>
      <c r="WGN307" s="156"/>
      <c r="WGO307" s="156"/>
      <c r="WGP307" s="156"/>
      <c r="WGQ307" s="156"/>
      <c r="WGR307" s="157"/>
      <c r="WGS307" s="153"/>
      <c r="WGT307" s="156"/>
      <c r="WGU307" s="156"/>
      <c r="WGV307" s="156"/>
      <c r="WGW307" s="156"/>
      <c r="WGX307" s="156"/>
      <c r="WGY307" s="156"/>
      <c r="WGZ307" s="156"/>
      <c r="WHA307" s="156"/>
      <c r="WHB307" s="156"/>
      <c r="WHC307" s="156"/>
      <c r="WHD307" s="156"/>
      <c r="WHE307" s="156"/>
      <c r="WHF307" s="156"/>
      <c r="WHG307" s="156"/>
      <c r="WHH307" s="156"/>
      <c r="WHI307" s="156"/>
      <c r="WHJ307" s="156"/>
      <c r="WHK307" s="156"/>
      <c r="WHL307" s="156"/>
      <c r="WHM307" s="156"/>
      <c r="WHN307" s="156"/>
      <c r="WHO307" s="156"/>
      <c r="WHP307" s="156"/>
      <c r="WHQ307" s="156"/>
      <c r="WHR307" s="156"/>
      <c r="WHS307" s="156"/>
      <c r="WHT307" s="156"/>
      <c r="WHU307" s="156"/>
      <c r="WHV307" s="156"/>
      <c r="WHW307" s="157"/>
      <c r="WHX307" s="153"/>
      <c r="WHY307" s="156"/>
      <c r="WHZ307" s="156"/>
      <c r="WIA307" s="156"/>
      <c r="WIB307" s="156"/>
      <c r="WIC307" s="156"/>
      <c r="WID307" s="156"/>
      <c r="WIE307" s="156"/>
      <c r="WIF307" s="156"/>
      <c r="WIG307" s="156"/>
      <c r="WIH307" s="156"/>
      <c r="WII307" s="156"/>
      <c r="WIJ307" s="156"/>
      <c r="WIK307" s="156"/>
      <c r="WIL307" s="156"/>
      <c r="WIM307" s="156"/>
      <c r="WIN307" s="156"/>
      <c r="WIO307" s="156"/>
      <c r="WIP307" s="156"/>
      <c r="WIQ307" s="156"/>
      <c r="WIR307" s="156"/>
      <c r="WIS307" s="156"/>
      <c r="WIT307" s="156"/>
      <c r="WIU307" s="156"/>
      <c r="WIV307" s="156"/>
      <c r="WIW307" s="156"/>
      <c r="WIX307" s="156"/>
      <c r="WIY307" s="156"/>
      <c r="WIZ307" s="156"/>
      <c r="WJA307" s="156"/>
      <c r="WJB307" s="157"/>
      <c r="WJC307" s="153"/>
      <c r="WJD307" s="156"/>
      <c r="WJE307" s="156"/>
      <c r="WJF307" s="156"/>
      <c r="WJG307" s="156"/>
      <c r="WJH307" s="156"/>
      <c r="WJI307" s="156"/>
      <c r="WJJ307" s="156"/>
      <c r="WJK307" s="156"/>
      <c r="WJL307" s="156"/>
      <c r="WJM307" s="156"/>
      <c r="WJN307" s="156"/>
      <c r="WJO307" s="156"/>
      <c r="WJP307" s="156"/>
      <c r="WJQ307" s="156"/>
      <c r="WJR307" s="156"/>
      <c r="WJS307" s="156"/>
      <c r="WJT307" s="156"/>
      <c r="WJU307" s="156"/>
      <c r="WJV307" s="156"/>
      <c r="WJW307" s="156"/>
      <c r="WJX307" s="156"/>
      <c r="WJY307" s="156"/>
      <c r="WJZ307" s="156"/>
      <c r="WKA307" s="156"/>
      <c r="WKB307" s="156"/>
      <c r="WKC307" s="156"/>
      <c r="WKD307" s="156"/>
      <c r="WKE307" s="156"/>
      <c r="WKF307" s="156"/>
      <c r="WKG307" s="157"/>
      <c r="WKH307" s="153"/>
      <c r="WKI307" s="156"/>
      <c r="WKJ307" s="156"/>
      <c r="WKK307" s="156"/>
      <c r="WKL307" s="156"/>
      <c r="WKM307" s="156"/>
      <c r="WKN307" s="156"/>
      <c r="WKO307" s="156"/>
      <c r="WKP307" s="156"/>
      <c r="WKQ307" s="156"/>
      <c r="WKR307" s="156"/>
      <c r="WKS307" s="156"/>
      <c r="WKT307" s="156"/>
      <c r="WKU307" s="156"/>
      <c r="WKV307" s="156"/>
      <c r="WKW307" s="156"/>
      <c r="WKX307" s="156"/>
      <c r="WKY307" s="156"/>
      <c r="WKZ307" s="156"/>
      <c r="WLA307" s="156"/>
      <c r="WLB307" s="156"/>
      <c r="WLC307" s="156"/>
      <c r="WLD307" s="156"/>
      <c r="WLE307" s="156"/>
      <c r="WLF307" s="156"/>
      <c r="WLG307" s="156"/>
      <c r="WLH307" s="156"/>
      <c r="WLI307" s="156"/>
      <c r="WLJ307" s="156"/>
      <c r="WLK307" s="156"/>
      <c r="WLL307" s="157"/>
      <c r="WLM307" s="153"/>
      <c r="WLN307" s="156"/>
      <c r="WLO307" s="156"/>
      <c r="WLP307" s="156"/>
      <c r="WLQ307" s="156"/>
      <c r="WLR307" s="156"/>
      <c r="WLS307" s="156"/>
      <c r="WLT307" s="156"/>
      <c r="WLU307" s="156"/>
      <c r="WLV307" s="156"/>
      <c r="WLW307" s="156"/>
      <c r="WLX307" s="156"/>
      <c r="WLY307" s="156"/>
      <c r="WLZ307" s="156"/>
      <c r="WMA307" s="156"/>
      <c r="WMB307" s="156"/>
      <c r="WMC307" s="156"/>
      <c r="WMD307" s="156"/>
      <c r="WME307" s="156"/>
      <c r="WMF307" s="156"/>
      <c r="WMG307" s="156"/>
      <c r="WMH307" s="156"/>
      <c r="WMI307" s="156"/>
      <c r="WMJ307" s="156"/>
      <c r="WMK307" s="156"/>
      <c r="WML307" s="156"/>
      <c r="WMM307" s="156"/>
      <c r="WMN307" s="156"/>
      <c r="WMO307" s="156"/>
      <c r="WMP307" s="156"/>
      <c r="WMQ307" s="157"/>
      <c r="WMR307" s="153"/>
      <c r="WMS307" s="156"/>
      <c r="WMT307" s="156"/>
      <c r="WMU307" s="156"/>
      <c r="WMV307" s="156"/>
      <c r="WMW307" s="156"/>
      <c r="WMX307" s="156"/>
      <c r="WMY307" s="156"/>
      <c r="WMZ307" s="156"/>
      <c r="WNA307" s="156"/>
      <c r="WNB307" s="156"/>
      <c r="WNC307" s="156"/>
      <c r="WND307" s="156"/>
      <c r="WNE307" s="156"/>
      <c r="WNF307" s="156"/>
      <c r="WNG307" s="156"/>
      <c r="WNH307" s="156"/>
      <c r="WNI307" s="156"/>
      <c r="WNJ307" s="156"/>
      <c r="WNK307" s="156"/>
      <c r="WNL307" s="156"/>
      <c r="WNM307" s="156"/>
      <c r="WNN307" s="156"/>
      <c r="WNO307" s="156"/>
      <c r="WNP307" s="156"/>
      <c r="WNQ307" s="156"/>
      <c r="WNR307" s="156"/>
      <c r="WNS307" s="156"/>
      <c r="WNT307" s="156"/>
      <c r="WNU307" s="156"/>
      <c r="WNV307" s="157"/>
      <c r="WNW307" s="153"/>
      <c r="WNX307" s="156"/>
      <c r="WNY307" s="156"/>
      <c r="WNZ307" s="156"/>
      <c r="WOA307" s="156"/>
      <c r="WOB307" s="156"/>
      <c r="WOC307" s="156"/>
      <c r="WOD307" s="156"/>
      <c r="WOE307" s="156"/>
      <c r="WOF307" s="156"/>
      <c r="WOG307" s="156"/>
      <c r="WOH307" s="156"/>
      <c r="WOI307" s="156"/>
      <c r="WOJ307" s="156"/>
      <c r="WOK307" s="156"/>
      <c r="WOL307" s="156"/>
      <c r="WOM307" s="156"/>
      <c r="WON307" s="156"/>
      <c r="WOO307" s="156"/>
      <c r="WOP307" s="156"/>
      <c r="WOQ307" s="156"/>
      <c r="WOR307" s="156"/>
      <c r="WOS307" s="156"/>
      <c r="WOT307" s="156"/>
      <c r="WOU307" s="156"/>
      <c r="WOV307" s="156"/>
      <c r="WOW307" s="156"/>
      <c r="WOX307" s="156"/>
      <c r="WOY307" s="156"/>
      <c r="WOZ307" s="156"/>
      <c r="WPA307" s="157"/>
      <c r="WPB307" s="153"/>
      <c r="WPC307" s="156"/>
      <c r="WPD307" s="156"/>
      <c r="WPE307" s="156"/>
      <c r="WPF307" s="156"/>
      <c r="WPG307" s="156"/>
      <c r="WPH307" s="156"/>
      <c r="WPI307" s="156"/>
      <c r="WPJ307" s="156"/>
      <c r="WPK307" s="156"/>
      <c r="WPL307" s="156"/>
      <c r="WPM307" s="156"/>
      <c r="WPN307" s="156"/>
      <c r="WPO307" s="156"/>
      <c r="WPP307" s="156"/>
      <c r="WPQ307" s="156"/>
      <c r="WPR307" s="156"/>
      <c r="WPS307" s="156"/>
      <c r="WPT307" s="156"/>
      <c r="WPU307" s="156"/>
      <c r="WPV307" s="156"/>
      <c r="WPW307" s="156"/>
      <c r="WPX307" s="156"/>
      <c r="WPY307" s="156"/>
      <c r="WPZ307" s="156"/>
      <c r="WQA307" s="156"/>
      <c r="WQB307" s="156"/>
      <c r="WQC307" s="156"/>
      <c r="WQD307" s="156"/>
      <c r="WQE307" s="156"/>
      <c r="WQF307" s="157"/>
      <c r="WQG307" s="153"/>
      <c r="WQH307" s="156"/>
      <c r="WQI307" s="156"/>
      <c r="WQJ307" s="156"/>
      <c r="WQK307" s="156"/>
      <c r="WQL307" s="156"/>
      <c r="WQM307" s="156"/>
      <c r="WQN307" s="156"/>
      <c r="WQO307" s="156"/>
      <c r="WQP307" s="156"/>
      <c r="WQQ307" s="156"/>
      <c r="WQR307" s="156"/>
      <c r="WQS307" s="156"/>
      <c r="WQT307" s="156"/>
      <c r="WQU307" s="156"/>
      <c r="WQV307" s="156"/>
      <c r="WQW307" s="156"/>
      <c r="WQX307" s="156"/>
      <c r="WQY307" s="156"/>
      <c r="WQZ307" s="156"/>
      <c r="WRA307" s="156"/>
      <c r="WRB307" s="156"/>
      <c r="WRC307" s="156"/>
      <c r="WRD307" s="156"/>
      <c r="WRE307" s="156"/>
      <c r="WRF307" s="156"/>
      <c r="WRG307" s="156"/>
      <c r="WRH307" s="156"/>
      <c r="WRI307" s="156"/>
      <c r="WRJ307" s="156"/>
      <c r="WRK307" s="157"/>
      <c r="WRL307" s="153"/>
      <c r="WRM307" s="156"/>
      <c r="WRN307" s="156"/>
      <c r="WRO307" s="156"/>
      <c r="WRP307" s="156"/>
      <c r="WRQ307" s="156"/>
      <c r="WRR307" s="156"/>
      <c r="WRS307" s="156"/>
      <c r="WRT307" s="156"/>
      <c r="WRU307" s="156"/>
      <c r="WRV307" s="156"/>
      <c r="WRW307" s="156"/>
      <c r="WRX307" s="156"/>
      <c r="WRY307" s="156"/>
      <c r="WRZ307" s="156"/>
      <c r="WSA307" s="156"/>
      <c r="WSB307" s="156"/>
      <c r="WSC307" s="156"/>
      <c r="WSD307" s="156"/>
      <c r="WSE307" s="156"/>
      <c r="WSF307" s="156"/>
      <c r="WSG307" s="156"/>
      <c r="WSH307" s="156"/>
      <c r="WSI307" s="156"/>
      <c r="WSJ307" s="156"/>
      <c r="WSK307" s="156"/>
      <c r="WSL307" s="156"/>
      <c r="WSM307" s="156"/>
      <c r="WSN307" s="156"/>
      <c r="WSO307" s="156"/>
      <c r="WSP307" s="157"/>
      <c r="WSQ307" s="153"/>
      <c r="WSR307" s="156"/>
      <c r="WSS307" s="156"/>
      <c r="WST307" s="156"/>
      <c r="WSU307" s="156"/>
      <c r="WSV307" s="156"/>
      <c r="WSW307" s="156"/>
      <c r="WSX307" s="156"/>
      <c r="WSY307" s="156"/>
      <c r="WSZ307" s="156"/>
      <c r="WTA307" s="156"/>
      <c r="WTB307" s="156"/>
      <c r="WTC307" s="156"/>
      <c r="WTD307" s="156"/>
      <c r="WTE307" s="156"/>
      <c r="WTF307" s="156"/>
      <c r="WTG307" s="156"/>
      <c r="WTH307" s="156"/>
      <c r="WTI307" s="156"/>
      <c r="WTJ307" s="156"/>
      <c r="WTK307" s="156"/>
      <c r="WTL307" s="156"/>
      <c r="WTM307" s="156"/>
      <c r="WTN307" s="156"/>
      <c r="WTO307" s="156"/>
      <c r="WTP307" s="156"/>
      <c r="WTQ307" s="156"/>
      <c r="WTR307" s="156"/>
      <c r="WTS307" s="156"/>
      <c r="WTT307" s="156"/>
      <c r="WTU307" s="157"/>
      <c r="WTV307" s="153"/>
      <c r="WTW307" s="156"/>
      <c r="WTX307" s="156"/>
      <c r="WTY307" s="156"/>
      <c r="WTZ307" s="156"/>
      <c r="WUA307" s="156"/>
      <c r="WUB307" s="156"/>
      <c r="WUC307" s="156"/>
      <c r="WUD307" s="156"/>
      <c r="WUE307" s="156"/>
      <c r="WUF307" s="156"/>
      <c r="WUG307" s="156"/>
      <c r="WUH307" s="156"/>
      <c r="WUI307" s="156"/>
      <c r="WUJ307" s="156"/>
      <c r="WUK307" s="156"/>
      <c r="WUL307" s="156"/>
      <c r="WUM307" s="156"/>
      <c r="WUN307" s="156"/>
      <c r="WUO307" s="156"/>
      <c r="WUP307" s="156"/>
      <c r="WUQ307" s="156"/>
      <c r="WUR307" s="156"/>
      <c r="WUS307" s="156"/>
      <c r="WUT307" s="156"/>
      <c r="WUU307" s="156"/>
      <c r="WUV307" s="156"/>
      <c r="WUW307" s="156"/>
      <c r="WUX307" s="156"/>
      <c r="WUY307" s="156"/>
      <c r="WUZ307" s="157"/>
      <c r="WVA307" s="153"/>
      <c r="WVB307" s="156"/>
      <c r="WVC307" s="156"/>
      <c r="WVD307" s="156"/>
      <c r="WVE307" s="156"/>
      <c r="WVF307" s="156"/>
      <c r="WVG307" s="156"/>
      <c r="WVH307" s="156"/>
      <c r="WVI307" s="156"/>
      <c r="WVJ307" s="156"/>
      <c r="WVK307" s="156"/>
      <c r="WVL307" s="156"/>
      <c r="WVM307" s="156"/>
      <c r="WVN307" s="156"/>
      <c r="WVO307" s="156"/>
      <c r="WVP307" s="156"/>
      <c r="WVQ307" s="156"/>
      <c r="WVR307" s="156"/>
      <c r="WVS307" s="156"/>
      <c r="WVT307" s="156"/>
      <c r="WVU307" s="156"/>
      <c r="WVV307" s="156"/>
      <c r="WVW307" s="156"/>
      <c r="WVX307" s="156"/>
      <c r="WVY307" s="156"/>
      <c r="WVZ307" s="156"/>
      <c r="WWA307" s="156"/>
      <c r="WWB307" s="156"/>
      <c r="WWC307" s="156"/>
      <c r="WWD307" s="156"/>
      <c r="WWE307" s="157"/>
      <c r="WWF307" s="153"/>
      <c r="WWG307" s="156"/>
      <c r="WWH307" s="156"/>
      <c r="WWI307" s="156"/>
      <c r="WWJ307" s="156"/>
      <c r="WWK307" s="156"/>
      <c r="WWL307" s="156"/>
      <c r="WWM307" s="156"/>
      <c r="WWN307" s="156"/>
      <c r="WWO307" s="156"/>
      <c r="WWP307" s="156"/>
      <c r="WWQ307" s="156"/>
      <c r="WWR307" s="156"/>
      <c r="WWS307" s="156"/>
      <c r="WWT307" s="156"/>
      <c r="WWU307" s="156"/>
      <c r="WWV307" s="156"/>
      <c r="WWW307" s="156"/>
      <c r="WWX307" s="156"/>
      <c r="WWY307" s="156"/>
      <c r="WWZ307" s="156"/>
      <c r="WXA307" s="156"/>
      <c r="WXB307" s="156"/>
      <c r="WXC307" s="156"/>
      <c r="WXD307" s="156"/>
      <c r="WXE307" s="156"/>
      <c r="WXF307" s="156"/>
      <c r="WXG307" s="156"/>
      <c r="WXH307" s="156"/>
      <c r="WXI307" s="156"/>
      <c r="WXJ307" s="157"/>
      <c r="WXK307" s="153"/>
      <c r="WXL307" s="156"/>
      <c r="WXM307" s="156"/>
      <c r="WXN307" s="156"/>
      <c r="WXO307" s="156"/>
      <c r="WXP307" s="156"/>
      <c r="WXQ307" s="156"/>
      <c r="WXR307" s="156"/>
      <c r="WXS307" s="156"/>
      <c r="WXT307" s="156"/>
      <c r="WXU307" s="156"/>
      <c r="WXV307" s="156"/>
      <c r="WXW307" s="156"/>
      <c r="WXX307" s="156"/>
      <c r="WXY307" s="156"/>
      <c r="WXZ307" s="156"/>
      <c r="WYA307" s="156"/>
      <c r="WYB307" s="156"/>
      <c r="WYC307" s="156"/>
      <c r="WYD307" s="156"/>
      <c r="WYE307" s="156"/>
      <c r="WYF307" s="156"/>
      <c r="WYG307" s="156"/>
      <c r="WYH307" s="156"/>
      <c r="WYI307" s="156"/>
      <c r="WYJ307" s="156"/>
      <c r="WYK307" s="156"/>
      <c r="WYL307" s="156"/>
      <c r="WYM307" s="156"/>
      <c r="WYN307" s="156"/>
      <c r="WYO307" s="157"/>
      <c r="WYP307" s="153"/>
      <c r="WYQ307" s="156"/>
      <c r="WYR307" s="156"/>
      <c r="WYS307" s="156"/>
      <c r="WYT307" s="156"/>
      <c r="WYU307" s="156"/>
      <c r="WYV307" s="156"/>
      <c r="WYW307" s="156"/>
      <c r="WYX307" s="156"/>
      <c r="WYY307" s="156"/>
      <c r="WYZ307" s="156"/>
      <c r="WZA307" s="156"/>
      <c r="WZB307" s="156"/>
      <c r="WZC307" s="156"/>
      <c r="WZD307" s="156"/>
      <c r="WZE307" s="156"/>
      <c r="WZF307" s="156"/>
      <c r="WZG307" s="156"/>
      <c r="WZH307" s="156"/>
      <c r="WZI307" s="156"/>
      <c r="WZJ307" s="156"/>
      <c r="WZK307" s="156"/>
      <c r="WZL307" s="156"/>
      <c r="WZM307" s="156"/>
      <c r="WZN307" s="156"/>
      <c r="WZO307" s="156"/>
      <c r="WZP307" s="156"/>
      <c r="WZQ307" s="156"/>
      <c r="WZR307" s="156"/>
      <c r="WZS307" s="156"/>
      <c r="WZT307" s="157"/>
      <c r="WZU307" s="153"/>
      <c r="WZV307" s="156"/>
      <c r="WZW307" s="156"/>
      <c r="WZX307" s="156"/>
      <c r="WZY307" s="156"/>
      <c r="WZZ307" s="156"/>
      <c r="XAA307" s="156"/>
      <c r="XAB307" s="156"/>
      <c r="XAC307" s="156"/>
      <c r="XAD307" s="156"/>
      <c r="XAE307" s="156"/>
      <c r="XAF307" s="156"/>
      <c r="XAG307" s="156"/>
      <c r="XAH307" s="156"/>
      <c r="XAI307" s="156"/>
      <c r="XAJ307" s="156"/>
      <c r="XAK307" s="156"/>
      <c r="XAL307" s="156"/>
      <c r="XAM307" s="156"/>
      <c r="XAN307" s="156"/>
      <c r="XAO307" s="156"/>
      <c r="XAP307" s="156"/>
      <c r="XAQ307" s="156"/>
      <c r="XAR307" s="156"/>
      <c r="XAS307" s="156"/>
      <c r="XAT307" s="156"/>
      <c r="XAU307" s="156"/>
      <c r="XAV307" s="156"/>
      <c r="XAW307" s="156"/>
      <c r="XAX307" s="156"/>
      <c r="XAY307" s="157"/>
      <c r="XAZ307" s="153"/>
      <c r="XBA307" s="156"/>
      <c r="XBB307" s="156"/>
      <c r="XBC307" s="156"/>
      <c r="XBD307" s="156"/>
      <c r="XBE307" s="156"/>
      <c r="XBF307" s="156"/>
      <c r="XBG307" s="156"/>
      <c r="XBH307" s="156"/>
      <c r="XBI307" s="156"/>
      <c r="XBJ307" s="156"/>
      <c r="XBK307" s="156"/>
      <c r="XBL307" s="156"/>
      <c r="XBM307" s="156"/>
      <c r="XBN307" s="156"/>
      <c r="XBO307" s="156"/>
      <c r="XBP307" s="156"/>
      <c r="XBQ307" s="156"/>
      <c r="XBR307" s="156"/>
      <c r="XBS307" s="156"/>
      <c r="XBT307" s="156"/>
      <c r="XBU307" s="156"/>
      <c r="XBV307" s="156"/>
      <c r="XBW307" s="156"/>
      <c r="XBX307" s="156"/>
      <c r="XBY307" s="156"/>
      <c r="XBZ307" s="156"/>
      <c r="XCA307" s="156"/>
      <c r="XCB307" s="156"/>
      <c r="XCC307" s="156"/>
      <c r="XCD307" s="157"/>
      <c r="XCE307" s="153"/>
      <c r="XCF307" s="156"/>
      <c r="XCG307" s="156"/>
      <c r="XCH307" s="156"/>
      <c r="XCI307" s="156"/>
      <c r="XCJ307" s="156"/>
      <c r="XCK307" s="156"/>
      <c r="XCL307" s="156"/>
      <c r="XCM307" s="156"/>
      <c r="XCN307" s="156"/>
      <c r="XCO307" s="156"/>
      <c r="XCP307" s="156"/>
      <c r="XCQ307" s="156"/>
      <c r="XCR307" s="156"/>
      <c r="XCS307" s="156"/>
      <c r="XCT307" s="156"/>
      <c r="XCU307" s="156"/>
      <c r="XCV307" s="156"/>
      <c r="XCW307" s="156"/>
      <c r="XCX307" s="156"/>
      <c r="XCY307" s="156"/>
      <c r="XCZ307" s="156"/>
      <c r="XDA307" s="156"/>
      <c r="XDB307" s="156"/>
      <c r="XDC307" s="156"/>
      <c r="XDD307" s="156"/>
      <c r="XDE307" s="156"/>
      <c r="XDF307" s="156"/>
      <c r="XDG307" s="156"/>
      <c r="XDH307" s="156"/>
      <c r="XDI307" s="157"/>
      <c r="XDJ307" s="153"/>
      <c r="XDK307" s="156"/>
      <c r="XDL307" s="156"/>
      <c r="XDM307" s="156"/>
      <c r="XDN307" s="156"/>
      <c r="XDO307" s="156"/>
      <c r="XDP307" s="156"/>
      <c r="XDQ307" s="156"/>
      <c r="XDR307" s="156"/>
      <c r="XDS307" s="156"/>
      <c r="XDT307" s="156"/>
      <c r="XDU307" s="156"/>
      <c r="XDV307" s="156"/>
      <c r="XDW307" s="156"/>
      <c r="XDX307" s="156"/>
      <c r="XDY307" s="156"/>
      <c r="XDZ307" s="156"/>
      <c r="XEA307" s="156"/>
      <c r="XEB307" s="156"/>
      <c r="XEC307" s="156"/>
      <c r="XED307" s="156"/>
      <c r="XEE307" s="156"/>
      <c r="XEF307" s="156"/>
      <c r="XEG307" s="156"/>
      <c r="XEH307" s="156"/>
      <c r="XEI307" s="156"/>
      <c r="XEJ307" s="156"/>
      <c r="XEK307" s="156"/>
      <c r="XEL307" s="156"/>
      <c r="XEM307" s="156"/>
      <c r="XEN307" s="157"/>
      <c r="XEO307" s="153"/>
      <c r="XEP307" s="153"/>
      <c r="XEQ307" s="153"/>
      <c r="XER307" s="153"/>
      <c r="XES307" s="153"/>
      <c r="XET307" s="153"/>
      <c r="XEU307" s="153"/>
      <c r="XEV307" s="153"/>
      <c r="XEW307" s="153"/>
      <c r="XEX307" s="153"/>
      <c r="XEY307" s="153"/>
      <c r="XEZ307" s="153"/>
      <c r="XFA307" s="153"/>
      <c r="XFB307" s="153"/>
      <c r="XFC307" s="153"/>
      <c r="XFD307" s="153"/>
    </row>
    <row r="308" spans="1:16384" s="32" customFormat="1" ht="18.75" x14ac:dyDescent="0.2">
      <c r="A308" s="96" t="s">
        <v>17</v>
      </c>
      <c r="B308" s="1">
        <f>B309+B310+B312+B313</f>
        <v>1044.3</v>
      </c>
      <c r="C308" s="1">
        <f t="shared" ref="C308:E308" si="268">C309+C310+C312+C313</f>
        <v>1044.3</v>
      </c>
      <c r="D308" s="1">
        <f t="shared" si="268"/>
        <v>5.57</v>
      </c>
      <c r="E308" s="1">
        <f t="shared" si="268"/>
        <v>5.57</v>
      </c>
      <c r="F308" s="8">
        <f t="shared" ref="F308:F313" si="269">E308/B308*100</f>
        <v>0.53337163650292074</v>
      </c>
      <c r="G308" s="8">
        <f t="shared" ref="G308:G313" si="270">E308/C308*100</f>
        <v>0.53337163650292074</v>
      </c>
      <c r="H308" s="1">
        <f t="shared" ref="H308:AE308" si="271">H309+H310+H312+H313</f>
        <v>0</v>
      </c>
      <c r="I308" s="1">
        <f t="shared" si="271"/>
        <v>0</v>
      </c>
      <c r="J308" s="1">
        <f t="shared" si="271"/>
        <v>0</v>
      </c>
      <c r="K308" s="1">
        <f t="shared" si="271"/>
        <v>0</v>
      </c>
      <c r="L308" s="1">
        <f t="shared" si="271"/>
        <v>11.5</v>
      </c>
      <c r="M308" s="1">
        <f t="shared" si="271"/>
        <v>0</v>
      </c>
      <c r="N308" s="1">
        <f t="shared" si="271"/>
        <v>793.8</v>
      </c>
      <c r="O308" s="1">
        <f t="shared" si="271"/>
        <v>5.57</v>
      </c>
      <c r="P308" s="1">
        <f t="shared" si="271"/>
        <v>0</v>
      </c>
      <c r="Q308" s="1">
        <f t="shared" si="271"/>
        <v>0</v>
      </c>
      <c r="R308" s="1">
        <f t="shared" si="271"/>
        <v>0</v>
      </c>
      <c r="S308" s="1">
        <f t="shared" si="271"/>
        <v>0</v>
      </c>
      <c r="T308" s="1">
        <f t="shared" si="271"/>
        <v>0</v>
      </c>
      <c r="U308" s="1">
        <f t="shared" si="271"/>
        <v>0</v>
      </c>
      <c r="V308" s="1">
        <f t="shared" si="271"/>
        <v>231.3</v>
      </c>
      <c r="W308" s="1">
        <f t="shared" si="271"/>
        <v>0</v>
      </c>
      <c r="X308" s="1">
        <f t="shared" si="271"/>
        <v>0</v>
      </c>
      <c r="Y308" s="1">
        <f t="shared" si="271"/>
        <v>0</v>
      </c>
      <c r="Z308" s="1">
        <f t="shared" si="271"/>
        <v>0</v>
      </c>
      <c r="AA308" s="1">
        <f t="shared" si="271"/>
        <v>0</v>
      </c>
      <c r="AB308" s="1">
        <f t="shared" si="271"/>
        <v>0</v>
      </c>
      <c r="AC308" s="1">
        <f t="shared" si="271"/>
        <v>0</v>
      </c>
      <c r="AD308" s="1">
        <f t="shared" si="271"/>
        <v>7.7</v>
      </c>
      <c r="AE308" s="1">
        <f t="shared" si="271"/>
        <v>0</v>
      </c>
      <c r="AF308" s="148" t="s">
        <v>130</v>
      </c>
      <c r="AG308" s="155"/>
      <c r="AH308" s="30"/>
      <c r="AI308" s="30"/>
    </row>
    <row r="309" spans="1:16384" s="32" customFormat="1" ht="18.75" x14ac:dyDescent="0.3">
      <c r="A309" s="35" t="s">
        <v>13</v>
      </c>
      <c r="B309" s="2">
        <f>H309+J309+L309+N309+P309+R309+T309+V309+X309+Z309+AB309+AD309</f>
        <v>0</v>
      </c>
      <c r="C309" s="7">
        <f>H309</f>
        <v>0</v>
      </c>
      <c r="D309" s="2">
        <f>E309</f>
        <v>0</v>
      </c>
      <c r="E309" s="7">
        <f>M309+O309+Q309+S309+U309+W309+Y309+AA309+AC309+AE309</f>
        <v>0</v>
      </c>
      <c r="F309" s="4" t="e">
        <f t="shared" si="269"/>
        <v>#DIV/0!</v>
      </c>
      <c r="G309" s="4" t="e">
        <f t="shared" si="270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49"/>
      <c r="AG309" s="155"/>
      <c r="AH309" s="30"/>
      <c r="AI309" s="30"/>
    </row>
    <row r="310" spans="1:16384" s="32" customFormat="1" ht="18.75" x14ac:dyDescent="0.2">
      <c r="A310" s="97" t="s">
        <v>29</v>
      </c>
      <c r="B310" s="2">
        <f>H310+J310+L310+N310+P310+R310+T310+V310+X310+Z310+AB310+AD310</f>
        <v>19.2</v>
      </c>
      <c r="C310" s="7">
        <f>L310+AD310</f>
        <v>19.2</v>
      </c>
      <c r="D310" s="2">
        <f>E310</f>
        <v>5.57</v>
      </c>
      <c r="E310" s="7">
        <f>I310+K310+M310+O310+Q310+S310+U310+W310+Y310+AA310+AC310+AE310</f>
        <v>5.57</v>
      </c>
      <c r="F310" s="4">
        <f t="shared" si="269"/>
        <v>29.010416666666671</v>
      </c>
      <c r="G310" s="4">
        <f t="shared" si="270"/>
        <v>29.010416666666671</v>
      </c>
      <c r="H310" s="1"/>
      <c r="I310" s="1"/>
      <c r="J310" s="1"/>
      <c r="K310" s="1"/>
      <c r="L310" s="1">
        <v>11.5</v>
      </c>
      <c r="M310" s="1"/>
      <c r="N310" s="1"/>
      <c r="O310" s="1">
        <v>5.57</v>
      </c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>
        <v>7.7</v>
      </c>
      <c r="AE310" s="1"/>
      <c r="AF310" s="149"/>
      <c r="AG310" s="155"/>
      <c r="AH310" s="30"/>
      <c r="AI310" s="30"/>
    </row>
    <row r="311" spans="1:16384" s="32" customFormat="1" ht="37.5" x14ac:dyDescent="0.2">
      <c r="A311" s="97" t="s">
        <v>35</v>
      </c>
      <c r="B311" s="2">
        <f>H311+J311+L311+N311+P311+R311+T311+V311+X311+Z311+AB311+AD311</f>
        <v>0</v>
      </c>
      <c r="C311" s="7">
        <f t="shared" ref="C311:C312" si="272">H311</f>
        <v>0</v>
      </c>
      <c r="D311" s="2">
        <f>E311</f>
        <v>0</v>
      </c>
      <c r="E311" s="7">
        <f>I311+K311+M311+O311+Q311+S311+U311+W311+Y311+AA311+AC311+AE311</f>
        <v>0</v>
      </c>
      <c r="F311" s="4" t="e">
        <f t="shared" si="269"/>
        <v>#DIV/0!</v>
      </c>
      <c r="G311" s="4" t="e">
        <f t="shared" si="270"/>
        <v>#DIV/0!</v>
      </c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49"/>
      <c r="AG311" s="155"/>
      <c r="AH311" s="30"/>
      <c r="AI311" s="30"/>
    </row>
    <row r="312" spans="1:16384" s="32" customFormat="1" ht="18.75" x14ac:dyDescent="0.2">
      <c r="A312" s="97" t="s">
        <v>15</v>
      </c>
      <c r="B312" s="2">
        <f>H312+J312+L312+N312+P312+R312+T312+V312+X312+Z312+AB312+AD312</f>
        <v>0</v>
      </c>
      <c r="C312" s="7">
        <f t="shared" si="272"/>
        <v>0</v>
      </c>
      <c r="D312" s="2">
        <f>E312</f>
        <v>0</v>
      </c>
      <c r="E312" s="7">
        <f>M312+O312+Q312+S312+U312+W312+Y312+AA312+AC312+AE312</f>
        <v>0</v>
      </c>
      <c r="F312" s="4" t="e">
        <f t="shared" si="269"/>
        <v>#DIV/0!</v>
      </c>
      <c r="G312" s="4" t="e">
        <f t="shared" si="270"/>
        <v>#DIV/0!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49"/>
      <c r="AG312" s="155"/>
      <c r="AH312" s="30"/>
      <c r="AI312" s="30"/>
    </row>
    <row r="313" spans="1:16384" s="32" customFormat="1" ht="408.75" customHeight="1" x14ac:dyDescent="0.2">
      <c r="A313" s="97" t="s">
        <v>16</v>
      </c>
      <c r="B313" s="2">
        <f>H313+J313+L313+N313+P313+R313+T313+V313+X313+Z313+AB313+AD313</f>
        <v>1025.0999999999999</v>
      </c>
      <c r="C313" s="7">
        <f>H313+N313+V313+L313+AD313</f>
        <v>1025.0999999999999</v>
      </c>
      <c r="D313" s="2">
        <f>E313</f>
        <v>0</v>
      </c>
      <c r="E313" s="7">
        <f>M313+O313+Q313+S313+U313+W313+Y313+AA313+AC313+AE313</f>
        <v>0</v>
      </c>
      <c r="F313" s="4">
        <f t="shared" si="269"/>
        <v>0</v>
      </c>
      <c r="G313" s="4">
        <f t="shared" si="270"/>
        <v>0</v>
      </c>
      <c r="H313" s="1"/>
      <c r="I313" s="1"/>
      <c r="J313" s="1"/>
      <c r="K313" s="1"/>
      <c r="L313" s="1"/>
      <c r="M313" s="1"/>
      <c r="N313" s="1">
        <v>793.8</v>
      </c>
      <c r="O313" s="1"/>
      <c r="P313" s="1"/>
      <c r="Q313" s="1"/>
      <c r="R313" s="1"/>
      <c r="S313" s="1"/>
      <c r="T313" s="1"/>
      <c r="U313" s="1"/>
      <c r="V313" s="2">
        <v>231.3</v>
      </c>
      <c r="W313" s="1"/>
      <c r="X313" s="1"/>
      <c r="Y313" s="1"/>
      <c r="Z313" s="1"/>
      <c r="AA313" s="1"/>
      <c r="AB313" s="1"/>
      <c r="AC313" s="1"/>
      <c r="AD313" s="1"/>
      <c r="AE313" s="1"/>
      <c r="AF313" s="154"/>
      <c r="AG313" s="155"/>
      <c r="AH313" s="30"/>
      <c r="AI313" s="30"/>
    </row>
    <row r="314" spans="1:16384" s="32" customFormat="1" ht="57.75" customHeight="1" x14ac:dyDescent="0.2">
      <c r="A314" s="143" t="s">
        <v>107</v>
      </c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"/>
      <c r="AF314" s="10"/>
      <c r="AG314" s="30"/>
      <c r="AH314" s="30"/>
      <c r="AI314" s="30"/>
    </row>
    <row r="315" spans="1:16384" s="32" customFormat="1" ht="26.25" customHeight="1" x14ac:dyDescent="0.3">
      <c r="A315" s="33" t="s">
        <v>17</v>
      </c>
      <c r="B315" s="1">
        <f>B316+B317+B319+B320</f>
        <v>0</v>
      </c>
      <c r="C315" s="1">
        <f>C316+C317+C319+C320</f>
        <v>0</v>
      </c>
      <c r="D315" s="1">
        <f>D316+D317+D319+D320</f>
        <v>0</v>
      </c>
      <c r="E315" s="1">
        <f>E316+E317+E319+E320</f>
        <v>0</v>
      </c>
      <c r="F315" s="8" t="e">
        <f>E315/B315*100</f>
        <v>#DIV/0!</v>
      </c>
      <c r="G315" s="8" t="e">
        <f>E315/C315*100</f>
        <v>#DIV/0!</v>
      </c>
      <c r="H315" s="1">
        <f t="shared" ref="H315:AE315" si="273">H316+H317+H319+H320</f>
        <v>0</v>
      </c>
      <c r="I315" s="1">
        <f t="shared" si="273"/>
        <v>0</v>
      </c>
      <c r="J315" s="1">
        <f t="shared" si="273"/>
        <v>0</v>
      </c>
      <c r="K315" s="1">
        <f t="shared" si="273"/>
        <v>0</v>
      </c>
      <c r="L315" s="1">
        <f t="shared" si="273"/>
        <v>0</v>
      </c>
      <c r="M315" s="1">
        <f t="shared" si="273"/>
        <v>0</v>
      </c>
      <c r="N315" s="1">
        <f t="shared" si="273"/>
        <v>0</v>
      </c>
      <c r="O315" s="1">
        <f t="shared" si="273"/>
        <v>0</v>
      </c>
      <c r="P315" s="1">
        <f t="shared" si="273"/>
        <v>0</v>
      </c>
      <c r="Q315" s="1">
        <f t="shared" si="273"/>
        <v>0</v>
      </c>
      <c r="R315" s="1">
        <f t="shared" si="273"/>
        <v>0</v>
      </c>
      <c r="S315" s="1">
        <f t="shared" si="273"/>
        <v>0</v>
      </c>
      <c r="T315" s="1">
        <f t="shared" si="273"/>
        <v>0</v>
      </c>
      <c r="U315" s="1">
        <f t="shared" si="273"/>
        <v>0</v>
      </c>
      <c r="V315" s="1">
        <f t="shared" si="273"/>
        <v>0</v>
      </c>
      <c r="W315" s="1">
        <f t="shared" si="273"/>
        <v>0</v>
      </c>
      <c r="X315" s="1">
        <f t="shared" si="273"/>
        <v>0</v>
      </c>
      <c r="Y315" s="1">
        <f t="shared" si="273"/>
        <v>0</v>
      </c>
      <c r="Z315" s="1">
        <f t="shared" si="273"/>
        <v>0</v>
      </c>
      <c r="AA315" s="1">
        <f t="shared" si="273"/>
        <v>0</v>
      </c>
      <c r="AB315" s="1">
        <f t="shared" si="273"/>
        <v>0</v>
      </c>
      <c r="AC315" s="1">
        <f t="shared" si="273"/>
        <v>0</v>
      </c>
      <c r="AD315" s="1">
        <f t="shared" si="273"/>
        <v>0</v>
      </c>
      <c r="AE315" s="1">
        <f t="shared" si="273"/>
        <v>0</v>
      </c>
      <c r="AF315" s="10"/>
      <c r="AG315" s="30"/>
      <c r="AH315" s="30"/>
      <c r="AI315" s="30"/>
    </row>
    <row r="316" spans="1:16384" s="32" customFormat="1" ht="18.75" x14ac:dyDescent="0.3">
      <c r="A316" s="35" t="s">
        <v>13</v>
      </c>
      <c r="B316" s="2">
        <f>B323</f>
        <v>0</v>
      </c>
      <c r="C316" s="2">
        <f t="shared" ref="C316:E316" si="274">C323</f>
        <v>0</v>
      </c>
      <c r="D316" s="2">
        <f t="shared" si="274"/>
        <v>0</v>
      </c>
      <c r="E316" s="2">
        <f t="shared" si="274"/>
        <v>0</v>
      </c>
      <c r="F316" s="4" t="e">
        <f>E316/B316*100</f>
        <v>#DIV/0!</v>
      </c>
      <c r="G316" s="4" t="e">
        <f>E316/C316*100</f>
        <v>#DIV/0!</v>
      </c>
      <c r="H316" s="2">
        <f t="shared" ref="H316:AE320" si="275">H323</f>
        <v>0</v>
      </c>
      <c r="I316" s="2">
        <f t="shared" si="275"/>
        <v>0</v>
      </c>
      <c r="J316" s="2">
        <f t="shared" si="275"/>
        <v>0</v>
      </c>
      <c r="K316" s="2">
        <f t="shared" si="275"/>
        <v>0</v>
      </c>
      <c r="L316" s="2">
        <f t="shared" si="275"/>
        <v>0</v>
      </c>
      <c r="M316" s="2">
        <f t="shared" si="275"/>
        <v>0</v>
      </c>
      <c r="N316" s="2">
        <f t="shared" si="275"/>
        <v>0</v>
      </c>
      <c r="O316" s="2">
        <f t="shared" si="275"/>
        <v>0</v>
      </c>
      <c r="P316" s="2">
        <f t="shared" si="275"/>
        <v>0</v>
      </c>
      <c r="Q316" s="2">
        <f t="shared" si="275"/>
        <v>0</v>
      </c>
      <c r="R316" s="2">
        <f t="shared" si="275"/>
        <v>0</v>
      </c>
      <c r="S316" s="2">
        <f t="shared" si="275"/>
        <v>0</v>
      </c>
      <c r="T316" s="2">
        <f t="shared" si="275"/>
        <v>0</v>
      </c>
      <c r="U316" s="2">
        <f t="shared" si="275"/>
        <v>0</v>
      </c>
      <c r="V316" s="2">
        <f t="shared" si="275"/>
        <v>0</v>
      </c>
      <c r="W316" s="2">
        <f t="shared" si="275"/>
        <v>0</v>
      </c>
      <c r="X316" s="2">
        <f t="shared" si="275"/>
        <v>0</v>
      </c>
      <c r="Y316" s="2">
        <f t="shared" si="275"/>
        <v>0</v>
      </c>
      <c r="Z316" s="2">
        <f t="shared" si="275"/>
        <v>0</v>
      </c>
      <c r="AA316" s="2">
        <f t="shared" si="275"/>
        <v>0</v>
      </c>
      <c r="AB316" s="2">
        <f t="shared" si="275"/>
        <v>0</v>
      </c>
      <c r="AC316" s="2">
        <f t="shared" si="275"/>
        <v>0</v>
      </c>
      <c r="AD316" s="2">
        <f t="shared" si="275"/>
        <v>0</v>
      </c>
      <c r="AE316" s="2">
        <f t="shared" si="275"/>
        <v>0</v>
      </c>
      <c r="AF316" s="10"/>
      <c r="AG316" s="30"/>
      <c r="AH316" s="30"/>
      <c r="AI316" s="30"/>
    </row>
    <row r="317" spans="1:16384" s="32" customFormat="1" ht="18.75" x14ac:dyDescent="0.3">
      <c r="A317" s="35" t="s">
        <v>14</v>
      </c>
      <c r="B317" s="2">
        <f t="shared" ref="B317:Q320" si="276">B324</f>
        <v>0</v>
      </c>
      <c r="C317" s="2">
        <f t="shared" si="276"/>
        <v>0</v>
      </c>
      <c r="D317" s="2">
        <f t="shared" si="276"/>
        <v>0</v>
      </c>
      <c r="E317" s="2">
        <f t="shared" si="276"/>
        <v>0</v>
      </c>
      <c r="F317" s="4" t="e">
        <f>E317/B317*100</f>
        <v>#DIV/0!</v>
      </c>
      <c r="G317" s="4" t="e">
        <f>E317/C317*100</f>
        <v>#DIV/0!</v>
      </c>
      <c r="H317" s="2">
        <f t="shared" si="275"/>
        <v>0</v>
      </c>
      <c r="I317" s="2">
        <f t="shared" si="275"/>
        <v>0</v>
      </c>
      <c r="J317" s="2">
        <f t="shared" si="275"/>
        <v>0</v>
      </c>
      <c r="K317" s="2">
        <f t="shared" si="275"/>
        <v>0</v>
      </c>
      <c r="L317" s="2">
        <f t="shared" si="275"/>
        <v>0</v>
      </c>
      <c r="M317" s="2">
        <f t="shared" si="275"/>
        <v>0</v>
      </c>
      <c r="N317" s="2">
        <f t="shared" si="275"/>
        <v>0</v>
      </c>
      <c r="O317" s="2">
        <f t="shared" si="275"/>
        <v>0</v>
      </c>
      <c r="P317" s="2">
        <f t="shared" si="275"/>
        <v>0</v>
      </c>
      <c r="Q317" s="2">
        <f t="shared" si="275"/>
        <v>0</v>
      </c>
      <c r="R317" s="2">
        <f t="shared" si="275"/>
        <v>0</v>
      </c>
      <c r="S317" s="2">
        <f t="shared" si="275"/>
        <v>0</v>
      </c>
      <c r="T317" s="2">
        <f t="shared" si="275"/>
        <v>0</v>
      </c>
      <c r="U317" s="2">
        <f t="shared" si="275"/>
        <v>0</v>
      </c>
      <c r="V317" s="2">
        <f t="shared" si="275"/>
        <v>0</v>
      </c>
      <c r="W317" s="2">
        <f t="shared" si="275"/>
        <v>0</v>
      </c>
      <c r="X317" s="2">
        <f t="shared" si="275"/>
        <v>0</v>
      </c>
      <c r="Y317" s="2">
        <f t="shared" si="275"/>
        <v>0</v>
      </c>
      <c r="Z317" s="2">
        <f t="shared" si="275"/>
        <v>0</v>
      </c>
      <c r="AA317" s="2">
        <f t="shared" si="275"/>
        <v>0</v>
      </c>
      <c r="AB317" s="2">
        <f t="shared" si="275"/>
        <v>0</v>
      </c>
      <c r="AC317" s="2">
        <f t="shared" si="275"/>
        <v>0</v>
      </c>
      <c r="AD317" s="2">
        <f t="shared" si="275"/>
        <v>0</v>
      </c>
      <c r="AE317" s="2">
        <f t="shared" si="275"/>
        <v>0</v>
      </c>
      <c r="AF317" s="10"/>
      <c r="AG317" s="30"/>
      <c r="AH317" s="30"/>
      <c r="AI317" s="30"/>
    </row>
    <row r="318" spans="1:16384" s="32" customFormat="1" ht="37.5" x14ac:dyDescent="0.3">
      <c r="A318" s="46" t="s">
        <v>35</v>
      </c>
      <c r="B318" s="95">
        <f>B325</f>
        <v>0</v>
      </c>
      <c r="C318" s="2">
        <f t="shared" si="276"/>
        <v>0</v>
      </c>
      <c r="D318" s="2">
        <f t="shared" si="276"/>
        <v>0</v>
      </c>
      <c r="E318" s="2">
        <f t="shared" si="276"/>
        <v>0</v>
      </c>
      <c r="F318" s="2" t="e">
        <f t="shared" si="276"/>
        <v>#DIV/0!</v>
      </c>
      <c r="G318" s="2" t="e">
        <f t="shared" si="276"/>
        <v>#DIV/0!</v>
      </c>
      <c r="H318" s="2">
        <f t="shared" si="276"/>
        <v>0</v>
      </c>
      <c r="I318" s="2">
        <f t="shared" si="276"/>
        <v>0</v>
      </c>
      <c r="J318" s="2">
        <f t="shared" si="276"/>
        <v>0</v>
      </c>
      <c r="K318" s="2">
        <f t="shared" si="276"/>
        <v>0</v>
      </c>
      <c r="L318" s="2">
        <f t="shared" si="276"/>
        <v>0</v>
      </c>
      <c r="M318" s="2">
        <f t="shared" si="276"/>
        <v>0</v>
      </c>
      <c r="N318" s="2">
        <f t="shared" si="276"/>
        <v>0</v>
      </c>
      <c r="O318" s="2">
        <f t="shared" si="276"/>
        <v>0</v>
      </c>
      <c r="P318" s="2">
        <f t="shared" si="276"/>
        <v>0</v>
      </c>
      <c r="Q318" s="2">
        <f t="shared" si="276"/>
        <v>0</v>
      </c>
      <c r="R318" s="2">
        <f t="shared" si="275"/>
        <v>0</v>
      </c>
      <c r="S318" s="2">
        <f t="shared" si="275"/>
        <v>0</v>
      </c>
      <c r="T318" s="2">
        <f t="shared" si="275"/>
        <v>0</v>
      </c>
      <c r="U318" s="2">
        <f t="shared" si="275"/>
        <v>0</v>
      </c>
      <c r="V318" s="2">
        <f t="shared" si="275"/>
        <v>0</v>
      </c>
      <c r="W318" s="2">
        <f t="shared" si="275"/>
        <v>0</v>
      </c>
      <c r="X318" s="2">
        <f t="shared" si="275"/>
        <v>0</v>
      </c>
      <c r="Y318" s="2">
        <f t="shared" si="275"/>
        <v>0</v>
      </c>
      <c r="Z318" s="2">
        <f t="shared" si="275"/>
        <v>0</v>
      </c>
      <c r="AA318" s="2">
        <f t="shared" si="275"/>
        <v>0</v>
      </c>
      <c r="AB318" s="2">
        <f t="shared" si="275"/>
        <v>0</v>
      </c>
      <c r="AC318" s="2">
        <f t="shared" si="275"/>
        <v>0</v>
      </c>
      <c r="AD318" s="2">
        <f t="shared" si="275"/>
        <v>0</v>
      </c>
      <c r="AE318" s="2">
        <f t="shared" si="275"/>
        <v>0</v>
      </c>
      <c r="AF318" s="10"/>
      <c r="AG318" s="30"/>
      <c r="AH318" s="30"/>
      <c r="AI318" s="30"/>
    </row>
    <row r="319" spans="1:16384" s="32" customFormat="1" ht="18.75" x14ac:dyDescent="0.3">
      <c r="A319" s="35" t="s">
        <v>15</v>
      </c>
      <c r="B319" s="2">
        <f>B326</f>
        <v>0</v>
      </c>
      <c r="C319" s="2">
        <f t="shared" si="276"/>
        <v>0</v>
      </c>
      <c r="D319" s="2">
        <f t="shared" si="276"/>
        <v>0</v>
      </c>
      <c r="E319" s="2">
        <f t="shared" si="276"/>
        <v>0</v>
      </c>
      <c r="F319" s="4"/>
      <c r="G319" s="4"/>
      <c r="H319" s="2">
        <f t="shared" si="276"/>
        <v>0</v>
      </c>
      <c r="I319" s="2">
        <f t="shared" si="276"/>
        <v>0</v>
      </c>
      <c r="J319" s="2">
        <f t="shared" si="276"/>
        <v>0</v>
      </c>
      <c r="K319" s="2">
        <f t="shared" si="276"/>
        <v>0</v>
      </c>
      <c r="L319" s="2">
        <f t="shared" si="276"/>
        <v>0</v>
      </c>
      <c r="M319" s="2">
        <f t="shared" si="276"/>
        <v>0</v>
      </c>
      <c r="N319" s="2">
        <f t="shared" si="276"/>
        <v>0</v>
      </c>
      <c r="O319" s="2">
        <f t="shared" si="276"/>
        <v>0</v>
      </c>
      <c r="P319" s="2">
        <f t="shared" si="276"/>
        <v>0</v>
      </c>
      <c r="Q319" s="2">
        <f t="shared" si="276"/>
        <v>0</v>
      </c>
      <c r="R319" s="2">
        <f t="shared" si="275"/>
        <v>0</v>
      </c>
      <c r="S319" s="2">
        <f t="shared" si="275"/>
        <v>0</v>
      </c>
      <c r="T319" s="2">
        <f t="shared" si="275"/>
        <v>0</v>
      </c>
      <c r="U319" s="2">
        <f t="shared" si="275"/>
        <v>0</v>
      </c>
      <c r="V319" s="2">
        <f t="shared" si="275"/>
        <v>0</v>
      </c>
      <c r="W319" s="2">
        <f t="shared" si="275"/>
        <v>0</v>
      </c>
      <c r="X319" s="2">
        <f t="shared" si="275"/>
        <v>0</v>
      </c>
      <c r="Y319" s="2">
        <f t="shared" si="275"/>
        <v>0</v>
      </c>
      <c r="Z319" s="2">
        <f t="shared" si="275"/>
        <v>0</v>
      </c>
      <c r="AA319" s="2">
        <f t="shared" si="275"/>
        <v>0</v>
      </c>
      <c r="AB319" s="2">
        <f t="shared" si="275"/>
        <v>0</v>
      </c>
      <c r="AC319" s="2">
        <f t="shared" si="275"/>
        <v>0</v>
      </c>
      <c r="AD319" s="2">
        <f t="shared" si="275"/>
        <v>0</v>
      </c>
      <c r="AE319" s="2">
        <f t="shared" si="275"/>
        <v>0</v>
      </c>
      <c r="AF319" s="10"/>
      <c r="AG319" s="30"/>
      <c r="AH319" s="30"/>
      <c r="AI319" s="30"/>
    </row>
    <row r="320" spans="1:16384" s="32" customFormat="1" ht="18.75" x14ac:dyDescent="0.3">
      <c r="A320" s="35" t="s">
        <v>16</v>
      </c>
      <c r="B320" s="2">
        <f>B327</f>
        <v>0</v>
      </c>
      <c r="C320" s="2">
        <f t="shared" si="276"/>
        <v>0</v>
      </c>
      <c r="D320" s="2">
        <f t="shared" si="276"/>
        <v>0</v>
      </c>
      <c r="E320" s="2">
        <f t="shared" si="276"/>
        <v>0</v>
      </c>
      <c r="F320" s="4" t="e">
        <f t="shared" ref="F320" si="277">E320/B320*100</f>
        <v>#DIV/0!</v>
      </c>
      <c r="G320" s="4" t="e">
        <f t="shared" ref="G320" si="278">E320/C320*100</f>
        <v>#DIV/0!</v>
      </c>
      <c r="H320" s="2">
        <f t="shared" si="276"/>
        <v>0</v>
      </c>
      <c r="I320" s="2">
        <f t="shared" si="276"/>
        <v>0</v>
      </c>
      <c r="J320" s="2">
        <f t="shared" si="276"/>
        <v>0</v>
      </c>
      <c r="K320" s="2">
        <f t="shared" si="276"/>
        <v>0</v>
      </c>
      <c r="L320" s="2">
        <f t="shared" si="276"/>
        <v>0</v>
      </c>
      <c r="M320" s="2">
        <f t="shared" si="276"/>
        <v>0</v>
      </c>
      <c r="N320" s="2">
        <f t="shared" si="276"/>
        <v>0</v>
      </c>
      <c r="O320" s="2">
        <f t="shared" si="276"/>
        <v>0</v>
      </c>
      <c r="P320" s="2">
        <f t="shared" si="276"/>
        <v>0</v>
      </c>
      <c r="Q320" s="2">
        <f t="shared" si="276"/>
        <v>0</v>
      </c>
      <c r="R320" s="2">
        <f t="shared" si="275"/>
        <v>0</v>
      </c>
      <c r="S320" s="2">
        <f t="shared" si="275"/>
        <v>0</v>
      </c>
      <c r="T320" s="2">
        <f t="shared" si="275"/>
        <v>0</v>
      </c>
      <c r="U320" s="2">
        <f t="shared" si="275"/>
        <v>0</v>
      </c>
      <c r="V320" s="2">
        <f t="shared" si="275"/>
        <v>0</v>
      </c>
      <c r="W320" s="2">
        <f t="shared" si="275"/>
        <v>0</v>
      </c>
      <c r="X320" s="2">
        <f t="shared" si="275"/>
        <v>0</v>
      </c>
      <c r="Y320" s="2">
        <f t="shared" si="275"/>
        <v>0</v>
      </c>
      <c r="Z320" s="2">
        <f t="shared" si="275"/>
        <v>0</v>
      </c>
      <c r="AA320" s="2">
        <f t="shared" si="275"/>
        <v>0</v>
      </c>
      <c r="AB320" s="2">
        <f t="shared" si="275"/>
        <v>0</v>
      </c>
      <c r="AC320" s="2">
        <f t="shared" si="275"/>
        <v>0</v>
      </c>
      <c r="AD320" s="2">
        <f t="shared" si="275"/>
        <v>0</v>
      </c>
      <c r="AE320" s="2">
        <f t="shared" si="275"/>
        <v>0</v>
      </c>
      <c r="AF320" s="10"/>
      <c r="AG320" s="30"/>
      <c r="AH320" s="30"/>
      <c r="AI320" s="30"/>
    </row>
    <row r="321" spans="1:273" s="32" customFormat="1" ht="318" customHeight="1" x14ac:dyDescent="0.2">
      <c r="A321" s="153" t="s">
        <v>55</v>
      </c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7"/>
      <c r="AF321" s="10" t="s">
        <v>58</v>
      </c>
      <c r="AG321" s="30"/>
      <c r="AH321" s="30"/>
      <c r="AI321" s="30"/>
    </row>
    <row r="322" spans="1:273" s="31" customFormat="1" ht="18.75" x14ac:dyDescent="0.2">
      <c r="A322" s="13" t="s">
        <v>17</v>
      </c>
      <c r="B322" s="1">
        <f>B323+B324+B327+B342</f>
        <v>0</v>
      </c>
      <c r="C322" s="1">
        <f>C323+C324+C327+C342</f>
        <v>0</v>
      </c>
      <c r="D322" s="1">
        <f>D323+D324+D327+D342</f>
        <v>0</v>
      </c>
      <c r="E322" s="1">
        <f>E323+E324+E327+E342</f>
        <v>0</v>
      </c>
      <c r="F322" s="8" t="e">
        <f t="shared" ref="F322" si="279">E322/B322*100</f>
        <v>#DIV/0!</v>
      </c>
      <c r="G322" s="8" t="e">
        <f t="shared" ref="G322" si="280">E322/C322*100</f>
        <v>#DIV/0!</v>
      </c>
      <c r="H322" s="1">
        <f t="shared" ref="H322:I322" si="281">H323+H324+H326+H327</f>
        <v>0</v>
      </c>
      <c r="I322" s="1">
        <f t="shared" si="281"/>
        <v>0</v>
      </c>
      <c r="J322" s="1">
        <f>J323+J324+J326+J327</f>
        <v>0</v>
      </c>
      <c r="K322" s="1">
        <f t="shared" ref="K322:AE322" si="282">K323+K324+K326+K327</f>
        <v>0</v>
      </c>
      <c r="L322" s="1">
        <f t="shared" si="282"/>
        <v>0</v>
      </c>
      <c r="M322" s="1">
        <f t="shared" si="282"/>
        <v>0</v>
      </c>
      <c r="N322" s="1">
        <f t="shared" si="282"/>
        <v>0</v>
      </c>
      <c r="O322" s="1">
        <f t="shared" si="282"/>
        <v>0</v>
      </c>
      <c r="P322" s="1">
        <f t="shared" si="282"/>
        <v>0</v>
      </c>
      <c r="Q322" s="1">
        <f t="shared" si="282"/>
        <v>0</v>
      </c>
      <c r="R322" s="1">
        <f t="shared" si="282"/>
        <v>0</v>
      </c>
      <c r="S322" s="1">
        <f t="shared" si="282"/>
        <v>0</v>
      </c>
      <c r="T322" s="1">
        <f t="shared" si="282"/>
        <v>0</v>
      </c>
      <c r="U322" s="1">
        <f t="shared" si="282"/>
        <v>0</v>
      </c>
      <c r="V322" s="1">
        <f t="shared" si="282"/>
        <v>0</v>
      </c>
      <c r="W322" s="1">
        <f t="shared" si="282"/>
        <v>0</v>
      </c>
      <c r="X322" s="1">
        <f t="shared" si="282"/>
        <v>0</v>
      </c>
      <c r="Y322" s="1">
        <f t="shared" si="282"/>
        <v>0</v>
      </c>
      <c r="Z322" s="1">
        <f t="shared" si="282"/>
        <v>0</v>
      </c>
      <c r="AA322" s="1">
        <f t="shared" si="282"/>
        <v>0</v>
      </c>
      <c r="AB322" s="1">
        <f t="shared" si="282"/>
        <v>0</v>
      </c>
      <c r="AC322" s="1">
        <f t="shared" si="282"/>
        <v>0</v>
      </c>
      <c r="AD322" s="1">
        <f t="shared" si="282"/>
        <v>0</v>
      </c>
      <c r="AE322" s="1">
        <f t="shared" si="282"/>
        <v>0</v>
      </c>
      <c r="AF322" s="10"/>
      <c r="AG322" s="30"/>
      <c r="AH322" s="30"/>
      <c r="AI322" s="30"/>
    </row>
    <row r="323" spans="1:273" s="31" customFormat="1" ht="18.75" x14ac:dyDescent="0.2">
      <c r="A323" s="93" t="s">
        <v>13</v>
      </c>
      <c r="B323" s="2">
        <f>H323+J323+L323+N323+P323+R323+T323+V323+X323+Z323+AB323+AD323</f>
        <v>0</v>
      </c>
      <c r="C323" s="2">
        <f>H323</f>
        <v>0</v>
      </c>
      <c r="D323" s="2"/>
      <c r="E323" s="2"/>
      <c r="F323" s="4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1"/>
      <c r="AF323" s="10"/>
      <c r="AG323" s="30"/>
      <c r="AH323" s="30"/>
      <c r="AI323" s="30"/>
    </row>
    <row r="324" spans="1:273" s="31" customFormat="1" ht="40.5" customHeight="1" x14ac:dyDescent="0.2">
      <c r="A324" s="93" t="s">
        <v>29</v>
      </c>
      <c r="B324" s="2">
        <f>H324+J324+L324+N324+P324+R324+T324+V324+X324+Z324+AB324+AD324</f>
        <v>0</v>
      </c>
      <c r="C324" s="2">
        <f>H324</f>
        <v>0</v>
      </c>
      <c r="D324" s="2">
        <f>E324</f>
        <v>0</v>
      </c>
      <c r="E324" s="7">
        <f>I324+K324+M324+O324+Q324+S324+U324+W324+Y324+AA324+AC324+AE324</f>
        <v>0</v>
      </c>
      <c r="F324" s="4" t="e">
        <f t="shared" ref="F324" si="283">E324/B324*100</f>
        <v>#DIV/0!</v>
      </c>
      <c r="G324" s="4" t="e">
        <f t="shared" ref="G324" si="284">E324/C324*100</f>
        <v>#DIV/0!</v>
      </c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0"/>
      <c r="AG324" s="30"/>
      <c r="AH324" s="30"/>
      <c r="AI324" s="30"/>
    </row>
    <row r="325" spans="1:273" s="31" customFormat="1" ht="40.5" customHeight="1" x14ac:dyDescent="0.2">
      <c r="A325" s="99" t="s">
        <v>35</v>
      </c>
      <c r="B325" s="95">
        <f>B324</f>
        <v>0</v>
      </c>
      <c r="C325" s="2">
        <f t="shared" ref="C325:AE325" si="285">C324</f>
        <v>0</v>
      </c>
      <c r="D325" s="2">
        <f t="shared" si="285"/>
        <v>0</v>
      </c>
      <c r="E325" s="2">
        <f t="shared" si="285"/>
        <v>0</v>
      </c>
      <c r="F325" s="2" t="e">
        <f t="shared" si="285"/>
        <v>#DIV/0!</v>
      </c>
      <c r="G325" s="2" t="e">
        <f t="shared" si="285"/>
        <v>#DIV/0!</v>
      </c>
      <c r="H325" s="2">
        <f t="shared" si="285"/>
        <v>0</v>
      </c>
      <c r="I325" s="2">
        <f t="shared" si="285"/>
        <v>0</v>
      </c>
      <c r="J325" s="2">
        <f t="shared" si="285"/>
        <v>0</v>
      </c>
      <c r="K325" s="2">
        <f t="shared" si="285"/>
        <v>0</v>
      </c>
      <c r="L325" s="2">
        <f t="shared" si="285"/>
        <v>0</v>
      </c>
      <c r="M325" s="2">
        <f t="shared" si="285"/>
        <v>0</v>
      </c>
      <c r="N325" s="2">
        <f t="shared" si="285"/>
        <v>0</v>
      </c>
      <c r="O325" s="2">
        <f t="shared" si="285"/>
        <v>0</v>
      </c>
      <c r="P325" s="2">
        <f t="shared" si="285"/>
        <v>0</v>
      </c>
      <c r="Q325" s="2">
        <f t="shared" si="285"/>
        <v>0</v>
      </c>
      <c r="R325" s="2">
        <f t="shared" si="285"/>
        <v>0</v>
      </c>
      <c r="S325" s="2">
        <f t="shared" si="285"/>
        <v>0</v>
      </c>
      <c r="T325" s="2">
        <f t="shared" si="285"/>
        <v>0</v>
      </c>
      <c r="U325" s="2">
        <f t="shared" si="285"/>
        <v>0</v>
      </c>
      <c r="V325" s="2">
        <f t="shared" si="285"/>
        <v>0</v>
      </c>
      <c r="W325" s="2">
        <f t="shared" si="285"/>
        <v>0</v>
      </c>
      <c r="X325" s="2">
        <f t="shared" si="285"/>
        <v>0</v>
      </c>
      <c r="Y325" s="2">
        <f t="shared" si="285"/>
        <v>0</v>
      </c>
      <c r="Z325" s="2">
        <f t="shared" si="285"/>
        <v>0</v>
      </c>
      <c r="AA325" s="2">
        <f t="shared" si="285"/>
        <v>0</v>
      </c>
      <c r="AB325" s="2">
        <f t="shared" si="285"/>
        <v>0</v>
      </c>
      <c r="AC325" s="2">
        <f t="shared" si="285"/>
        <v>0</v>
      </c>
      <c r="AD325" s="2">
        <f t="shared" si="285"/>
        <v>0</v>
      </c>
      <c r="AE325" s="2">
        <f t="shared" si="285"/>
        <v>0</v>
      </c>
      <c r="AF325" s="10"/>
      <c r="AG325" s="30"/>
      <c r="AH325" s="30"/>
      <c r="AI325" s="30"/>
    </row>
    <row r="326" spans="1:273" s="32" customFormat="1" ht="18.75" x14ac:dyDescent="0.3">
      <c r="A326" s="35" t="s">
        <v>15</v>
      </c>
      <c r="B326" s="5"/>
      <c r="C326" s="2">
        <f t="shared" ref="C326:C327" si="286">H326</f>
        <v>0</v>
      </c>
      <c r="D326" s="5"/>
      <c r="E326" s="5"/>
      <c r="F326" s="5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0"/>
      <c r="AG326" s="30"/>
      <c r="AH326" s="30"/>
      <c r="AI326" s="30"/>
    </row>
    <row r="327" spans="1:273" s="32" customFormat="1" ht="19.350000000000001" customHeight="1" x14ac:dyDescent="0.3">
      <c r="A327" s="35" t="s">
        <v>16</v>
      </c>
      <c r="B327" s="2">
        <f>R327+X327+Z327+T327+V327</f>
        <v>0</v>
      </c>
      <c r="C327" s="2">
        <f t="shared" si="286"/>
        <v>0</v>
      </c>
      <c r="D327" s="2"/>
      <c r="E327" s="7">
        <f>I327+K327+M327+O327+Q327+S327+U327+W327+Y327+AA327+AC327+AE327</f>
        <v>0</v>
      </c>
      <c r="F327" s="4" t="e">
        <f>E327/B327*100</f>
        <v>#DIV/0!</v>
      </c>
      <c r="G327" s="4" t="e">
        <f>E327/C327*100</f>
        <v>#DIV/0!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0"/>
      <c r="AG327" s="30"/>
      <c r="AH327" s="30"/>
      <c r="AI327" s="30"/>
    </row>
    <row r="328" spans="1:273" s="32" customFormat="1" ht="57.75" customHeight="1" x14ac:dyDescent="0.2">
      <c r="A328" s="143" t="s">
        <v>108</v>
      </c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"/>
      <c r="AF328" s="10"/>
      <c r="AG328" s="30"/>
      <c r="AH328" s="30"/>
      <c r="AI328" s="30"/>
    </row>
    <row r="329" spans="1:273" s="32" customFormat="1" ht="26.25" customHeight="1" x14ac:dyDescent="0.3">
      <c r="A329" s="33" t="s">
        <v>17</v>
      </c>
      <c r="B329" s="1">
        <f>B330+B331+B333+B334</f>
        <v>471979.28294000006</v>
      </c>
      <c r="C329" s="1">
        <f>C330+C331+C333+C334</f>
        <v>471979.28294000006</v>
      </c>
      <c r="D329" s="1">
        <f>D330+D331+D333+D334</f>
        <v>464971.6</v>
      </c>
      <c r="E329" s="1">
        <f>E330+E331+E333+E334</f>
        <v>464971.6</v>
      </c>
      <c r="F329" s="8">
        <f>E329/B329*100</f>
        <v>98.515256242530683</v>
      </c>
      <c r="G329" s="8">
        <f>E329/C329*100</f>
        <v>98.515256242530683</v>
      </c>
      <c r="H329" s="1">
        <f t="shared" ref="H329:AE329" si="287">H330+H331+H333+H334</f>
        <v>0</v>
      </c>
      <c r="I329" s="1">
        <f t="shared" si="287"/>
        <v>0</v>
      </c>
      <c r="J329" s="1">
        <f t="shared" si="287"/>
        <v>862.08294000000001</v>
      </c>
      <c r="K329" s="1">
        <f t="shared" si="287"/>
        <v>862.1</v>
      </c>
      <c r="L329" s="1">
        <f t="shared" si="287"/>
        <v>20526.2</v>
      </c>
      <c r="M329" s="1">
        <f t="shared" si="287"/>
        <v>20526.2</v>
      </c>
      <c r="N329" s="1">
        <f t="shared" si="287"/>
        <v>24487.7</v>
      </c>
      <c r="O329" s="1">
        <f t="shared" si="287"/>
        <v>19165.900000000001</v>
      </c>
      <c r="P329" s="1">
        <f t="shared" si="287"/>
        <v>20165.699999999997</v>
      </c>
      <c r="Q329" s="1">
        <f t="shared" si="287"/>
        <v>25487.599999999999</v>
      </c>
      <c r="R329" s="1">
        <f t="shared" si="287"/>
        <v>25364</v>
      </c>
      <c r="S329" s="1">
        <f t="shared" si="287"/>
        <v>25364</v>
      </c>
      <c r="T329" s="1">
        <f t="shared" si="287"/>
        <v>38029.5</v>
      </c>
      <c r="U329" s="1">
        <f t="shared" si="287"/>
        <v>29507.5</v>
      </c>
      <c r="V329" s="1">
        <f t="shared" si="287"/>
        <v>44194</v>
      </c>
      <c r="W329" s="1">
        <f t="shared" si="287"/>
        <v>50291.1</v>
      </c>
      <c r="X329" s="1">
        <f t="shared" si="287"/>
        <v>73054.2</v>
      </c>
      <c r="Y329" s="1">
        <f t="shared" si="287"/>
        <v>12216.6</v>
      </c>
      <c r="Z329" s="1">
        <f t="shared" si="287"/>
        <v>68592</v>
      </c>
      <c r="AA329" s="1">
        <f t="shared" si="287"/>
        <v>57156.100000000006</v>
      </c>
      <c r="AB329" s="1">
        <f t="shared" si="287"/>
        <v>85413.7</v>
      </c>
      <c r="AC329" s="1">
        <f t="shared" si="287"/>
        <v>79886.200000000012</v>
      </c>
      <c r="AD329" s="1">
        <f>AD330+AD331+AD333+AD334</f>
        <v>71290.2</v>
      </c>
      <c r="AE329" s="1">
        <f t="shared" si="287"/>
        <v>144508.29999999999</v>
      </c>
      <c r="AF329" s="10"/>
      <c r="AG329" s="30"/>
      <c r="AH329" s="30"/>
      <c r="AI329" s="30"/>
    </row>
    <row r="330" spans="1:273" s="32" customFormat="1" ht="18.75" x14ac:dyDescent="0.3">
      <c r="A330" s="35" t="s">
        <v>13</v>
      </c>
      <c r="B330" s="2">
        <f>B337</f>
        <v>394187.30000000005</v>
      </c>
      <c r="C330" s="2">
        <f>C337</f>
        <v>394187.30000000005</v>
      </c>
      <c r="D330" s="2">
        <f t="shared" ref="D330:E330" si="288">D337</f>
        <v>389272.5</v>
      </c>
      <c r="E330" s="2">
        <f t="shared" si="288"/>
        <v>389272.5</v>
      </c>
      <c r="F330" s="4">
        <f>E330/B330*100</f>
        <v>98.753181545930062</v>
      </c>
      <c r="G330" s="4">
        <f>E330/C330*100</f>
        <v>98.753181545930062</v>
      </c>
      <c r="H330" s="2">
        <f t="shared" ref="H330:AE334" si="289">H337</f>
        <v>0</v>
      </c>
      <c r="I330" s="2">
        <f t="shared" si="289"/>
        <v>0</v>
      </c>
      <c r="J330" s="2">
        <f t="shared" si="289"/>
        <v>0</v>
      </c>
      <c r="K330" s="2">
        <f t="shared" si="289"/>
        <v>0</v>
      </c>
      <c r="L330" s="2">
        <f t="shared" si="289"/>
        <v>19249.400000000001</v>
      </c>
      <c r="M330" s="2">
        <f t="shared" si="289"/>
        <v>19249.400000000001</v>
      </c>
      <c r="N330" s="2">
        <f t="shared" si="289"/>
        <v>22039</v>
      </c>
      <c r="O330" s="2">
        <f t="shared" si="289"/>
        <v>16717.2</v>
      </c>
      <c r="P330" s="2">
        <f t="shared" si="289"/>
        <v>18149.099999999999</v>
      </c>
      <c r="Q330" s="2">
        <f t="shared" si="289"/>
        <v>23471</v>
      </c>
      <c r="R330" s="2">
        <f t="shared" si="289"/>
        <v>14127.6</v>
      </c>
      <c r="S330" s="2">
        <f t="shared" si="289"/>
        <v>14127.6</v>
      </c>
      <c r="T330" s="2">
        <f t="shared" si="289"/>
        <v>27949.5</v>
      </c>
      <c r="U330" s="2">
        <f t="shared" si="289"/>
        <v>19682.2</v>
      </c>
      <c r="V330" s="2">
        <f t="shared" si="289"/>
        <v>39375.1</v>
      </c>
      <c r="W330" s="2">
        <f t="shared" si="289"/>
        <v>45774</v>
      </c>
      <c r="X330" s="2">
        <f t="shared" si="289"/>
        <v>48096.4</v>
      </c>
      <c r="Y330" s="2">
        <f t="shared" si="289"/>
        <v>8387</v>
      </c>
      <c r="Z330" s="2">
        <f t="shared" si="289"/>
        <v>61732.800000000003</v>
      </c>
      <c r="AA330" s="2">
        <f t="shared" si="289"/>
        <v>52120.800000000003</v>
      </c>
      <c r="AB330" s="2">
        <f t="shared" si="289"/>
        <v>76872.399999999994</v>
      </c>
      <c r="AC330" s="2">
        <f t="shared" si="289"/>
        <v>63055.3</v>
      </c>
      <c r="AD330" s="2">
        <f t="shared" si="289"/>
        <v>66596</v>
      </c>
      <c r="AE330" s="2">
        <f t="shared" si="289"/>
        <v>126688</v>
      </c>
      <c r="AF330" s="10"/>
      <c r="AG330" s="30"/>
      <c r="AH330" s="30"/>
      <c r="AI330" s="30"/>
    </row>
    <row r="331" spans="1:273" s="32" customFormat="1" ht="18.75" x14ac:dyDescent="0.3">
      <c r="A331" s="35" t="s">
        <v>14</v>
      </c>
      <c r="B331" s="2">
        <f t="shared" ref="B331:Q334" si="290">B338</f>
        <v>62814.982940000002</v>
      </c>
      <c r="C331" s="2">
        <f t="shared" si="290"/>
        <v>62814.982939999987</v>
      </c>
      <c r="D331" s="2">
        <f t="shared" si="290"/>
        <v>60722.100000000006</v>
      </c>
      <c r="E331" s="2">
        <f t="shared" si="290"/>
        <v>60722.100000000006</v>
      </c>
      <c r="F331" s="4">
        <f>E331/B331*100</f>
        <v>96.668178765567632</v>
      </c>
      <c r="G331" s="4">
        <f>E331/C331*100</f>
        <v>96.668178765567646</v>
      </c>
      <c r="H331" s="2">
        <f t="shared" si="289"/>
        <v>0</v>
      </c>
      <c r="I331" s="2">
        <f t="shared" si="289"/>
        <v>0</v>
      </c>
      <c r="J331" s="2">
        <f t="shared" si="289"/>
        <v>862.08294000000001</v>
      </c>
      <c r="K331" s="2">
        <f t="shared" si="289"/>
        <v>862.1</v>
      </c>
      <c r="L331" s="2">
        <f t="shared" si="289"/>
        <v>1276.8</v>
      </c>
      <c r="M331" s="2">
        <f t="shared" si="289"/>
        <v>1276.8</v>
      </c>
      <c r="N331" s="2">
        <f t="shared" si="289"/>
        <v>2448.6999999999998</v>
      </c>
      <c r="O331" s="2">
        <f t="shared" si="289"/>
        <v>2448.6999999999998</v>
      </c>
      <c r="P331" s="2">
        <f t="shared" si="289"/>
        <v>2016.6</v>
      </c>
      <c r="Q331" s="2">
        <f t="shared" si="289"/>
        <v>2016.6</v>
      </c>
      <c r="R331" s="2">
        <f t="shared" si="289"/>
        <v>2536.4</v>
      </c>
      <c r="S331" s="2">
        <f t="shared" si="289"/>
        <v>2536.4</v>
      </c>
      <c r="T331" s="2">
        <f t="shared" si="289"/>
        <v>3803</v>
      </c>
      <c r="U331" s="2">
        <f t="shared" si="289"/>
        <v>3548.3</v>
      </c>
      <c r="V331" s="2">
        <f t="shared" si="289"/>
        <v>4818.8999999999996</v>
      </c>
      <c r="W331" s="2">
        <f t="shared" si="289"/>
        <v>4517.1000000000004</v>
      </c>
      <c r="X331" s="2">
        <f t="shared" si="289"/>
        <v>24957.8</v>
      </c>
      <c r="Y331" s="2">
        <f t="shared" si="289"/>
        <v>3829.6</v>
      </c>
      <c r="Z331" s="2">
        <f t="shared" si="289"/>
        <v>6859.2</v>
      </c>
      <c r="AA331" s="2">
        <f t="shared" si="289"/>
        <v>5035.3</v>
      </c>
      <c r="AB331" s="2">
        <f t="shared" si="289"/>
        <v>8541.2999999999993</v>
      </c>
      <c r="AC331" s="2">
        <f t="shared" si="289"/>
        <v>16830.900000000001</v>
      </c>
      <c r="AD331" s="2">
        <f t="shared" si="289"/>
        <v>4694.2</v>
      </c>
      <c r="AE331" s="2">
        <f t="shared" si="289"/>
        <v>17820.3</v>
      </c>
      <c r="AF331" s="10"/>
      <c r="AG331" s="30"/>
      <c r="AH331" s="30"/>
      <c r="AI331" s="30"/>
    </row>
    <row r="332" spans="1:273" s="32" customFormat="1" ht="37.5" x14ac:dyDescent="0.3">
      <c r="A332" s="46" t="s">
        <v>35</v>
      </c>
      <c r="B332" s="95">
        <f>B339</f>
        <v>45462.682939999999</v>
      </c>
      <c r="C332" s="2">
        <f t="shared" si="290"/>
        <v>45462.682939999999</v>
      </c>
      <c r="D332" s="2">
        <f t="shared" si="290"/>
        <v>44916.6</v>
      </c>
      <c r="E332" s="2">
        <f t="shared" si="290"/>
        <v>44916.6</v>
      </c>
      <c r="F332" s="2">
        <f t="shared" si="290"/>
        <v>98.798832570614664</v>
      </c>
      <c r="G332" s="2">
        <f t="shared" si="290"/>
        <v>98.798832570614664</v>
      </c>
      <c r="H332" s="2">
        <f t="shared" si="290"/>
        <v>0</v>
      </c>
      <c r="I332" s="2">
        <f t="shared" si="290"/>
        <v>0</v>
      </c>
      <c r="J332" s="2">
        <f t="shared" si="290"/>
        <v>862.08294000000001</v>
      </c>
      <c r="K332" s="2">
        <f t="shared" si="290"/>
        <v>862.1</v>
      </c>
      <c r="L332" s="2">
        <f t="shared" si="290"/>
        <v>1276.5999999999999</v>
      </c>
      <c r="M332" s="2">
        <f t="shared" si="290"/>
        <v>1276.5999999999999</v>
      </c>
      <c r="N332" s="2">
        <f t="shared" si="290"/>
        <v>2448.6999999999998</v>
      </c>
      <c r="O332" s="2">
        <f t="shared" si="290"/>
        <v>2448.6999999999998</v>
      </c>
      <c r="P332" s="2">
        <f t="shared" si="290"/>
        <v>2016.6</v>
      </c>
      <c r="Q332" s="2">
        <f t="shared" si="290"/>
        <v>2016.6</v>
      </c>
      <c r="R332" s="2">
        <f t="shared" si="289"/>
        <v>2536.4</v>
      </c>
      <c r="S332" s="2">
        <f t="shared" si="289"/>
        <v>2536.4</v>
      </c>
      <c r="T332" s="2">
        <f t="shared" si="289"/>
        <v>3803</v>
      </c>
      <c r="U332" s="2">
        <f t="shared" si="289"/>
        <v>3548.3</v>
      </c>
      <c r="V332" s="2">
        <f t="shared" si="289"/>
        <v>4375</v>
      </c>
      <c r="W332" s="2">
        <f t="shared" si="289"/>
        <v>4422.2</v>
      </c>
      <c r="X332" s="2">
        <f t="shared" si="289"/>
        <v>5344</v>
      </c>
      <c r="Y332" s="2">
        <f t="shared" si="289"/>
        <v>3827.4</v>
      </c>
      <c r="Z332" s="2">
        <f t="shared" si="289"/>
        <v>6859.2</v>
      </c>
      <c r="AA332" s="2">
        <f t="shared" si="289"/>
        <v>2910.9</v>
      </c>
      <c r="AB332" s="2">
        <f t="shared" si="289"/>
        <v>8541.4</v>
      </c>
      <c r="AC332" s="2">
        <f t="shared" si="289"/>
        <v>9562.7999999999993</v>
      </c>
      <c r="AD332" s="2">
        <f t="shared" si="289"/>
        <v>7399.7</v>
      </c>
      <c r="AE332" s="2">
        <f t="shared" si="289"/>
        <v>11504.6</v>
      </c>
      <c r="AF332" s="10"/>
      <c r="AG332" s="30"/>
      <c r="AH332" s="30"/>
      <c r="AI332" s="30"/>
    </row>
    <row r="333" spans="1:273" s="32" customFormat="1" ht="18.75" x14ac:dyDescent="0.3">
      <c r="A333" s="35" t="s">
        <v>15</v>
      </c>
      <c r="B333" s="2">
        <f t="shared" ref="B333:E334" si="291">B340</f>
        <v>14977</v>
      </c>
      <c r="C333" s="2">
        <f>C340</f>
        <v>14977</v>
      </c>
      <c r="D333" s="2">
        <f t="shared" si="291"/>
        <v>14977</v>
      </c>
      <c r="E333" s="2">
        <f t="shared" si="291"/>
        <v>14977</v>
      </c>
      <c r="F333" s="4"/>
      <c r="G333" s="4"/>
      <c r="H333" s="2">
        <f t="shared" si="290"/>
        <v>0</v>
      </c>
      <c r="I333" s="2">
        <f t="shared" si="290"/>
        <v>0</v>
      </c>
      <c r="J333" s="2">
        <f t="shared" si="290"/>
        <v>0</v>
      </c>
      <c r="K333" s="2">
        <f t="shared" si="290"/>
        <v>0</v>
      </c>
      <c r="L333" s="2">
        <f t="shared" si="290"/>
        <v>0</v>
      </c>
      <c r="M333" s="2">
        <f t="shared" si="290"/>
        <v>0</v>
      </c>
      <c r="N333" s="2">
        <f t="shared" si="290"/>
        <v>0</v>
      </c>
      <c r="O333" s="2">
        <f t="shared" si="290"/>
        <v>0</v>
      </c>
      <c r="P333" s="2">
        <f t="shared" si="290"/>
        <v>0</v>
      </c>
      <c r="Q333" s="2">
        <f t="shared" si="290"/>
        <v>0</v>
      </c>
      <c r="R333" s="2">
        <f t="shared" si="289"/>
        <v>8700</v>
      </c>
      <c r="S333" s="2">
        <f t="shared" si="289"/>
        <v>8700</v>
      </c>
      <c r="T333" s="2">
        <f t="shared" si="289"/>
        <v>6277</v>
      </c>
      <c r="U333" s="2">
        <f t="shared" si="289"/>
        <v>6277</v>
      </c>
      <c r="V333" s="2">
        <f t="shared" si="289"/>
        <v>0</v>
      </c>
      <c r="W333" s="2">
        <f t="shared" si="289"/>
        <v>0</v>
      </c>
      <c r="X333" s="2">
        <f t="shared" si="289"/>
        <v>0</v>
      </c>
      <c r="Y333" s="2">
        <f t="shared" si="289"/>
        <v>0</v>
      </c>
      <c r="Z333" s="2">
        <f t="shared" si="289"/>
        <v>0</v>
      </c>
      <c r="AA333" s="2">
        <f t="shared" si="289"/>
        <v>0</v>
      </c>
      <c r="AB333" s="2">
        <f t="shared" si="289"/>
        <v>0</v>
      </c>
      <c r="AC333" s="2">
        <f t="shared" si="289"/>
        <v>0</v>
      </c>
      <c r="AD333" s="2">
        <f t="shared" si="289"/>
        <v>0</v>
      </c>
      <c r="AE333" s="2">
        <f t="shared" si="289"/>
        <v>0</v>
      </c>
      <c r="AF333" s="10"/>
      <c r="AG333" s="30"/>
      <c r="AH333" s="30"/>
      <c r="AI333" s="30"/>
    </row>
    <row r="334" spans="1:273" s="32" customFormat="1" ht="18.75" x14ac:dyDescent="0.3">
      <c r="A334" s="35" t="s">
        <v>16</v>
      </c>
      <c r="B334" s="2">
        <f t="shared" si="291"/>
        <v>0</v>
      </c>
      <c r="C334" s="2">
        <f t="shared" si="291"/>
        <v>0</v>
      </c>
      <c r="D334" s="2">
        <f t="shared" si="291"/>
        <v>0</v>
      </c>
      <c r="E334" s="2">
        <f t="shared" si="291"/>
        <v>0</v>
      </c>
      <c r="F334" s="4" t="e">
        <f t="shared" ref="F334" si="292">E334/B334*100</f>
        <v>#DIV/0!</v>
      </c>
      <c r="G334" s="4" t="e">
        <f t="shared" ref="G334" si="293">E334/C334*100</f>
        <v>#DIV/0!</v>
      </c>
      <c r="H334" s="2">
        <f t="shared" si="290"/>
        <v>0</v>
      </c>
      <c r="I334" s="2">
        <f t="shared" si="290"/>
        <v>0</v>
      </c>
      <c r="J334" s="2">
        <f t="shared" si="290"/>
        <v>0</v>
      </c>
      <c r="K334" s="2">
        <f t="shared" si="290"/>
        <v>0</v>
      </c>
      <c r="L334" s="2">
        <f t="shared" si="290"/>
        <v>0</v>
      </c>
      <c r="M334" s="2">
        <f t="shared" si="290"/>
        <v>0</v>
      </c>
      <c r="N334" s="2">
        <f t="shared" si="290"/>
        <v>0</v>
      </c>
      <c r="O334" s="2">
        <f t="shared" si="290"/>
        <v>0</v>
      </c>
      <c r="P334" s="2">
        <f t="shared" si="290"/>
        <v>0</v>
      </c>
      <c r="Q334" s="2">
        <f t="shared" si="290"/>
        <v>0</v>
      </c>
      <c r="R334" s="2">
        <f t="shared" si="289"/>
        <v>0</v>
      </c>
      <c r="S334" s="2">
        <f t="shared" si="289"/>
        <v>0</v>
      </c>
      <c r="T334" s="2">
        <f t="shared" si="289"/>
        <v>0</v>
      </c>
      <c r="U334" s="2">
        <f t="shared" si="289"/>
        <v>0</v>
      </c>
      <c r="V334" s="2">
        <f t="shared" si="289"/>
        <v>0</v>
      </c>
      <c r="W334" s="2">
        <f t="shared" si="289"/>
        <v>0</v>
      </c>
      <c r="X334" s="2">
        <f t="shared" si="289"/>
        <v>0</v>
      </c>
      <c r="Y334" s="2">
        <f t="shared" si="289"/>
        <v>0</v>
      </c>
      <c r="Z334" s="2">
        <f t="shared" si="289"/>
        <v>0</v>
      </c>
      <c r="AA334" s="2">
        <f t="shared" si="289"/>
        <v>0</v>
      </c>
      <c r="AB334" s="2">
        <f t="shared" si="289"/>
        <v>0</v>
      </c>
      <c r="AC334" s="2">
        <f t="shared" si="289"/>
        <v>0</v>
      </c>
      <c r="AD334" s="2">
        <f t="shared" si="289"/>
        <v>0</v>
      </c>
      <c r="AE334" s="2">
        <f t="shared" si="289"/>
        <v>0</v>
      </c>
      <c r="AF334" s="10"/>
      <c r="AG334" s="30"/>
      <c r="AH334" s="30"/>
      <c r="AI334" s="30"/>
    </row>
    <row r="335" spans="1:273" s="45" customFormat="1" ht="349.5" customHeight="1" x14ac:dyDescent="0.2">
      <c r="A335" s="145" t="s">
        <v>56</v>
      </c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7"/>
      <c r="AF335" s="10" t="s">
        <v>120</v>
      </c>
      <c r="AG335" s="30"/>
      <c r="AH335" s="30"/>
      <c r="AI335" s="30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</row>
    <row r="336" spans="1:273" s="101" customFormat="1" ht="18.75" x14ac:dyDescent="0.2">
      <c r="A336" s="100" t="s">
        <v>17</v>
      </c>
      <c r="B336" s="50">
        <f>B337+B338+B340+B354</f>
        <v>471979.28294000006</v>
      </c>
      <c r="C336" s="50">
        <f t="shared" ref="C336:E336" si="294">C337+C338+C340+C354</f>
        <v>471979.28294000006</v>
      </c>
      <c r="D336" s="50">
        <f t="shared" si="294"/>
        <v>464971.6</v>
      </c>
      <c r="E336" s="50">
        <f t="shared" si="294"/>
        <v>464971.6</v>
      </c>
      <c r="F336" s="51">
        <f t="shared" ref="F336" si="295">E336/B336*100</f>
        <v>98.515256242530683</v>
      </c>
      <c r="G336" s="51">
        <f t="shared" ref="G336" si="296">E336/C336*100</f>
        <v>98.515256242530683</v>
      </c>
      <c r="H336" s="50">
        <f t="shared" ref="H336:AE336" si="297">H337+H338+H340+H354</f>
        <v>0</v>
      </c>
      <c r="I336" s="50">
        <f t="shared" si="297"/>
        <v>0</v>
      </c>
      <c r="J336" s="50">
        <f>J337+J338+J340+J354</f>
        <v>862.08294000000001</v>
      </c>
      <c r="K336" s="50">
        <f t="shared" si="297"/>
        <v>862.1</v>
      </c>
      <c r="L336" s="50">
        <f t="shared" si="297"/>
        <v>20526.2</v>
      </c>
      <c r="M336" s="50">
        <f t="shared" si="297"/>
        <v>20526.2</v>
      </c>
      <c r="N336" s="50">
        <f t="shared" si="297"/>
        <v>24487.7</v>
      </c>
      <c r="O336" s="50">
        <f t="shared" si="297"/>
        <v>19165.900000000001</v>
      </c>
      <c r="P336" s="50">
        <f t="shared" si="297"/>
        <v>20165.699999999997</v>
      </c>
      <c r="Q336" s="50">
        <f t="shared" si="297"/>
        <v>25487.599999999999</v>
      </c>
      <c r="R336" s="50">
        <f t="shared" si="297"/>
        <v>25364</v>
      </c>
      <c r="S336" s="50">
        <f t="shared" si="297"/>
        <v>25364</v>
      </c>
      <c r="T336" s="50">
        <f t="shared" si="297"/>
        <v>38029.5</v>
      </c>
      <c r="U336" s="50">
        <f t="shared" si="297"/>
        <v>29507.5</v>
      </c>
      <c r="V336" s="50">
        <f>V337+V338+V340+V354</f>
        <v>44194</v>
      </c>
      <c r="W336" s="50">
        <f t="shared" si="297"/>
        <v>50291.1</v>
      </c>
      <c r="X336" s="50">
        <f t="shared" si="297"/>
        <v>73054.2</v>
      </c>
      <c r="Y336" s="50">
        <f t="shared" si="297"/>
        <v>12216.6</v>
      </c>
      <c r="Z336" s="50">
        <f t="shared" si="297"/>
        <v>68592</v>
      </c>
      <c r="AA336" s="50">
        <f t="shared" si="297"/>
        <v>57156.100000000006</v>
      </c>
      <c r="AB336" s="50">
        <f t="shared" si="297"/>
        <v>85413.7</v>
      </c>
      <c r="AC336" s="50">
        <f t="shared" si="297"/>
        <v>79886.200000000012</v>
      </c>
      <c r="AD336" s="50">
        <f t="shared" si="297"/>
        <v>71290.2</v>
      </c>
      <c r="AE336" s="50">
        <f t="shared" si="297"/>
        <v>144508.29999999999</v>
      </c>
      <c r="AF336" s="10"/>
      <c r="AG336" s="30"/>
      <c r="AH336" s="30"/>
      <c r="AI336" s="30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  <c r="IW336" s="31"/>
      <c r="IX336" s="31"/>
      <c r="IY336" s="31"/>
      <c r="IZ336" s="31"/>
      <c r="JA336" s="31"/>
      <c r="JB336" s="31"/>
      <c r="JC336" s="31"/>
      <c r="JD336" s="31"/>
      <c r="JE336" s="31"/>
      <c r="JF336" s="31"/>
      <c r="JG336" s="31"/>
      <c r="JH336" s="31"/>
      <c r="JI336" s="31"/>
      <c r="JJ336" s="31"/>
      <c r="JK336" s="31"/>
      <c r="JL336" s="31"/>
      <c r="JM336" s="31"/>
    </row>
    <row r="337" spans="1:273" s="101" customFormat="1" ht="33.75" customHeight="1" x14ac:dyDescent="0.2">
      <c r="A337" s="102" t="s">
        <v>13</v>
      </c>
      <c r="B337" s="56">
        <f>H337+J337+L337+N337+P337+R337+T337+V337+X337+Z337+AB337+AD337</f>
        <v>394187.30000000005</v>
      </c>
      <c r="C337" s="56">
        <f>L337+N337+P337+R337+T337+V337+X337+Z337+J337+AB337+AD337</f>
        <v>394187.30000000005</v>
      </c>
      <c r="D337" s="56">
        <f>E337</f>
        <v>389272.5</v>
      </c>
      <c r="E337" s="56">
        <f>I337+K337+M337+O337+Q337+S337+U337+W337+Y337+AA337+AC337+AE337</f>
        <v>389272.5</v>
      </c>
      <c r="F337" s="55">
        <f>E337/B337*100</f>
        <v>98.753181545930062</v>
      </c>
      <c r="G337" s="55">
        <f>E337/C337*100</f>
        <v>98.753181545930062</v>
      </c>
      <c r="H337" s="50"/>
      <c r="I337" s="50"/>
      <c r="J337" s="50"/>
      <c r="K337" s="50"/>
      <c r="L337" s="50">
        <v>19249.400000000001</v>
      </c>
      <c r="M337" s="50">
        <v>19249.400000000001</v>
      </c>
      <c r="N337" s="50">
        <v>22039</v>
      </c>
      <c r="O337" s="50">
        <v>16717.2</v>
      </c>
      <c r="P337" s="50">
        <v>18149.099999999999</v>
      </c>
      <c r="Q337" s="50">
        <v>23471</v>
      </c>
      <c r="R337" s="50">
        <v>14127.6</v>
      </c>
      <c r="S337" s="50">
        <v>14127.6</v>
      </c>
      <c r="T337" s="50">
        <v>27949.5</v>
      </c>
      <c r="U337" s="50">
        <v>19682.2</v>
      </c>
      <c r="V337" s="50">
        <v>39375.1</v>
      </c>
      <c r="W337" s="50">
        <v>45774</v>
      </c>
      <c r="X337" s="50">
        <v>48096.4</v>
      </c>
      <c r="Y337" s="50">
        <v>8387</v>
      </c>
      <c r="Z337" s="50">
        <v>61732.800000000003</v>
      </c>
      <c r="AA337" s="50">
        <v>52120.800000000003</v>
      </c>
      <c r="AB337" s="50">
        <v>76872.399999999994</v>
      </c>
      <c r="AC337" s="50">
        <v>63055.3</v>
      </c>
      <c r="AD337" s="50">
        <v>66596</v>
      </c>
      <c r="AE337" s="50">
        <v>126688</v>
      </c>
      <c r="AF337" s="10"/>
      <c r="AG337" s="30"/>
      <c r="AH337" s="30"/>
      <c r="AI337" s="30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  <c r="IW337" s="31"/>
      <c r="IX337" s="31"/>
      <c r="IY337" s="31"/>
      <c r="IZ337" s="31"/>
      <c r="JA337" s="31"/>
      <c r="JB337" s="31"/>
      <c r="JC337" s="31"/>
      <c r="JD337" s="31"/>
      <c r="JE337" s="31"/>
      <c r="JF337" s="31"/>
      <c r="JG337" s="31"/>
      <c r="JH337" s="31"/>
      <c r="JI337" s="31"/>
      <c r="JJ337" s="31"/>
      <c r="JK337" s="31"/>
      <c r="JL337" s="31"/>
      <c r="JM337" s="31"/>
    </row>
    <row r="338" spans="1:273" s="101" customFormat="1" ht="40.5" customHeight="1" x14ac:dyDescent="0.2">
      <c r="A338" s="102" t="s">
        <v>29</v>
      </c>
      <c r="B338" s="56">
        <f>H338+J338+L338+N338+P338+R338+T338+V338+X338+Z338+AB338+AD338</f>
        <v>62814.982940000002</v>
      </c>
      <c r="C338" s="56">
        <f>L338+N338+P338+R338+T338+V338+X338+Z338+J338+AB338+AD338</f>
        <v>62814.982939999987</v>
      </c>
      <c r="D338" s="56">
        <f>E338</f>
        <v>60722.100000000006</v>
      </c>
      <c r="E338" s="103">
        <f>I338+K338+M338+O338+Q338+S338+U338+W338+Y338+AA338+AC338+AE338</f>
        <v>60722.100000000006</v>
      </c>
      <c r="F338" s="55">
        <f t="shared" ref="F338" si="298">E338/B338*100</f>
        <v>96.668178765567632</v>
      </c>
      <c r="G338" s="55">
        <f t="shared" ref="G338" si="299">E338/C338*100</f>
        <v>96.668178765567646</v>
      </c>
      <c r="H338" s="50"/>
      <c r="I338" s="50"/>
      <c r="J338" s="56">
        <v>862.08294000000001</v>
      </c>
      <c r="K338" s="56">
        <v>862.1</v>
      </c>
      <c r="L338" s="56">
        <v>1276.8</v>
      </c>
      <c r="M338" s="56">
        <v>1276.8</v>
      </c>
      <c r="N338" s="56">
        <v>2448.6999999999998</v>
      </c>
      <c r="O338" s="56">
        <v>2448.6999999999998</v>
      </c>
      <c r="P338" s="56">
        <v>2016.6</v>
      </c>
      <c r="Q338" s="56">
        <v>2016.6</v>
      </c>
      <c r="R338" s="56">
        <v>2536.4</v>
      </c>
      <c r="S338" s="56">
        <v>2536.4</v>
      </c>
      <c r="T338" s="56">
        <v>3803</v>
      </c>
      <c r="U338" s="56">
        <v>3548.3</v>
      </c>
      <c r="V338" s="56">
        <v>4818.8999999999996</v>
      </c>
      <c r="W338" s="56">
        <v>4517.1000000000004</v>
      </c>
      <c r="X338" s="56">
        <f>5351.8+19606</f>
        <v>24957.8</v>
      </c>
      <c r="Y338" s="56">
        <f>3827.4+2.2</f>
        <v>3829.6</v>
      </c>
      <c r="Z338" s="56">
        <v>6859.2</v>
      </c>
      <c r="AA338" s="56">
        <f>2910.9+2124.4</f>
        <v>5035.3</v>
      </c>
      <c r="AB338" s="56">
        <v>8541.2999999999993</v>
      </c>
      <c r="AC338" s="56">
        <v>16830.900000000001</v>
      </c>
      <c r="AD338" s="56">
        <v>4694.2</v>
      </c>
      <c r="AE338" s="56">
        <v>17820.3</v>
      </c>
      <c r="AF338" s="10"/>
      <c r="AG338" s="30"/>
      <c r="AH338" s="30"/>
      <c r="AI338" s="30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  <c r="IW338" s="31"/>
      <c r="IX338" s="31"/>
      <c r="IY338" s="31"/>
      <c r="IZ338" s="31"/>
      <c r="JA338" s="31"/>
      <c r="JB338" s="31"/>
      <c r="JC338" s="31"/>
      <c r="JD338" s="31"/>
      <c r="JE338" s="31"/>
      <c r="JF338" s="31"/>
      <c r="JG338" s="31"/>
      <c r="JH338" s="31"/>
      <c r="JI338" s="31"/>
      <c r="JJ338" s="31"/>
      <c r="JK338" s="31"/>
      <c r="JL338" s="31"/>
      <c r="JM338" s="31"/>
    </row>
    <row r="339" spans="1:273" s="101" customFormat="1" ht="40.5" customHeight="1" x14ac:dyDescent="0.2">
      <c r="A339" s="99" t="s">
        <v>35</v>
      </c>
      <c r="B339" s="95">
        <f>J339+L339+N339+P339+R339+T339+V339+X339+Z339+AB339+AD339</f>
        <v>45462.682939999999</v>
      </c>
      <c r="C339" s="56">
        <f>L339+N339+P339+R339+T339+V339+X339+Z339+J339+AB339+AD339</f>
        <v>45462.682939999999</v>
      </c>
      <c r="D339" s="56">
        <f>E339</f>
        <v>44916.6</v>
      </c>
      <c r="E339" s="103">
        <f>I339+K339+M339+O339+Q339+S339+U339+W339+Y339+AA339+AC339+AE339</f>
        <v>44916.6</v>
      </c>
      <c r="F339" s="55">
        <f>E339/B339*100</f>
        <v>98.798832570614664</v>
      </c>
      <c r="G339" s="55">
        <f>E339/C339*100</f>
        <v>98.798832570614664</v>
      </c>
      <c r="H339" s="50"/>
      <c r="I339" s="50"/>
      <c r="J339" s="56">
        <v>862.08294000000001</v>
      </c>
      <c r="K339" s="56">
        <v>862.1</v>
      </c>
      <c r="L339" s="56">
        <v>1276.5999999999999</v>
      </c>
      <c r="M339" s="56">
        <v>1276.5999999999999</v>
      </c>
      <c r="N339" s="56">
        <v>2448.6999999999998</v>
      </c>
      <c r="O339" s="56">
        <v>2448.6999999999998</v>
      </c>
      <c r="P339" s="56">
        <v>2016.6</v>
      </c>
      <c r="Q339" s="56">
        <v>2016.6</v>
      </c>
      <c r="R339" s="56">
        <v>2536.4</v>
      </c>
      <c r="S339" s="56">
        <v>2536.4</v>
      </c>
      <c r="T339" s="56">
        <v>3803</v>
      </c>
      <c r="U339" s="56">
        <v>3548.3</v>
      </c>
      <c r="V339" s="56">
        <v>4375</v>
      </c>
      <c r="W339" s="56">
        <v>4422.2</v>
      </c>
      <c r="X339" s="56">
        <v>5344</v>
      </c>
      <c r="Y339" s="56">
        <v>3827.4</v>
      </c>
      <c r="Z339" s="56">
        <v>6859.2</v>
      </c>
      <c r="AA339" s="56">
        <v>2910.9</v>
      </c>
      <c r="AB339" s="56">
        <v>8541.4</v>
      </c>
      <c r="AC339" s="56">
        <v>9562.7999999999993</v>
      </c>
      <c r="AD339" s="56">
        <v>7399.7</v>
      </c>
      <c r="AE339" s="56">
        <v>11504.6</v>
      </c>
      <c r="AF339" s="10"/>
      <c r="AG339" s="30"/>
      <c r="AH339" s="30"/>
      <c r="AI339" s="30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  <c r="IW339" s="31"/>
      <c r="IX339" s="31"/>
      <c r="IY339" s="31"/>
      <c r="IZ339" s="31"/>
      <c r="JA339" s="31"/>
      <c r="JB339" s="31"/>
      <c r="JC339" s="31"/>
      <c r="JD339" s="31"/>
      <c r="JE339" s="31"/>
      <c r="JF339" s="31"/>
      <c r="JG339" s="31"/>
      <c r="JH339" s="31"/>
      <c r="JI339" s="31"/>
      <c r="JJ339" s="31"/>
      <c r="JK339" s="31"/>
      <c r="JL339" s="31"/>
      <c r="JM339" s="31"/>
    </row>
    <row r="340" spans="1:273" s="45" customFormat="1" ht="18.75" x14ac:dyDescent="0.3">
      <c r="A340" s="52" t="s">
        <v>15</v>
      </c>
      <c r="B340" s="56">
        <f>H340+J340+L340+N340+P340+R340+T340+V340+X340+Z340+AB340+AD340</f>
        <v>14977</v>
      </c>
      <c r="C340" s="56">
        <f>L340+N340+P340+R340+T340+V340+X340+Z340+J340</f>
        <v>14977</v>
      </c>
      <c r="D340" s="104">
        <v>14977</v>
      </c>
      <c r="E340" s="56">
        <f>I340+K340+M340+O340+Q340+S340+U340+W340+Y340+AA340+AC340+AE340</f>
        <v>14977</v>
      </c>
      <c r="F340" s="105">
        <f>E340/B340*100</f>
        <v>100</v>
      </c>
      <c r="G340" s="105">
        <f>E340/C340*100</f>
        <v>100</v>
      </c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>
        <v>8700</v>
      </c>
      <c r="S340" s="50">
        <v>8700</v>
      </c>
      <c r="T340" s="50">
        <v>6277</v>
      </c>
      <c r="U340" s="50">
        <v>6277</v>
      </c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10"/>
      <c r="AG340" s="30"/>
      <c r="AH340" s="30"/>
      <c r="AI340" s="30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</row>
    <row r="341" spans="1:273" s="45" customFormat="1" ht="19.350000000000001" customHeight="1" x14ac:dyDescent="0.3">
      <c r="A341" s="52" t="s">
        <v>16</v>
      </c>
      <c r="B341" s="56">
        <f>R341+X341+Z341+T341+V341</f>
        <v>0</v>
      </c>
      <c r="C341" s="56">
        <f>L341+N341+P341+R341+T341+V341+X341</f>
        <v>0</v>
      </c>
      <c r="D341" s="56"/>
      <c r="E341" s="103">
        <f>I341+K341+M341+O341+Q341+S341+U341+W341+Y341+AA341+AC341+AE341</f>
        <v>0</v>
      </c>
      <c r="F341" s="55" t="e">
        <f>E341/B341*100</f>
        <v>#DIV/0!</v>
      </c>
      <c r="G341" s="55" t="e">
        <f>E341/C341*100</f>
        <v>#DIV/0!</v>
      </c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10"/>
      <c r="AG341" s="30"/>
      <c r="AH341" s="30"/>
      <c r="AI341" s="30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</row>
    <row r="342" spans="1:273" s="107" customFormat="1" ht="67.5" customHeight="1" x14ac:dyDescent="0.2">
      <c r="A342" s="106" t="s">
        <v>46</v>
      </c>
      <c r="B342" s="90"/>
      <c r="C342" s="65"/>
      <c r="D342" s="65"/>
      <c r="E342" s="90"/>
      <c r="F342" s="90"/>
      <c r="G342" s="90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7"/>
      <c r="AG342" s="30"/>
      <c r="AH342" s="30"/>
      <c r="AI342" s="30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</row>
    <row r="343" spans="1:273" s="107" customFormat="1" ht="18.75" x14ac:dyDescent="0.3">
      <c r="A343" s="68" t="s">
        <v>17</v>
      </c>
      <c r="B343" s="65">
        <f>B344+B345+B347+B348</f>
        <v>762148.28293999995</v>
      </c>
      <c r="C343" s="65">
        <f>C344+C345+C347+C348</f>
        <v>762148.28293999995</v>
      </c>
      <c r="D343" s="65">
        <f t="shared" ref="D343" si="300">D344+D345+D347+D348</f>
        <v>740678.47000000009</v>
      </c>
      <c r="E343" s="65">
        <f>E344+E345+E347+E348</f>
        <v>740678.47000000009</v>
      </c>
      <c r="F343" s="66">
        <f>E343/B343*100</f>
        <v>97.182987429010566</v>
      </c>
      <c r="G343" s="66">
        <f>E343/C343*100</f>
        <v>97.182987429010566</v>
      </c>
      <c r="H343" s="65">
        <f>H344+H345+H347+H348</f>
        <v>15811.3</v>
      </c>
      <c r="I343" s="65">
        <f t="shared" ref="I343:AE343" si="301">I344+I345+I347+I348</f>
        <v>7336.9000000000005</v>
      </c>
      <c r="J343" s="65">
        <f t="shared" si="301"/>
        <v>20315.782940000001</v>
      </c>
      <c r="K343" s="65">
        <f t="shared" si="301"/>
        <v>20188.8</v>
      </c>
      <c r="L343" s="65">
        <f t="shared" si="301"/>
        <v>55784.7</v>
      </c>
      <c r="M343" s="65">
        <f t="shared" si="301"/>
        <v>58302.9</v>
      </c>
      <c r="N343" s="65">
        <f t="shared" si="301"/>
        <v>45461.5</v>
      </c>
      <c r="O343" s="65">
        <f t="shared" si="301"/>
        <v>30277.269999999997</v>
      </c>
      <c r="P343" s="65">
        <f t="shared" si="301"/>
        <v>49245.599999999999</v>
      </c>
      <c r="Q343" s="65">
        <f t="shared" si="301"/>
        <v>33569.699999999997</v>
      </c>
      <c r="R343" s="65">
        <f t="shared" si="301"/>
        <v>55294.7</v>
      </c>
      <c r="S343" s="65">
        <f t="shared" si="301"/>
        <v>33159.199999999997</v>
      </c>
      <c r="T343" s="65">
        <f t="shared" si="301"/>
        <v>77086.899999999994</v>
      </c>
      <c r="U343" s="65">
        <f t="shared" si="301"/>
        <v>47234.400000000001</v>
      </c>
      <c r="V343" s="65">
        <f t="shared" si="301"/>
        <v>62672.4</v>
      </c>
      <c r="W343" s="65">
        <f t="shared" si="301"/>
        <v>76141</v>
      </c>
      <c r="X343" s="65">
        <f t="shared" si="301"/>
        <v>92328.8</v>
      </c>
      <c r="Y343" s="65">
        <f t="shared" si="301"/>
        <v>92767.2</v>
      </c>
      <c r="Z343" s="65">
        <f t="shared" si="301"/>
        <v>87365.799999999988</v>
      </c>
      <c r="AA343" s="65">
        <f t="shared" si="301"/>
        <v>76353.2</v>
      </c>
      <c r="AB343" s="65">
        <f t="shared" si="301"/>
        <v>109933.5</v>
      </c>
      <c r="AC343" s="65">
        <f t="shared" si="301"/>
        <v>91077.4</v>
      </c>
      <c r="AD343" s="65">
        <f t="shared" si="301"/>
        <v>97273.5</v>
      </c>
      <c r="AE343" s="65">
        <f t="shared" si="301"/>
        <v>174270.5</v>
      </c>
      <c r="AF343" s="67"/>
      <c r="AG343" s="30"/>
      <c r="AH343" s="30"/>
      <c r="AI343" s="30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  <c r="IU343" s="32"/>
      <c r="IV343" s="32"/>
      <c r="IW343" s="32"/>
      <c r="IX343" s="32"/>
      <c r="IY343" s="32"/>
      <c r="IZ343" s="32"/>
      <c r="JA343" s="32"/>
      <c r="JB343" s="32"/>
      <c r="JC343" s="32"/>
      <c r="JD343" s="32"/>
      <c r="JE343" s="32"/>
      <c r="JF343" s="32"/>
      <c r="JG343" s="32"/>
      <c r="JH343" s="32"/>
      <c r="JI343" s="32"/>
      <c r="JJ343" s="32"/>
      <c r="JK343" s="32"/>
      <c r="JL343" s="32"/>
      <c r="JM343" s="32"/>
    </row>
    <row r="344" spans="1:273" s="107" customFormat="1" ht="18.75" x14ac:dyDescent="0.3">
      <c r="A344" s="68" t="s">
        <v>13</v>
      </c>
      <c r="B344" s="89">
        <f>B330+B316+B281+B261+B237</f>
        <v>472964.70000000007</v>
      </c>
      <c r="C344" s="89">
        <f>C237+C261+C281+C316+C330</f>
        <v>472964.70000000007</v>
      </c>
      <c r="D344" s="89">
        <f t="shared" ref="D344" si="302">D237+D261+D281+D316+D330</f>
        <v>464709.5</v>
      </c>
      <c r="E344" s="89">
        <f>E330+E316+E281+E261+E237</f>
        <v>464709.5</v>
      </c>
      <c r="F344" s="66">
        <f>E344/B344*100</f>
        <v>98.254584327329269</v>
      </c>
      <c r="G344" s="66">
        <f>E344/C344*100</f>
        <v>98.254584327329269</v>
      </c>
      <c r="H344" s="89">
        <f t="shared" ref="H344:AE345" si="303">H237+H261+H281+H316+H330</f>
        <v>5078</v>
      </c>
      <c r="I344" s="89">
        <f t="shared" si="303"/>
        <v>1953.8</v>
      </c>
      <c r="J344" s="89">
        <f t="shared" si="303"/>
        <v>7797</v>
      </c>
      <c r="K344" s="89">
        <f t="shared" si="303"/>
        <v>7620.4</v>
      </c>
      <c r="L344" s="89">
        <f t="shared" si="303"/>
        <v>27404.400000000001</v>
      </c>
      <c r="M344" s="89">
        <f t="shared" si="303"/>
        <v>29967.5</v>
      </c>
      <c r="N344" s="89">
        <f t="shared" si="303"/>
        <v>29307</v>
      </c>
      <c r="O344" s="89">
        <f t="shared" si="303"/>
        <v>22965.1</v>
      </c>
      <c r="P344" s="89">
        <f t="shared" si="303"/>
        <v>25427.1</v>
      </c>
      <c r="Q344" s="89">
        <f t="shared" si="303"/>
        <v>26470.1</v>
      </c>
      <c r="R344" s="89">
        <f t="shared" si="303"/>
        <v>18076.599999999999</v>
      </c>
      <c r="S344" s="89">
        <f t="shared" si="303"/>
        <v>14413.300000000001</v>
      </c>
      <c r="T344" s="89">
        <f t="shared" si="303"/>
        <v>27949.5</v>
      </c>
      <c r="U344" s="89">
        <f t="shared" si="303"/>
        <v>19682.2</v>
      </c>
      <c r="V344" s="89">
        <f t="shared" si="303"/>
        <v>39375.1</v>
      </c>
      <c r="W344" s="89">
        <f t="shared" si="303"/>
        <v>45918.2</v>
      </c>
      <c r="X344" s="89">
        <f t="shared" si="303"/>
        <v>55761.4</v>
      </c>
      <c r="Y344" s="89">
        <f t="shared" si="303"/>
        <v>24187.3</v>
      </c>
      <c r="Z344" s="89">
        <f t="shared" si="303"/>
        <v>71647.8</v>
      </c>
      <c r="AA344" s="89">
        <f t="shared" si="303"/>
        <v>62279.8</v>
      </c>
      <c r="AB344" s="89">
        <f t="shared" si="303"/>
        <v>86937.5</v>
      </c>
      <c r="AC344" s="89">
        <f t="shared" si="303"/>
        <v>71626</v>
      </c>
      <c r="AD344" s="89">
        <f t="shared" si="303"/>
        <v>78203.3</v>
      </c>
      <c r="AE344" s="89">
        <f t="shared" si="303"/>
        <v>137625.79999999999</v>
      </c>
      <c r="AF344" s="67"/>
      <c r="AG344" s="30"/>
      <c r="AH344" s="30"/>
      <c r="AI344" s="30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  <c r="IT344" s="32"/>
      <c r="IU344" s="32"/>
      <c r="IV344" s="32"/>
      <c r="IW344" s="32"/>
      <c r="IX344" s="32"/>
      <c r="IY344" s="32"/>
      <c r="IZ344" s="32"/>
      <c r="JA344" s="32"/>
      <c r="JB344" s="32"/>
      <c r="JC344" s="32"/>
      <c r="JD344" s="32"/>
      <c r="JE344" s="32"/>
      <c r="JF344" s="32"/>
      <c r="JG344" s="32"/>
      <c r="JH344" s="32"/>
      <c r="JI344" s="32"/>
      <c r="JJ344" s="32"/>
      <c r="JK344" s="32"/>
      <c r="JL344" s="32"/>
      <c r="JM344" s="32"/>
    </row>
    <row r="345" spans="1:273" s="107" customFormat="1" ht="18.75" x14ac:dyDescent="0.3">
      <c r="A345" s="68" t="s">
        <v>14</v>
      </c>
      <c r="B345" s="89">
        <f>B331+B317+B282+B262+B238</f>
        <v>237428.78294</v>
      </c>
      <c r="C345" s="89">
        <f t="shared" ref="C345:E345" si="304">C331+C317+C282+C262+C238</f>
        <v>237428.78293999998</v>
      </c>
      <c r="D345" s="89">
        <f t="shared" si="304"/>
        <v>225640.17</v>
      </c>
      <c r="E345" s="89">
        <f t="shared" si="304"/>
        <v>225640.17</v>
      </c>
      <c r="F345" s="66">
        <f>E345/B345*100</f>
        <v>95.034884652978633</v>
      </c>
      <c r="G345" s="66">
        <f>E345/C345*100</f>
        <v>95.034884652978647</v>
      </c>
      <c r="H345" s="89">
        <f t="shared" si="303"/>
        <v>10733.3</v>
      </c>
      <c r="I345" s="89">
        <f t="shared" si="303"/>
        <v>5383.1</v>
      </c>
      <c r="J345" s="89">
        <f t="shared" si="303"/>
        <v>12518.782940000001</v>
      </c>
      <c r="K345" s="89">
        <f t="shared" si="303"/>
        <v>12568.4</v>
      </c>
      <c r="L345" s="89">
        <f t="shared" si="303"/>
        <v>12572.8</v>
      </c>
      <c r="M345" s="89">
        <f t="shared" si="303"/>
        <v>12527.9</v>
      </c>
      <c r="N345" s="89">
        <f t="shared" si="303"/>
        <v>15360.7</v>
      </c>
      <c r="O345" s="89">
        <f t="shared" si="303"/>
        <v>7312.1699999999992</v>
      </c>
      <c r="P345" s="89">
        <f t="shared" si="303"/>
        <v>23818.5</v>
      </c>
      <c r="Q345" s="89">
        <f t="shared" si="303"/>
        <v>7099.6</v>
      </c>
      <c r="R345" s="89">
        <f t="shared" si="303"/>
        <v>28518.1</v>
      </c>
      <c r="S345" s="89">
        <f t="shared" si="303"/>
        <v>10045.9</v>
      </c>
      <c r="T345" s="89">
        <f t="shared" si="303"/>
        <v>34284.199999999997</v>
      </c>
      <c r="U345" s="89">
        <f t="shared" si="303"/>
        <v>12779.8</v>
      </c>
      <c r="V345" s="89">
        <f t="shared" si="303"/>
        <v>19076</v>
      </c>
      <c r="W345" s="89">
        <f t="shared" si="303"/>
        <v>26152</v>
      </c>
      <c r="X345" s="89">
        <f t="shared" si="303"/>
        <v>31511.699999999997</v>
      </c>
      <c r="Y345" s="89">
        <f t="shared" si="303"/>
        <v>63926.9</v>
      </c>
      <c r="Z345" s="89">
        <f t="shared" si="303"/>
        <v>14943.599999999999</v>
      </c>
      <c r="AA345" s="89">
        <f t="shared" si="303"/>
        <v>13196.7</v>
      </c>
      <c r="AB345" s="89">
        <f t="shared" si="303"/>
        <v>22221.599999999999</v>
      </c>
      <c r="AC345" s="89">
        <f t="shared" si="303"/>
        <v>19058.5</v>
      </c>
      <c r="AD345" s="89">
        <f t="shared" si="303"/>
        <v>18295.7</v>
      </c>
      <c r="AE345" s="89">
        <f>AE238+AE262+AE282+AE317+AE331</f>
        <v>35589.199999999997</v>
      </c>
      <c r="AF345" s="67"/>
      <c r="AG345" s="30"/>
      <c r="AH345" s="30"/>
      <c r="AI345" s="30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  <c r="IU345" s="32"/>
      <c r="IV345" s="32"/>
      <c r="IW345" s="32"/>
      <c r="IX345" s="32"/>
      <c r="IY345" s="32"/>
      <c r="IZ345" s="32"/>
      <c r="JA345" s="32"/>
      <c r="JB345" s="32"/>
      <c r="JC345" s="32"/>
      <c r="JD345" s="32"/>
      <c r="JE345" s="32"/>
      <c r="JF345" s="32"/>
      <c r="JG345" s="32"/>
      <c r="JH345" s="32"/>
      <c r="JI345" s="32"/>
      <c r="JJ345" s="32"/>
      <c r="JK345" s="32"/>
      <c r="JL345" s="32"/>
      <c r="JM345" s="32"/>
    </row>
    <row r="346" spans="1:273" s="107" customFormat="1" ht="37.5" x14ac:dyDescent="0.3">
      <c r="A346" s="70" t="s">
        <v>35</v>
      </c>
      <c r="B346" s="108">
        <f>B332+B318+B283+B263</f>
        <v>50539.382939999996</v>
      </c>
      <c r="C346" s="108">
        <f>C332+C318+C283+C263</f>
        <v>50539.382939999996</v>
      </c>
      <c r="D346" s="108">
        <f>D332+D318+D283+D263</f>
        <v>49336.2</v>
      </c>
      <c r="E346" s="108">
        <f>E332+E318+E283+E263</f>
        <v>49336.2</v>
      </c>
      <c r="F346" s="66">
        <f t="shared" ref="F346:F348" si="305">E346/B346*100</f>
        <v>97.61931612535038</v>
      </c>
      <c r="G346" s="66">
        <f t="shared" ref="G346:G348" si="306">E346/C346*100</f>
        <v>97.61931612535038</v>
      </c>
      <c r="H346" s="108">
        <f t="shared" ref="H346:AE346" si="307">H332+H318+H283+H263</f>
        <v>0</v>
      </c>
      <c r="I346" s="108">
        <f t="shared" si="307"/>
        <v>0</v>
      </c>
      <c r="J346" s="108">
        <f t="shared" si="307"/>
        <v>862.08294000000001</v>
      </c>
      <c r="K346" s="108">
        <f t="shared" si="307"/>
        <v>862.1</v>
      </c>
      <c r="L346" s="108">
        <f t="shared" si="307"/>
        <v>1276.5999999999999</v>
      </c>
      <c r="M346" s="108">
        <f t="shared" si="307"/>
        <v>1276.5999999999999</v>
      </c>
      <c r="N346" s="108">
        <f t="shared" si="307"/>
        <v>2448.6999999999998</v>
      </c>
      <c r="O346" s="108">
        <f t="shared" si="307"/>
        <v>2448.6999999999998</v>
      </c>
      <c r="P346" s="108">
        <f t="shared" si="307"/>
        <v>2016.6</v>
      </c>
      <c r="Q346" s="108">
        <f t="shared" si="307"/>
        <v>2016.6</v>
      </c>
      <c r="R346" s="108">
        <f t="shared" si="307"/>
        <v>2536.4</v>
      </c>
      <c r="S346" s="108">
        <f t="shared" si="307"/>
        <v>2536.4</v>
      </c>
      <c r="T346" s="108">
        <f t="shared" si="307"/>
        <v>3803</v>
      </c>
      <c r="U346" s="108">
        <f t="shared" si="307"/>
        <v>3548.3</v>
      </c>
      <c r="V346" s="108">
        <f t="shared" si="307"/>
        <v>4375</v>
      </c>
      <c r="W346" s="108">
        <f t="shared" si="307"/>
        <v>4422.2</v>
      </c>
      <c r="X346" s="108">
        <f t="shared" si="307"/>
        <v>6613.2</v>
      </c>
      <c r="Y346" s="108">
        <f t="shared" si="307"/>
        <v>4502.1000000000004</v>
      </c>
      <c r="Z346" s="108">
        <f t="shared" si="307"/>
        <v>8128.4</v>
      </c>
      <c r="AA346" s="108">
        <f t="shared" si="307"/>
        <v>4282.2</v>
      </c>
      <c r="AB346" s="108">
        <f t="shared" si="307"/>
        <v>9810.6</v>
      </c>
      <c r="AC346" s="108">
        <f t="shared" si="307"/>
        <v>10206.599999999999</v>
      </c>
      <c r="AD346" s="108">
        <f t="shared" si="307"/>
        <v>8668.7999999999993</v>
      </c>
      <c r="AE346" s="108">
        <f t="shared" si="307"/>
        <v>13234.4</v>
      </c>
      <c r="AF346" s="67"/>
      <c r="AG346" s="30"/>
      <c r="AH346" s="30"/>
      <c r="AI346" s="30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  <c r="IU346" s="32"/>
      <c r="IV346" s="32"/>
      <c r="IW346" s="32"/>
      <c r="IX346" s="32"/>
      <c r="IY346" s="32"/>
      <c r="IZ346" s="32"/>
      <c r="JA346" s="32"/>
      <c r="JB346" s="32"/>
      <c r="JC346" s="32"/>
      <c r="JD346" s="32"/>
      <c r="JE346" s="32"/>
      <c r="JF346" s="32"/>
      <c r="JG346" s="32"/>
      <c r="JH346" s="32"/>
      <c r="JI346" s="32"/>
      <c r="JJ346" s="32"/>
      <c r="JK346" s="32"/>
      <c r="JL346" s="32"/>
      <c r="JM346" s="32"/>
    </row>
    <row r="347" spans="1:273" s="107" customFormat="1" ht="18.75" x14ac:dyDescent="0.3">
      <c r="A347" s="68" t="s">
        <v>15</v>
      </c>
      <c r="B347" s="89">
        <f>B333+B319+B284+B264+B239</f>
        <v>18074.7</v>
      </c>
      <c r="C347" s="89">
        <f t="shared" ref="C347:E348" si="308">C333+C319+C284+C264+C239</f>
        <v>18074.7</v>
      </c>
      <c r="D347" s="89">
        <f t="shared" si="308"/>
        <v>17673.8</v>
      </c>
      <c r="E347" s="89">
        <f t="shared" si="308"/>
        <v>17673.8</v>
      </c>
      <c r="F347" s="66">
        <f t="shared" si="305"/>
        <v>97.781982550194456</v>
      </c>
      <c r="G347" s="66">
        <f t="shared" si="306"/>
        <v>97.781982550194456</v>
      </c>
      <c r="H347" s="89">
        <f t="shared" ref="H347:AE348" si="309">H333+H319+H284+H264+H239</f>
        <v>0</v>
      </c>
      <c r="I347" s="89">
        <f t="shared" si="309"/>
        <v>0</v>
      </c>
      <c r="J347" s="89">
        <f t="shared" si="309"/>
        <v>0</v>
      </c>
      <c r="K347" s="89">
        <f t="shared" si="309"/>
        <v>0</v>
      </c>
      <c r="L347" s="89">
        <f t="shared" si="309"/>
        <v>0</v>
      </c>
      <c r="M347" s="89">
        <f t="shared" si="309"/>
        <v>0</v>
      </c>
      <c r="N347" s="89">
        <f t="shared" si="309"/>
        <v>0</v>
      </c>
      <c r="O347" s="89">
        <f t="shared" si="309"/>
        <v>0</v>
      </c>
      <c r="P347" s="89">
        <f t="shared" si="309"/>
        <v>0</v>
      </c>
      <c r="Q347" s="89">
        <f t="shared" si="309"/>
        <v>0</v>
      </c>
      <c r="R347" s="89">
        <f t="shared" si="309"/>
        <v>8700</v>
      </c>
      <c r="S347" s="89">
        <f t="shared" si="309"/>
        <v>8700</v>
      </c>
      <c r="T347" s="89">
        <f t="shared" si="309"/>
        <v>6277</v>
      </c>
      <c r="U347" s="89">
        <f t="shared" si="309"/>
        <v>6277</v>
      </c>
      <c r="V347" s="89">
        <f t="shared" si="309"/>
        <v>0</v>
      </c>
      <c r="W347" s="89">
        <f t="shared" si="309"/>
        <v>0</v>
      </c>
      <c r="X347" s="89">
        <f t="shared" si="309"/>
        <v>774.4</v>
      </c>
      <c r="Y347" s="89">
        <f t="shared" si="309"/>
        <v>411.7</v>
      </c>
      <c r="Z347" s="89">
        <f t="shared" si="309"/>
        <v>774.4</v>
      </c>
      <c r="AA347" s="89">
        <f t="shared" si="309"/>
        <v>836.7</v>
      </c>
      <c r="AB347" s="89">
        <f t="shared" si="309"/>
        <v>774.4</v>
      </c>
      <c r="AC347" s="89">
        <f t="shared" si="309"/>
        <v>392.9</v>
      </c>
      <c r="AD347" s="89">
        <f t="shared" si="309"/>
        <v>774.5</v>
      </c>
      <c r="AE347" s="89">
        <f t="shared" si="309"/>
        <v>1055.5</v>
      </c>
      <c r="AF347" s="67"/>
      <c r="AG347" s="30"/>
      <c r="AH347" s="30"/>
      <c r="AI347" s="30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  <c r="IU347" s="32"/>
      <c r="IV347" s="32"/>
      <c r="IW347" s="32"/>
      <c r="IX347" s="32"/>
      <c r="IY347" s="32"/>
      <c r="IZ347" s="32"/>
      <c r="JA347" s="32"/>
      <c r="JB347" s="32"/>
      <c r="JC347" s="32"/>
      <c r="JD347" s="32"/>
      <c r="JE347" s="32"/>
      <c r="JF347" s="32"/>
      <c r="JG347" s="32"/>
      <c r="JH347" s="32"/>
      <c r="JI347" s="32"/>
      <c r="JJ347" s="32"/>
      <c r="JK347" s="32"/>
      <c r="JL347" s="32"/>
      <c r="JM347" s="32"/>
    </row>
    <row r="348" spans="1:273" s="107" customFormat="1" ht="18.75" x14ac:dyDescent="0.3">
      <c r="A348" s="68" t="s">
        <v>16</v>
      </c>
      <c r="B348" s="89">
        <f>B334+B320+B285+B265+B240</f>
        <v>33680.1</v>
      </c>
      <c r="C348" s="89">
        <f t="shared" si="308"/>
        <v>33680.1</v>
      </c>
      <c r="D348" s="89">
        <f t="shared" si="308"/>
        <v>32655</v>
      </c>
      <c r="E348" s="89">
        <f t="shared" si="308"/>
        <v>32655</v>
      </c>
      <c r="F348" s="66">
        <f t="shared" si="305"/>
        <v>96.956362956166998</v>
      </c>
      <c r="G348" s="66">
        <f t="shared" si="306"/>
        <v>96.956362956166998</v>
      </c>
      <c r="H348" s="89">
        <f t="shared" si="309"/>
        <v>0</v>
      </c>
      <c r="I348" s="89">
        <f t="shared" si="309"/>
        <v>0</v>
      </c>
      <c r="J348" s="89">
        <f t="shared" si="309"/>
        <v>0</v>
      </c>
      <c r="K348" s="89">
        <f t="shared" si="309"/>
        <v>0</v>
      </c>
      <c r="L348" s="89">
        <f t="shared" si="309"/>
        <v>15807.5</v>
      </c>
      <c r="M348" s="89">
        <f t="shared" si="309"/>
        <v>15807.5</v>
      </c>
      <c r="N348" s="89">
        <f t="shared" si="309"/>
        <v>793.8</v>
      </c>
      <c r="O348" s="89">
        <f t="shared" si="309"/>
        <v>0</v>
      </c>
      <c r="P348" s="89">
        <f t="shared" si="309"/>
        <v>0</v>
      </c>
      <c r="Q348" s="89">
        <f t="shared" si="309"/>
        <v>0</v>
      </c>
      <c r="R348" s="89">
        <f t="shared" si="309"/>
        <v>0</v>
      </c>
      <c r="S348" s="89">
        <f t="shared" si="309"/>
        <v>0</v>
      </c>
      <c r="T348" s="89">
        <f t="shared" si="309"/>
        <v>8576.2000000000007</v>
      </c>
      <c r="U348" s="89">
        <f t="shared" si="309"/>
        <v>8495.4</v>
      </c>
      <c r="V348" s="89">
        <f t="shared" si="309"/>
        <v>4221.3</v>
      </c>
      <c r="W348" s="89">
        <f t="shared" si="309"/>
        <v>4070.8</v>
      </c>
      <c r="X348" s="89">
        <f t="shared" si="309"/>
        <v>4281.3</v>
      </c>
      <c r="Y348" s="89">
        <f t="shared" si="309"/>
        <v>4241.3</v>
      </c>
      <c r="Z348" s="89">
        <f t="shared" si="309"/>
        <v>0</v>
      </c>
      <c r="AA348" s="89">
        <f t="shared" si="309"/>
        <v>40</v>
      </c>
      <c r="AB348" s="89">
        <f t="shared" si="309"/>
        <v>0</v>
      </c>
      <c r="AC348" s="89">
        <f t="shared" si="309"/>
        <v>0</v>
      </c>
      <c r="AD348" s="89">
        <f t="shared" si="309"/>
        <v>0</v>
      </c>
      <c r="AE348" s="89">
        <f t="shared" si="309"/>
        <v>0</v>
      </c>
      <c r="AF348" s="67"/>
      <c r="AG348" s="30"/>
      <c r="AH348" s="30"/>
      <c r="AI348" s="30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  <c r="IT348" s="32"/>
      <c r="IU348" s="32"/>
      <c r="IV348" s="32"/>
      <c r="IW348" s="32"/>
      <c r="IX348" s="32"/>
      <c r="IY348" s="32"/>
      <c r="IZ348" s="32"/>
      <c r="JA348" s="32"/>
      <c r="JB348" s="32"/>
      <c r="JC348" s="32"/>
      <c r="JD348" s="32"/>
      <c r="JE348" s="32"/>
      <c r="JF348" s="32"/>
      <c r="JG348" s="32"/>
      <c r="JH348" s="32"/>
      <c r="JI348" s="32"/>
      <c r="JJ348" s="32"/>
      <c r="JK348" s="32"/>
      <c r="JL348" s="32"/>
      <c r="JM348" s="32"/>
    </row>
    <row r="349" spans="1:273" s="32" customFormat="1" ht="22.5" customHeight="1" x14ac:dyDescent="0.3">
      <c r="A349" s="35" t="s">
        <v>79</v>
      </c>
      <c r="B349" s="2"/>
      <c r="C349" s="7"/>
      <c r="D349" s="2"/>
      <c r="E349" s="7"/>
      <c r="F349" s="4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33"/>
      <c r="AG349" s="30"/>
      <c r="AH349" s="30"/>
      <c r="AI349" s="30"/>
    </row>
    <row r="350" spans="1:273" s="32" customFormat="1" ht="21.6" customHeight="1" x14ac:dyDescent="0.3">
      <c r="A350" s="35" t="s">
        <v>109</v>
      </c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48"/>
      <c r="AG350" s="30"/>
      <c r="AH350" s="30"/>
      <c r="AI350" s="30"/>
    </row>
    <row r="351" spans="1:273" s="32" customFormat="1" ht="21" customHeight="1" x14ac:dyDescent="0.3">
      <c r="A351" s="33" t="s">
        <v>17</v>
      </c>
      <c r="B351" s="1">
        <f>B352+B353+B355</f>
        <v>0</v>
      </c>
      <c r="C351" s="1">
        <f>C352+C353+C355+C372</f>
        <v>0</v>
      </c>
      <c r="D351" s="1">
        <f>D352+D353+D355+D372</f>
        <v>0</v>
      </c>
      <c r="E351" s="1">
        <f>E352+E353+E355+E372</f>
        <v>0</v>
      </c>
      <c r="F351" s="8" t="e">
        <f>E351/B351*100</f>
        <v>#DIV/0!</v>
      </c>
      <c r="G351" s="8" t="e">
        <f>E351/C351*100</f>
        <v>#DIV/0!</v>
      </c>
      <c r="H351" s="1">
        <f t="shared" ref="H351:AD351" si="310">H352+H353+H355</f>
        <v>0</v>
      </c>
      <c r="I351" s="1">
        <f t="shared" si="310"/>
        <v>0</v>
      </c>
      <c r="J351" s="1">
        <f t="shared" si="310"/>
        <v>0</v>
      </c>
      <c r="K351" s="1">
        <f t="shared" si="310"/>
        <v>0</v>
      </c>
      <c r="L351" s="1">
        <f t="shared" si="310"/>
        <v>0</v>
      </c>
      <c r="M351" s="1">
        <f t="shared" si="310"/>
        <v>0</v>
      </c>
      <c r="N351" s="1">
        <f t="shared" si="310"/>
        <v>0</v>
      </c>
      <c r="O351" s="1">
        <f t="shared" si="310"/>
        <v>0</v>
      </c>
      <c r="P351" s="1">
        <f t="shared" si="310"/>
        <v>0</v>
      </c>
      <c r="Q351" s="1">
        <f t="shared" si="310"/>
        <v>0</v>
      </c>
      <c r="R351" s="1">
        <f t="shared" si="310"/>
        <v>0</v>
      </c>
      <c r="S351" s="1">
        <f t="shared" si="310"/>
        <v>0</v>
      </c>
      <c r="T351" s="1">
        <f t="shared" si="310"/>
        <v>0</v>
      </c>
      <c r="U351" s="1">
        <f t="shared" si="310"/>
        <v>0</v>
      </c>
      <c r="V351" s="1">
        <f t="shared" si="310"/>
        <v>0</v>
      </c>
      <c r="W351" s="1">
        <f t="shared" si="310"/>
        <v>0</v>
      </c>
      <c r="X351" s="1">
        <f t="shared" si="310"/>
        <v>0</v>
      </c>
      <c r="Y351" s="1">
        <f t="shared" si="310"/>
        <v>0</v>
      </c>
      <c r="Z351" s="1">
        <f t="shared" si="310"/>
        <v>0</v>
      </c>
      <c r="AA351" s="1">
        <f t="shared" si="310"/>
        <v>0</v>
      </c>
      <c r="AB351" s="1">
        <f t="shared" si="310"/>
        <v>0</v>
      </c>
      <c r="AC351" s="1">
        <f t="shared" si="310"/>
        <v>0</v>
      </c>
      <c r="AD351" s="1">
        <f t="shared" si="310"/>
        <v>0</v>
      </c>
      <c r="AE351" s="1">
        <f>AE352+AE353+AE355+AE372</f>
        <v>0</v>
      </c>
      <c r="AF351" s="149"/>
      <c r="AG351" s="30"/>
      <c r="AH351" s="30"/>
      <c r="AI351" s="30"/>
    </row>
    <row r="352" spans="1:273" s="32" customFormat="1" ht="24.75" customHeight="1" x14ac:dyDescent="0.3">
      <c r="A352" s="35" t="s">
        <v>13</v>
      </c>
      <c r="B352" s="2">
        <f>H352+J352+L352+N352+P352+R352+T352+V352+X352+Z352+AB352+AD352</f>
        <v>0</v>
      </c>
      <c r="C352" s="7"/>
      <c r="D352" s="2"/>
      <c r="E352" s="7">
        <f>I352+K352+M352+O352+Q352+S352+U352+W352+Y352+AA352+AC352+AE352</f>
        <v>0</v>
      </c>
      <c r="F352" s="4" t="e">
        <f>E352/B352*100</f>
        <v>#DIV/0!</v>
      </c>
      <c r="G352" s="4" t="e">
        <f>E352/C352*100</f>
        <v>#DIV/0!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49"/>
      <c r="AG352" s="30"/>
      <c r="AH352" s="30"/>
      <c r="AI352" s="30"/>
    </row>
    <row r="353" spans="1:273" s="32" customFormat="1" ht="22.5" customHeight="1" x14ac:dyDescent="0.3">
      <c r="A353" s="35" t="s">
        <v>14</v>
      </c>
      <c r="B353" s="2">
        <f>H353+J353+L353+N353+P353+R353+T353+V353+X353+Z353+AB353+AD353</f>
        <v>0</v>
      </c>
      <c r="C353" s="7"/>
      <c r="D353" s="2"/>
      <c r="E353" s="7">
        <f>I353+K353+M353+O353+Q353+S353+U353+W353+Y353+AA353+AC353+AE353</f>
        <v>0</v>
      </c>
      <c r="F353" s="4" t="e">
        <f>E353/B353*100</f>
        <v>#DIV/0!</v>
      </c>
      <c r="G353" s="4" t="e">
        <f>E353/C353*100</f>
        <v>#DIV/0!</v>
      </c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49"/>
      <c r="AG353" s="30"/>
      <c r="AH353" s="30"/>
      <c r="AI353" s="30"/>
    </row>
    <row r="354" spans="1:273" s="32" customFormat="1" ht="26.25" customHeight="1" x14ac:dyDescent="0.3">
      <c r="A354" s="35" t="s">
        <v>15</v>
      </c>
      <c r="B354" s="5"/>
      <c r="C354" s="5"/>
      <c r="D354" s="5"/>
      <c r="E354" s="5"/>
      <c r="F354" s="5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0"/>
      <c r="AG354" s="30"/>
      <c r="AH354" s="30"/>
      <c r="AI354" s="30"/>
    </row>
    <row r="355" spans="1:273" s="32" customFormat="1" ht="22.5" customHeight="1" x14ac:dyDescent="0.3">
      <c r="A355" s="35" t="s">
        <v>16</v>
      </c>
      <c r="B355" s="2"/>
      <c r="C355" s="7"/>
      <c r="D355" s="2"/>
      <c r="E355" s="7"/>
      <c r="F355" s="4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0"/>
      <c r="AG355" s="30"/>
      <c r="AH355" s="30"/>
      <c r="AI355" s="30"/>
    </row>
    <row r="356" spans="1:273" s="32" customFormat="1" ht="19.5" customHeight="1" x14ac:dyDescent="0.3">
      <c r="A356" s="35"/>
      <c r="B356" s="5"/>
      <c r="C356" s="5"/>
      <c r="D356" s="5"/>
      <c r="E356" s="5"/>
      <c r="F356" s="5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35"/>
      <c r="AG356" s="30"/>
      <c r="AH356" s="30"/>
      <c r="AI356" s="30"/>
    </row>
    <row r="357" spans="1:273" s="110" customFormat="1" ht="54" customHeight="1" x14ac:dyDescent="0.2">
      <c r="A357" s="109" t="s">
        <v>18</v>
      </c>
      <c r="B357" s="65">
        <f>B358+B359+B361+B362</f>
        <v>2973762.8829400004</v>
      </c>
      <c r="C357" s="65">
        <f>C358+C359+C361+C362</f>
        <v>2973751.8829399995</v>
      </c>
      <c r="D357" s="65">
        <f>D358+D359+D361+D362</f>
        <v>2741722.46</v>
      </c>
      <c r="E357" s="65">
        <f>E358+E359+E361+E362</f>
        <v>2741722.46</v>
      </c>
      <c r="F357" s="66">
        <f t="shared" ref="F357:F362" si="311">E357/B357*100</f>
        <v>92.197077168755484</v>
      </c>
      <c r="G357" s="66">
        <f>E357/C357*100</f>
        <v>92.197418208589639</v>
      </c>
      <c r="H357" s="65">
        <f>H358+H359+H361+H362</f>
        <v>156942.39999999999</v>
      </c>
      <c r="I357" s="65">
        <f t="shared" ref="I357:AE357" si="312">I358+I359+I361+I362</f>
        <v>53670.3</v>
      </c>
      <c r="J357" s="65">
        <f t="shared" si="312"/>
        <v>221703.3</v>
      </c>
      <c r="K357" s="65">
        <f t="shared" si="312"/>
        <v>199310.4</v>
      </c>
      <c r="L357" s="65">
        <f t="shared" si="312"/>
        <v>229169</v>
      </c>
      <c r="M357" s="65">
        <f t="shared" si="312"/>
        <v>209913.80000000002</v>
      </c>
      <c r="N357" s="65">
        <f t="shared" si="312"/>
        <v>246738.7</v>
      </c>
      <c r="O357" s="65">
        <f t="shared" si="312"/>
        <v>216165.07</v>
      </c>
      <c r="P357" s="65">
        <f t="shared" si="312"/>
        <v>417819.7</v>
      </c>
      <c r="Q357" s="65">
        <f t="shared" si="312"/>
        <v>258909.21</v>
      </c>
      <c r="R357" s="65">
        <f t="shared" si="312"/>
        <v>255996.1</v>
      </c>
      <c r="S357" s="65">
        <f t="shared" si="312"/>
        <v>311492.81</v>
      </c>
      <c r="T357" s="65">
        <f t="shared" si="312"/>
        <v>197614.1</v>
      </c>
      <c r="U357" s="65">
        <f t="shared" si="312"/>
        <v>200230.52000000002</v>
      </c>
      <c r="V357" s="65">
        <f t="shared" si="312"/>
        <v>151164.6</v>
      </c>
      <c r="W357" s="65">
        <f t="shared" si="312"/>
        <v>145108.05000000002</v>
      </c>
      <c r="X357" s="65">
        <f t="shared" si="312"/>
        <v>207164.6</v>
      </c>
      <c r="Y357" s="65">
        <f t="shared" si="312"/>
        <v>382765.49999999994</v>
      </c>
      <c r="Z357" s="65">
        <f t="shared" si="312"/>
        <v>228158.3</v>
      </c>
      <c r="AA357" s="65">
        <f t="shared" si="312"/>
        <v>220366.00000000003</v>
      </c>
      <c r="AB357" s="65">
        <f t="shared" si="312"/>
        <v>214624.7</v>
      </c>
      <c r="AC357" s="65">
        <f t="shared" si="312"/>
        <v>203743.4</v>
      </c>
      <c r="AD357" s="65">
        <f t="shared" si="312"/>
        <v>279672.39999999997</v>
      </c>
      <c r="AE357" s="65">
        <f t="shared" si="312"/>
        <v>357721.2</v>
      </c>
      <c r="AF357" s="10"/>
      <c r="AG357" s="30"/>
      <c r="AH357" s="30"/>
      <c r="AI357" s="3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  <c r="IW357" s="20"/>
      <c r="IX357" s="20"/>
      <c r="IY357" s="20"/>
      <c r="IZ357" s="20"/>
      <c r="JA357" s="20"/>
      <c r="JB357" s="20"/>
      <c r="JC357" s="20"/>
      <c r="JD357" s="20"/>
      <c r="JE357" s="20"/>
      <c r="JF357" s="20"/>
      <c r="JG357" s="20"/>
      <c r="JH357" s="20"/>
      <c r="JI357" s="20"/>
      <c r="JJ357" s="20"/>
      <c r="JK357" s="20"/>
      <c r="JL357" s="20"/>
      <c r="JM357" s="20"/>
    </row>
    <row r="358" spans="1:273" s="32" customFormat="1" ht="18.75" x14ac:dyDescent="0.3">
      <c r="A358" s="33" t="s">
        <v>13</v>
      </c>
      <c r="B358" s="1">
        <f>H358+J358+L358+N358+P358+R358+T358+V358+X358+Z358+AB358+AD358</f>
        <v>2172945.9000000004</v>
      </c>
      <c r="C358" s="1">
        <f>C11+C41+C59+C83+C110+C161+C174+C192+C210+C237+C261+C281+C316+C330</f>
        <v>2172945.9</v>
      </c>
      <c r="D358" s="1">
        <f>D11+D41+D59+D83+D110+D161+D174+D192+D210+D237+D261+D281+D316+D330</f>
        <v>2160086.7999999998</v>
      </c>
      <c r="E358" s="1">
        <f>E11+E41+E59+E83+E110+E161+E174+E192+E210+E237+E261+E281+E316+E330</f>
        <v>2160086.7999999998</v>
      </c>
      <c r="F358" s="8">
        <f t="shared" si="311"/>
        <v>99.408218124528531</v>
      </c>
      <c r="G358" s="8">
        <f t="shared" ref="G358:G362" si="313">E358/C358*100</f>
        <v>99.408218124528545</v>
      </c>
      <c r="H358" s="1">
        <f>H11+H41+H59+H83+H110+H161+H174+H192+H210+H237+H261+H281+H316+H330</f>
        <v>102300</v>
      </c>
      <c r="I358" s="1">
        <f>I11+I41+I59+I83+I110+I161+I174+I192+I210+I237+I261+I281+I316+I330</f>
        <v>26176.1</v>
      </c>
      <c r="J358" s="1">
        <f t="shared" ref="J358:AE358" si="314">J11+J41+J59+J83+J110+J161+J174+J192+J210+J237+J261+J281+J316+J330</f>
        <v>164466.70000000001</v>
      </c>
      <c r="K358" s="1">
        <f t="shared" si="314"/>
        <v>154845.6</v>
      </c>
      <c r="L358" s="1">
        <f t="shared" si="314"/>
        <v>179028.5</v>
      </c>
      <c r="M358" s="1">
        <f t="shared" si="314"/>
        <v>163021.70000000001</v>
      </c>
      <c r="N358" s="1">
        <f t="shared" si="314"/>
        <v>175092.6</v>
      </c>
      <c r="O358" s="1">
        <f t="shared" si="314"/>
        <v>161512.6</v>
      </c>
      <c r="P358" s="1">
        <f t="shared" si="314"/>
        <v>352825.8</v>
      </c>
      <c r="Q358" s="1">
        <f t="shared" si="314"/>
        <v>229095.4</v>
      </c>
      <c r="R358" s="1">
        <f t="shared" si="314"/>
        <v>186970.9</v>
      </c>
      <c r="S358" s="1">
        <f t="shared" si="314"/>
        <v>252415.2</v>
      </c>
      <c r="T358" s="1">
        <f t="shared" si="314"/>
        <v>122313.60000000001</v>
      </c>
      <c r="U358" s="1">
        <f t="shared" si="314"/>
        <v>155638.80000000002</v>
      </c>
      <c r="V358" s="1">
        <f t="shared" si="314"/>
        <v>113631.1</v>
      </c>
      <c r="W358" s="1">
        <f t="shared" si="314"/>
        <v>100376.1</v>
      </c>
      <c r="X358" s="1">
        <f t="shared" si="314"/>
        <v>161847.20000000001</v>
      </c>
      <c r="Y358" s="1">
        <f t="shared" si="314"/>
        <v>256565.3</v>
      </c>
      <c r="Z358" s="1">
        <f t="shared" si="314"/>
        <v>182084.1</v>
      </c>
      <c r="AA358" s="1">
        <f t="shared" si="314"/>
        <v>169523.40000000002</v>
      </c>
      <c r="AB358" s="1">
        <f t="shared" si="314"/>
        <v>186770.90000000002</v>
      </c>
      <c r="AC358" s="1">
        <f t="shared" si="314"/>
        <v>174524.2</v>
      </c>
      <c r="AD358" s="1">
        <f t="shared" si="314"/>
        <v>245614.5</v>
      </c>
      <c r="AE358" s="1">
        <f t="shared" si="314"/>
        <v>316392.40000000002</v>
      </c>
      <c r="AF358" s="10"/>
      <c r="AG358" s="30"/>
      <c r="AH358" s="30"/>
      <c r="AI358" s="30"/>
    </row>
    <row r="359" spans="1:273" s="32" customFormat="1" ht="18.75" x14ac:dyDescent="0.3">
      <c r="A359" s="33" t="s">
        <v>14</v>
      </c>
      <c r="B359" s="1">
        <f>B345+B231+B134</f>
        <v>711330.08293999988</v>
      </c>
      <c r="C359" s="1">
        <f>C345+C231+C134</f>
        <v>711319.08293999988</v>
      </c>
      <c r="D359" s="1">
        <f>D12+D42+D60+D84+D162+D175+D193+D211+D238+D262+D282</f>
        <v>564569.15999999992</v>
      </c>
      <c r="E359" s="1">
        <f t="shared" ref="E359" si="315">E12+E42+E60+E84+E162+E175+E193+E211+E238+E262+E282</f>
        <v>564569.15999999992</v>
      </c>
      <c r="F359" s="8">
        <f t="shared" si="311"/>
        <v>79.368098375170348</v>
      </c>
      <c r="G359" s="8">
        <f t="shared" si="313"/>
        <v>79.369325741486065</v>
      </c>
      <c r="H359" s="1">
        <f t="shared" ref="H359:AE359" si="316">H12+H42+H60+H84+H162+H175+H193+H211+H238+H262+H282</f>
        <v>54642.400000000001</v>
      </c>
      <c r="I359" s="1">
        <f t="shared" si="316"/>
        <v>27494.2</v>
      </c>
      <c r="J359" s="1">
        <f t="shared" si="316"/>
        <v>56626.599999999991</v>
      </c>
      <c r="K359" s="1">
        <f t="shared" si="316"/>
        <v>44464.799999999996</v>
      </c>
      <c r="L359" s="1">
        <f t="shared" si="316"/>
        <v>49393.5</v>
      </c>
      <c r="M359" s="1">
        <f t="shared" si="316"/>
        <v>46892.100000000006</v>
      </c>
      <c r="N359" s="1">
        <f t="shared" si="316"/>
        <v>71646.100000000006</v>
      </c>
      <c r="O359" s="1">
        <f t="shared" si="316"/>
        <v>54137.87</v>
      </c>
      <c r="P359" s="1">
        <f t="shared" si="316"/>
        <v>64993.9</v>
      </c>
      <c r="Q359" s="1">
        <f t="shared" si="316"/>
        <v>29573.809999999994</v>
      </c>
      <c r="R359" s="1">
        <f t="shared" si="316"/>
        <v>60205.1</v>
      </c>
      <c r="S359" s="1">
        <f t="shared" si="316"/>
        <v>50359.61</v>
      </c>
      <c r="T359" s="1">
        <f t="shared" si="316"/>
        <v>69023.5</v>
      </c>
      <c r="U359" s="1">
        <f t="shared" si="316"/>
        <v>38314.720000000001</v>
      </c>
      <c r="V359" s="1">
        <f t="shared" si="316"/>
        <v>36733.5</v>
      </c>
      <c r="W359" s="1">
        <f t="shared" si="316"/>
        <v>44129.55</v>
      </c>
      <c r="X359" s="1">
        <f t="shared" si="316"/>
        <v>41417.000000000007</v>
      </c>
      <c r="Y359" s="1">
        <f t="shared" si="316"/>
        <v>125686.39999999999</v>
      </c>
      <c r="Z359" s="1">
        <f t="shared" si="316"/>
        <v>34980</v>
      </c>
      <c r="AA359" s="1">
        <f t="shared" si="316"/>
        <v>39880.499999999993</v>
      </c>
      <c r="AB359" s="1">
        <f t="shared" si="316"/>
        <v>25736.400000000001</v>
      </c>
      <c r="AC359" s="1">
        <f t="shared" si="316"/>
        <v>25804.400000000001</v>
      </c>
      <c r="AD359" s="1">
        <f t="shared" si="316"/>
        <v>33282.799999999996</v>
      </c>
      <c r="AE359" s="1">
        <f t="shared" si="316"/>
        <v>37831.200000000004</v>
      </c>
      <c r="AF359" s="10"/>
      <c r="AG359" s="30"/>
      <c r="AH359" s="30"/>
      <c r="AI359" s="30"/>
    </row>
    <row r="360" spans="1:273" s="32" customFormat="1" ht="37.5" x14ac:dyDescent="0.3">
      <c r="A360" s="70" t="s">
        <v>35</v>
      </c>
      <c r="B360" s="111">
        <f>B346+B135</f>
        <v>50539.482939999994</v>
      </c>
      <c r="C360" s="111">
        <f>C346+C135</f>
        <v>50539.482939999994</v>
      </c>
      <c r="D360" s="111">
        <f>D346+D135</f>
        <v>49336.259999999995</v>
      </c>
      <c r="E360" s="111">
        <f>E346+E135</f>
        <v>49336.259999999995</v>
      </c>
      <c r="F360" s="8">
        <f t="shared" si="311"/>
        <v>97.619241689851762</v>
      </c>
      <c r="G360" s="8">
        <f t="shared" si="313"/>
        <v>97.619241689851762</v>
      </c>
      <c r="H360" s="111">
        <f t="shared" ref="H360:AE360" si="317">H346+H135</f>
        <v>0</v>
      </c>
      <c r="I360" s="111">
        <f t="shared" si="317"/>
        <v>0</v>
      </c>
      <c r="J360" s="111">
        <f t="shared" si="317"/>
        <v>862.08294000000001</v>
      </c>
      <c r="K360" s="111">
        <f t="shared" si="317"/>
        <v>862.1</v>
      </c>
      <c r="L360" s="111">
        <f t="shared" si="317"/>
        <v>1276.5999999999999</v>
      </c>
      <c r="M360" s="111">
        <f t="shared" si="317"/>
        <v>1276.5999999999999</v>
      </c>
      <c r="N360" s="111">
        <f t="shared" si="317"/>
        <v>2448.7999999999997</v>
      </c>
      <c r="O360" s="111">
        <f t="shared" si="317"/>
        <v>2448.6999999999998</v>
      </c>
      <c r="P360" s="111">
        <f t="shared" si="317"/>
        <v>2016.6</v>
      </c>
      <c r="Q360" s="111">
        <f t="shared" si="317"/>
        <v>2016.6</v>
      </c>
      <c r="R360" s="111">
        <f t="shared" si="317"/>
        <v>2536.4</v>
      </c>
      <c r="S360" s="111">
        <f t="shared" si="317"/>
        <v>2536.4</v>
      </c>
      <c r="T360" s="111">
        <f t="shared" si="317"/>
        <v>3803</v>
      </c>
      <c r="U360" s="111">
        <f t="shared" si="317"/>
        <v>3548.3</v>
      </c>
      <c r="V360" s="111">
        <f t="shared" si="317"/>
        <v>4375</v>
      </c>
      <c r="W360" s="111">
        <f t="shared" si="317"/>
        <v>4422.26</v>
      </c>
      <c r="X360" s="111">
        <f t="shared" si="317"/>
        <v>6613.2</v>
      </c>
      <c r="Y360" s="111">
        <f t="shared" si="317"/>
        <v>4502.1000000000004</v>
      </c>
      <c r="Z360" s="111">
        <f t="shared" si="317"/>
        <v>8128.4</v>
      </c>
      <c r="AA360" s="111">
        <f t="shared" si="317"/>
        <v>4282.2</v>
      </c>
      <c r="AB360" s="111">
        <f t="shared" si="317"/>
        <v>9810.6</v>
      </c>
      <c r="AC360" s="111">
        <f t="shared" si="317"/>
        <v>10206.599999999999</v>
      </c>
      <c r="AD360" s="111">
        <f t="shared" si="317"/>
        <v>8668.7999999999993</v>
      </c>
      <c r="AE360" s="111">
        <f t="shared" si="317"/>
        <v>13234.4</v>
      </c>
      <c r="AF360" s="10"/>
      <c r="AG360" s="30"/>
      <c r="AH360" s="30"/>
      <c r="AI360" s="30"/>
    </row>
    <row r="361" spans="1:273" s="32" customFormat="1" ht="18.75" x14ac:dyDescent="0.3">
      <c r="A361" s="33" t="s">
        <v>15</v>
      </c>
      <c r="B361" s="1">
        <f>B347+B232+B136</f>
        <v>34740.300000000003</v>
      </c>
      <c r="C361" s="1">
        <f>C347+C232+C136</f>
        <v>34740.300000000003</v>
      </c>
      <c r="D361" s="1">
        <f>D298</f>
        <v>0</v>
      </c>
      <c r="E361" s="1">
        <f>E298</f>
        <v>0</v>
      </c>
      <c r="F361" s="8">
        <f t="shared" si="311"/>
        <v>0</v>
      </c>
      <c r="G361" s="8">
        <f t="shared" si="313"/>
        <v>0</v>
      </c>
      <c r="H361" s="1">
        <f>H298</f>
        <v>0</v>
      </c>
      <c r="I361" s="1">
        <f t="shared" ref="I361:K361" si="318">I298</f>
        <v>0</v>
      </c>
      <c r="J361" s="1">
        <f t="shared" si="318"/>
        <v>0</v>
      </c>
      <c r="K361" s="1">
        <f t="shared" si="318"/>
        <v>0</v>
      </c>
      <c r="L361" s="1">
        <f>L347</f>
        <v>0</v>
      </c>
      <c r="M361" s="1">
        <f t="shared" ref="M361:AE361" si="319">M347</f>
        <v>0</v>
      </c>
      <c r="N361" s="1">
        <f t="shared" si="319"/>
        <v>0</v>
      </c>
      <c r="O361" s="1">
        <f t="shared" si="319"/>
        <v>0</v>
      </c>
      <c r="P361" s="1">
        <f t="shared" si="319"/>
        <v>0</v>
      </c>
      <c r="Q361" s="1">
        <f t="shared" si="319"/>
        <v>0</v>
      </c>
      <c r="R361" s="1">
        <f t="shared" si="319"/>
        <v>8700</v>
      </c>
      <c r="S361" s="1">
        <f t="shared" si="319"/>
        <v>8700</v>
      </c>
      <c r="T361" s="1">
        <f t="shared" si="319"/>
        <v>6277</v>
      </c>
      <c r="U361" s="1">
        <f t="shared" si="319"/>
        <v>6277</v>
      </c>
      <c r="V361" s="1">
        <f t="shared" si="319"/>
        <v>0</v>
      </c>
      <c r="W361" s="1">
        <f t="shared" si="319"/>
        <v>0</v>
      </c>
      <c r="X361" s="1">
        <f t="shared" si="319"/>
        <v>774.4</v>
      </c>
      <c r="Y361" s="1">
        <f t="shared" si="319"/>
        <v>411.7</v>
      </c>
      <c r="Z361" s="1">
        <f t="shared" si="319"/>
        <v>774.4</v>
      </c>
      <c r="AA361" s="1">
        <f t="shared" si="319"/>
        <v>836.7</v>
      </c>
      <c r="AB361" s="1">
        <f t="shared" si="319"/>
        <v>774.4</v>
      </c>
      <c r="AC361" s="1">
        <f t="shared" si="319"/>
        <v>392.9</v>
      </c>
      <c r="AD361" s="1">
        <f t="shared" si="319"/>
        <v>774.5</v>
      </c>
      <c r="AE361" s="1">
        <f t="shared" si="319"/>
        <v>1055.5</v>
      </c>
      <c r="AF361" s="10"/>
      <c r="AG361" s="30"/>
      <c r="AH361" s="30"/>
      <c r="AI361" s="30"/>
    </row>
    <row r="362" spans="1:273" s="32" customFormat="1" ht="18.75" x14ac:dyDescent="0.3">
      <c r="A362" s="33" t="s">
        <v>16</v>
      </c>
      <c r="B362" s="112">
        <f>B348+B233+B137</f>
        <v>54746.6</v>
      </c>
      <c r="C362" s="112">
        <f>C348+C233+C137</f>
        <v>54746.6</v>
      </c>
      <c r="D362" s="113">
        <f t="shared" ref="D362:E362" si="320">D14+D62+D265+D299</f>
        <v>17066.5</v>
      </c>
      <c r="E362" s="113">
        <f t="shared" si="320"/>
        <v>17066.5</v>
      </c>
      <c r="F362" s="8">
        <f t="shared" si="311"/>
        <v>31.1736253940884</v>
      </c>
      <c r="G362" s="8">
        <f t="shared" si="313"/>
        <v>31.1736253940884</v>
      </c>
      <c r="H362" s="113">
        <f t="shared" ref="H362:AE362" si="321">H14+H62+H265+H299</f>
        <v>0</v>
      </c>
      <c r="I362" s="113">
        <f t="shared" si="321"/>
        <v>0</v>
      </c>
      <c r="J362" s="113">
        <f t="shared" si="321"/>
        <v>610</v>
      </c>
      <c r="K362" s="113">
        <f t="shared" si="321"/>
        <v>0</v>
      </c>
      <c r="L362" s="113">
        <f t="shared" si="321"/>
        <v>747</v>
      </c>
      <c r="M362" s="113">
        <f t="shared" si="321"/>
        <v>0</v>
      </c>
      <c r="N362" s="113">
        <f t="shared" si="321"/>
        <v>0</v>
      </c>
      <c r="O362" s="113">
        <f t="shared" si="321"/>
        <v>514.6</v>
      </c>
      <c r="P362" s="113">
        <f t="shared" si="321"/>
        <v>0</v>
      </c>
      <c r="Q362" s="113">
        <f t="shared" si="321"/>
        <v>240</v>
      </c>
      <c r="R362" s="113">
        <f t="shared" si="321"/>
        <v>120.1</v>
      </c>
      <c r="S362" s="113">
        <f t="shared" si="321"/>
        <v>18</v>
      </c>
      <c r="T362" s="113">
        <f t="shared" si="321"/>
        <v>0</v>
      </c>
      <c r="U362" s="113">
        <f t="shared" si="321"/>
        <v>0</v>
      </c>
      <c r="V362" s="113">
        <f t="shared" si="321"/>
        <v>800</v>
      </c>
      <c r="W362" s="113">
        <f t="shared" si="321"/>
        <v>602.4</v>
      </c>
      <c r="X362" s="113">
        <f t="shared" si="321"/>
        <v>3126</v>
      </c>
      <c r="Y362" s="113">
        <f t="shared" si="321"/>
        <v>102.1</v>
      </c>
      <c r="Z362" s="113">
        <f t="shared" si="321"/>
        <v>10319.799999999999</v>
      </c>
      <c r="AA362" s="113">
        <f t="shared" si="321"/>
        <v>10125.4</v>
      </c>
      <c r="AB362" s="113">
        <f t="shared" si="321"/>
        <v>1343</v>
      </c>
      <c r="AC362" s="113">
        <f t="shared" si="321"/>
        <v>3021.9</v>
      </c>
      <c r="AD362" s="113">
        <f t="shared" si="321"/>
        <v>0.6</v>
      </c>
      <c r="AE362" s="113">
        <f t="shared" si="321"/>
        <v>2442.1</v>
      </c>
      <c r="AF362" s="10"/>
      <c r="AG362" s="30"/>
      <c r="AH362" s="30"/>
      <c r="AI362" s="30"/>
    </row>
    <row r="363" spans="1:273" s="32" customFormat="1" ht="30" customHeight="1" x14ac:dyDescent="0.3">
      <c r="A363" s="33" t="s">
        <v>110</v>
      </c>
      <c r="B363" s="1"/>
      <c r="C363" s="114"/>
      <c r="D363" s="1"/>
      <c r="E363" s="114"/>
      <c r="F363" s="8"/>
      <c r="G363" s="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33"/>
      <c r="AG363" s="30"/>
      <c r="AH363" s="30"/>
      <c r="AI363" s="30"/>
    </row>
    <row r="364" spans="1:273" s="32" customFormat="1" ht="19.5" customHeight="1" x14ac:dyDescent="0.3">
      <c r="A364" s="115"/>
      <c r="B364" s="116"/>
      <c r="C364" s="116"/>
      <c r="D364" s="116"/>
      <c r="E364" s="116"/>
      <c r="F364" s="14"/>
      <c r="G364" s="14"/>
      <c r="H364" s="116"/>
      <c r="I364" s="116"/>
      <c r="J364" s="116"/>
      <c r="K364" s="116"/>
      <c r="L364" s="116"/>
      <c r="M364" s="116"/>
      <c r="N364" s="116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2"/>
      <c r="AG364" s="30"/>
      <c r="AH364" s="30"/>
      <c r="AI364" s="30"/>
    </row>
    <row r="365" spans="1:273" s="32" customFormat="1" ht="33" customHeight="1" x14ac:dyDescent="0.3">
      <c r="A365" s="150" t="s">
        <v>123</v>
      </c>
      <c r="B365" s="150"/>
      <c r="C365" s="117"/>
      <c r="D365" s="117"/>
      <c r="E365" s="117"/>
      <c r="F365" s="14"/>
      <c r="G365" s="118" t="s">
        <v>111</v>
      </c>
      <c r="H365" s="118"/>
      <c r="I365" s="118"/>
      <c r="J365" s="118"/>
      <c r="K365" s="116"/>
      <c r="L365" s="116"/>
      <c r="M365" s="116"/>
      <c r="N365" s="116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2"/>
      <c r="AG365" s="30"/>
      <c r="AH365" s="30"/>
      <c r="AI365" s="30"/>
    </row>
    <row r="366" spans="1:273" ht="39" customHeight="1" x14ac:dyDescent="0.3">
      <c r="A366" s="119"/>
      <c r="B366" s="136" t="s">
        <v>124</v>
      </c>
      <c r="C366" s="117"/>
      <c r="D366" s="117"/>
      <c r="E366" s="117"/>
      <c r="F366" s="120"/>
      <c r="G366" s="151"/>
      <c r="H366" s="151"/>
      <c r="I366" s="152" t="s">
        <v>112</v>
      </c>
      <c r="J366" s="152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F366" s="122"/>
    </row>
    <row r="367" spans="1:273" ht="19.5" customHeight="1" x14ac:dyDescent="0.2">
      <c r="A367" s="123" t="s">
        <v>113</v>
      </c>
      <c r="B367" s="121"/>
      <c r="C367" s="121"/>
      <c r="D367" s="121"/>
      <c r="E367" s="121"/>
      <c r="F367" s="121"/>
      <c r="G367" s="142" t="s">
        <v>113</v>
      </c>
      <c r="H367" s="142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AF367" s="124"/>
    </row>
    <row r="368" spans="1:273" ht="24.75" customHeight="1" x14ac:dyDescent="0.3">
      <c r="A368" s="125">
        <v>44216</v>
      </c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</row>
    <row r="369" spans="1:31" ht="19.5" customHeight="1" x14ac:dyDescent="0.2"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</row>
    <row r="370" spans="1:31" ht="92.25" customHeight="1" x14ac:dyDescent="0.2">
      <c r="A370" s="129" t="s">
        <v>114</v>
      </c>
      <c r="B370" s="13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1:31" ht="18.75" x14ac:dyDescent="0.2">
      <c r="B371" s="120"/>
      <c r="C371" s="120"/>
      <c r="D371" s="120"/>
      <c r="E371" s="120"/>
      <c r="F371" s="120"/>
      <c r="G371" s="120"/>
    </row>
    <row r="374" spans="1:31" ht="20.25" x14ac:dyDescent="0.2">
      <c r="A374" s="131" t="s">
        <v>115</v>
      </c>
      <c r="B374" s="132">
        <v>3142637.7</v>
      </c>
    </row>
    <row r="375" spans="1:31" x14ac:dyDescent="0.2">
      <c r="A375" s="127" t="s">
        <v>116</v>
      </c>
      <c r="B375" s="20">
        <v>33309.199999999997</v>
      </c>
    </row>
    <row r="376" spans="1:31" x14ac:dyDescent="0.2">
      <c r="A376" s="127" t="s">
        <v>117</v>
      </c>
      <c r="B376" s="20">
        <v>2288538.9</v>
      </c>
    </row>
    <row r="377" spans="1:31" x14ac:dyDescent="0.2">
      <c r="A377" s="127" t="s">
        <v>118</v>
      </c>
      <c r="B377" s="20">
        <v>761440.66</v>
      </c>
    </row>
    <row r="378" spans="1:31" x14ac:dyDescent="0.2">
      <c r="A378" s="127" t="s">
        <v>119</v>
      </c>
      <c r="B378" s="20">
        <v>59348.95</v>
      </c>
    </row>
  </sheetData>
  <mergeCells count="2220"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AF96:AF101"/>
    <mergeCell ref="AF196:AF201"/>
    <mergeCell ref="AF209:AF217"/>
    <mergeCell ref="A196:AE196"/>
    <mergeCell ref="A202:AE202"/>
    <mergeCell ref="A208:AE208"/>
    <mergeCell ref="A214:AE214"/>
    <mergeCell ref="A33:AE33"/>
    <mergeCell ref="AF33:AF38"/>
    <mergeCell ref="A39:AE39"/>
    <mergeCell ref="A45:AE45"/>
    <mergeCell ref="AF45:AF50"/>
    <mergeCell ref="A9:AE9"/>
    <mergeCell ref="A15:AE15"/>
    <mergeCell ref="A21:AE21"/>
    <mergeCell ref="AF21:AF24"/>
    <mergeCell ref="A27:AE27"/>
    <mergeCell ref="AF27:AF30"/>
    <mergeCell ref="Z4:AA5"/>
    <mergeCell ref="AB4:AC5"/>
    <mergeCell ref="AD4:AE5"/>
    <mergeCell ref="AF4:AF6"/>
    <mergeCell ref="A8:AD8"/>
    <mergeCell ref="P4:Q5"/>
    <mergeCell ref="R4:S5"/>
    <mergeCell ref="T4:U5"/>
    <mergeCell ref="V4:W5"/>
    <mergeCell ref="X4:Y5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75:AE75"/>
    <mergeCell ref="A81:AE81"/>
    <mergeCell ref="A88:AE88"/>
    <mergeCell ref="AF88:AF94"/>
    <mergeCell ref="A95:AE95"/>
    <mergeCell ref="A51:AE51"/>
    <mergeCell ref="A57:AE57"/>
    <mergeCell ref="AF57:AF63"/>
    <mergeCell ref="A63:AE63"/>
    <mergeCell ref="A69:AE69"/>
    <mergeCell ref="AF254:AF258"/>
    <mergeCell ref="A259:AD259"/>
    <mergeCell ref="A266:AE266"/>
    <mergeCell ref="A272:AE272"/>
    <mergeCell ref="AF272:AF275"/>
    <mergeCell ref="A235:AD235"/>
    <mergeCell ref="A241:AE241"/>
    <mergeCell ref="A247:AE247"/>
    <mergeCell ref="AF248:AF252"/>
    <mergeCell ref="A253:AE253"/>
    <mergeCell ref="A178:AE178"/>
    <mergeCell ref="AF178:AF183"/>
    <mergeCell ref="A184:AE184"/>
    <mergeCell ref="AF184:AF187"/>
    <mergeCell ref="A190:AE190"/>
    <mergeCell ref="A158:AD158"/>
    <mergeCell ref="A159:AE159"/>
    <mergeCell ref="A165:AE165"/>
    <mergeCell ref="A171:AD171"/>
    <mergeCell ref="A172:AE172"/>
    <mergeCell ref="A220:AE220"/>
    <mergeCell ref="A223:AE223"/>
    <mergeCell ref="A226:AE226"/>
    <mergeCell ref="A234:AD234"/>
    <mergeCell ref="PS286:QW286"/>
    <mergeCell ref="QX286:SB286"/>
    <mergeCell ref="SC286:TG286"/>
    <mergeCell ref="TH286:UL286"/>
    <mergeCell ref="UM286:VQ286"/>
    <mergeCell ref="JT286:KX286"/>
    <mergeCell ref="KY286:MC286"/>
    <mergeCell ref="MD286:NH286"/>
    <mergeCell ref="NI286:OM286"/>
    <mergeCell ref="ON286:PR286"/>
    <mergeCell ref="DU286:EY286"/>
    <mergeCell ref="EZ286:GD286"/>
    <mergeCell ref="GE286:HI286"/>
    <mergeCell ref="HJ286:IN286"/>
    <mergeCell ref="IO286:JS286"/>
    <mergeCell ref="A279:AD279"/>
    <mergeCell ref="A286:AE286"/>
    <mergeCell ref="AF286:BJ286"/>
    <mergeCell ref="BK286:CO286"/>
    <mergeCell ref="CP286:DT286"/>
    <mergeCell ref="ANO286:AOS286"/>
    <mergeCell ref="AOT286:APX286"/>
    <mergeCell ref="APY286:ARC286"/>
    <mergeCell ref="ARD286:ASH286"/>
    <mergeCell ref="ASI286:ATM286"/>
    <mergeCell ref="AHP286:AIT286"/>
    <mergeCell ref="AIU286:AJY286"/>
    <mergeCell ref="AJZ286:ALD286"/>
    <mergeCell ref="ALE286:AMI286"/>
    <mergeCell ref="AMJ286:ANN286"/>
    <mergeCell ref="ABQ286:ACU286"/>
    <mergeCell ref="ACV286:ADZ286"/>
    <mergeCell ref="AEA286:AFE286"/>
    <mergeCell ref="AFF286:AGJ286"/>
    <mergeCell ref="AGK286:AHO286"/>
    <mergeCell ref="VR286:WV286"/>
    <mergeCell ref="WW286:YA286"/>
    <mergeCell ref="YB286:ZF286"/>
    <mergeCell ref="ZG286:AAK286"/>
    <mergeCell ref="AAL286:ABP286"/>
    <mergeCell ref="BLK286:BMO286"/>
    <mergeCell ref="BMP286:BNT286"/>
    <mergeCell ref="BNU286:BOY286"/>
    <mergeCell ref="BOZ286:BQD286"/>
    <mergeCell ref="BQE286:BRI286"/>
    <mergeCell ref="BFL286:BGP286"/>
    <mergeCell ref="BGQ286:BHU286"/>
    <mergeCell ref="BHV286:BIZ286"/>
    <mergeCell ref="BJA286:BKE286"/>
    <mergeCell ref="BKF286:BLJ286"/>
    <mergeCell ref="AZM286:BAQ286"/>
    <mergeCell ref="BAR286:BBV286"/>
    <mergeCell ref="BBW286:BDA286"/>
    <mergeCell ref="BDB286:BEF286"/>
    <mergeCell ref="BEG286:BFK286"/>
    <mergeCell ref="ATN286:AUR286"/>
    <mergeCell ref="AUS286:AVW286"/>
    <mergeCell ref="AVX286:AXB286"/>
    <mergeCell ref="AXC286:AYG286"/>
    <mergeCell ref="AYH286:AZL286"/>
    <mergeCell ref="CJG286:CKK286"/>
    <mergeCell ref="CKL286:CLP286"/>
    <mergeCell ref="CLQ286:CMU286"/>
    <mergeCell ref="CMV286:CNZ286"/>
    <mergeCell ref="COA286:CPE286"/>
    <mergeCell ref="CDH286:CEL286"/>
    <mergeCell ref="CEM286:CFQ286"/>
    <mergeCell ref="CFR286:CGV286"/>
    <mergeCell ref="CGW286:CIA286"/>
    <mergeCell ref="CIB286:CJF286"/>
    <mergeCell ref="BXI286:BYM286"/>
    <mergeCell ref="BYN286:BZR286"/>
    <mergeCell ref="BZS286:CAW286"/>
    <mergeCell ref="CAX286:CCB286"/>
    <mergeCell ref="CCC286:CDG286"/>
    <mergeCell ref="BRJ286:BSN286"/>
    <mergeCell ref="BSO286:BTS286"/>
    <mergeCell ref="BTT286:BUX286"/>
    <mergeCell ref="BUY286:BWC286"/>
    <mergeCell ref="BWD286:BXH286"/>
    <mergeCell ref="DHC286:DIG286"/>
    <mergeCell ref="DIH286:DJL286"/>
    <mergeCell ref="DJM286:DKQ286"/>
    <mergeCell ref="DKR286:DLV286"/>
    <mergeCell ref="DLW286:DNA286"/>
    <mergeCell ref="DBD286:DCH286"/>
    <mergeCell ref="DCI286:DDM286"/>
    <mergeCell ref="DDN286:DER286"/>
    <mergeCell ref="DES286:DFW286"/>
    <mergeCell ref="DFX286:DHB286"/>
    <mergeCell ref="CVE286:CWI286"/>
    <mergeCell ref="CWJ286:CXN286"/>
    <mergeCell ref="CXO286:CYS286"/>
    <mergeCell ref="CYT286:CZX286"/>
    <mergeCell ref="CZY286:DBC286"/>
    <mergeCell ref="CPF286:CQJ286"/>
    <mergeCell ref="CQK286:CRO286"/>
    <mergeCell ref="CRP286:CST286"/>
    <mergeCell ref="CSU286:CTY286"/>
    <mergeCell ref="CTZ286:CVD286"/>
    <mergeCell ref="EEY286:EGC286"/>
    <mergeCell ref="EGD286:EHH286"/>
    <mergeCell ref="EHI286:EIM286"/>
    <mergeCell ref="EIN286:EJR286"/>
    <mergeCell ref="EJS286:EKW286"/>
    <mergeCell ref="DYZ286:EAD286"/>
    <mergeCell ref="EAE286:EBI286"/>
    <mergeCell ref="EBJ286:ECN286"/>
    <mergeCell ref="ECO286:EDS286"/>
    <mergeCell ref="EDT286:EEX286"/>
    <mergeCell ref="DTA286:DUE286"/>
    <mergeCell ref="DUF286:DVJ286"/>
    <mergeCell ref="DVK286:DWO286"/>
    <mergeCell ref="DWP286:DXT286"/>
    <mergeCell ref="DXU286:DYY286"/>
    <mergeCell ref="DNB286:DOF286"/>
    <mergeCell ref="DOG286:DPK286"/>
    <mergeCell ref="DPL286:DQP286"/>
    <mergeCell ref="DQQ286:DRU286"/>
    <mergeCell ref="DRV286:DSZ286"/>
    <mergeCell ref="FCU286:FDY286"/>
    <mergeCell ref="FDZ286:FFD286"/>
    <mergeCell ref="FFE286:FGI286"/>
    <mergeCell ref="FGJ286:FHN286"/>
    <mergeCell ref="FHO286:FIS286"/>
    <mergeCell ref="EWV286:EXZ286"/>
    <mergeCell ref="EYA286:EZE286"/>
    <mergeCell ref="EZF286:FAJ286"/>
    <mergeCell ref="FAK286:FBO286"/>
    <mergeCell ref="FBP286:FCT286"/>
    <mergeCell ref="EQW286:ESA286"/>
    <mergeCell ref="ESB286:ETF286"/>
    <mergeCell ref="ETG286:EUK286"/>
    <mergeCell ref="EUL286:EVP286"/>
    <mergeCell ref="EVQ286:EWU286"/>
    <mergeCell ref="EKX286:EMB286"/>
    <mergeCell ref="EMC286:ENG286"/>
    <mergeCell ref="ENH286:EOL286"/>
    <mergeCell ref="EOM286:EPQ286"/>
    <mergeCell ref="EPR286:EQV286"/>
    <mergeCell ref="GAQ286:GBU286"/>
    <mergeCell ref="GBV286:GCZ286"/>
    <mergeCell ref="GDA286:GEE286"/>
    <mergeCell ref="GEF286:GFJ286"/>
    <mergeCell ref="GFK286:GGO286"/>
    <mergeCell ref="FUR286:FVV286"/>
    <mergeCell ref="FVW286:FXA286"/>
    <mergeCell ref="FXB286:FYF286"/>
    <mergeCell ref="FYG286:FZK286"/>
    <mergeCell ref="FZL286:GAP286"/>
    <mergeCell ref="FOS286:FPW286"/>
    <mergeCell ref="FPX286:FRB286"/>
    <mergeCell ref="FRC286:FSG286"/>
    <mergeCell ref="FSH286:FTL286"/>
    <mergeCell ref="FTM286:FUQ286"/>
    <mergeCell ref="FIT286:FJX286"/>
    <mergeCell ref="FJY286:FLC286"/>
    <mergeCell ref="FLD286:FMH286"/>
    <mergeCell ref="FMI286:FNM286"/>
    <mergeCell ref="FNN286:FOR286"/>
    <mergeCell ref="GYM286:GZQ286"/>
    <mergeCell ref="GZR286:HAV286"/>
    <mergeCell ref="HAW286:HCA286"/>
    <mergeCell ref="HCB286:HDF286"/>
    <mergeCell ref="HDG286:HEK286"/>
    <mergeCell ref="GSN286:GTR286"/>
    <mergeCell ref="GTS286:GUW286"/>
    <mergeCell ref="GUX286:GWB286"/>
    <mergeCell ref="GWC286:GXG286"/>
    <mergeCell ref="GXH286:GYL286"/>
    <mergeCell ref="GMO286:GNS286"/>
    <mergeCell ref="GNT286:GOX286"/>
    <mergeCell ref="GOY286:GQC286"/>
    <mergeCell ref="GQD286:GRH286"/>
    <mergeCell ref="GRI286:GSM286"/>
    <mergeCell ref="GGP286:GHT286"/>
    <mergeCell ref="GHU286:GIY286"/>
    <mergeCell ref="GIZ286:GKD286"/>
    <mergeCell ref="GKE286:GLI286"/>
    <mergeCell ref="GLJ286:GMN286"/>
    <mergeCell ref="HWI286:HXM286"/>
    <mergeCell ref="HXN286:HYR286"/>
    <mergeCell ref="HYS286:HZW286"/>
    <mergeCell ref="HZX286:IBB286"/>
    <mergeCell ref="IBC286:ICG286"/>
    <mergeCell ref="HQJ286:HRN286"/>
    <mergeCell ref="HRO286:HSS286"/>
    <mergeCell ref="HST286:HTX286"/>
    <mergeCell ref="HTY286:HVC286"/>
    <mergeCell ref="HVD286:HWH286"/>
    <mergeCell ref="HKK286:HLO286"/>
    <mergeCell ref="HLP286:HMT286"/>
    <mergeCell ref="HMU286:HNY286"/>
    <mergeCell ref="HNZ286:HPD286"/>
    <mergeCell ref="HPE286:HQI286"/>
    <mergeCell ref="HEL286:HFP286"/>
    <mergeCell ref="HFQ286:HGU286"/>
    <mergeCell ref="HGV286:HHZ286"/>
    <mergeCell ref="HIA286:HJE286"/>
    <mergeCell ref="HJF286:HKJ286"/>
    <mergeCell ref="IUE286:IVI286"/>
    <mergeCell ref="IVJ286:IWN286"/>
    <mergeCell ref="IWO286:IXS286"/>
    <mergeCell ref="IXT286:IYX286"/>
    <mergeCell ref="IYY286:JAC286"/>
    <mergeCell ref="IOF286:IPJ286"/>
    <mergeCell ref="IPK286:IQO286"/>
    <mergeCell ref="IQP286:IRT286"/>
    <mergeCell ref="IRU286:ISY286"/>
    <mergeCell ref="ISZ286:IUD286"/>
    <mergeCell ref="IIG286:IJK286"/>
    <mergeCell ref="IJL286:IKP286"/>
    <mergeCell ref="IKQ286:ILU286"/>
    <mergeCell ref="ILV286:IMZ286"/>
    <mergeCell ref="INA286:IOE286"/>
    <mergeCell ref="ICH286:IDL286"/>
    <mergeCell ref="IDM286:IEQ286"/>
    <mergeCell ref="IER286:IFV286"/>
    <mergeCell ref="IFW286:IHA286"/>
    <mergeCell ref="IHB286:IIF286"/>
    <mergeCell ref="JSA286:JTE286"/>
    <mergeCell ref="JTF286:JUJ286"/>
    <mergeCell ref="JUK286:JVO286"/>
    <mergeCell ref="JVP286:JWT286"/>
    <mergeCell ref="JWU286:JXY286"/>
    <mergeCell ref="JMB286:JNF286"/>
    <mergeCell ref="JNG286:JOK286"/>
    <mergeCell ref="JOL286:JPP286"/>
    <mergeCell ref="JPQ286:JQU286"/>
    <mergeCell ref="JQV286:JRZ286"/>
    <mergeCell ref="JGC286:JHG286"/>
    <mergeCell ref="JHH286:JIL286"/>
    <mergeCell ref="JIM286:JJQ286"/>
    <mergeCell ref="JJR286:JKV286"/>
    <mergeCell ref="JKW286:JMA286"/>
    <mergeCell ref="JAD286:JBH286"/>
    <mergeCell ref="JBI286:JCM286"/>
    <mergeCell ref="JCN286:JDR286"/>
    <mergeCell ref="JDS286:JEW286"/>
    <mergeCell ref="JEX286:JGB286"/>
    <mergeCell ref="KPW286:KRA286"/>
    <mergeCell ref="KRB286:KSF286"/>
    <mergeCell ref="KSG286:KTK286"/>
    <mergeCell ref="KTL286:KUP286"/>
    <mergeCell ref="KUQ286:KVU286"/>
    <mergeCell ref="KJX286:KLB286"/>
    <mergeCell ref="KLC286:KMG286"/>
    <mergeCell ref="KMH286:KNL286"/>
    <mergeCell ref="KNM286:KOQ286"/>
    <mergeCell ref="KOR286:KPV286"/>
    <mergeCell ref="KDY286:KFC286"/>
    <mergeCell ref="KFD286:KGH286"/>
    <mergeCell ref="KGI286:KHM286"/>
    <mergeCell ref="KHN286:KIR286"/>
    <mergeCell ref="KIS286:KJW286"/>
    <mergeCell ref="JXZ286:JZD286"/>
    <mergeCell ref="JZE286:KAI286"/>
    <mergeCell ref="KAJ286:KBN286"/>
    <mergeCell ref="KBO286:KCS286"/>
    <mergeCell ref="KCT286:KDX286"/>
    <mergeCell ref="LNS286:LOW286"/>
    <mergeCell ref="LOX286:LQB286"/>
    <mergeCell ref="LQC286:LRG286"/>
    <mergeCell ref="LRH286:LSL286"/>
    <mergeCell ref="LSM286:LTQ286"/>
    <mergeCell ref="LHT286:LIX286"/>
    <mergeCell ref="LIY286:LKC286"/>
    <mergeCell ref="LKD286:LLH286"/>
    <mergeCell ref="LLI286:LMM286"/>
    <mergeCell ref="LMN286:LNR286"/>
    <mergeCell ref="LBU286:LCY286"/>
    <mergeCell ref="LCZ286:LED286"/>
    <mergeCell ref="LEE286:LFI286"/>
    <mergeCell ref="LFJ286:LGN286"/>
    <mergeCell ref="LGO286:LHS286"/>
    <mergeCell ref="KVV286:KWZ286"/>
    <mergeCell ref="KXA286:KYE286"/>
    <mergeCell ref="KYF286:KZJ286"/>
    <mergeCell ref="KZK286:LAO286"/>
    <mergeCell ref="LAP286:LBT286"/>
    <mergeCell ref="MLO286:MMS286"/>
    <mergeCell ref="MMT286:MNX286"/>
    <mergeCell ref="MNY286:MPC286"/>
    <mergeCell ref="MPD286:MQH286"/>
    <mergeCell ref="MQI286:MRM286"/>
    <mergeCell ref="MFP286:MGT286"/>
    <mergeCell ref="MGU286:MHY286"/>
    <mergeCell ref="MHZ286:MJD286"/>
    <mergeCell ref="MJE286:MKI286"/>
    <mergeCell ref="MKJ286:MLN286"/>
    <mergeCell ref="LZQ286:MAU286"/>
    <mergeCell ref="MAV286:MBZ286"/>
    <mergeCell ref="MCA286:MDE286"/>
    <mergeCell ref="MDF286:MEJ286"/>
    <mergeCell ref="MEK286:MFO286"/>
    <mergeCell ref="LTR286:LUV286"/>
    <mergeCell ref="LUW286:LWA286"/>
    <mergeCell ref="LWB286:LXF286"/>
    <mergeCell ref="LXG286:LYK286"/>
    <mergeCell ref="LYL286:LZP286"/>
    <mergeCell ref="NJK286:NKO286"/>
    <mergeCell ref="NKP286:NLT286"/>
    <mergeCell ref="NLU286:NMY286"/>
    <mergeCell ref="NMZ286:NOD286"/>
    <mergeCell ref="NOE286:NPI286"/>
    <mergeCell ref="NDL286:NEP286"/>
    <mergeCell ref="NEQ286:NFU286"/>
    <mergeCell ref="NFV286:NGZ286"/>
    <mergeCell ref="NHA286:NIE286"/>
    <mergeCell ref="NIF286:NJJ286"/>
    <mergeCell ref="MXM286:MYQ286"/>
    <mergeCell ref="MYR286:MZV286"/>
    <mergeCell ref="MZW286:NBA286"/>
    <mergeCell ref="NBB286:NCF286"/>
    <mergeCell ref="NCG286:NDK286"/>
    <mergeCell ref="MRN286:MSR286"/>
    <mergeCell ref="MSS286:MTW286"/>
    <mergeCell ref="MTX286:MVB286"/>
    <mergeCell ref="MVC286:MWG286"/>
    <mergeCell ref="MWH286:MXL286"/>
    <mergeCell ref="OHG286:OIK286"/>
    <mergeCell ref="OIL286:OJP286"/>
    <mergeCell ref="OJQ286:OKU286"/>
    <mergeCell ref="OKV286:OLZ286"/>
    <mergeCell ref="OMA286:ONE286"/>
    <mergeCell ref="OBH286:OCL286"/>
    <mergeCell ref="OCM286:ODQ286"/>
    <mergeCell ref="ODR286:OEV286"/>
    <mergeCell ref="OEW286:OGA286"/>
    <mergeCell ref="OGB286:OHF286"/>
    <mergeCell ref="NVI286:NWM286"/>
    <mergeCell ref="NWN286:NXR286"/>
    <mergeCell ref="NXS286:NYW286"/>
    <mergeCell ref="NYX286:OAB286"/>
    <mergeCell ref="OAC286:OBG286"/>
    <mergeCell ref="NPJ286:NQN286"/>
    <mergeCell ref="NQO286:NRS286"/>
    <mergeCell ref="NRT286:NSX286"/>
    <mergeCell ref="NSY286:NUC286"/>
    <mergeCell ref="NUD286:NVH286"/>
    <mergeCell ref="PFC286:PGG286"/>
    <mergeCell ref="PGH286:PHL286"/>
    <mergeCell ref="PHM286:PIQ286"/>
    <mergeCell ref="PIR286:PJV286"/>
    <mergeCell ref="PJW286:PLA286"/>
    <mergeCell ref="OZD286:PAH286"/>
    <mergeCell ref="PAI286:PBM286"/>
    <mergeCell ref="PBN286:PCR286"/>
    <mergeCell ref="PCS286:PDW286"/>
    <mergeCell ref="PDX286:PFB286"/>
    <mergeCell ref="OTE286:OUI286"/>
    <mergeCell ref="OUJ286:OVN286"/>
    <mergeCell ref="OVO286:OWS286"/>
    <mergeCell ref="OWT286:OXX286"/>
    <mergeCell ref="OXY286:OZC286"/>
    <mergeCell ref="ONF286:OOJ286"/>
    <mergeCell ref="OOK286:OPO286"/>
    <mergeCell ref="OPP286:OQT286"/>
    <mergeCell ref="OQU286:ORY286"/>
    <mergeCell ref="ORZ286:OTD286"/>
    <mergeCell ref="QCY286:QEC286"/>
    <mergeCell ref="QED286:QFH286"/>
    <mergeCell ref="QFI286:QGM286"/>
    <mergeCell ref="QGN286:QHR286"/>
    <mergeCell ref="QHS286:QIW286"/>
    <mergeCell ref="PWZ286:PYD286"/>
    <mergeCell ref="PYE286:PZI286"/>
    <mergeCell ref="PZJ286:QAN286"/>
    <mergeCell ref="QAO286:QBS286"/>
    <mergeCell ref="QBT286:QCX286"/>
    <mergeCell ref="PRA286:PSE286"/>
    <mergeCell ref="PSF286:PTJ286"/>
    <mergeCell ref="PTK286:PUO286"/>
    <mergeCell ref="PUP286:PVT286"/>
    <mergeCell ref="PVU286:PWY286"/>
    <mergeCell ref="PLB286:PMF286"/>
    <mergeCell ref="PMG286:PNK286"/>
    <mergeCell ref="PNL286:POP286"/>
    <mergeCell ref="POQ286:PPU286"/>
    <mergeCell ref="PPV286:PQZ286"/>
    <mergeCell ref="RAU286:RBY286"/>
    <mergeCell ref="RBZ286:RDD286"/>
    <mergeCell ref="RDE286:REI286"/>
    <mergeCell ref="REJ286:RFN286"/>
    <mergeCell ref="RFO286:RGS286"/>
    <mergeCell ref="QUV286:QVZ286"/>
    <mergeCell ref="QWA286:QXE286"/>
    <mergeCell ref="QXF286:QYJ286"/>
    <mergeCell ref="QYK286:QZO286"/>
    <mergeCell ref="QZP286:RAT286"/>
    <mergeCell ref="QOW286:QQA286"/>
    <mergeCell ref="QQB286:QRF286"/>
    <mergeCell ref="QRG286:QSK286"/>
    <mergeCell ref="QSL286:QTP286"/>
    <mergeCell ref="QTQ286:QUU286"/>
    <mergeCell ref="QIX286:QKB286"/>
    <mergeCell ref="QKC286:QLG286"/>
    <mergeCell ref="QLH286:QML286"/>
    <mergeCell ref="QMM286:QNQ286"/>
    <mergeCell ref="QNR286:QOV286"/>
    <mergeCell ref="RYQ286:RZU286"/>
    <mergeCell ref="RZV286:SAZ286"/>
    <mergeCell ref="SBA286:SCE286"/>
    <mergeCell ref="SCF286:SDJ286"/>
    <mergeCell ref="SDK286:SEO286"/>
    <mergeCell ref="RSR286:RTV286"/>
    <mergeCell ref="RTW286:RVA286"/>
    <mergeCell ref="RVB286:RWF286"/>
    <mergeCell ref="RWG286:RXK286"/>
    <mergeCell ref="RXL286:RYP286"/>
    <mergeCell ref="RMS286:RNW286"/>
    <mergeCell ref="RNX286:RPB286"/>
    <mergeCell ref="RPC286:RQG286"/>
    <mergeCell ref="RQH286:RRL286"/>
    <mergeCell ref="RRM286:RSQ286"/>
    <mergeCell ref="RGT286:RHX286"/>
    <mergeCell ref="RHY286:RJC286"/>
    <mergeCell ref="RJD286:RKH286"/>
    <mergeCell ref="RKI286:RLM286"/>
    <mergeCell ref="RLN286:RMR286"/>
    <mergeCell ref="SWM286:SXQ286"/>
    <mergeCell ref="SXR286:SYV286"/>
    <mergeCell ref="SYW286:TAA286"/>
    <mergeCell ref="TAB286:TBF286"/>
    <mergeCell ref="TBG286:TCK286"/>
    <mergeCell ref="SQN286:SRR286"/>
    <mergeCell ref="SRS286:SSW286"/>
    <mergeCell ref="SSX286:SUB286"/>
    <mergeCell ref="SUC286:SVG286"/>
    <mergeCell ref="SVH286:SWL286"/>
    <mergeCell ref="SKO286:SLS286"/>
    <mergeCell ref="SLT286:SMX286"/>
    <mergeCell ref="SMY286:SOC286"/>
    <mergeCell ref="SOD286:SPH286"/>
    <mergeCell ref="SPI286:SQM286"/>
    <mergeCell ref="SEP286:SFT286"/>
    <mergeCell ref="SFU286:SGY286"/>
    <mergeCell ref="SGZ286:SID286"/>
    <mergeCell ref="SIE286:SJI286"/>
    <mergeCell ref="SJJ286:SKN286"/>
    <mergeCell ref="TUI286:TVM286"/>
    <mergeCell ref="TVN286:TWR286"/>
    <mergeCell ref="TWS286:TXW286"/>
    <mergeCell ref="TXX286:TZB286"/>
    <mergeCell ref="TZC286:UAG286"/>
    <mergeCell ref="TOJ286:TPN286"/>
    <mergeCell ref="TPO286:TQS286"/>
    <mergeCell ref="TQT286:TRX286"/>
    <mergeCell ref="TRY286:TTC286"/>
    <mergeCell ref="TTD286:TUH286"/>
    <mergeCell ref="TIK286:TJO286"/>
    <mergeCell ref="TJP286:TKT286"/>
    <mergeCell ref="TKU286:TLY286"/>
    <mergeCell ref="TLZ286:TND286"/>
    <mergeCell ref="TNE286:TOI286"/>
    <mergeCell ref="TCL286:TDP286"/>
    <mergeCell ref="TDQ286:TEU286"/>
    <mergeCell ref="TEV286:TFZ286"/>
    <mergeCell ref="TGA286:THE286"/>
    <mergeCell ref="THF286:TIJ286"/>
    <mergeCell ref="USE286:UTI286"/>
    <mergeCell ref="UTJ286:UUN286"/>
    <mergeCell ref="UUO286:UVS286"/>
    <mergeCell ref="UVT286:UWX286"/>
    <mergeCell ref="UWY286:UYC286"/>
    <mergeCell ref="UMF286:UNJ286"/>
    <mergeCell ref="UNK286:UOO286"/>
    <mergeCell ref="UOP286:UPT286"/>
    <mergeCell ref="UPU286:UQY286"/>
    <mergeCell ref="UQZ286:USD286"/>
    <mergeCell ref="UGG286:UHK286"/>
    <mergeCell ref="UHL286:UIP286"/>
    <mergeCell ref="UIQ286:UJU286"/>
    <mergeCell ref="UJV286:UKZ286"/>
    <mergeCell ref="ULA286:UME286"/>
    <mergeCell ref="UAH286:UBL286"/>
    <mergeCell ref="UBM286:UCQ286"/>
    <mergeCell ref="UCR286:UDV286"/>
    <mergeCell ref="UDW286:UFA286"/>
    <mergeCell ref="UFB286:UGF286"/>
    <mergeCell ref="WAT286:WBX286"/>
    <mergeCell ref="VQA286:VRE286"/>
    <mergeCell ref="VRF286:VSJ286"/>
    <mergeCell ref="VSK286:VTO286"/>
    <mergeCell ref="VTP286:VUT286"/>
    <mergeCell ref="VUU286:VVY286"/>
    <mergeCell ref="VKB286:VLF286"/>
    <mergeCell ref="VLG286:VMK286"/>
    <mergeCell ref="VML286:VNP286"/>
    <mergeCell ref="VNQ286:VOU286"/>
    <mergeCell ref="VOV286:VPZ286"/>
    <mergeCell ref="VEC286:VFG286"/>
    <mergeCell ref="VFH286:VGL286"/>
    <mergeCell ref="VGM286:VHQ286"/>
    <mergeCell ref="VHR286:VIV286"/>
    <mergeCell ref="VIW286:VKA286"/>
    <mergeCell ref="UYD286:UZH286"/>
    <mergeCell ref="UZI286:VAM286"/>
    <mergeCell ref="VAN286:VBR286"/>
    <mergeCell ref="VBS286:VCW286"/>
    <mergeCell ref="VCX286:VEB286"/>
    <mergeCell ref="A293:AE293"/>
    <mergeCell ref="AF293:BJ293"/>
    <mergeCell ref="BK293:CO293"/>
    <mergeCell ref="WZU286:XAY286"/>
    <mergeCell ref="XAZ286:XCD286"/>
    <mergeCell ref="XCE286:XDI286"/>
    <mergeCell ref="XDJ286:XEN286"/>
    <mergeCell ref="XEO286:XFD286"/>
    <mergeCell ref="WTV286:WUZ286"/>
    <mergeCell ref="WVA286:WWE286"/>
    <mergeCell ref="WWF286:WXJ286"/>
    <mergeCell ref="WXK286:WYO286"/>
    <mergeCell ref="WYP286:WZT286"/>
    <mergeCell ref="WNW286:WPA286"/>
    <mergeCell ref="WPB286:WQF286"/>
    <mergeCell ref="WQG286:WRK286"/>
    <mergeCell ref="WRL286:WSP286"/>
    <mergeCell ref="WSQ286:WTU286"/>
    <mergeCell ref="WHX286:WJB286"/>
    <mergeCell ref="WJC286:WKG286"/>
    <mergeCell ref="WKH286:WLL286"/>
    <mergeCell ref="WLM286:WMQ286"/>
    <mergeCell ref="WMR286:WNV286"/>
    <mergeCell ref="WBY286:WDC286"/>
    <mergeCell ref="WDD286:WEH286"/>
    <mergeCell ref="WEI286:WFM286"/>
    <mergeCell ref="WFN286:WGR286"/>
    <mergeCell ref="WGS286:WHW286"/>
    <mergeCell ref="VVZ286:VXD286"/>
    <mergeCell ref="VXE286:VYI286"/>
    <mergeCell ref="VYJ286:VZN286"/>
    <mergeCell ref="VZO286:WAS286"/>
    <mergeCell ref="ON293:PR293"/>
    <mergeCell ref="PS293:QW293"/>
    <mergeCell ref="QX293:SB293"/>
    <mergeCell ref="SC293:TG293"/>
    <mergeCell ref="TH293:UL293"/>
    <mergeCell ref="IO293:JS293"/>
    <mergeCell ref="JT293:KX293"/>
    <mergeCell ref="KY293:MC293"/>
    <mergeCell ref="MD293:NH293"/>
    <mergeCell ref="NI293:OM293"/>
    <mergeCell ref="CP293:DT293"/>
    <mergeCell ref="DU293:EY293"/>
    <mergeCell ref="EZ293:GD293"/>
    <mergeCell ref="GE293:HI293"/>
    <mergeCell ref="HJ293:IN293"/>
    <mergeCell ref="AF287:AF292"/>
    <mergeCell ref="AG287:AG292"/>
    <mergeCell ref="AMJ293:ANN293"/>
    <mergeCell ref="ANO293:AOS293"/>
    <mergeCell ref="AOT293:APX293"/>
    <mergeCell ref="APY293:ARC293"/>
    <mergeCell ref="ARD293:ASH293"/>
    <mergeCell ref="AGK293:AHO293"/>
    <mergeCell ref="AHP293:AIT293"/>
    <mergeCell ref="AIU293:AJY293"/>
    <mergeCell ref="AJZ293:ALD293"/>
    <mergeCell ref="ALE293:AMI293"/>
    <mergeCell ref="AAL293:ABP293"/>
    <mergeCell ref="ABQ293:ACU293"/>
    <mergeCell ref="ACV293:ADZ293"/>
    <mergeCell ref="AEA293:AFE293"/>
    <mergeCell ref="AFF293:AGJ293"/>
    <mergeCell ref="UM293:VQ293"/>
    <mergeCell ref="VR293:WV293"/>
    <mergeCell ref="WW293:YA293"/>
    <mergeCell ref="YB293:ZF293"/>
    <mergeCell ref="ZG293:AAK293"/>
    <mergeCell ref="BKF293:BLJ293"/>
    <mergeCell ref="BLK293:BMO293"/>
    <mergeCell ref="BMP293:BNT293"/>
    <mergeCell ref="BNU293:BOY293"/>
    <mergeCell ref="BOZ293:BQD293"/>
    <mergeCell ref="BEG293:BFK293"/>
    <mergeCell ref="BFL293:BGP293"/>
    <mergeCell ref="BGQ293:BHU293"/>
    <mergeCell ref="BHV293:BIZ293"/>
    <mergeCell ref="BJA293:BKE293"/>
    <mergeCell ref="AYH293:AZL293"/>
    <mergeCell ref="AZM293:BAQ293"/>
    <mergeCell ref="BAR293:BBV293"/>
    <mergeCell ref="BBW293:BDA293"/>
    <mergeCell ref="BDB293:BEF293"/>
    <mergeCell ref="ASI293:ATM293"/>
    <mergeCell ref="ATN293:AUR293"/>
    <mergeCell ref="AUS293:AVW293"/>
    <mergeCell ref="AVX293:AXB293"/>
    <mergeCell ref="AXC293:AYG293"/>
    <mergeCell ref="CIB293:CJF293"/>
    <mergeCell ref="CJG293:CKK293"/>
    <mergeCell ref="CKL293:CLP293"/>
    <mergeCell ref="CLQ293:CMU293"/>
    <mergeCell ref="CMV293:CNZ293"/>
    <mergeCell ref="CCC293:CDG293"/>
    <mergeCell ref="CDH293:CEL293"/>
    <mergeCell ref="CEM293:CFQ293"/>
    <mergeCell ref="CFR293:CGV293"/>
    <mergeCell ref="CGW293:CIA293"/>
    <mergeCell ref="BWD293:BXH293"/>
    <mergeCell ref="BXI293:BYM293"/>
    <mergeCell ref="BYN293:BZR293"/>
    <mergeCell ref="BZS293:CAW293"/>
    <mergeCell ref="CAX293:CCB293"/>
    <mergeCell ref="BQE293:BRI293"/>
    <mergeCell ref="BRJ293:BSN293"/>
    <mergeCell ref="BSO293:BTS293"/>
    <mergeCell ref="BTT293:BUX293"/>
    <mergeCell ref="BUY293:BWC293"/>
    <mergeCell ref="DFX293:DHB293"/>
    <mergeCell ref="DHC293:DIG293"/>
    <mergeCell ref="DIH293:DJL293"/>
    <mergeCell ref="DJM293:DKQ293"/>
    <mergeCell ref="DKR293:DLV293"/>
    <mergeCell ref="CZY293:DBC293"/>
    <mergeCell ref="DBD293:DCH293"/>
    <mergeCell ref="DCI293:DDM293"/>
    <mergeCell ref="DDN293:DER293"/>
    <mergeCell ref="DES293:DFW293"/>
    <mergeCell ref="CTZ293:CVD293"/>
    <mergeCell ref="CVE293:CWI293"/>
    <mergeCell ref="CWJ293:CXN293"/>
    <mergeCell ref="CXO293:CYS293"/>
    <mergeCell ref="CYT293:CZX293"/>
    <mergeCell ref="COA293:CPE293"/>
    <mergeCell ref="CPF293:CQJ293"/>
    <mergeCell ref="CQK293:CRO293"/>
    <mergeCell ref="CRP293:CST293"/>
    <mergeCell ref="CSU293:CTY293"/>
    <mergeCell ref="EDT293:EEX293"/>
    <mergeCell ref="EEY293:EGC293"/>
    <mergeCell ref="EGD293:EHH293"/>
    <mergeCell ref="EHI293:EIM293"/>
    <mergeCell ref="EIN293:EJR293"/>
    <mergeCell ref="DXU293:DYY293"/>
    <mergeCell ref="DYZ293:EAD293"/>
    <mergeCell ref="EAE293:EBI293"/>
    <mergeCell ref="EBJ293:ECN293"/>
    <mergeCell ref="ECO293:EDS293"/>
    <mergeCell ref="DRV293:DSZ293"/>
    <mergeCell ref="DTA293:DUE293"/>
    <mergeCell ref="DUF293:DVJ293"/>
    <mergeCell ref="DVK293:DWO293"/>
    <mergeCell ref="DWP293:DXT293"/>
    <mergeCell ref="DLW293:DNA293"/>
    <mergeCell ref="DNB293:DOF293"/>
    <mergeCell ref="DOG293:DPK293"/>
    <mergeCell ref="DPL293:DQP293"/>
    <mergeCell ref="DQQ293:DRU293"/>
    <mergeCell ref="FBP293:FCT293"/>
    <mergeCell ref="FCU293:FDY293"/>
    <mergeCell ref="FDZ293:FFD293"/>
    <mergeCell ref="FFE293:FGI293"/>
    <mergeCell ref="FGJ293:FHN293"/>
    <mergeCell ref="EVQ293:EWU293"/>
    <mergeCell ref="EWV293:EXZ293"/>
    <mergeCell ref="EYA293:EZE293"/>
    <mergeCell ref="EZF293:FAJ293"/>
    <mergeCell ref="FAK293:FBO293"/>
    <mergeCell ref="EPR293:EQV293"/>
    <mergeCell ref="EQW293:ESA293"/>
    <mergeCell ref="ESB293:ETF293"/>
    <mergeCell ref="ETG293:EUK293"/>
    <mergeCell ref="EUL293:EVP293"/>
    <mergeCell ref="EJS293:EKW293"/>
    <mergeCell ref="EKX293:EMB293"/>
    <mergeCell ref="EMC293:ENG293"/>
    <mergeCell ref="ENH293:EOL293"/>
    <mergeCell ref="EOM293:EPQ293"/>
    <mergeCell ref="FZL293:GAP293"/>
    <mergeCell ref="GAQ293:GBU293"/>
    <mergeCell ref="GBV293:GCZ293"/>
    <mergeCell ref="GDA293:GEE293"/>
    <mergeCell ref="GEF293:GFJ293"/>
    <mergeCell ref="FTM293:FUQ293"/>
    <mergeCell ref="FUR293:FVV293"/>
    <mergeCell ref="FVW293:FXA293"/>
    <mergeCell ref="FXB293:FYF293"/>
    <mergeCell ref="FYG293:FZK293"/>
    <mergeCell ref="FNN293:FOR293"/>
    <mergeCell ref="FOS293:FPW293"/>
    <mergeCell ref="FPX293:FRB293"/>
    <mergeCell ref="FRC293:FSG293"/>
    <mergeCell ref="FSH293:FTL293"/>
    <mergeCell ref="FHO293:FIS293"/>
    <mergeCell ref="FIT293:FJX293"/>
    <mergeCell ref="FJY293:FLC293"/>
    <mergeCell ref="FLD293:FMH293"/>
    <mergeCell ref="FMI293:FNM293"/>
    <mergeCell ref="GXH293:GYL293"/>
    <mergeCell ref="GYM293:GZQ293"/>
    <mergeCell ref="GZR293:HAV293"/>
    <mergeCell ref="HAW293:HCA293"/>
    <mergeCell ref="HCB293:HDF293"/>
    <mergeCell ref="GRI293:GSM293"/>
    <mergeCell ref="GSN293:GTR293"/>
    <mergeCell ref="GTS293:GUW293"/>
    <mergeCell ref="GUX293:GWB293"/>
    <mergeCell ref="GWC293:GXG293"/>
    <mergeCell ref="GLJ293:GMN293"/>
    <mergeCell ref="GMO293:GNS293"/>
    <mergeCell ref="GNT293:GOX293"/>
    <mergeCell ref="GOY293:GQC293"/>
    <mergeCell ref="GQD293:GRH293"/>
    <mergeCell ref="GFK293:GGO293"/>
    <mergeCell ref="GGP293:GHT293"/>
    <mergeCell ref="GHU293:GIY293"/>
    <mergeCell ref="GIZ293:GKD293"/>
    <mergeCell ref="GKE293:GLI293"/>
    <mergeCell ref="HVD293:HWH293"/>
    <mergeCell ref="HWI293:HXM293"/>
    <mergeCell ref="HXN293:HYR293"/>
    <mergeCell ref="HYS293:HZW293"/>
    <mergeCell ref="HZX293:IBB293"/>
    <mergeCell ref="HPE293:HQI293"/>
    <mergeCell ref="HQJ293:HRN293"/>
    <mergeCell ref="HRO293:HSS293"/>
    <mergeCell ref="HST293:HTX293"/>
    <mergeCell ref="HTY293:HVC293"/>
    <mergeCell ref="HJF293:HKJ293"/>
    <mergeCell ref="HKK293:HLO293"/>
    <mergeCell ref="HLP293:HMT293"/>
    <mergeCell ref="HMU293:HNY293"/>
    <mergeCell ref="HNZ293:HPD293"/>
    <mergeCell ref="HDG293:HEK293"/>
    <mergeCell ref="HEL293:HFP293"/>
    <mergeCell ref="HFQ293:HGU293"/>
    <mergeCell ref="HGV293:HHZ293"/>
    <mergeCell ref="HIA293:HJE293"/>
    <mergeCell ref="ISZ293:IUD293"/>
    <mergeCell ref="IUE293:IVI293"/>
    <mergeCell ref="IVJ293:IWN293"/>
    <mergeCell ref="IWO293:IXS293"/>
    <mergeCell ref="IXT293:IYX293"/>
    <mergeCell ref="INA293:IOE293"/>
    <mergeCell ref="IOF293:IPJ293"/>
    <mergeCell ref="IPK293:IQO293"/>
    <mergeCell ref="IQP293:IRT293"/>
    <mergeCell ref="IRU293:ISY293"/>
    <mergeCell ref="IHB293:IIF293"/>
    <mergeCell ref="IIG293:IJK293"/>
    <mergeCell ref="IJL293:IKP293"/>
    <mergeCell ref="IKQ293:ILU293"/>
    <mergeCell ref="ILV293:IMZ293"/>
    <mergeCell ref="IBC293:ICG293"/>
    <mergeCell ref="ICH293:IDL293"/>
    <mergeCell ref="IDM293:IEQ293"/>
    <mergeCell ref="IER293:IFV293"/>
    <mergeCell ref="IFW293:IHA293"/>
    <mergeCell ref="JQV293:JRZ293"/>
    <mergeCell ref="JSA293:JTE293"/>
    <mergeCell ref="JTF293:JUJ293"/>
    <mergeCell ref="JUK293:JVO293"/>
    <mergeCell ref="JVP293:JWT293"/>
    <mergeCell ref="JKW293:JMA293"/>
    <mergeCell ref="JMB293:JNF293"/>
    <mergeCell ref="JNG293:JOK293"/>
    <mergeCell ref="JOL293:JPP293"/>
    <mergeCell ref="JPQ293:JQU293"/>
    <mergeCell ref="JEX293:JGB293"/>
    <mergeCell ref="JGC293:JHG293"/>
    <mergeCell ref="JHH293:JIL293"/>
    <mergeCell ref="JIM293:JJQ293"/>
    <mergeCell ref="JJR293:JKV293"/>
    <mergeCell ref="IYY293:JAC293"/>
    <mergeCell ref="JAD293:JBH293"/>
    <mergeCell ref="JBI293:JCM293"/>
    <mergeCell ref="JCN293:JDR293"/>
    <mergeCell ref="JDS293:JEW293"/>
    <mergeCell ref="KOR293:KPV293"/>
    <mergeCell ref="KPW293:KRA293"/>
    <mergeCell ref="KRB293:KSF293"/>
    <mergeCell ref="KSG293:KTK293"/>
    <mergeCell ref="KTL293:KUP293"/>
    <mergeCell ref="KIS293:KJW293"/>
    <mergeCell ref="KJX293:KLB293"/>
    <mergeCell ref="KLC293:KMG293"/>
    <mergeCell ref="KMH293:KNL293"/>
    <mergeCell ref="KNM293:KOQ293"/>
    <mergeCell ref="KCT293:KDX293"/>
    <mergeCell ref="KDY293:KFC293"/>
    <mergeCell ref="KFD293:KGH293"/>
    <mergeCell ref="KGI293:KHM293"/>
    <mergeCell ref="KHN293:KIR293"/>
    <mergeCell ref="JWU293:JXY293"/>
    <mergeCell ref="JXZ293:JZD293"/>
    <mergeCell ref="JZE293:KAI293"/>
    <mergeCell ref="KAJ293:KBN293"/>
    <mergeCell ref="KBO293:KCS293"/>
    <mergeCell ref="LMN293:LNR293"/>
    <mergeCell ref="LNS293:LOW293"/>
    <mergeCell ref="LOX293:LQB293"/>
    <mergeCell ref="LQC293:LRG293"/>
    <mergeCell ref="LRH293:LSL293"/>
    <mergeCell ref="LGO293:LHS293"/>
    <mergeCell ref="LHT293:LIX293"/>
    <mergeCell ref="LIY293:LKC293"/>
    <mergeCell ref="LKD293:LLH293"/>
    <mergeCell ref="LLI293:LMM293"/>
    <mergeCell ref="LAP293:LBT293"/>
    <mergeCell ref="LBU293:LCY293"/>
    <mergeCell ref="LCZ293:LED293"/>
    <mergeCell ref="LEE293:LFI293"/>
    <mergeCell ref="LFJ293:LGN293"/>
    <mergeCell ref="KUQ293:KVU293"/>
    <mergeCell ref="KVV293:KWZ293"/>
    <mergeCell ref="KXA293:KYE293"/>
    <mergeCell ref="KYF293:KZJ293"/>
    <mergeCell ref="KZK293:LAO293"/>
    <mergeCell ref="MKJ293:MLN293"/>
    <mergeCell ref="MLO293:MMS293"/>
    <mergeCell ref="MMT293:MNX293"/>
    <mergeCell ref="MNY293:MPC293"/>
    <mergeCell ref="MPD293:MQH293"/>
    <mergeCell ref="MEK293:MFO293"/>
    <mergeCell ref="MFP293:MGT293"/>
    <mergeCell ref="MGU293:MHY293"/>
    <mergeCell ref="MHZ293:MJD293"/>
    <mergeCell ref="MJE293:MKI293"/>
    <mergeCell ref="LYL293:LZP293"/>
    <mergeCell ref="LZQ293:MAU293"/>
    <mergeCell ref="MAV293:MBZ293"/>
    <mergeCell ref="MCA293:MDE293"/>
    <mergeCell ref="MDF293:MEJ293"/>
    <mergeCell ref="LSM293:LTQ293"/>
    <mergeCell ref="LTR293:LUV293"/>
    <mergeCell ref="LUW293:LWA293"/>
    <mergeCell ref="LWB293:LXF293"/>
    <mergeCell ref="LXG293:LYK293"/>
    <mergeCell ref="NIF293:NJJ293"/>
    <mergeCell ref="NJK293:NKO293"/>
    <mergeCell ref="NKP293:NLT293"/>
    <mergeCell ref="NLU293:NMY293"/>
    <mergeCell ref="NMZ293:NOD293"/>
    <mergeCell ref="NCG293:NDK293"/>
    <mergeCell ref="NDL293:NEP293"/>
    <mergeCell ref="NEQ293:NFU293"/>
    <mergeCell ref="NFV293:NGZ293"/>
    <mergeCell ref="NHA293:NIE293"/>
    <mergeCell ref="MWH293:MXL293"/>
    <mergeCell ref="MXM293:MYQ293"/>
    <mergeCell ref="MYR293:MZV293"/>
    <mergeCell ref="MZW293:NBA293"/>
    <mergeCell ref="NBB293:NCF293"/>
    <mergeCell ref="MQI293:MRM293"/>
    <mergeCell ref="MRN293:MSR293"/>
    <mergeCell ref="MSS293:MTW293"/>
    <mergeCell ref="MTX293:MVB293"/>
    <mergeCell ref="MVC293:MWG293"/>
    <mergeCell ref="OGB293:OHF293"/>
    <mergeCell ref="OHG293:OIK293"/>
    <mergeCell ref="OIL293:OJP293"/>
    <mergeCell ref="OJQ293:OKU293"/>
    <mergeCell ref="OKV293:OLZ293"/>
    <mergeCell ref="OAC293:OBG293"/>
    <mergeCell ref="OBH293:OCL293"/>
    <mergeCell ref="OCM293:ODQ293"/>
    <mergeCell ref="ODR293:OEV293"/>
    <mergeCell ref="OEW293:OGA293"/>
    <mergeCell ref="NUD293:NVH293"/>
    <mergeCell ref="NVI293:NWM293"/>
    <mergeCell ref="NWN293:NXR293"/>
    <mergeCell ref="NXS293:NYW293"/>
    <mergeCell ref="NYX293:OAB293"/>
    <mergeCell ref="NOE293:NPI293"/>
    <mergeCell ref="NPJ293:NQN293"/>
    <mergeCell ref="NQO293:NRS293"/>
    <mergeCell ref="NRT293:NSX293"/>
    <mergeCell ref="NSY293:NUC293"/>
    <mergeCell ref="PDX293:PFB293"/>
    <mergeCell ref="PFC293:PGG293"/>
    <mergeCell ref="PGH293:PHL293"/>
    <mergeCell ref="PHM293:PIQ293"/>
    <mergeCell ref="PIR293:PJV293"/>
    <mergeCell ref="OXY293:OZC293"/>
    <mergeCell ref="OZD293:PAH293"/>
    <mergeCell ref="PAI293:PBM293"/>
    <mergeCell ref="PBN293:PCR293"/>
    <mergeCell ref="PCS293:PDW293"/>
    <mergeCell ref="ORZ293:OTD293"/>
    <mergeCell ref="OTE293:OUI293"/>
    <mergeCell ref="OUJ293:OVN293"/>
    <mergeCell ref="OVO293:OWS293"/>
    <mergeCell ref="OWT293:OXX293"/>
    <mergeCell ref="OMA293:ONE293"/>
    <mergeCell ref="ONF293:OOJ293"/>
    <mergeCell ref="OOK293:OPO293"/>
    <mergeCell ref="OPP293:OQT293"/>
    <mergeCell ref="OQU293:ORY293"/>
    <mergeCell ref="QBT293:QCX293"/>
    <mergeCell ref="QCY293:QEC293"/>
    <mergeCell ref="QED293:QFH293"/>
    <mergeCell ref="QFI293:QGM293"/>
    <mergeCell ref="QGN293:QHR293"/>
    <mergeCell ref="PVU293:PWY293"/>
    <mergeCell ref="PWZ293:PYD293"/>
    <mergeCell ref="PYE293:PZI293"/>
    <mergeCell ref="PZJ293:QAN293"/>
    <mergeCell ref="QAO293:QBS293"/>
    <mergeCell ref="PPV293:PQZ293"/>
    <mergeCell ref="PRA293:PSE293"/>
    <mergeCell ref="PSF293:PTJ293"/>
    <mergeCell ref="PTK293:PUO293"/>
    <mergeCell ref="PUP293:PVT293"/>
    <mergeCell ref="PJW293:PLA293"/>
    <mergeCell ref="PLB293:PMF293"/>
    <mergeCell ref="PMG293:PNK293"/>
    <mergeCell ref="PNL293:POP293"/>
    <mergeCell ref="POQ293:PPU293"/>
    <mergeCell ref="QZP293:RAT293"/>
    <mergeCell ref="RAU293:RBY293"/>
    <mergeCell ref="RBZ293:RDD293"/>
    <mergeCell ref="RDE293:REI293"/>
    <mergeCell ref="REJ293:RFN293"/>
    <mergeCell ref="QTQ293:QUU293"/>
    <mergeCell ref="QUV293:QVZ293"/>
    <mergeCell ref="QWA293:QXE293"/>
    <mergeCell ref="QXF293:QYJ293"/>
    <mergeCell ref="QYK293:QZO293"/>
    <mergeCell ref="QNR293:QOV293"/>
    <mergeCell ref="QOW293:QQA293"/>
    <mergeCell ref="QQB293:QRF293"/>
    <mergeCell ref="QRG293:QSK293"/>
    <mergeCell ref="QSL293:QTP293"/>
    <mergeCell ref="QHS293:QIW293"/>
    <mergeCell ref="QIX293:QKB293"/>
    <mergeCell ref="QKC293:QLG293"/>
    <mergeCell ref="QLH293:QML293"/>
    <mergeCell ref="QMM293:QNQ293"/>
    <mergeCell ref="RXL293:RYP293"/>
    <mergeCell ref="RYQ293:RZU293"/>
    <mergeCell ref="RZV293:SAZ293"/>
    <mergeCell ref="SBA293:SCE293"/>
    <mergeCell ref="SCF293:SDJ293"/>
    <mergeCell ref="RRM293:RSQ293"/>
    <mergeCell ref="RSR293:RTV293"/>
    <mergeCell ref="RTW293:RVA293"/>
    <mergeCell ref="RVB293:RWF293"/>
    <mergeCell ref="RWG293:RXK293"/>
    <mergeCell ref="RLN293:RMR293"/>
    <mergeCell ref="RMS293:RNW293"/>
    <mergeCell ref="RNX293:RPB293"/>
    <mergeCell ref="RPC293:RQG293"/>
    <mergeCell ref="RQH293:RRL293"/>
    <mergeCell ref="RFO293:RGS293"/>
    <mergeCell ref="RGT293:RHX293"/>
    <mergeCell ref="RHY293:RJC293"/>
    <mergeCell ref="RJD293:RKH293"/>
    <mergeCell ref="RKI293:RLM293"/>
    <mergeCell ref="SVH293:SWL293"/>
    <mergeCell ref="SWM293:SXQ293"/>
    <mergeCell ref="SXR293:SYV293"/>
    <mergeCell ref="SYW293:TAA293"/>
    <mergeCell ref="TAB293:TBF293"/>
    <mergeCell ref="SPI293:SQM293"/>
    <mergeCell ref="SQN293:SRR293"/>
    <mergeCell ref="SRS293:SSW293"/>
    <mergeCell ref="SSX293:SUB293"/>
    <mergeCell ref="SUC293:SVG293"/>
    <mergeCell ref="SJJ293:SKN293"/>
    <mergeCell ref="SKO293:SLS293"/>
    <mergeCell ref="SLT293:SMX293"/>
    <mergeCell ref="SMY293:SOC293"/>
    <mergeCell ref="SOD293:SPH293"/>
    <mergeCell ref="SDK293:SEO293"/>
    <mergeCell ref="SEP293:SFT293"/>
    <mergeCell ref="SFU293:SGY293"/>
    <mergeCell ref="SGZ293:SID293"/>
    <mergeCell ref="SIE293:SJI293"/>
    <mergeCell ref="TTD293:TUH293"/>
    <mergeCell ref="TUI293:TVM293"/>
    <mergeCell ref="TVN293:TWR293"/>
    <mergeCell ref="TWS293:TXW293"/>
    <mergeCell ref="TXX293:TZB293"/>
    <mergeCell ref="TNE293:TOI293"/>
    <mergeCell ref="TOJ293:TPN293"/>
    <mergeCell ref="TPO293:TQS293"/>
    <mergeCell ref="TQT293:TRX293"/>
    <mergeCell ref="TRY293:TTC293"/>
    <mergeCell ref="THF293:TIJ293"/>
    <mergeCell ref="TIK293:TJO293"/>
    <mergeCell ref="TJP293:TKT293"/>
    <mergeCell ref="TKU293:TLY293"/>
    <mergeCell ref="TLZ293:TND293"/>
    <mergeCell ref="TBG293:TCK293"/>
    <mergeCell ref="TCL293:TDP293"/>
    <mergeCell ref="TDQ293:TEU293"/>
    <mergeCell ref="TEV293:TFZ293"/>
    <mergeCell ref="TGA293:THE293"/>
    <mergeCell ref="UQZ293:USD293"/>
    <mergeCell ref="USE293:UTI293"/>
    <mergeCell ref="UTJ293:UUN293"/>
    <mergeCell ref="UUO293:UVS293"/>
    <mergeCell ref="UVT293:UWX293"/>
    <mergeCell ref="ULA293:UME293"/>
    <mergeCell ref="UMF293:UNJ293"/>
    <mergeCell ref="UNK293:UOO293"/>
    <mergeCell ref="UOP293:UPT293"/>
    <mergeCell ref="UPU293:UQY293"/>
    <mergeCell ref="UFB293:UGF293"/>
    <mergeCell ref="UGG293:UHK293"/>
    <mergeCell ref="UHL293:UIP293"/>
    <mergeCell ref="UIQ293:UJU293"/>
    <mergeCell ref="UJV293:UKZ293"/>
    <mergeCell ref="TZC293:UAG293"/>
    <mergeCell ref="UAH293:UBL293"/>
    <mergeCell ref="UBM293:UCQ293"/>
    <mergeCell ref="UCR293:UDV293"/>
    <mergeCell ref="UDW293:UFA293"/>
    <mergeCell ref="VOV293:VPZ293"/>
    <mergeCell ref="VQA293:VRE293"/>
    <mergeCell ref="VRF293:VSJ293"/>
    <mergeCell ref="VSK293:VTO293"/>
    <mergeCell ref="VTP293:VUT293"/>
    <mergeCell ref="VIW293:VKA293"/>
    <mergeCell ref="VKB293:VLF293"/>
    <mergeCell ref="VLG293:VMK293"/>
    <mergeCell ref="VML293:VNP293"/>
    <mergeCell ref="VNQ293:VOU293"/>
    <mergeCell ref="VCX293:VEB293"/>
    <mergeCell ref="VEC293:VFG293"/>
    <mergeCell ref="VFH293:VGL293"/>
    <mergeCell ref="VGM293:VHQ293"/>
    <mergeCell ref="VHR293:VIV293"/>
    <mergeCell ref="UWY293:UYC293"/>
    <mergeCell ref="UYD293:UZH293"/>
    <mergeCell ref="UZI293:VAM293"/>
    <mergeCell ref="VAN293:VBR293"/>
    <mergeCell ref="VBS293:VCW293"/>
    <mergeCell ref="WNW293:WPA293"/>
    <mergeCell ref="WPB293:WQF293"/>
    <mergeCell ref="WQG293:WRK293"/>
    <mergeCell ref="WRL293:WSP293"/>
    <mergeCell ref="WGS293:WHW293"/>
    <mergeCell ref="WHX293:WJB293"/>
    <mergeCell ref="WJC293:WKG293"/>
    <mergeCell ref="WKH293:WLL293"/>
    <mergeCell ref="WLM293:WMQ293"/>
    <mergeCell ref="WAT293:WBX293"/>
    <mergeCell ref="WBY293:WDC293"/>
    <mergeCell ref="WDD293:WEH293"/>
    <mergeCell ref="WEI293:WFM293"/>
    <mergeCell ref="WFN293:WGR293"/>
    <mergeCell ref="VUU293:VVY293"/>
    <mergeCell ref="VVZ293:VXD293"/>
    <mergeCell ref="VXE293:VYI293"/>
    <mergeCell ref="VYJ293:VZN293"/>
    <mergeCell ref="VZO293:WAS293"/>
    <mergeCell ref="ON300:PR300"/>
    <mergeCell ref="PS300:QW300"/>
    <mergeCell ref="QX300:SB300"/>
    <mergeCell ref="SC300:TG300"/>
    <mergeCell ref="TH300:UL300"/>
    <mergeCell ref="XEO293:XFD293"/>
    <mergeCell ref="AF294:AF299"/>
    <mergeCell ref="AG294:AG299"/>
    <mergeCell ref="A300:AE300"/>
    <mergeCell ref="AF300:BJ300"/>
    <mergeCell ref="BK300:CO300"/>
    <mergeCell ref="CP300:DT300"/>
    <mergeCell ref="DU300:EY300"/>
    <mergeCell ref="EZ300:GD300"/>
    <mergeCell ref="GE300:HI300"/>
    <mergeCell ref="HJ300:IN300"/>
    <mergeCell ref="IO300:JS300"/>
    <mergeCell ref="JT300:KX300"/>
    <mergeCell ref="KY300:MC300"/>
    <mergeCell ref="MD300:NH300"/>
    <mergeCell ref="NI300:OM300"/>
    <mergeCell ref="WYP293:WZT293"/>
    <mergeCell ref="WZU293:XAY293"/>
    <mergeCell ref="XAZ293:XCD293"/>
    <mergeCell ref="XCE293:XDI293"/>
    <mergeCell ref="XDJ293:XEN293"/>
    <mergeCell ref="WSQ293:WTU293"/>
    <mergeCell ref="WTV293:WUZ293"/>
    <mergeCell ref="WVA293:WWE293"/>
    <mergeCell ref="WWF293:WXJ293"/>
    <mergeCell ref="WXK293:WYO293"/>
    <mergeCell ref="WMR293:WNV293"/>
    <mergeCell ref="AMJ300:ANN300"/>
    <mergeCell ref="ANO300:AOS300"/>
    <mergeCell ref="AOT300:APX300"/>
    <mergeCell ref="APY300:ARC300"/>
    <mergeCell ref="ARD300:ASH300"/>
    <mergeCell ref="AGK300:AHO300"/>
    <mergeCell ref="AHP300:AIT300"/>
    <mergeCell ref="AIU300:AJY300"/>
    <mergeCell ref="AJZ300:ALD300"/>
    <mergeCell ref="ALE300:AMI300"/>
    <mergeCell ref="AAL300:ABP300"/>
    <mergeCell ref="ABQ300:ACU300"/>
    <mergeCell ref="ACV300:ADZ300"/>
    <mergeCell ref="AEA300:AFE300"/>
    <mergeCell ref="AFF300:AGJ300"/>
    <mergeCell ref="UM300:VQ300"/>
    <mergeCell ref="VR300:WV300"/>
    <mergeCell ref="WW300:YA300"/>
    <mergeCell ref="YB300:ZF300"/>
    <mergeCell ref="ZG300:AAK300"/>
    <mergeCell ref="BKF300:BLJ300"/>
    <mergeCell ref="BLK300:BMO300"/>
    <mergeCell ref="BMP300:BNT300"/>
    <mergeCell ref="BNU300:BOY300"/>
    <mergeCell ref="BOZ300:BQD300"/>
    <mergeCell ref="BEG300:BFK300"/>
    <mergeCell ref="BFL300:BGP300"/>
    <mergeCell ref="BGQ300:BHU300"/>
    <mergeCell ref="BHV300:BIZ300"/>
    <mergeCell ref="BJA300:BKE300"/>
    <mergeCell ref="AYH300:AZL300"/>
    <mergeCell ref="AZM300:BAQ300"/>
    <mergeCell ref="BAR300:BBV300"/>
    <mergeCell ref="BBW300:BDA300"/>
    <mergeCell ref="BDB300:BEF300"/>
    <mergeCell ref="ASI300:ATM300"/>
    <mergeCell ref="ATN300:AUR300"/>
    <mergeCell ref="AUS300:AVW300"/>
    <mergeCell ref="AVX300:AXB300"/>
    <mergeCell ref="AXC300:AYG300"/>
    <mergeCell ref="CIB300:CJF300"/>
    <mergeCell ref="CJG300:CKK300"/>
    <mergeCell ref="CKL300:CLP300"/>
    <mergeCell ref="CLQ300:CMU300"/>
    <mergeCell ref="CMV300:CNZ300"/>
    <mergeCell ref="CCC300:CDG300"/>
    <mergeCell ref="CDH300:CEL300"/>
    <mergeCell ref="CEM300:CFQ300"/>
    <mergeCell ref="CFR300:CGV300"/>
    <mergeCell ref="CGW300:CIA300"/>
    <mergeCell ref="BWD300:BXH300"/>
    <mergeCell ref="BXI300:BYM300"/>
    <mergeCell ref="BYN300:BZR300"/>
    <mergeCell ref="BZS300:CAW300"/>
    <mergeCell ref="CAX300:CCB300"/>
    <mergeCell ref="BQE300:BRI300"/>
    <mergeCell ref="BRJ300:BSN300"/>
    <mergeCell ref="BSO300:BTS300"/>
    <mergeCell ref="BTT300:BUX300"/>
    <mergeCell ref="BUY300:BWC300"/>
    <mergeCell ref="DFX300:DHB300"/>
    <mergeCell ref="DHC300:DIG300"/>
    <mergeCell ref="DIH300:DJL300"/>
    <mergeCell ref="DJM300:DKQ300"/>
    <mergeCell ref="DKR300:DLV300"/>
    <mergeCell ref="CZY300:DBC300"/>
    <mergeCell ref="DBD300:DCH300"/>
    <mergeCell ref="DCI300:DDM300"/>
    <mergeCell ref="DDN300:DER300"/>
    <mergeCell ref="DES300:DFW300"/>
    <mergeCell ref="CTZ300:CVD300"/>
    <mergeCell ref="CVE300:CWI300"/>
    <mergeCell ref="CWJ300:CXN300"/>
    <mergeCell ref="CXO300:CYS300"/>
    <mergeCell ref="CYT300:CZX300"/>
    <mergeCell ref="COA300:CPE300"/>
    <mergeCell ref="CPF300:CQJ300"/>
    <mergeCell ref="CQK300:CRO300"/>
    <mergeCell ref="CRP300:CST300"/>
    <mergeCell ref="CSU300:CTY300"/>
    <mergeCell ref="EDT300:EEX300"/>
    <mergeCell ref="EEY300:EGC300"/>
    <mergeCell ref="EGD300:EHH300"/>
    <mergeCell ref="EHI300:EIM300"/>
    <mergeCell ref="EIN300:EJR300"/>
    <mergeCell ref="DXU300:DYY300"/>
    <mergeCell ref="DYZ300:EAD300"/>
    <mergeCell ref="EAE300:EBI300"/>
    <mergeCell ref="EBJ300:ECN300"/>
    <mergeCell ref="ECO300:EDS300"/>
    <mergeCell ref="DRV300:DSZ300"/>
    <mergeCell ref="DTA300:DUE300"/>
    <mergeCell ref="DUF300:DVJ300"/>
    <mergeCell ref="DVK300:DWO300"/>
    <mergeCell ref="DWP300:DXT300"/>
    <mergeCell ref="DLW300:DNA300"/>
    <mergeCell ref="DNB300:DOF300"/>
    <mergeCell ref="DOG300:DPK300"/>
    <mergeCell ref="DPL300:DQP300"/>
    <mergeCell ref="DQQ300:DRU300"/>
    <mergeCell ref="FBP300:FCT300"/>
    <mergeCell ref="FCU300:FDY300"/>
    <mergeCell ref="FDZ300:FFD300"/>
    <mergeCell ref="FFE300:FGI300"/>
    <mergeCell ref="FGJ300:FHN300"/>
    <mergeCell ref="EVQ300:EWU300"/>
    <mergeCell ref="EWV300:EXZ300"/>
    <mergeCell ref="EYA300:EZE300"/>
    <mergeCell ref="EZF300:FAJ300"/>
    <mergeCell ref="FAK300:FBO300"/>
    <mergeCell ref="EPR300:EQV300"/>
    <mergeCell ref="EQW300:ESA300"/>
    <mergeCell ref="ESB300:ETF300"/>
    <mergeCell ref="ETG300:EUK300"/>
    <mergeCell ref="EUL300:EVP300"/>
    <mergeCell ref="EJS300:EKW300"/>
    <mergeCell ref="EKX300:EMB300"/>
    <mergeCell ref="EMC300:ENG300"/>
    <mergeCell ref="ENH300:EOL300"/>
    <mergeCell ref="EOM300:EPQ300"/>
    <mergeCell ref="FZL300:GAP300"/>
    <mergeCell ref="GAQ300:GBU300"/>
    <mergeCell ref="GBV300:GCZ300"/>
    <mergeCell ref="GDA300:GEE300"/>
    <mergeCell ref="GEF300:GFJ300"/>
    <mergeCell ref="FTM300:FUQ300"/>
    <mergeCell ref="FUR300:FVV300"/>
    <mergeCell ref="FVW300:FXA300"/>
    <mergeCell ref="FXB300:FYF300"/>
    <mergeCell ref="FYG300:FZK300"/>
    <mergeCell ref="FNN300:FOR300"/>
    <mergeCell ref="FOS300:FPW300"/>
    <mergeCell ref="FPX300:FRB300"/>
    <mergeCell ref="FRC300:FSG300"/>
    <mergeCell ref="FSH300:FTL300"/>
    <mergeCell ref="FHO300:FIS300"/>
    <mergeCell ref="FIT300:FJX300"/>
    <mergeCell ref="FJY300:FLC300"/>
    <mergeCell ref="FLD300:FMH300"/>
    <mergeCell ref="FMI300:FNM300"/>
    <mergeCell ref="GXH300:GYL300"/>
    <mergeCell ref="GYM300:GZQ300"/>
    <mergeCell ref="GZR300:HAV300"/>
    <mergeCell ref="HAW300:HCA300"/>
    <mergeCell ref="HCB300:HDF300"/>
    <mergeCell ref="GRI300:GSM300"/>
    <mergeCell ref="GSN300:GTR300"/>
    <mergeCell ref="GTS300:GUW300"/>
    <mergeCell ref="GUX300:GWB300"/>
    <mergeCell ref="GWC300:GXG300"/>
    <mergeCell ref="GLJ300:GMN300"/>
    <mergeCell ref="GMO300:GNS300"/>
    <mergeCell ref="GNT300:GOX300"/>
    <mergeCell ref="GOY300:GQC300"/>
    <mergeCell ref="GQD300:GRH300"/>
    <mergeCell ref="GFK300:GGO300"/>
    <mergeCell ref="GGP300:GHT300"/>
    <mergeCell ref="GHU300:GIY300"/>
    <mergeCell ref="GIZ300:GKD300"/>
    <mergeCell ref="GKE300:GLI300"/>
    <mergeCell ref="HVD300:HWH300"/>
    <mergeCell ref="HWI300:HXM300"/>
    <mergeCell ref="HXN300:HYR300"/>
    <mergeCell ref="HYS300:HZW300"/>
    <mergeCell ref="HZX300:IBB300"/>
    <mergeCell ref="HPE300:HQI300"/>
    <mergeCell ref="HQJ300:HRN300"/>
    <mergeCell ref="HRO300:HSS300"/>
    <mergeCell ref="HST300:HTX300"/>
    <mergeCell ref="HTY300:HVC300"/>
    <mergeCell ref="HJF300:HKJ300"/>
    <mergeCell ref="HKK300:HLO300"/>
    <mergeCell ref="HLP300:HMT300"/>
    <mergeCell ref="HMU300:HNY300"/>
    <mergeCell ref="HNZ300:HPD300"/>
    <mergeCell ref="HDG300:HEK300"/>
    <mergeCell ref="HEL300:HFP300"/>
    <mergeCell ref="HFQ300:HGU300"/>
    <mergeCell ref="HGV300:HHZ300"/>
    <mergeCell ref="HIA300:HJE300"/>
    <mergeCell ref="ISZ300:IUD300"/>
    <mergeCell ref="IUE300:IVI300"/>
    <mergeCell ref="IVJ300:IWN300"/>
    <mergeCell ref="IWO300:IXS300"/>
    <mergeCell ref="IXT300:IYX300"/>
    <mergeCell ref="INA300:IOE300"/>
    <mergeCell ref="IOF300:IPJ300"/>
    <mergeCell ref="IPK300:IQO300"/>
    <mergeCell ref="IQP300:IRT300"/>
    <mergeCell ref="IRU300:ISY300"/>
    <mergeCell ref="IHB300:IIF300"/>
    <mergeCell ref="IIG300:IJK300"/>
    <mergeCell ref="IJL300:IKP300"/>
    <mergeCell ref="IKQ300:ILU300"/>
    <mergeCell ref="ILV300:IMZ300"/>
    <mergeCell ref="IBC300:ICG300"/>
    <mergeCell ref="ICH300:IDL300"/>
    <mergeCell ref="IDM300:IEQ300"/>
    <mergeCell ref="IER300:IFV300"/>
    <mergeCell ref="IFW300:IHA300"/>
    <mergeCell ref="JQV300:JRZ300"/>
    <mergeCell ref="JSA300:JTE300"/>
    <mergeCell ref="JTF300:JUJ300"/>
    <mergeCell ref="JUK300:JVO300"/>
    <mergeCell ref="JVP300:JWT300"/>
    <mergeCell ref="JKW300:JMA300"/>
    <mergeCell ref="JMB300:JNF300"/>
    <mergeCell ref="JNG300:JOK300"/>
    <mergeCell ref="JOL300:JPP300"/>
    <mergeCell ref="JPQ300:JQU300"/>
    <mergeCell ref="JEX300:JGB300"/>
    <mergeCell ref="JGC300:JHG300"/>
    <mergeCell ref="JHH300:JIL300"/>
    <mergeCell ref="JIM300:JJQ300"/>
    <mergeCell ref="JJR300:JKV300"/>
    <mergeCell ref="IYY300:JAC300"/>
    <mergeCell ref="JAD300:JBH300"/>
    <mergeCell ref="JBI300:JCM300"/>
    <mergeCell ref="JCN300:JDR300"/>
    <mergeCell ref="JDS300:JEW300"/>
    <mergeCell ref="KOR300:KPV300"/>
    <mergeCell ref="KPW300:KRA300"/>
    <mergeCell ref="KRB300:KSF300"/>
    <mergeCell ref="KSG300:KTK300"/>
    <mergeCell ref="KTL300:KUP300"/>
    <mergeCell ref="KIS300:KJW300"/>
    <mergeCell ref="KJX300:KLB300"/>
    <mergeCell ref="KLC300:KMG300"/>
    <mergeCell ref="KMH300:KNL300"/>
    <mergeCell ref="KNM300:KOQ300"/>
    <mergeCell ref="KCT300:KDX300"/>
    <mergeCell ref="KDY300:KFC300"/>
    <mergeCell ref="KFD300:KGH300"/>
    <mergeCell ref="KGI300:KHM300"/>
    <mergeCell ref="KHN300:KIR300"/>
    <mergeCell ref="JWU300:JXY300"/>
    <mergeCell ref="JXZ300:JZD300"/>
    <mergeCell ref="JZE300:KAI300"/>
    <mergeCell ref="KAJ300:KBN300"/>
    <mergeCell ref="KBO300:KCS300"/>
    <mergeCell ref="LMN300:LNR300"/>
    <mergeCell ref="LNS300:LOW300"/>
    <mergeCell ref="LOX300:LQB300"/>
    <mergeCell ref="LQC300:LRG300"/>
    <mergeCell ref="LRH300:LSL300"/>
    <mergeCell ref="LGO300:LHS300"/>
    <mergeCell ref="LHT300:LIX300"/>
    <mergeCell ref="LIY300:LKC300"/>
    <mergeCell ref="LKD300:LLH300"/>
    <mergeCell ref="LLI300:LMM300"/>
    <mergeCell ref="LAP300:LBT300"/>
    <mergeCell ref="LBU300:LCY300"/>
    <mergeCell ref="LCZ300:LED300"/>
    <mergeCell ref="LEE300:LFI300"/>
    <mergeCell ref="LFJ300:LGN300"/>
    <mergeCell ref="KUQ300:KVU300"/>
    <mergeCell ref="KVV300:KWZ300"/>
    <mergeCell ref="KXA300:KYE300"/>
    <mergeCell ref="KYF300:KZJ300"/>
    <mergeCell ref="KZK300:LAO300"/>
    <mergeCell ref="MKJ300:MLN300"/>
    <mergeCell ref="MLO300:MMS300"/>
    <mergeCell ref="MMT300:MNX300"/>
    <mergeCell ref="MNY300:MPC300"/>
    <mergeCell ref="MPD300:MQH300"/>
    <mergeCell ref="MEK300:MFO300"/>
    <mergeCell ref="MFP300:MGT300"/>
    <mergeCell ref="MGU300:MHY300"/>
    <mergeCell ref="MHZ300:MJD300"/>
    <mergeCell ref="MJE300:MKI300"/>
    <mergeCell ref="LYL300:LZP300"/>
    <mergeCell ref="LZQ300:MAU300"/>
    <mergeCell ref="MAV300:MBZ300"/>
    <mergeCell ref="MCA300:MDE300"/>
    <mergeCell ref="MDF300:MEJ300"/>
    <mergeCell ref="LSM300:LTQ300"/>
    <mergeCell ref="LTR300:LUV300"/>
    <mergeCell ref="LUW300:LWA300"/>
    <mergeCell ref="LWB300:LXF300"/>
    <mergeCell ref="LXG300:LYK300"/>
    <mergeCell ref="NIF300:NJJ300"/>
    <mergeCell ref="NJK300:NKO300"/>
    <mergeCell ref="NKP300:NLT300"/>
    <mergeCell ref="NLU300:NMY300"/>
    <mergeCell ref="NMZ300:NOD300"/>
    <mergeCell ref="NCG300:NDK300"/>
    <mergeCell ref="NDL300:NEP300"/>
    <mergeCell ref="NEQ300:NFU300"/>
    <mergeCell ref="NFV300:NGZ300"/>
    <mergeCell ref="NHA300:NIE300"/>
    <mergeCell ref="MWH300:MXL300"/>
    <mergeCell ref="MXM300:MYQ300"/>
    <mergeCell ref="MYR300:MZV300"/>
    <mergeCell ref="MZW300:NBA300"/>
    <mergeCell ref="NBB300:NCF300"/>
    <mergeCell ref="MQI300:MRM300"/>
    <mergeCell ref="MRN300:MSR300"/>
    <mergeCell ref="MSS300:MTW300"/>
    <mergeCell ref="MTX300:MVB300"/>
    <mergeCell ref="MVC300:MWG300"/>
    <mergeCell ref="OGB300:OHF300"/>
    <mergeCell ref="OHG300:OIK300"/>
    <mergeCell ref="OIL300:OJP300"/>
    <mergeCell ref="OJQ300:OKU300"/>
    <mergeCell ref="OKV300:OLZ300"/>
    <mergeCell ref="OAC300:OBG300"/>
    <mergeCell ref="OBH300:OCL300"/>
    <mergeCell ref="OCM300:ODQ300"/>
    <mergeCell ref="ODR300:OEV300"/>
    <mergeCell ref="OEW300:OGA300"/>
    <mergeCell ref="NUD300:NVH300"/>
    <mergeCell ref="NVI300:NWM300"/>
    <mergeCell ref="NWN300:NXR300"/>
    <mergeCell ref="NXS300:NYW300"/>
    <mergeCell ref="NYX300:OAB300"/>
    <mergeCell ref="NOE300:NPI300"/>
    <mergeCell ref="NPJ300:NQN300"/>
    <mergeCell ref="NQO300:NRS300"/>
    <mergeCell ref="NRT300:NSX300"/>
    <mergeCell ref="NSY300:NUC300"/>
    <mergeCell ref="PDX300:PFB300"/>
    <mergeCell ref="PFC300:PGG300"/>
    <mergeCell ref="PGH300:PHL300"/>
    <mergeCell ref="PHM300:PIQ300"/>
    <mergeCell ref="PIR300:PJV300"/>
    <mergeCell ref="OXY300:OZC300"/>
    <mergeCell ref="OZD300:PAH300"/>
    <mergeCell ref="PAI300:PBM300"/>
    <mergeCell ref="PBN300:PCR300"/>
    <mergeCell ref="PCS300:PDW300"/>
    <mergeCell ref="ORZ300:OTD300"/>
    <mergeCell ref="OTE300:OUI300"/>
    <mergeCell ref="OUJ300:OVN300"/>
    <mergeCell ref="OVO300:OWS300"/>
    <mergeCell ref="OWT300:OXX300"/>
    <mergeCell ref="OMA300:ONE300"/>
    <mergeCell ref="ONF300:OOJ300"/>
    <mergeCell ref="OOK300:OPO300"/>
    <mergeCell ref="OPP300:OQT300"/>
    <mergeCell ref="OQU300:ORY300"/>
    <mergeCell ref="QBT300:QCX300"/>
    <mergeCell ref="QCY300:QEC300"/>
    <mergeCell ref="QED300:QFH300"/>
    <mergeCell ref="QFI300:QGM300"/>
    <mergeCell ref="QGN300:QHR300"/>
    <mergeCell ref="PVU300:PWY300"/>
    <mergeCell ref="PWZ300:PYD300"/>
    <mergeCell ref="PYE300:PZI300"/>
    <mergeCell ref="PZJ300:QAN300"/>
    <mergeCell ref="QAO300:QBS300"/>
    <mergeCell ref="PPV300:PQZ300"/>
    <mergeCell ref="PRA300:PSE300"/>
    <mergeCell ref="PSF300:PTJ300"/>
    <mergeCell ref="PTK300:PUO300"/>
    <mergeCell ref="PUP300:PVT300"/>
    <mergeCell ref="PJW300:PLA300"/>
    <mergeCell ref="PLB300:PMF300"/>
    <mergeCell ref="PMG300:PNK300"/>
    <mergeCell ref="PNL300:POP300"/>
    <mergeCell ref="POQ300:PPU300"/>
    <mergeCell ref="QZP300:RAT300"/>
    <mergeCell ref="RAU300:RBY300"/>
    <mergeCell ref="RBZ300:RDD300"/>
    <mergeCell ref="RDE300:REI300"/>
    <mergeCell ref="REJ300:RFN300"/>
    <mergeCell ref="QTQ300:QUU300"/>
    <mergeCell ref="QUV300:QVZ300"/>
    <mergeCell ref="QWA300:QXE300"/>
    <mergeCell ref="QXF300:QYJ300"/>
    <mergeCell ref="QYK300:QZO300"/>
    <mergeCell ref="QNR300:QOV300"/>
    <mergeCell ref="QOW300:QQA300"/>
    <mergeCell ref="QQB300:QRF300"/>
    <mergeCell ref="QRG300:QSK300"/>
    <mergeCell ref="QSL300:QTP300"/>
    <mergeCell ref="QHS300:QIW300"/>
    <mergeCell ref="QIX300:QKB300"/>
    <mergeCell ref="QKC300:QLG300"/>
    <mergeCell ref="QLH300:QML300"/>
    <mergeCell ref="QMM300:QNQ300"/>
    <mergeCell ref="RXL300:RYP300"/>
    <mergeCell ref="RYQ300:RZU300"/>
    <mergeCell ref="RZV300:SAZ300"/>
    <mergeCell ref="SBA300:SCE300"/>
    <mergeCell ref="SCF300:SDJ300"/>
    <mergeCell ref="RRM300:RSQ300"/>
    <mergeCell ref="RSR300:RTV300"/>
    <mergeCell ref="RTW300:RVA300"/>
    <mergeCell ref="RVB300:RWF300"/>
    <mergeCell ref="RWG300:RXK300"/>
    <mergeCell ref="RLN300:RMR300"/>
    <mergeCell ref="RMS300:RNW300"/>
    <mergeCell ref="RNX300:RPB300"/>
    <mergeCell ref="RPC300:RQG300"/>
    <mergeCell ref="RQH300:RRL300"/>
    <mergeCell ref="RFO300:RGS300"/>
    <mergeCell ref="RGT300:RHX300"/>
    <mergeCell ref="RHY300:RJC300"/>
    <mergeCell ref="RJD300:RKH300"/>
    <mergeCell ref="RKI300:RLM300"/>
    <mergeCell ref="SVH300:SWL300"/>
    <mergeCell ref="SWM300:SXQ300"/>
    <mergeCell ref="SXR300:SYV300"/>
    <mergeCell ref="SYW300:TAA300"/>
    <mergeCell ref="TAB300:TBF300"/>
    <mergeCell ref="SPI300:SQM300"/>
    <mergeCell ref="SQN300:SRR300"/>
    <mergeCell ref="SRS300:SSW300"/>
    <mergeCell ref="SSX300:SUB300"/>
    <mergeCell ref="SUC300:SVG300"/>
    <mergeCell ref="SJJ300:SKN300"/>
    <mergeCell ref="SKO300:SLS300"/>
    <mergeCell ref="SLT300:SMX300"/>
    <mergeCell ref="SMY300:SOC300"/>
    <mergeCell ref="SOD300:SPH300"/>
    <mergeCell ref="SDK300:SEO300"/>
    <mergeCell ref="SEP300:SFT300"/>
    <mergeCell ref="SFU300:SGY300"/>
    <mergeCell ref="SGZ300:SID300"/>
    <mergeCell ref="SIE300:SJI300"/>
    <mergeCell ref="TTD300:TUH300"/>
    <mergeCell ref="TUI300:TVM300"/>
    <mergeCell ref="TVN300:TWR300"/>
    <mergeCell ref="TWS300:TXW300"/>
    <mergeCell ref="TXX300:TZB300"/>
    <mergeCell ref="TNE300:TOI300"/>
    <mergeCell ref="TOJ300:TPN300"/>
    <mergeCell ref="TPO300:TQS300"/>
    <mergeCell ref="TQT300:TRX300"/>
    <mergeCell ref="TRY300:TTC300"/>
    <mergeCell ref="THF300:TIJ300"/>
    <mergeCell ref="TIK300:TJO300"/>
    <mergeCell ref="TJP300:TKT300"/>
    <mergeCell ref="TKU300:TLY300"/>
    <mergeCell ref="TLZ300:TND300"/>
    <mergeCell ref="TBG300:TCK300"/>
    <mergeCell ref="TCL300:TDP300"/>
    <mergeCell ref="TDQ300:TEU300"/>
    <mergeCell ref="TEV300:TFZ300"/>
    <mergeCell ref="TGA300:THE300"/>
    <mergeCell ref="UQZ300:USD300"/>
    <mergeCell ref="USE300:UTI300"/>
    <mergeCell ref="UTJ300:UUN300"/>
    <mergeCell ref="UUO300:UVS300"/>
    <mergeCell ref="UVT300:UWX300"/>
    <mergeCell ref="ULA300:UME300"/>
    <mergeCell ref="UMF300:UNJ300"/>
    <mergeCell ref="UNK300:UOO300"/>
    <mergeCell ref="UOP300:UPT300"/>
    <mergeCell ref="UPU300:UQY300"/>
    <mergeCell ref="UFB300:UGF300"/>
    <mergeCell ref="UGG300:UHK300"/>
    <mergeCell ref="UHL300:UIP300"/>
    <mergeCell ref="UIQ300:UJU300"/>
    <mergeCell ref="UJV300:UKZ300"/>
    <mergeCell ref="TZC300:UAG300"/>
    <mergeCell ref="UAH300:UBL300"/>
    <mergeCell ref="UBM300:UCQ300"/>
    <mergeCell ref="UCR300:UDV300"/>
    <mergeCell ref="UDW300:UFA300"/>
    <mergeCell ref="VSK300:VTO300"/>
    <mergeCell ref="VTP300:VUT300"/>
    <mergeCell ref="VIW300:VKA300"/>
    <mergeCell ref="VKB300:VLF300"/>
    <mergeCell ref="VLG300:VMK300"/>
    <mergeCell ref="VML300:VNP300"/>
    <mergeCell ref="VNQ300:VOU300"/>
    <mergeCell ref="VCX300:VEB300"/>
    <mergeCell ref="VEC300:VFG300"/>
    <mergeCell ref="VFH300:VGL300"/>
    <mergeCell ref="VGM300:VHQ300"/>
    <mergeCell ref="VHR300:VIV300"/>
    <mergeCell ref="UWY300:UYC300"/>
    <mergeCell ref="UYD300:UZH300"/>
    <mergeCell ref="UZI300:VAM300"/>
    <mergeCell ref="VAN300:VBR300"/>
    <mergeCell ref="VBS300:VCW300"/>
    <mergeCell ref="A307:AE307"/>
    <mergeCell ref="AF307:BJ307"/>
    <mergeCell ref="BK307:CO307"/>
    <mergeCell ref="CP307:DT307"/>
    <mergeCell ref="DU307:EY307"/>
    <mergeCell ref="EZ307:GD307"/>
    <mergeCell ref="GE307:HI307"/>
    <mergeCell ref="HJ307:IN307"/>
    <mergeCell ref="IO307:JS307"/>
    <mergeCell ref="JT307:KX307"/>
    <mergeCell ref="KY307:MC307"/>
    <mergeCell ref="MD307:NH307"/>
    <mergeCell ref="NI307:OM307"/>
    <mergeCell ref="WYP300:WZT300"/>
    <mergeCell ref="WZU300:XAY300"/>
    <mergeCell ref="XAZ300:XCD300"/>
    <mergeCell ref="XCE300:XDI300"/>
    <mergeCell ref="WSQ300:WTU300"/>
    <mergeCell ref="WTV300:WUZ300"/>
    <mergeCell ref="WVA300:WWE300"/>
    <mergeCell ref="WWF300:WXJ300"/>
    <mergeCell ref="WXK300:WYO300"/>
    <mergeCell ref="WMR300:WNV300"/>
    <mergeCell ref="WNW300:WPA300"/>
    <mergeCell ref="WPB300:WQF300"/>
    <mergeCell ref="WQG300:WRK300"/>
    <mergeCell ref="WRL300:WSP300"/>
    <mergeCell ref="WGS300:WHW300"/>
    <mergeCell ref="WHX300:WJB300"/>
    <mergeCell ref="WJC300:WKG300"/>
    <mergeCell ref="WKH300:WLL300"/>
    <mergeCell ref="WLM300:WMQ300"/>
    <mergeCell ref="AAL307:ABP307"/>
    <mergeCell ref="ABQ307:ACU307"/>
    <mergeCell ref="ACV307:ADZ307"/>
    <mergeCell ref="AEA307:AFE307"/>
    <mergeCell ref="AFF307:AGJ307"/>
    <mergeCell ref="UM307:VQ307"/>
    <mergeCell ref="VR307:WV307"/>
    <mergeCell ref="WW307:YA307"/>
    <mergeCell ref="YB307:ZF307"/>
    <mergeCell ref="ZG307:AAK307"/>
    <mergeCell ref="ON307:PR307"/>
    <mergeCell ref="PS307:QW307"/>
    <mergeCell ref="QX307:SB307"/>
    <mergeCell ref="SC307:TG307"/>
    <mergeCell ref="TH307:UL307"/>
    <mergeCell ref="XEO300:XFD300"/>
    <mergeCell ref="AF301:AF306"/>
    <mergeCell ref="AG301:AG306"/>
    <mergeCell ref="XDJ300:XEN300"/>
    <mergeCell ref="WAT300:WBX300"/>
    <mergeCell ref="WBY300:WDC300"/>
    <mergeCell ref="WDD300:WEH300"/>
    <mergeCell ref="WEI300:WFM300"/>
    <mergeCell ref="WFN300:WGR300"/>
    <mergeCell ref="VUU300:VVY300"/>
    <mergeCell ref="VVZ300:VXD300"/>
    <mergeCell ref="VXE300:VYI300"/>
    <mergeCell ref="VYJ300:VZN300"/>
    <mergeCell ref="VZO300:WAS300"/>
    <mergeCell ref="VOV300:VPZ300"/>
    <mergeCell ref="VQA300:VRE300"/>
    <mergeCell ref="VRF300:VSJ300"/>
    <mergeCell ref="AYH307:AZL307"/>
    <mergeCell ref="AZM307:BAQ307"/>
    <mergeCell ref="BAR307:BBV307"/>
    <mergeCell ref="BBW307:BDA307"/>
    <mergeCell ref="BDB307:BEF307"/>
    <mergeCell ref="ASI307:ATM307"/>
    <mergeCell ref="ATN307:AUR307"/>
    <mergeCell ref="AUS307:AVW307"/>
    <mergeCell ref="AVX307:AXB307"/>
    <mergeCell ref="AXC307:AYG307"/>
    <mergeCell ref="AMJ307:ANN307"/>
    <mergeCell ref="ANO307:AOS307"/>
    <mergeCell ref="AOT307:APX307"/>
    <mergeCell ref="APY307:ARC307"/>
    <mergeCell ref="ARD307:ASH307"/>
    <mergeCell ref="AGK307:AHO307"/>
    <mergeCell ref="AHP307:AIT307"/>
    <mergeCell ref="AIU307:AJY307"/>
    <mergeCell ref="AJZ307:ALD307"/>
    <mergeCell ref="ALE307:AMI307"/>
    <mergeCell ref="BWD307:BXH307"/>
    <mergeCell ref="BXI307:BYM307"/>
    <mergeCell ref="BYN307:BZR307"/>
    <mergeCell ref="BZS307:CAW307"/>
    <mergeCell ref="CAX307:CCB307"/>
    <mergeCell ref="BQE307:BRI307"/>
    <mergeCell ref="BRJ307:BSN307"/>
    <mergeCell ref="BSO307:BTS307"/>
    <mergeCell ref="BTT307:BUX307"/>
    <mergeCell ref="BUY307:BWC307"/>
    <mergeCell ref="BKF307:BLJ307"/>
    <mergeCell ref="BLK307:BMO307"/>
    <mergeCell ref="BMP307:BNT307"/>
    <mergeCell ref="BNU307:BOY307"/>
    <mergeCell ref="BOZ307:BQD307"/>
    <mergeCell ref="BEG307:BFK307"/>
    <mergeCell ref="BFL307:BGP307"/>
    <mergeCell ref="BGQ307:BHU307"/>
    <mergeCell ref="BHV307:BIZ307"/>
    <mergeCell ref="BJA307:BKE307"/>
    <mergeCell ref="CTZ307:CVD307"/>
    <mergeCell ref="CVE307:CWI307"/>
    <mergeCell ref="CWJ307:CXN307"/>
    <mergeCell ref="CXO307:CYS307"/>
    <mergeCell ref="CYT307:CZX307"/>
    <mergeCell ref="COA307:CPE307"/>
    <mergeCell ref="CPF307:CQJ307"/>
    <mergeCell ref="CQK307:CRO307"/>
    <mergeCell ref="CRP307:CST307"/>
    <mergeCell ref="CSU307:CTY307"/>
    <mergeCell ref="CIB307:CJF307"/>
    <mergeCell ref="CJG307:CKK307"/>
    <mergeCell ref="CKL307:CLP307"/>
    <mergeCell ref="CLQ307:CMU307"/>
    <mergeCell ref="CMV307:CNZ307"/>
    <mergeCell ref="CCC307:CDG307"/>
    <mergeCell ref="CDH307:CEL307"/>
    <mergeCell ref="CEM307:CFQ307"/>
    <mergeCell ref="CFR307:CGV307"/>
    <mergeCell ref="CGW307:CIA307"/>
    <mergeCell ref="DRV307:DSZ307"/>
    <mergeCell ref="DTA307:DUE307"/>
    <mergeCell ref="DUF307:DVJ307"/>
    <mergeCell ref="DVK307:DWO307"/>
    <mergeCell ref="DWP307:DXT307"/>
    <mergeCell ref="DLW307:DNA307"/>
    <mergeCell ref="DNB307:DOF307"/>
    <mergeCell ref="DOG307:DPK307"/>
    <mergeCell ref="DPL307:DQP307"/>
    <mergeCell ref="DQQ307:DRU307"/>
    <mergeCell ref="DFX307:DHB307"/>
    <mergeCell ref="DHC307:DIG307"/>
    <mergeCell ref="DIH307:DJL307"/>
    <mergeCell ref="DJM307:DKQ307"/>
    <mergeCell ref="DKR307:DLV307"/>
    <mergeCell ref="CZY307:DBC307"/>
    <mergeCell ref="DBD307:DCH307"/>
    <mergeCell ref="DCI307:DDM307"/>
    <mergeCell ref="DDN307:DER307"/>
    <mergeCell ref="DES307:DFW307"/>
    <mergeCell ref="EPR307:EQV307"/>
    <mergeCell ref="EQW307:ESA307"/>
    <mergeCell ref="ESB307:ETF307"/>
    <mergeCell ref="ETG307:EUK307"/>
    <mergeCell ref="EUL307:EVP307"/>
    <mergeCell ref="EJS307:EKW307"/>
    <mergeCell ref="EKX307:EMB307"/>
    <mergeCell ref="EMC307:ENG307"/>
    <mergeCell ref="ENH307:EOL307"/>
    <mergeCell ref="EOM307:EPQ307"/>
    <mergeCell ref="EDT307:EEX307"/>
    <mergeCell ref="EEY307:EGC307"/>
    <mergeCell ref="EGD307:EHH307"/>
    <mergeCell ref="EHI307:EIM307"/>
    <mergeCell ref="EIN307:EJR307"/>
    <mergeCell ref="DXU307:DYY307"/>
    <mergeCell ref="DYZ307:EAD307"/>
    <mergeCell ref="EAE307:EBI307"/>
    <mergeCell ref="EBJ307:ECN307"/>
    <mergeCell ref="ECO307:EDS307"/>
    <mergeCell ref="FNN307:FOR307"/>
    <mergeCell ref="FOS307:FPW307"/>
    <mergeCell ref="FPX307:FRB307"/>
    <mergeCell ref="FRC307:FSG307"/>
    <mergeCell ref="FSH307:FTL307"/>
    <mergeCell ref="FHO307:FIS307"/>
    <mergeCell ref="FIT307:FJX307"/>
    <mergeCell ref="FJY307:FLC307"/>
    <mergeCell ref="FLD307:FMH307"/>
    <mergeCell ref="FMI307:FNM307"/>
    <mergeCell ref="FBP307:FCT307"/>
    <mergeCell ref="FCU307:FDY307"/>
    <mergeCell ref="FDZ307:FFD307"/>
    <mergeCell ref="FFE307:FGI307"/>
    <mergeCell ref="FGJ307:FHN307"/>
    <mergeCell ref="EVQ307:EWU307"/>
    <mergeCell ref="EWV307:EXZ307"/>
    <mergeCell ref="EYA307:EZE307"/>
    <mergeCell ref="EZF307:FAJ307"/>
    <mergeCell ref="FAK307:FBO307"/>
    <mergeCell ref="GLJ307:GMN307"/>
    <mergeCell ref="GMO307:GNS307"/>
    <mergeCell ref="GNT307:GOX307"/>
    <mergeCell ref="GOY307:GQC307"/>
    <mergeCell ref="GQD307:GRH307"/>
    <mergeCell ref="GFK307:GGO307"/>
    <mergeCell ref="GGP307:GHT307"/>
    <mergeCell ref="GHU307:GIY307"/>
    <mergeCell ref="GIZ307:GKD307"/>
    <mergeCell ref="GKE307:GLI307"/>
    <mergeCell ref="FZL307:GAP307"/>
    <mergeCell ref="GAQ307:GBU307"/>
    <mergeCell ref="GBV307:GCZ307"/>
    <mergeCell ref="GDA307:GEE307"/>
    <mergeCell ref="GEF307:GFJ307"/>
    <mergeCell ref="FTM307:FUQ307"/>
    <mergeCell ref="FUR307:FVV307"/>
    <mergeCell ref="FVW307:FXA307"/>
    <mergeCell ref="FXB307:FYF307"/>
    <mergeCell ref="FYG307:FZK307"/>
    <mergeCell ref="HJF307:HKJ307"/>
    <mergeCell ref="HKK307:HLO307"/>
    <mergeCell ref="HLP307:HMT307"/>
    <mergeCell ref="HMU307:HNY307"/>
    <mergeCell ref="HNZ307:HPD307"/>
    <mergeCell ref="HDG307:HEK307"/>
    <mergeCell ref="HEL307:HFP307"/>
    <mergeCell ref="HFQ307:HGU307"/>
    <mergeCell ref="HGV307:HHZ307"/>
    <mergeCell ref="HIA307:HJE307"/>
    <mergeCell ref="GXH307:GYL307"/>
    <mergeCell ref="GYM307:GZQ307"/>
    <mergeCell ref="GZR307:HAV307"/>
    <mergeCell ref="HAW307:HCA307"/>
    <mergeCell ref="HCB307:HDF307"/>
    <mergeCell ref="GRI307:GSM307"/>
    <mergeCell ref="GSN307:GTR307"/>
    <mergeCell ref="GTS307:GUW307"/>
    <mergeCell ref="GUX307:GWB307"/>
    <mergeCell ref="GWC307:GXG307"/>
    <mergeCell ref="IHB307:IIF307"/>
    <mergeCell ref="IIG307:IJK307"/>
    <mergeCell ref="IJL307:IKP307"/>
    <mergeCell ref="IKQ307:ILU307"/>
    <mergeCell ref="ILV307:IMZ307"/>
    <mergeCell ref="IBC307:ICG307"/>
    <mergeCell ref="ICH307:IDL307"/>
    <mergeCell ref="IDM307:IEQ307"/>
    <mergeCell ref="IER307:IFV307"/>
    <mergeCell ref="IFW307:IHA307"/>
    <mergeCell ref="HVD307:HWH307"/>
    <mergeCell ref="HWI307:HXM307"/>
    <mergeCell ref="HXN307:HYR307"/>
    <mergeCell ref="HYS307:HZW307"/>
    <mergeCell ref="HZX307:IBB307"/>
    <mergeCell ref="HPE307:HQI307"/>
    <mergeCell ref="HQJ307:HRN307"/>
    <mergeCell ref="HRO307:HSS307"/>
    <mergeCell ref="HST307:HTX307"/>
    <mergeCell ref="HTY307:HVC307"/>
    <mergeCell ref="JEX307:JGB307"/>
    <mergeCell ref="JGC307:JHG307"/>
    <mergeCell ref="JHH307:JIL307"/>
    <mergeCell ref="JIM307:JJQ307"/>
    <mergeCell ref="JJR307:JKV307"/>
    <mergeCell ref="IYY307:JAC307"/>
    <mergeCell ref="JAD307:JBH307"/>
    <mergeCell ref="JBI307:JCM307"/>
    <mergeCell ref="JCN307:JDR307"/>
    <mergeCell ref="JDS307:JEW307"/>
    <mergeCell ref="ISZ307:IUD307"/>
    <mergeCell ref="IUE307:IVI307"/>
    <mergeCell ref="IVJ307:IWN307"/>
    <mergeCell ref="IWO307:IXS307"/>
    <mergeCell ref="IXT307:IYX307"/>
    <mergeCell ref="INA307:IOE307"/>
    <mergeCell ref="IOF307:IPJ307"/>
    <mergeCell ref="IPK307:IQO307"/>
    <mergeCell ref="IQP307:IRT307"/>
    <mergeCell ref="IRU307:ISY307"/>
    <mergeCell ref="KCT307:KDX307"/>
    <mergeCell ref="KDY307:KFC307"/>
    <mergeCell ref="KFD307:KGH307"/>
    <mergeCell ref="KGI307:KHM307"/>
    <mergeCell ref="KHN307:KIR307"/>
    <mergeCell ref="JWU307:JXY307"/>
    <mergeCell ref="JXZ307:JZD307"/>
    <mergeCell ref="JZE307:KAI307"/>
    <mergeCell ref="KAJ307:KBN307"/>
    <mergeCell ref="KBO307:KCS307"/>
    <mergeCell ref="JQV307:JRZ307"/>
    <mergeCell ref="JSA307:JTE307"/>
    <mergeCell ref="JTF307:JUJ307"/>
    <mergeCell ref="JUK307:JVO307"/>
    <mergeCell ref="JVP307:JWT307"/>
    <mergeCell ref="JKW307:JMA307"/>
    <mergeCell ref="JMB307:JNF307"/>
    <mergeCell ref="JNG307:JOK307"/>
    <mergeCell ref="JOL307:JPP307"/>
    <mergeCell ref="JPQ307:JQU307"/>
    <mergeCell ref="LAP307:LBT307"/>
    <mergeCell ref="LBU307:LCY307"/>
    <mergeCell ref="LCZ307:LED307"/>
    <mergeCell ref="LEE307:LFI307"/>
    <mergeCell ref="LFJ307:LGN307"/>
    <mergeCell ref="KUQ307:KVU307"/>
    <mergeCell ref="KVV307:KWZ307"/>
    <mergeCell ref="KXA307:KYE307"/>
    <mergeCell ref="KYF307:KZJ307"/>
    <mergeCell ref="KZK307:LAO307"/>
    <mergeCell ref="KOR307:KPV307"/>
    <mergeCell ref="KPW307:KRA307"/>
    <mergeCell ref="KRB307:KSF307"/>
    <mergeCell ref="KSG307:KTK307"/>
    <mergeCell ref="KTL307:KUP307"/>
    <mergeCell ref="KIS307:KJW307"/>
    <mergeCell ref="KJX307:KLB307"/>
    <mergeCell ref="KLC307:KMG307"/>
    <mergeCell ref="KMH307:KNL307"/>
    <mergeCell ref="KNM307:KOQ307"/>
    <mergeCell ref="LYL307:LZP307"/>
    <mergeCell ref="LZQ307:MAU307"/>
    <mergeCell ref="MAV307:MBZ307"/>
    <mergeCell ref="MCA307:MDE307"/>
    <mergeCell ref="MDF307:MEJ307"/>
    <mergeCell ref="LSM307:LTQ307"/>
    <mergeCell ref="LTR307:LUV307"/>
    <mergeCell ref="LUW307:LWA307"/>
    <mergeCell ref="LWB307:LXF307"/>
    <mergeCell ref="LXG307:LYK307"/>
    <mergeCell ref="LMN307:LNR307"/>
    <mergeCell ref="LNS307:LOW307"/>
    <mergeCell ref="LOX307:LQB307"/>
    <mergeCell ref="LQC307:LRG307"/>
    <mergeCell ref="LRH307:LSL307"/>
    <mergeCell ref="LGO307:LHS307"/>
    <mergeCell ref="LHT307:LIX307"/>
    <mergeCell ref="LIY307:LKC307"/>
    <mergeCell ref="LKD307:LLH307"/>
    <mergeCell ref="LLI307:LMM307"/>
    <mergeCell ref="MWH307:MXL307"/>
    <mergeCell ref="MXM307:MYQ307"/>
    <mergeCell ref="MYR307:MZV307"/>
    <mergeCell ref="MZW307:NBA307"/>
    <mergeCell ref="NBB307:NCF307"/>
    <mergeCell ref="MQI307:MRM307"/>
    <mergeCell ref="MRN307:MSR307"/>
    <mergeCell ref="MSS307:MTW307"/>
    <mergeCell ref="MTX307:MVB307"/>
    <mergeCell ref="MVC307:MWG307"/>
    <mergeCell ref="MKJ307:MLN307"/>
    <mergeCell ref="MLO307:MMS307"/>
    <mergeCell ref="MMT307:MNX307"/>
    <mergeCell ref="MNY307:MPC307"/>
    <mergeCell ref="MPD307:MQH307"/>
    <mergeCell ref="MEK307:MFO307"/>
    <mergeCell ref="MFP307:MGT307"/>
    <mergeCell ref="MGU307:MHY307"/>
    <mergeCell ref="MHZ307:MJD307"/>
    <mergeCell ref="MJE307:MKI307"/>
    <mergeCell ref="NUD307:NVH307"/>
    <mergeCell ref="NVI307:NWM307"/>
    <mergeCell ref="NWN307:NXR307"/>
    <mergeCell ref="NXS307:NYW307"/>
    <mergeCell ref="NYX307:OAB307"/>
    <mergeCell ref="NOE307:NPI307"/>
    <mergeCell ref="NPJ307:NQN307"/>
    <mergeCell ref="NQO307:NRS307"/>
    <mergeCell ref="NRT307:NSX307"/>
    <mergeCell ref="NSY307:NUC307"/>
    <mergeCell ref="NIF307:NJJ307"/>
    <mergeCell ref="NJK307:NKO307"/>
    <mergeCell ref="NKP307:NLT307"/>
    <mergeCell ref="NLU307:NMY307"/>
    <mergeCell ref="NMZ307:NOD307"/>
    <mergeCell ref="NCG307:NDK307"/>
    <mergeCell ref="NDL307:NEP307"/>
    <mergeCell ref="NEQ307:NFU307"/>
    <mergeCell ref="NFV307:NGZ307"/>
    <mergeCell ref="NHA307:NIE307"/>
    <mergeCell ref="ORZ307:OTD307"/>
    <mergeCell ref="OTE307:OUI307"/>
    <mergeCell ref="OUJ307:OVN307"/>
    <mergeCell ref="OVO307:OWS307"/>
    <mergeCell ref="OWT307:OXX307"/>
    <mergeCell ref="OMA307:ONE307"/>
    <mergeCell ref="ONF307:OOJ307"/>
    <mergeCell ref="OOK307:OPO307"/>
    <mergeCell ref="OPP307:OQT307"/>
    <mergeCell ref="OQU307:ORY307"/>
    <mergeCell ref="OGB307:OHF307"/>
    <mergeCell ref="OHG307:OIK307"/>
    <mergeCell ref="OIL307:OJP307"/>
    <mergeCell ref="OJQ307:OKU307"/>
    <mergeCell ref="OKV307:OLZ307"/>
    <mergeCell ref="OAC307:OBG307"/>
    <mergeCell ref="OBH307:OCL307"/>
    <mergeCell ref="OCM307:ODQ307"/>
    <mergeCell ref="ODR307:OEV307"/>
    <mergeCell ref="OEW307:OGA307"/>
    <mergeCell ref="PPV307:PQZ307"/>
    <mergeCell ref="PRA307:PSE307"/>
    <mergeCell ref="PSF307:PTJ307"/>
    <mergeCell ref="PTK307:PUO307"/>
    <mergeCell ref="PUP307:PVT307"/>
    <mergeCell ref="PJW307:PLA307"/>
    <mergeCell ref="PLB307:PMF307"/>
    <mergeCell ref="PMG307:PNK307"/>
    <mergeCell ref="PNL307:POP307"/>
    <mergeCell ref="POQ307:PPU307"/>
    <mergeCell ref="PDX307:PFB307"/>
    <mergeCell ref="PFC307:PGG307"/>
    <mergeCell ref="PGH307:PHL307"/>
    <mergeCell ref="PHM307:PIQ307"/>
    <mergeCell ref="PIR307:PJV307"/>
    <mergeCell ref="OXY307:OZC307"/>
    <mergeCell ref="OZD307:PAH307"/>
    <mergeCell ref="PAI307:PBM307"/>
    <mergeCell ref="PBN307:PCR307"/>
    <mergeCell ref="PCS307:PDW307"/>
    <mergeCell ref="QNR307:QOV307"/>
    <mergeCell ref="QOW307:QQA307"/>
    <mergeCell ref="QQB307:QRF307"/>
    <mergeCell ref="QRG307:QSK307"/>
    <mergeCell ref="QSL307:QTP307"/>
    <mergeCell ref="QHS307:QIW307"/>
    <mergeCell ref="QIX307:QKB307"/>
    <mergeCell ref="QKC307:QLG307"/>
    <mergeCell ref="QLH307:QML307"/>
    <mergeCell ref="QMM307:QNQ307"/>
    <mergeCell ref="QBT307:QCX307"/>
    <mergeCell ref="QCY307:QEC307"/>
    <mergeCell ref="QED307:QFH307"/>
    <mergeCell ref="QFI307:QGM307"/>
    <mergeCell ref="QGN307:QHR307"/>
    <mergeCell ref="PVU307:PWY307"/>
    <mergeCell ref="PWZ307:PYD307"/>
    <mergeCell ref="PYE307:PZI307"/>
    <mergeCell ref="PZJ307:QAN307"/>
    <mergeCell ref="QAO307:QBS307"/>
    <mergeCell ref="RLN307:RMR307"/>
    <mergeCell ref="RMS307:RNW307"/>
    <mergeCell ref="RNX307:RPB307"/>
    <mergeCell ref="RPC307:RQG307"/>
    <mergeCell ref="RQH307:RRL307"/>
    <mergeCell ref="RFO307:RGS307"/>
    <mergeCell ref="RGT307:RHX307"/>
    <mergeCell ref="RHY307:RJC307"/>
    <mergeCell ref="RJD307:RKH307"/>
    <mergeCell ref="RKI307:RLM307"/>
    <mergeCell ref="QZP307:RAT307"/>
    <mergeCell ref="RAU307:RBY307"/>
    <mergeCell ref="RBZ307:RDD307"/>
    <mergeCell ref="RDE307:REI307"/>
    <mergeCell ref="REJ307:RFN307"/>
    <mergeCell ref="QTQ307:QUU307"/>
    <mergeCell ref="QUV307:QVZ307"/>
    <mergeCell ref="QWA307:QXE307"/>
    <mergeCell ref="QXF307:QYJ307"/>
    <mergeCell ref="QYK307:QZO307"/>
    <mergeCell ref="SJJ307:SKN307"/>
    <mergeCell ref="SKO307:SLS307"/>
    <mergeCell ref="SLT307:SMX307"/>
    <mergeCell ref="SMY307:SOC307"/>
    <mergeCell ref="SOD307:SPH307"/>
    <mergeCell ref="SDK307:SEO307"/>
    <mergeCell ref="SEP307:SFT307"/>
    <mergeCell ref="SFU307:SGY307"/>
    <mergeCell ref="SGZ307:SID307"/>
    <mergeCell ref="SIE307:SJI307"/>
    <mergeCell ref="RXL307:RYP307"/>
    <mergeCell ref="RYQ307:RZU307"/>
    <mergeCell ref="RZV307:SAZ307"/>
    <mergeCell ref="SBA307:SCE307"/>
    <mergeCell ref="SCF307:SDJ307"/>
    <mergeCell ref="RRM307:RSQ307"/>
    <mergeCell ref="RSR307:RTV307"/>
    <mergeCell ref="RTW307:RVA307"/>
    <mergeCell ref="RVB307:RWF307"/>
    <mergeCell ref="RWG307:RXK307"/>
    <mergeCell ref="THF307:TIJ307"/>
    <mergeCell ref="TIK307:TJO307"/>
    <mergeCell ref="TJP307:TKT307"/>
    <mergeCell ref="TKU307:TLY307"/>
    <mergeCell ref="TLZ307:TND307"/>
    <mergeCell ref="TBG307:TCK307"/>
    <mergeCell ref="TCL307:TDP307"/>
    <mergeCell ref="TDQ307:TEU307"/>
    <mergeCell ref="TEV307:TFZ307"/>
    <mergeCell ref="TGA307:THE307"/>
    <mergeCell ref="SVH307:SWL307"/>
    <mergeCell ref="SWM307:SXQ307"/>
    <mergeCell ref="SXR307:SYV307"/>
    <mergeCell ref="SYW307:TAA307"/>
    <mergeCell ref="TAB307:TBF307"/>
    <mergeCell ref="SPI307:SQM307"/>
    <mergeCell ref="SQN307:SRR307"/>
    <mergeCell ref="SRS307:SSW307"/>
    <mergeCell ref="SSX307:SUB307"/>
    <mergeCell ref="SUC307:SVG307"/>
    <mergeCell ref="UFB307:UGF307"/>
    <mergeCell ref="UGG307:UHK307"/>
    <mergeCell ref="UHL307:UIP307"/>
    <mergeCell ref="UIQ307:UJU307"/>
    <mergeCell ref="UJV307:UKZ307"/>
    <mergeCell ref="TZC307:UAG307"/>
    <mergeCell ref="UAH307:UBL307"/>
    <mergeCell ref="UBM307:UCQ307"/>
    <mergeCell ref="UCR307:UDV307"/>
    <mergeCell ref="UDW307:UFA307"/>
    <mergeCell ref="TTD307:TUH307"/>
    <mergeCell ref="TUI307:TVM307"/>
    <mergeCell ref="TVN307:TWR307"/>
    <mergeCell ref="TWS307:TXW307"/>
    <mergeCell ref="TXX307:TZB307"/>
    <mergeCell ref="TNE307:TOI307"/>
    <mergeCell ref="TOJ307:TPN307"/>
    <mergeCell ref="TPO307:TQS307"/>
    <mergeCell ref="TQT307:TRX307"/>
    <mergeCell ref="TRY307:TTC307"/>
    <mergeCell ref="VCX307:VEB307"/>
    <mergeCell ref="VEC307:VFG307"/>
    <mergeCell ref="VFH307:VGL307"/>
    <mergeCell ref="VGM307:VHQ307"/>
    <mergeCell ref="VHR307:VIV307"/>
    <mergeCell ref="UWY307:UYC307"/>
    <mergeCell ref="UYD307:UZH307"/>
    <mergeCell ref="UZI307:VAM307"/>
    <mergeCell ref="VAN307:VBR307"/>
    <mergeCell ref="VBS307:VCW307"/>
    <mergeCell ref="UQZ307:USD307"/>
    <mergeCell ref="USE307:UTI307"/>
    <mergeCell ref="UTJ307:UUN307"/>
    <mergeCell ref="UUO307:UVS307"/>
    <mergeCell ref="UVT307:UWX307"/>
    <mergeCell ref="ULA307:UME307"/>
    <mergeCell ref="UMF307:UNJ307"/>
    <mergeCell ref="UNK307:UOO307"/>
    <mergeCell ref="UOP307:UPT307"/>
    <mergeCell ref="UPU307:UQY307"/>
    <mergeCell ref="WAT307:WBX307"/>
    <mergeCell ref="WBY307:WDC307"/>
    <mergeCell ref="WDD307:WEH307"/>
    <mergeCell ref="WEI307:WFM307"/>
    <mergeCell ref="WFN307:WGR307"/>
    <mergeCell ref="VUU307:VVY307"/>
    <mergeCell ref="VVZ307:VXD307"/>
    <mergeCell ref="VXE307:VYI307"/>
    <mergeCell ref="VYJ307:VZN307"/>
    <mergeCell ref="VZO307:WAS307"/>
    <mergeCell ref="VOV307:VPZ307"/>
    <mergeCell ref="VQA307:VRE307"/>
    <mergeCell ref="VRF307:VSJ307"/>
    <mergeCell ref="VSK307:VTO307"/>
    <mergeCell ref="VTP307:VUT307"/>
    <mergeCell ref="VIW307:VKA307"/>
    <mergeCell ref="VKB307:VLF307"/>
    <mergeCell ref="VLG307:VMK307"/>
    <mergeCell ref="VML307:VNP307"/>
    <mergeCell ref="VNQ307:VOU307"/>
    <mergeCell ref="G367:H367"/>
    <mergeCell ref="A328:AD328"/>
    <mergeCell ref="A335:AE335"/>
    <mergeCell ref="AF350:AF353"/>
    <mergeCell ref="A365:B365"/>
    <mergeCell ref="G366:H366"/>
    <mergeCell ref="I366:J366"/>
    <mergeCell ref="XEO307:XFD307"/>
    <mergeCell ref="AF308:AF313"/>
    <mergeCell ref="AG308:AG313"/>
    <mergeCell ref="A314:AD314"/>
    <mergeCell ref="A321:AE321"/>
    <mergeCell ref="WYP307:WZT307"/>
    <mergeCell ref="WZU307:XAY307"/>
    <mergeCell ref="XAZ307:XCD307"/>
    <mergeCell ref="XCE307:XDI307"/>
    <mergeCell ref="XDJ307:XEN307"/>
    <mergeCell ref="WSQ307:WTU307"/>
    <mergeCell ref="WTV307:WUZ307"/>
    <mergeCell ref="WVA307:WWE307"/>
    <mergeCell ref="WWF307:WXJ307"/>
    <mergeCell ref="WXK307:WYO307"/>
    <mergeCell ref="WMR307:WNV307"/>
    <mergeCell ref="WNW307:WPA307"/>
    <mergeCell ref="WPB307:WQF307"/>
    <mergeCell ref="WQG307:WRK307"/>
    <mergeCell ref="WRL307:WSP307"/>
    <mergeCell ref="WGS307:WHW307"/>
    <mergeCell ref="WHX307:WJB307"/>
    <mergeCell ref="WJC307:WKG307"/>
    <mergeCell ref="WKH307:WLL307"/>
    <mergeCell ref="WLM307:WMQ307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rowBreaks count="3" manualBreakCount="3">
    <brk id="51" max="31" man="1"/>
    <brk id="129" max="31" man="1"/>
    <brk id="16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 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2021-01-20T12:02:42Z</cp:lastPrinted>
  <dcterms:created xsi:type="dcterms:W3CDTF">1996-10-08T23:32:33Z</dcterms:created>
  <dcterms:modified xsi:type="dcterms:W3CDTF">2021-01-21T05:15:04Z</dcterms:modified>
</cp:coreProperties>
</file>