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МП Экстремизм" sheetId="2" r:id="rId1"/>
  </sheets>
  <calcPr calcId="152511"/>
</workbook>
</file>

<file path=xl/calcChain.xml><?xml version="1.0" encoding="utf-8"?>
<calcChain xmlns="http://schemas.openxmlformats.org/spreadsheetml/2006/main">
  <c r="S192" i="2" l="1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3" i="2"/>
  <c r="F203" i="2"/>
  <c r="V192" i="2"/>
  <c r="T192" i="2"/>
  <c r="R192" i="2"/>
  <c r="Q192" i="2"/>
  <c r="P192" i="2"/>
  <c r="O192" i="2"/>
  <c r="M192" i="2"/>
  <c r="L192" i="2"/>
  <c r="E192" i="2"/>
  <c r="G192" i="2" s="1"/>
  <c r="D192" i="2"/>
  <c r="C192" i="2"/>
  <c r="B192" i="2"/>
  <c r="B198" i="2" s="1"/>
  <c r="B195" i="2" s="1"/>
  <c r="AE189" i="2"/>
  <c r="AE198" i="2" s="1"/>
  <c r="AE195" i="2" s="1"/>
  <c r="AD189" i="2"/>
  <c r="AD198" i="2" s="1"/>
  <c r="AD195" i="2" s="1"/>
  <c r="AC189" i="2"/>
  <c r="AC198" i="2" s="1"/>
  <c r="AC195" i="2" s="1"/>
  <c r="AB189" i="2"/>
  <c r="AB198" i="2" s="1"/>
  <c r="AB195" i="2" s="1"/>
  <c r="AA189" i="2"/>
  <c r="AA198" i="2" s="1"/>
  <c r="AA195" i="2" s="1"/>
  <c r="Z189" i="2"/>
  <c r="Z198" i="2" s="1"/>
  <c r="Z195" i="2" s="1"/>
  <c r="Y189" i="2"/>
  <c r="Y198" i="2" s="1"/>
  <c r="Y195" i="2" s="1"/>
  <c r="X189" i="2"/>
  <c r="X198" i="2" s="1"/>
  <c r="X195" i="2" s="1"/>
  <c r="W198" i="2"/>
  <c r="W195" i="2" s="1"/>
  <c r="V189" i="2"/>
  <c r="V198" i="2" s="1"/>
  <c r="V195" i="2" s="1"/>
  <c r="U198" i="2"/>
  <c r="U195" i="2" s="1"/>
  <c r="T189" i="2"/>
  <c r="T198" i="2" s="1"/>
  <c r="T195" i="2" s="1"/>
  <c r="S189" i="2"/>
  <c r="S198" i="2" s="1"/>
  <c r="S195" i="2" s="1"/>
  <c r="R189" i="2"/>
  <c r="R198" i="2" s="1"/>
  <c r="R195" i="2" s="1"/>
  <c r="Q189" i="2"/>
  <c r="Q198" i="2" s="1"/>
  <c r="Q195" i="2" s="1"/>
  <c r="P189" i="2"/>
  <c r="P198" i="2" s="1"/>
  <c r="P195" i="2" s="1"/>
  <c r="O189" i="2"/>
  <c r="O198" i="2" s="1"/>
  <c r="O195" i="2" s="1"/>
  <c r="N189" i="2"/>
  <c r="N198" i="2" s="1"/>
  <c r="N195" i="2" s="1"/>
  <c r="M189" i="2"/>
  <c r="M198" i="2" s="1"/>
  <c r="M195" i="2" s="1"/>
  <c r="L189" i="2"/>
  <c r="L198" i="2" s="1"/>
  <c r="L195" i="2" s="1"/>
  <c r="K189" i="2"/>
  <c r="K198" i="2" s="1"/>
  <c r="K195" i="2" s="1"/>
  <c r="J189" i="2"/>
  <c r="J198" i="2" s="1"/>
  <c r="J195" i="2" s="1"/>
  <c r="I189" i="2"/>
  <c r="I198" i="2" s="1"/>
  <c r="H189" i="2"/>
  <c r="H198" i="2" s="1"/>
  <c r="E189" i="2"/>
  <c r="G189" i="2" s="1"/>
  <c r="D189" i="2"/>
  <c r="C189" i="2"/>
  <c r="B189" i="2"/>
  <c r="B180" i="2"/>
  <c r="B179" i="2"/>
  <c r="E178" i="2"/>
  <c r="G178" i="2" s="1"/>
  <c r="D178" i="2"/>
  <c r="C178" i="2"/>
  <c r="B178" i="2"/>
  <c r="B177" i="2"/>
  <c r="B176" i="2"/>
  <c r="AD175" i="2"/>
  <c r="AB175" i="2"/>
  <c r="Z175" i="2"/>
  <c r="X175" i="2"/>
  <c r="V175" i="2"/>
  <c r="T175" i="2"/>
  <c r="R175" i="2"/>
  <c r="P175" i="2"/>
  <c r="N175" i="2"/>
  <c r="L175" i="2"/>
  <c r="J175" i="2"/>
  <c r="H175" i="2"/>
  <c r="G175" i="2"/>
  <c r="B175" i="2"/>
  <c r="F175" i="2" s="1"/>
  <c r="B173" i="2"/>
  <c r="B172" i="2"/>
  <c r="E171" i="2"/>
  <c r="G171" i="2" s="1"/>
  <c r="D171" i="2"/>
  <c r="C171" i="2"/>
  <c r="B171" i="2"/>
  <c r="B170" i="2"/>
  <c r="B169" i="2"/>
  <c r="AD168" i="2"/>
  <c r="AB168" i="2"/>
  <c r="Z168" i="2"/>
  <c r="X168" i="2"/>
  <c r="V168" i="2"/>
  <c r="T168" i="2"/>
  <c r="R168" i="2"/>
  <c r="P168" i="2"/>
  <c r="N168" i="2"/>
  <c r="L168" i="2"/>
  <c r="J168" i="2"/>
  <c r="H168" i="2"/>
  <c r="E168" i="2"/>
  <c r="G168" i="2" s="1"/>
  <c r="D168" i="2"/>
  <c r="C168" i="2"/>
  <c r="B168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E164" i="2"/>
  <c r="G164" i="2" s="1"/>
  <c r="D164" i="2"/>
  <c r="C164" i="2"/>
  <c r="B164" i="2"/>
  <c r="AD161" i="2"/>
  <c r="AB161" i="2"/>
  <c r="Z161" i="2"/>
  <c r="X161" i="2"/>
  <c r="V161" i="2"/>
  <c r="T161" i="2"/>
  <c r="R161" i="2"/>
  <c r="P161" i="2"/>
  <c r="O161" i="2"/>
  <c r="N161" i="2"/>
  <c r="L161" i="2"/>
  <c r="J161" i="2"/>
  <c r="H161" i="2"/>
  <c r="E161" i="2"/>
  <c r="G161" i="2" s="1"/>
  <c r="D161" i="2"/>
  <c r="C161" i="2"/>
  <c r="B161" i="2"/>
  <c r="B159" i="2"/>
  <c r="B158" i="2"/>
  <c r="B157" i="2"/>
  <c r="B156" i="2"/>
  <c r="B155" i="2"/>
  <c r="AD154" i="2"/>
  <c r="AB154" i="2"/>
  <c r="Z154" i="2"/>
  <c r="X154" i="2"/>
  <c r="V154" i="2"/>
  <c r="T154" i="2"/>
  <c r="R154" i="2"/>
  <c r="P154" i="2"/>
  <c r="N154" i="2"/>
  <c r="L154" i="2"/>
  <c r="J154" i="2"/>
  <c r="H154" i="2"/>
  <c r="G154" i="2"/>
  <c r="B154" i="2"/>
  <c r="F154" i="2" s="1"/>
  <c r="B150" i="2"/>
  <c r="B149" i="2"/>
  <c r="E148" i="2"/>
  <c r="G148" i="2" s="1"/>
  <c r="D148" i="2"/>
  <c r="C148" i="2"/>
  <c r="B148" i="2"/>
  <c r="B147" i="2"/>
  <c r="B146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E141" i="2"/>
  <c r="G141" i="2" s="1"/>
  <c r="D141" i="2"/>
  <c r="C141" i="2"/>
  <c r="B141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E138" i="2"/>
  <c r="G138" i="2" s="1"/>
  <c r="D138" i="2"/>
  <c r="C138" i="2"/>
  <c r="B138" i="2"/>
  <c r="G137" i="2"/>
  <c r="F137" i="2"/>
  <c r="B136" i="2"/>
  <c r="B135" i="2"/>
  <c r="E134" i="2"/>
  <c r="G134" i="2" s="1"/>
  <c r="D134" i="2"/>
  <c r="C134" i="2"/>
  <c r="B134" i="2"/>
  <c r="B133" i="2"/>
  <c r="B132" i="2"/>
  <c r="E131" i="2"/>
  <c r="G131" i="2" s="1"/>
  <c r="D131" i="2"/>
  <c r="C131" i="2"/>
  <c r="B131" i="2"/>
  <c r="B129" i="2"/>
  <c r="B128" i="2"/>
  <c r="B127" i="2"/>
  <c r="B126" i="2"/>
  <c r="B125" i="2"/>
  <c r="AD124" i="2"/>
  <c r="AB124" i="2"/>
  <c r="Z124" i="2"/>
  <c r="X124" i="2"/>
  <c r="V124" i="2"/>
  <c r="T124" i="2"/>
  <c r="R124" i="2"/>
  <c r="P124" i="2"/>
  <c r="N124" i="2"/>
  <c r="L124" i="2"/>
  <c r="J124" i="2"/>
  <c r="H124" i="2"/>
  <c r="E124" i="2"/>
  <c r="G124" i="2" s="1"/>
  <c r="D124" i="2"/>
  <c r="C124" i="2"/>
  <c r="B124" i="2"/>
  <c r="B122" i="2"/>
  <c r="B121" i="2"/>
  <c r="E120" i="2"/>
  <c r="G120" i="2" s="1"/>
  <c r="D120" i="2"/>
  <c r="C120" i="2"/>
  <c r="B120" i="2"/>
  <c r="B119" i="2"/>
  <c r="B118" i="2"/>
  <c r="AD117" i="2"/>
  <c r="AB117" i="2"/>
  <c r="Z117" i="2"/>
  <c r="Y117" i="2"/>
  <c r="X117" i="2"/>
  <c r="V117" i="2"/>
  <c r="T117" i="2"/>
  <c r="R117" i="2"/>
  <c r="P117" i="2"/>
  <c r="N117" i="2"/>
  <c r="L117" i="2"/>
  <c r="J117" i="2"/>
  <c r="H117" i="2"/>
  <c r="E117" i="2"/>
  <c r="G117" i="2" s="1"/>
  <c r="D117" i="2"/>
  <c r="C117" i="2"/>
  <c r="B117" i="2"/>
  <c r="B115" i="2"/>
  <c r="B114" i="2"/>
  <c r="B113" i="2"/>
  <c r="B112" i="2"/>
  <c r="B111" i="2"/>
  <c r="AD110" i="2"/>
  <c r="AB110" i="2"/>
  <c r="Z110" i="2"/>
  <c r="X110" i="2"/>
  <c r="V110" i="2"/>
  <c r="T110" i="2"/>
  <c r="R110" i="2"/>
  <c r="P110" i="2"/>
  <c r="N110" i="2"/>
  <c r="L110" i="2"/>
  <c r="J110" i="2"/>
  <c r="H110" i="2"/>
  <c r="E110" i="2"/>
  <c r="G110" i="2" s="1"/>
  <c r="D110" i="2"/>
  <c r="C110" i="2"/>
  <c r="B110" i="2"/>
  <c r="B108" i="2"/>
  <c r="B107" i="2"/>
  <c r="E106" i="2"/>
  <c r="G106" i="2" s="1"/>
  <c r="D106" i="2"/>
  <c r="C106" i="2"/>
  <c r="B106" i="2"/>
  <c r="B105" i="2"/>
  <c r="B104" i="2"/>
  <c r="AD103" i="2"/>
  <c r="AB103" i="2"/>
  <c r="Z103" i="2"/>
  <c r="X103" i="2"/>
  <c r="V103" i="2"/>
  <c r="T103" i="2"/>
  <c r="R103" i="2"/>
  <c r="P103" i="2"/>
  <c r="N103" i="2"/>
  <c r="L103" i="2"/>
  <c r="J103" i="2"/>
  <c r="H103" i="2"/>
  <c r="E103" i="2"/>
  <c r="G103" i="2" s="1"/>
  <c r="D103" i="2"/>
  <c r="C103" i="2"/>
  <c r="B103" i="2"/>
  <c r="B101" i="2"/>
  <c r="B100" i="2"/>
  <c r="B99" i="2"/>
  <c r="B98" i="2"/>
  <c r="B97" i="2"/>
  <c r="AD96" i="2"/>
  <c r="AB96" i="2"/>
  <c r="Z96" i="2"/>
  <c r="X96" i="2"/>
  <c r="V96" i="2"/>
  <c r="T96" i="2"/>
  <c r="R96" i="2"/>
  <c r="P96" i="2"/>
  <c r="N96" i="2"/>
  <c r="L96" i="2"/>
  <c r="J96" i="2"/>
  <c r="H96" i="2"/>
  <c r="E96" i="2"/>
  <c r="D96" i="2"/>
  <c r="C96" i="2"/>
  <c r="B96" i="2"/>
  <c r="AE92" i="2"/>
  <c r="AD92" i="2"/>
  <c r="AC92" i="2"/>
  <c r="AB92" i="2"/>
  <c r="AA92" i="2"/>
  <c r="Z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E92" i="2"/>
  <c r="E184" i="2" s="1"/>
  <c r="D92" i="2"/>
  <c r="D184" i="2" s="1"/>
  <c r="D181" i="2" s="1"/>
  <c r="C92" i="2"/>
  <c r="C184" i="2" s="1"/>
  <c r="C181" i="2" s="1"/>
  <c r="B92" i="2"/>
  <c r="B184" i="2" s="1"/>
  <c r="B181" i="2" s="1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B91" i="2"/>
  <c r="F91" i="2" s="1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B90" i="2"/>
  <c r="F90" i="2" s="1"/>
  <c r="AE89" i="2"/>
  <c r="AE184" i="2" s="1"/>
  <c r="AE181" i="2" s="1"/>
  <c r="AD89" i="2"/>
  <c r="AD184" i="2" s="1"/>
  <c r="AD181" i="2" s="1"/>
  <c r="AC89" i="2"/>
  <c r="AC184" i="2" s="1"/>
  <c r="AC181" i="2" s="1"/>
  <c r="AB89" i="2"/>
  <c r="AB184" i="2" s="1"/>
  <c r="AB181" i="2" s="1"/>
  <c r="AA89" i="2"/>
  <c r="AA184" i="2" s="1"/>
  <c r="AA181" i="2" s="1"/>
  <c r="Z89" i="2"/>
  <c r="Z184" i="2" s="1"/>
  <c r="Z181" i="2" s="1"/>
  <c r="Y184" i="2"/>
  <c r="Y181" i="2" s="1"/>
  <c r="X89" i="2"/>
  <c r="X184" i="2" s="1"/>
  <c r="X181" i="2" s="1"/>
  <c r="W89" i="2"/>
  <c r="W184" i="2" s="1"/>
  <c r="W181" i="2" s="1"/>
  <c r="V89" i="2"/>
  <c r="V184" i="2" s="1"/>
  <c r="V181" i="2" s="1"/>
  <c r="U89" i="2"/>
  <c r="U184" i="2" s="1"/>
  <c r="U181" i="2" s="1"/>
  <c r="T89" i="2"/>
  <c r="T184" i="2" s="1"/>
  <c r="T181" i="2" s="1"/>
  <c r="S89" i="2"/>
  <c r="S184" i="2" s="1"/>
  <c r="S181" i="2" s="1"/>
  <c r="R89" i="2"/>
  <c r="R184" i="2" s="1"/>
  <c r="R181" i="2" s="1"/>
  <c r="Q89" i="2"/>
  <c r="Q184" i="2" s="1"/>
  <c r="Q181" i="2" s="1"/>
  <c r="P89" i="2"/>
  <c r="P184" i="2" s="1"/>
  <c r="P181" i="2" s="1"/>
  <c r="O89" i="2"/>
  <c r="O184" i="2" s="1"/>
  <c r="O181" i="2" s="1"/>
  <c r="N89" i="2"/>
  <c r="N184" i="2" s="1"/>
  <c r="N181" i="2" s="1"/>
  <c r="M89" i="2"/>
  <c r="M184" i="2" s="1"/>
  <c r="M181" i="2" s="1"/>
  <c r="L89" i="2"/>
  <c r="L184" i="2" s="1"/>
  <c r="L181" i="2" s="1"/>
  <c r="K89" i="2"/>
  <c r="K184" i="2" s="1"/>
  <c r="K181" i="2" s="1"/>
  <c r="J89" i="2"/>
  <c r="J184" i="2" s="1"/>
  <c r="J181" i="2" s="1"/>
  <c r="I89" i="2"/>
  <c r="I184" i="2" s="1"/>
  <c r="I181" i="2" s="1"/>
  <c r="H89" i="2"/>
  <c r="H184" i="2" s="1"/>
  <c r="H181" i="2" s="1"/>
  <c r="E89" i="2"/>
  <c r="G89" i="2" s="1"/>
  <c r="D89" i="2"/>
  <c r="C89" i="2"/>
  <c r="B89" i="2"/>
  <c r="E68" i="2"/>
  <c r="D68" i="2"/>
  <c r="C68" i="2"/>
  <c r="B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E67" i="2"/>
  <c r="G67" i="2" s="1"/>
  <c r="D67" i="2"/>
  <c r="C67" i="2"/>
  <c r="B67" i="2"/>
  <c r="B65" i="2"/>
  <c r="B64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E63" i="2"/>
  <c r="G63" i="2" s="1"/>
  <c r="D63" i="2"/>
  <c r="C63" i="2"/>
  <c r="B63" i="2"/>
  <c r="B62" i="2"/>
  <c r="B83" i="2" s="1"/>
  <c r="B61" i="2"/>
  <c r="AD60" i="2"/>
  <c r="AB60" i="2"/>
  <c r="Z60" i="2"/>
  <c r="X60" i="2"/>
  <c r="V60" i="2"/>
  <c r="T60" i="2"/>
  <c r="R60" i="2"/>
  <c r="P60" i="2"/>
  <c r="N60" i="2"/>
  <c r="L60" i="2"/>
  <c r="J60" i="2"/>
  <c r="H60" i="2"/>
  <c r="G60" i="2"/>
  <c r="B60" i="2"/>
  <c r="F60" i="2" s="1"/>
  <c r="B58" i="2"/>
  <c r="B57" i="2"/>
  <c r="B56" i="2"/>
  <c r="B55" i="2"/>
  <c r="B54" i="2"/>
  <c r="AD53" i="2"/>
  <c r="AB53" i="2"/>
  <c r="Z53" i="2"/>
  <c r="X53" i="2"/>
  <c r="V53" i="2"/>
  <c r="T53" i="2"/>
  <c r="R53" i="2"/>
  <c r="P53" i="2"/>
  <c r="N53" i="2"/>
  <c r="L53" i="2"/>
  <c r="J53" i="2"/>
  <c r="H53" i="2"/>
  <c r="G53" i="2"/>
  <c r="B53" i="2"/>
  <c r="F53" i="2" s="1"/>
  <c r="B51" i="2"/>
  <c r="E50" i="2"/>
  <c r="E205" i="2" s="1"/>
  <c r="D50" i="2"/>
  <c r="D205" i="2" s="1"/>
  <c r="C50" i="2"/>
  <c r="C205" i="2" s="1"/>
  <c r="B50" i="2"/>
  <c r="B205" i="2" s="1"/>
  <c r="E49" i="2"/>
  <c r="G49" i="2" s="1"/>
  <c r="D49" i="2"/>
  <c r="C49" i="2"/>
  <c r="B49" i="2"/>
  <c r="E48" i="2"/>
  <c r="G48" i="2" s="1"/>
  <c r="D48" i="2"/>
  <c r="C48" i="2"/>
  <c r="B48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B46" i="2"/>
  <c r="F46" i="2" s="1"/>
  <c r="B44" i="2"/>
  <c r="B43" i="2"/>
  <c r="E42" i="2"/>
  <c r="G42" i="2" s="1"/>
  <c r="D42" i="2"/>
  <c r="C42" i="2"/>
  <c r="B42" i="2"/>
  <c r="B41" i="2"/>
  <c r="B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P39" i="2"/>
  <c r="N39" i="2"/>
  <c r="L39" i="2"/>
  <c r="J39" i="2"/>
  <c r="H39" i="2"/>
  <c r="E39" i="2"/>
  <c r="G39" i="2" s="1"/>
  <c r="D39" i="2"/>
  <c r="C39" i="2"/>
  <c r="B39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H84" i="2" s="1"/>
  <c r="E35" i="2"/>
  <c r="E84" i="2" s="1"/>
  <c r="D35" i="2"/>
  <c r="D84" i="2" s="1"/>
  <c r="C35" i="2"/>
  <c r="C84" i="2" s="1"/>
  <c r="B35" i="2"/>
  <c r="B84" i="2" s="1"/>
  <c r="B204" i="2" s="1"/>
  <c r="AE34" i="2"/>
  <c r="AE83" i="2" s="1"/>
  <c r="AD34" i="2"/>
  <c r="AD83" i="2" s="1"/>
  <c r="AC34" i="2"/>
  <c r="AC83" i="2" s="1"/>
  <c r="AB34" i="2"/>
  <c r="AB83" i="2" s="1"/>
  <c r="AA34" i="2"/>
  <c r="AA83" i="2" s="1"/>
  <c r="Z34" i="2"/>
  <c r="Z83" i="2" s="1"/>
  <c r="Y34" i="2"/>
  <c r="Y83" i="2" s="1"/>
  <c r="X34" i="2"/>
  <c r="X83" i="2" s="1"/>
  <c r="W34" i="2"/>
  <c r="W83" i="2" s="1"/>
  <c r="V34" i="2"/>
  <c r="V83" i="2" s="1"/>
  <c r="U34" i="2"/>
  <c r="U83" i="2" s="1"/>
  <c r="T34" i="2"/>
  <c r="T83" i="2" s="1"/>
  <c r="S34" i="2"/>
  <c r="S83" i="2" s="1"/>
  <c r="R34" i="2"/>
  <c r="R83" i="2" s="1"/>
  <c r="Q34" i="2"/>
  <c r="Q83" i="2" s="1"/>
  <c r="P34" i="2"/>
  <c r="P83" i="2" s="1"/>
  <c r="O34" i="2"/>
  <c r="O83" i="2" s="1"/>
  <c r="N34" i="2"/>
  <c r="N83" i="2" s="1"/>
  <c r="M34" i="2"/>
  <c r="M83" i="2" s="1"/>
  <c r="L34" i="2"/>
  <c r="L83" i="2" s="1"/>
  <c r="K34" i="2"/>
  <c r="K83" i="2" s="1"/>
  <c r="J34" i="2"/>
  <c r="J83" i="2" s="1"/>
  <c r="I34" i="2"/>
  <c r="I83" i="2" s="1"/>
  <c r="H34" i="2"/>
  <c r="H83" i="2" s="1"/>
  <c r="E34" i="2"/>
  <c r="E83" i="2" s="1"/>
  <c r="D34" i="2"/>
  <c r="D83" i="2" s="1"/>
  <c r="C34" i="2"/>
  <c r="C83" i="2" s="1"/>
  <c r="B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E33" i="2"/>
  <c r="D33" i="2"/>
  <c r="C33" i="2"/>
  <c r="B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G32" i="2" s="1"/>
  <c r="D32" i="2"/>
  <c r="C32" i="2"/>
  <c r="B32" i="2"/>
  <c r="AD25" i="2"/>
  <c r="AB25" i="2"/>
  <c r="Z25" i="2"/>
  <c r="X25" i="2"/>
  <c r="V25" i="2"/>
  <c r="T25" i="2"/>
  <c r="R25" i="2"/>
  <c r="P25" i="2"/>
  <c r="N25" i="2"/>
  <c r="L25" i="2"/>
  <c r="J25" i="2"/>
  <c r="H25" i="2"/>
  <c r="G25" i="2"/>
  <c r="B25" i="2"/>
  <c r="F25" i="2" s="1"/>
  <c r="AD18" i="2"/>
  <c r="AB18" i="2"/>
  <c r="Z18" i="2"/>
  <c r="X18" i="2"/>
  <c r="V18" i="2"/>
  <c r="T18" i="2"/>
  <c r="R18" i="2"/>
  <c r="P18" i="2"/>
  <c r="N18" i="2"/>
  <c r="L18" i="2"/>
  <c r="J18" i="2"/>
  <c r="H18" i="2"/>
  <c r="G18" i="2"/>
  <c r="B18" i="2"/>
  <c r="F18" i="2" s="1"/>
  <c r="G17" i="2"/>
  <c r="F17" i="2"/>
  <c r="AE11" i="2"/>
  <c r="AE84" i="2" s="1"/>
  <c r="AD11" i="2"/>
  <c r="AD84" i="2" s="1"/>
  <c r="AC11" i="2"/>
  <c r="AC84" i="2" s="1"/>
  <c r="AB11" i="2"/>
  <c r="AB84" i="2" s="1"/>
  <c r="AA11" i="2"/>
  <c r="AA84" i="2" s="1"/>
  <c r="Z11" i="2"/>
  <c r="Z84" i="2" s="1"/>
  <c r="Y11" i="2"/>
  <c r="Y84" i="2" s="1"/>
  <c r="X11" i="2"/>
  <c r="X84" i="2" s="1"/>
  <c r="W11" i="2"/>
  <c r="W84" i="2" s="1"/>
  <c r="V11" i="2"/>
  <c r="V84" i="2" s="1"/>
  <c r="U11" i="2"/>
  <c r="U84" i="2" s="1"/>
  <c r="T11" i="2"/>
  <c r="T84" i="2" s="1"/>
  <c r="S11" i="2"/>
  <c r="S84" i="2" s="1"/>
  <c r="R11" i="2"/>
  <c r="R84" i="2" s="1"/>
  <c r="Q11" i="2"/>
  <c r="Q84" i="2" s="1"/>
  <c r="P11" i="2"/>
  <c r="P84" i="2" s="1"/>
  <c r="O11" i="2"/>
  <c r="O84" i="2" s="1"/>
  <c r="N11" i="2"/>
  <c r="N84" i="2" s="1"/>
  <c r="M11" i="2"/>
  <c r="M84" i="2" s="1"/>
  <c r="L11" i="2"/>
  <c r="L84" i="2" s="1"/>
  <c r="K11" i="2"/>
  <c r="K84" i="2" s="1"/>
  <c r="J11" i="2"/>
  <c r="J84" i="2" s="1"/>
  <c r="I11" i="2"/>
  <c r="I84" i="2" s="1"/>
  <c r="H11" i="2"/>
  <c r="E11" i="2"/>
  <c r="G11" i="2" s="1"/>
  <c r="D11" i="2"/>
  <c r="C11" i="2"/>
  <c r="B11" i="2"/>
  <c r="C203" i="2" l="1"/>
  <c r="C81" i="2"/>
  <c r="D203" i="2"/>
  <c r="D81" i="2"/>
  <c r="E203" i="2"/>
  <c r="E81" i="2"/>
  <c r="H203" i="2"/>
  <c r="H81" i="2"/>
  <c r="I203" i="2"/>
  <c r="I81" i="2"/>
  <c r="J203" i="2"/>
  <c r="J81" i="2"/>
  <c r="J204" i="2" s="1"/>
  <c r="J201" i="2" s="1"/>
  <c r="K203" i="2"/>
  <c r="K81" i="2"/>
  <c r="K204" i="2" s="1"/>
  <c r="K201" i="2" s="1"/>
  <c r="L203" i="2"/>
  <c r="L81" i="2"/>
  <c r="L204" i="2" s="1"/>
  <c r="L201" i="2" s="1"/>
  <c r="M203" i="2"/>
  <c r="M81" i="2"/>
  <c r="M204" i="2" s="1"/>
  <c r="M201" i="2" s="1"/>
  <c r="N203" i="2"/>
  <c r="N81" i="2"/>
  <c r="N204" i="2" s="1"/>
  <c r="N201" i="2" s="1"/>
  <c r="O203" i="2"/>
  <c r="O81" i="2"/>
  <c r="O204" i="2" s="1"/>
  <c r="O201" i="2" s="1"/>
  <c r="P203" i="2"/>
  <c r="P81" i="2"/>
  <c r="P204" i="2" s="1"/>
  <c r="P201" i="2" s="1"/>
  <c r="Q203" i="2"/>
  <c r="Q81" i="2"/>
  <c r="Q204" i="2" s="1"/>
  <c r="Q201" i="2" s="1"/>
  <c r="R203" i="2"/>
  <c r="R81" i="2"/>
  <c r="R204" i="2" s="1"/>
  <c r="R201" i="2" s="1"/>
  <c r="S203" i="2"/>
  <c r="S81" i="2"/>
  <c r="S204" i="2" s="1"/>
  <c r="S201" i="2" s="1"/>
  <c r="T203" i="2"/>
  <c r="T81" i="2"/>
  <c r="T204" i="2" s="1"/>
  <c r="T201" i="2" s="1"/>
  <c r="U203" i="2"/>
  <c r="U81" i="2"/>
  <c r="U204" i="2" s="1"/>
  <c r="U201" i="2" s="1"/>
  <c r="V203" i="2"/>
  <c r="V81" i="2"/>
  <c r="V204" i="2" s="1"/>
  <c r="V201" i="2" s="1"/>
  <c r="W203" i="2"/>
  <c r="W81" i="2"/>
  <c r="W204" i="2" s="1"/>
  <c r="W201" i="2" s="1"/>
  <c r="X203" i="2"/>
  <c r="X81" i="2"/>
  <c r="X204" i="2" s="1"/>
  <c r="X201" i="2" s="1"/>
  <c r="Y203" i="2"/>
  <c r="Y81" i="2"/>
  <c r="Y204" i="2" s="1"/>
  <c r="Y201" i="2" s="1"/>
  <c r="Z203" i="2"/>
  <c r="Z81" i="2"/>
  <c r="Z204" i="2" s="1"/>
  <c r="Z201" i="2" s="1"/>
  <c r="AA203" i="2"/>
  <c r="AA81" i="2"/>
  <c r="AA204" i="2" s="1"/>
  <c r="AA201" i="2" s="1"/>
  <c r="AB203" i="2"/>
  <c r="AB81" i="2"/>
  <c r="AB204" i="2" s="1"/>
  <c r="AB201" i="2" s="1"/>
  <c r="AC203" i="2"/>
  <c r="AC81" i="2"/>
  <c r="AC204" i="2" s="1"/>
  <c r="AC201" i="2" s="1"/>
  <c r="AD203" i="2"/>
  <c r="AD81" i="2"/>
  <c r="AD204" i="2" s="1"/>
  <c r="AD201" i="2" s="1"/>
  <c r="AE203" i="2"/>
  <c r="AE81" i="2"/>
  <c r="AE204" i="2" s="1"/>
  <c r="AE201" i="2" s="1"/>
  <c r="G84" i="2"/>
  <c r="F84" i="2"/>
  <c r="B203" i="2"/>
  <c r="B201" i="2" s="1"/>
  <c r="B81" i="2"/>
  <c r="F11" i="2"/>
  <c r="F32" i="2"/>
  <c r="F34" i="2"/>
  <c r="G34" i="2"/>
  <c r="F35" i="2"/>
  <c r="G35" i="2"/>
  <c r="F39" i="2"/>
  <c r="F42" i="2"/>
  <c r="F48" i="2"/>
  <c r="F49" i="2"/>
  <c r="F50" i="2"/>
  <c r="F205" i="2" s="1"/>
  <c r="G50" i="2"/>
  <c r="G205" i="2" s="1"/>
  <c r="F63" i="2"/>
  <c r="F67" i="2"/>
  <c r="F89" i="2"/>
  <c r="G184" i="2"/>
  <c r="F184" i="2"/>
  <c r="E181" i="2"/>
  <c r="F92" i="2"/>
  <c r="G92" i="2"/>
  <c r="G96" i="2"/>
  <c r="F96" i="2"/>
  <c r="C198" i="2"/>
  <c r="C195" i="2" s="1"/>
  <c r="H195" i="2"/>
  <c r="E198" i="2"/>
  <c r="D198" i="2"/>
  <c r="D195" i="2" s="1"/>
  <c r="I195" i="2"/>
  <c r="F103" i="2"/>
  <c r="F106" i="2"/>
  <c r="F110" i="2"/>
  <c r="F117" i="2"/>
  <c r="F120" i="2"/>
  <c r="F124" i="2"/>
  <c r="F131" i="2"/>
  <c r="F134" i="2"/>
  <c r="F138" i="2"/>
  <c r="F141" i="2"/>
  <c r="F145" i="2"/>
  <c r="F148" i="2"/>
  <c r="F161" i="2"/>
  <c r="F164" i="2"/>
  <c r="F168" i="2"/>
  <c r="F171" i="2"/>
  <c r="F178" i="2"/>
  <c r="F189" i="2"/>
  <c r="F192" i="2"/>
  <c r="G198" i="2" l="1"/>
  <c r="F198" i="2"/>
  <c r="E195" i="2"/>
  <c r="G181" i="2"/>
  <c r="F181" i="2"/>
  <c r="E204" i="2"/>
  <c r="D204" i="2"/>
  <c r="C204" i="2"/>
  <c r="I204" i="2"/>
  <c r="I201" i="2" s="1"/>
  <c r="H204" i="2"/>
  <c r="H201" i="2" s="1"/>
  <c r="G81" i="2"/>
  <c r="F81" i="2"/>
  <c r="E201" i="2"/>
  <c r="D201" i="2"/>
  <c r="C201" i="2"/>
  <c r="G201" i="2" l="1"/>
  <c r="F201" i="2"/>
  <c r="G204" i="2"/>
  <c r="F204" i="2"/>
  <c r="G195" i="2"/>
  <c r="F195" i="2"/>
</calcChain>
</file>

<file path=xl/sharedStrings.xml><?xml version="1.0" encoding="utf-8"?>
<sst xmlns="http://schemas.openxmlformats.org/spreadsheetml/2006/main" count="259" uniqueCount="79">
  <si>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</si>
  <si>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</si>
  <si>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</si>
  <si>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</si>
  <si>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</si>
  <si>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</si>
  <si>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</si>
  <si>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</si>
  <si>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</si>
  <si>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</si>
  <si>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</si>
  <si>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</si>
  <si>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</si>
  <si>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</si>
  <si>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</si>
  <si>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</si>
  <si>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</si>
  <si>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</si>
  <si>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</si>
  <si>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</si>
  <si>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</si>
  <si>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01.07.2021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</si>
  <si>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</si>
  <si>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</si>
  <si>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</si>
  <si>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</si>
  <si>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</si>
  <si>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1.1. Основное мероприятие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(показатели 1, 3, 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</si>
  <si>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</si>
  <si>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</si>
  <si>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</si>
  <si>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</si>
  <si>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</si>
  <si>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</si>
  <si>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Основное мероприятие «Мероприятия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(» (показатели 1, 2, 3)</t>
  </si>
  <si>
    <t>1.3. 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 (показатели 1, 2, 3)</t>
  </si>
  <si>
    <t>1.4. Основное мероприятие "Реализация мер, направленных на социальную и культурную адаптацию мигрантов, анализ их эффективности" (показатели 1, 2, 3)</t>
  </si>
  <si>
    <t>1.4.1.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</si>
  <si>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 xml:space="preserve">Приобретение ноутбука, проектор,экран,колонка, приобретение расх.материалов к оргтехнике (картридж), приобретение медицинских масок, дез.средств, канцелярских товаров.  </t>
  </si>
  <si>
    <t>1.4.2.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</si>
  <si>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 xml:space="preserve">1.4.3. "Совершенствование системы мер, обеспечивающих уважительное отношение мигрантов к культуре и традициям принимающего сообщества" </t>
  </si>
  <si>
    <t>1.5.  Основное мероприятие "Развитие и использование потенциала молодежи в интересах укрепления единства российской нации, упрочения мира и согласия" (показатели  1, 2, 3, 4)</t>
  </si>
  <si>
    <t>1.5.1.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</t>
  </si>
  <si>
    <t xml:space="preserve">Всего </t>
  </si>
  <si>
    <t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</si>
  <si>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Единства;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</si>
  <si>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поддержки);</t>
  </si>
  <si>
    <t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(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</si>
  <si>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</si>
  <si>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1.6. Развитие и использование потенциала молодежи в интересах укрепления единства российской нации, упрочения мира и согласия (1, 2, 3, 4)</t>
  </si>
  <si>
    <t>Итого по Подпрограмме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</si>
  <si>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</si>
  <si>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2.1. Основное мероприятие "Профилактика экстремизма и терроризма" (показатели 1, 2, 3)</t>
  </si>
  <si>
    <t>2.1.1.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</si>
  <si>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2.1.2.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терроризмом"</t>
  </si>
  <si>
    <t>2.1.3.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</si>
  <si>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2.1.4.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"</t>
  </si>
  <si>
    <t>2.1.5.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литературы"</t>
  </si>
  <si>
    <t>2.1.6. "Мероприятия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</si>
  <si>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Апрель: Неисполнение плановых ассигнований в сумме 22,80 т.руб.  в связи с тем. что договор заключнен на меньшую сумму из-запроведения мероприятия в онлайн-формате. Произведена оплата в размере 57,20 тыс. (с учетом страховых взносов) по договору на проведение мероприятий  в рамках проекта «Живое слово», направленных на профилактику экстремизма в молодёжной среде ( 4 встречи в онлайн-формате на платформе zoom  со Старостиным А.Н.) .</t>
  </si>
  <si>
    <t>2.2. 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 (показатели 1, 2, 3, 4)</t>
  </si>
  <si>
    <t>2.2.1. "Создание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"</t>
  </si>
  <si>
    <t>2.2.2. Информационное обеспечение реализации государственной национальной политики, профилактики экстремизма и терроризма</t>
  </si>
  <si>
    <t>2.3. Основное мероприятие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 (показатели 1, 3)</t>
  </si>
  <si>
    <t>2.4. Основное мероприятие "Мониторинг экстремистских настроений в молодежной среде" (показатели 1, 2, 3)</t>
  </si>
  <si>
    <t>2.4.1. "Организация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терроризма"</t>
  </si>
  <si>
    <t>2.5. Основное мероприятие "Повышение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терроризма" (1, 3)</t>
  </si>
  <si>
    <t>Апрель: приобретены ОС и материальные запасы на сумму 36,70 тыс. руб. в т.ч.:- 30,00 тыс. руб. ноутбук; - 6,70 тыс. руб. буклеты, листовки</t>
  </si>
  <si>
    <t>Итого по Подпрограмме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</si>
  <si>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Подпрограмма 3 «Усиление антитеррористической защищенности объектов, находящихся в муниципальной собственности»</t>
  </si>
  <si>
    <t>3.1. Основное мероприятие "Повышение уровня антитеррористической защищенности объектов, находящихся в муниципальной собственности" (3)</t>
  </si>
  <si>
    <t xml:space="preserve">Март: Приобретено оборудование для видеонаблюдения на сумму 372,80 тыс. руб. (коммутатор РоЕ, регистратор, жесткий диск, камера внутренняя, камера уличная, шкаф коммутационный)                                     Апрель: Произведена оплата по договорам на сумму 262,70 т.р. , в т.ч.:                                                                   - 142,70 т.р. монтажные работы по установке оборудования видеокамер;                                 - 15,00 т.р. монтажные работы по установке оборудования (штанга, ограждения);                                                           - 105,00 т.р. приобретены товары (штанга, ограждения). Мероприятие выполнено. Проведение ремонтных работ в Дошкольных организациях,  МАУ ДДТ, МАУ ДШИ    </t>
  </si>
  <si>
    <t>уксмп</t>
  </si>
  <si>
    <t>уо</t>
  </si>
  <si>
    <t>Итого по Подпрограмме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</si>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</sst>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;[Red]#,##0.00"/>
    <numFmt numFmtId="167" formatCode="#,##0.00_ ;[Red]\-#,##0.00\ "/>
    <numFmt numFmtId="168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wrapText="1"/>
    </xf>
    <xf numFmtId="16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wrapText="1"/>
    </xf>
    <xf numFmtId="166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right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wrapText="1"/>
    </xf>
    <xf numFmtId="166" fontId="2" fillId="4" borderId="7" xfId="0" applyNumberFormat="1" applyFont="1" applyFill="1" applyBorder="1" applyAlignment="1">
      <alignment horizontal="center" vertical="center" wrapText="1"/>
    </xf>
    <xf numFmtId="9" fontId="3" fillId="4" borderId="7" xfId="0" applyNumberFormat="1" applyFont="1" applyFill="1" applyBorder="1" applyAlignment="1" applyProtection="1">
      <alignment horizontal="center" vertical="center" wrapText="1"/>
    </xf>
    <xf numFmtId="166" fontId="2" fillId="4" borderId="7" xfId="0" applyNumberFormat="1" applyFont="1" applyFill="1" applyBorder="1" applyAlignment="1" applyProtection="1">
      <alignment horizontal="center" vertical="center" wrapText="1"/>
    </xf>
    <xf numFmtId="166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>
      <alignment horizontal="left" wrapText="1"/>
    </xf>
    <xf numFmtId="166" fontId="3" fillId="5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wrapText="1"/>
    </xf>
    <xf numFmtId="16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>
      <alignment horizontal="center" vertical="center" wrapText="1"/>
    </xf>
    <xf numFmtId="167" fontId="10" fillId="7" borderId="7" xfId="0" applyNumberFormat="1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2" fillId="5" borderId="7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66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 applyProtection="1">
      <alignment wrapText="1"/>
    </xf>
    <xf numFmtId="168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wrapText="1"/>
    </xf>
    <xf numFmtId="164" fontId="15" fillId="0" borderId="0" xfId="0" applyNumberFormat="1" applyFont="1" applyFill="1" applyAlignment="1" applyProtection="1">
      <alignment vertical="center" wrapText="1"/>
    </xf>
    <xf numFmtId="164" fontId="14" fillId="0" borderId="10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1"/>
  <sheetViews>
    <sheetView tabSelected="1" topLeftCell="K193" zoomScale="50" zoomScaleNormal="50" workbookViewId="0">
      <selection activeCell="Z114" sqref="Z114"/>
    </sheetView>
  </sheetViews>
  <sheetFormatPr defaultRowHeight="15" x14ac:dyDescent="0.25"/>
  <cols>
    <col min="1" max="1" width="34.42578125" customWidth="1"/>
    <col min="2" max="2" width="17" customWidth="1"/>
    <col min="3" max="4" width="14.85546875" customWidth="1"/>
    <col min="5" max="5" width="15.85546875" customWidth="1"/>
    <col min="6" max="31" width="12.85546875" customWidth="1"/>
    <col min="32" max="32" width="48" customWidth="1"/>
  </cols>
  <sheetData>
    <row r="1" spans="1:32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  <c r="V1" s="3"/>
      <c r="W1" s="3"/>
      <c r="X1" s="106"/>
      <c r="Y1" s="106"/>
      <c r="Z1" s="106"/>
      <c r="AA1" s="106"/>
      <c r="AB1" s="106"/>
      <c r="AC1" s="106"/>
      <c r="AD1" s="106"/>
      <c r="AE1" s="4"/>
      <c r="AF1" s="4"/>
    </row>
    <row r="2" spans="1:32" ht="16.5" x14ac:dyDescent="0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4"/>
      <c r="AF2" s="4"/>
    </row>
    <row r="3" spans="1:32" ht="16.5" x14ac:dyDescent="0.25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4"/>
      <c r="AF3" s="4"/>
    </row>
    <row r="4" spans="1:32" ht="16.5" x14ac:dyDescent="0.2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4"/>
      <c r="AF4" s="4"/>
    </row>
    <row r="5" spans="1:32" ht="16.5" x14ac:dyDescent="0.25">
      <c r="A5" s="101" t="s">
        <v>3</v>
      </c>
      <c r="B5" s="111" t="s">
        <v>4</v>
      </c>
      <c r="C5" s="111" t="s">
        <v>4</v>
      </c>
      <c r="D5" s="111" t="s">
        <v>5</v>
      </c>
      <c r="E5" s="111" t="s">
        <v>6</v>
      </c>
      <c r="F5" s="103" t="s">
        <v>7</v>
      </c>
      <c r="G5" s="104"/>
      <c r="H5" s="103" t="s">
        <v>8</v>
      </c>
      <c r="I5" s="104"/>
      <c r="J5" s="103" t="s">
        <v>9</v>
      </c>
      <c r="K5" s="104"/>
      <c r="L5" s="103" t="s">
        <v>10</v>
      </c>
      <c r="M5" s="104"/>
      <c r="N5" s="103" t="s">
        <v>11</v>
      </c>
      <c r="O5" s="104"/>
      <c r="P5" s="103" t="s">
        <v>12</v>
      </c>
      <c r="Q5" s="104"/>
      <c r="R5" s="103" t="s">
        <v>13</v>
      </c>
      <c r="S5" s="104"/>
      <c r="T5" s="103" t="s">
        <v>14</v>
      </c>
      <c r="U5" s="104"/>
      <c r="V5" s="103" t="s">
        <v>15</v>
      </c>
      <c r="W5" s="104"/>
      <c r="X5" s="103" t="s">
        <v>16</v>
      </c>
      <c r="Y5" s="104"/>
      <c r="Z5" s="103" t="s">
        <v>17</v>
      </c>
      <c r="AA5" s="104"/>
      <c r="AB5" s="103" t="s">
        <v>18</v>
      </c>
      <c r="AC5" s="104"/>
      <c r="AD5" s="103" t="s">
        <v>19</v>
      </c>
      <c r="AE5" s="105"/>
      <c r="AF5" s="101" t="s">
        <v>20</v>
      </c>
    </row>
    <row r="6" spans="1:32" ht="16.5" x14ac:dyDescent="0.25">
      <c r="A6" s="110"/>
      <c r="B6" s="112"/>
      <c r="C6" s="113"/>
      <c r="D6" s="113"/>
      <c r="E6" s="113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9"/>
      <c r="AF6" s="102"/>
    </row>
    <row r="7" spans="1:32" ht="49.5" x14ac:dyDescent="0.25">
      <c r="A7" s="102"/>
      <c r="B7" s="10">
        <v>2021</v>
      </c>
      <c r="C7" s="11" t="s">
        <v>21</v>
      </c>
      <c r="D7" s="11" t="s">
        <v>21</v>
      </c>
      <c r="E7" s="11" t="s">
        <v>21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24</v>
      </c>
      <c r="K7" s="12" t="s">
        <v>25</v>
      </c>
      <c r="L7" s="12" t="s">
        <v>24</v>
      </c>
      <c r="M7" s="12" t="s">
        <v>25</v>
      </c>
      <c r="N7" s="12" t="s">
        <v>24</v>
      </c>
      <c r="O7" s="12" t="s">
        <v>25</v>
      </c>
      <c r="P7" s="12" t="s">
        <v>24</v>
      </c>
      <c r="Q7" s="12" t="s">
        <v>25</v>
      </c>
      <c r="R7" s="12" t="s">
        <v>24</v>
      </c>
      <c r="S7" s="12" t="s">
        <v>25</v>
      </c>
      <c r="T7" s="12" t="s">
        <v>24</v>
      </c>
      <c r="U7" s="12" t="s">
        <v>25</v>
      </c>
      <c r="V7" s="12" t="s">
        <v>24</v>
      </c>
      <c r="W7" s="12" t="s">
        <v>25</v>
      </c>
      <c r="X7" s="12" t="s">
        <v>24</v>
      </c>
      <c r="Y7" s="12" t="s">
        <v>25</v>
      </c>
      <c r="Z7" s="12" t="s">
        <v>24</v>
      </c>
      <c r="AA7" s="12" t="s">
        <v>25</v>
      </c>
      <c r="AB7" s="12" t="s">
        <v>24</v>
      </c>
      <c r="AC7" s="12" t="s">
        <v>25</v>
      </c>
      <c r="AD7" s="12" t="s">
        <v>24</v>
      </c>
      <c r="AE7" s="12" t="s">
        <v>25</v>
      </c>
      <c r="AF7" s="13"/>
    </row>
    <row r="8" spans="1:32" ht="16.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5">
        <v>30</v>
      </c>
      <c r="AE8" s="15">
        <v>31</v>
      </c>
      <c r="AF8" s="14">
        <v>32</v>
      </c>
    </row>
    <row r="9" spans="1:32" ht="20.25" x14ac:dyDescent="0.25">
      <c r="A9" s="92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16"/>
    </row>
    <row r="10" spans="1:32" ht="20.25" x14ac:dyDescent="0.25">
      <c r="A10" s="88" t="s">
        <v>27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89"/>
      <c r="AD10" s="90"/>
      <c r="AE10" s="91"/>
      <c r="AF10" s="17"/>
    </row>
    <row r="11" spans="1:32" ht="16.5" x14ac:dyDescent="0.25">
      <c r="A11" s="18" t="s">
        <v>28</v>
      </c>
      <c r="B11" s="19">
        <f>B12+B13+B14+B16</f>
        <v>0</v>
      </c>
      <c r="C11" s="19">
        <f t="shared" ref="C11:E11" si="0">C12+C13+C14+C16</f>
        <v>0</v>
      </c>
      <c r="D11" s="19">
        <f t="shared" si="0"/>
        <v>0</v>
      </c>
      <c r="E11" s="19">
        <f t="shared" si="0"/>
        <v>0</v>
      </c>
      <c r="F11" s="20" t="e">
        <f>E11/B11</f>
        <v>#DIV/0!</v>
      </c>
      <c r="G11" s="20" t="e">
        <f>E11/C11</f>
        <v>#DIV/0!</v>
      </c>
      <c r="H11" s="19">
        <f t="shared" ref="H11:AE11" si="1">H12+H13+H14+H16</f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21"/>
    </row>
    <row r="12" spans="1:32" ht="16.5" x14ac:dyDescent="0.25">
      <c r="A12" s="22" t="s">
        <v>29</v>
      </c>
      <c r="B12" s="23"/>
      <c r="C12" s="23"/>
      <c r="D12" s="23"/>
      <c r="E12" s="23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7"/>
      <c r="AF12" s="17"/>
    </row>
    <row r="13" spans="1:32" ht="33" x14ac:dyDescent="0.25">
      <c r="A13" s="28" t="s">
        <v>30</v>
      </c>
      <c r="B13" s="23"/>
      <c r="C13" s="23"/>
      <c r="D13" s="23"/>
      <c r="E13" s="23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27"/>
      <c r="AF13" s="17"/>
    </row>
    <row r="14" spans="1:32" ht="16.5" x14ac:dyDescent="0.25">
      <c r="A14" s="22" t="s">
        <v>31</v>
      </c>
      <c r="B14" s="23"/>
      <c r="C14" s="23"/>
      <c r="D14" s="23"/>
      <c r="E14" s="23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7"/>
      <c r="AF14" s="17"/>
    </row>
    <row r="15" spans="1:32" ht="49.5" x14ac:dyDescent="0.25">
      <c r="A15" s="29" t="s">
        <v>32</v>
      </c>
      <c r="B15" s="23"/>
      <c r="C15" s="23"/>
      <c r="D15" s="23"/>
      <c r="E15" s="23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7"/>
      <c r="AF15" s="17"/>
    </row>
    <row r="16" spans="1:32" ht="16.5" x14ac:dyDescent="0.25">
      <c r="A16" s="22" t="s">
        <v>33</v>
      </c>
      <c r="B16" s="23"/>
      <c r="C16" s="23"/>
      <c r="D16" s="23"/>
      <c r="E16" s="23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7"/>
      <c r="AF16" s="17"/>
    </row>
    <row r="17" spans="1:32" ht="20.25" x14ac:dyDescent="0.25">
      <c r="A17" s="88" t="s">
        <v>34</v>
      </c>
      <c r="B17" s="89"/>
      <c r="C17" s="89"/>
      <c r="D17" s="89"/>
      <c r="E17" s="89"/>
      <c r="F17" s="89" t="e">
        <f>E17/B17</f>
        <v>#DIV/0!</v>
      </c>
      <c r="G17" s="89" t="e">
        <f>E17/C17</f>
        <v>#DIV/0!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89"/>
      <c r="AD17" s="90"/>
      <c r="AE17" s="91"/>
      <c r="AF17" s="17"/>
    </row>
    <row r="18" spans="1:32" ht="16.5" x14ac:dyDescent="0.25">
      <c r="A18" s="18" t="s">
        <v>28</v>
      </c>
      <c r="B18" s="19">
        <f>B19+B20+B21</f>
        <v>0</v>
      </c>
      <c r="C18" s="19">
        <v>0</v>
      </c>
      <c r="D18" s="19">
        <v>0</v>
      </c>
      <c r="E18" s="19">
        <v>0</v>
      </c>
      <c r="F18" s="20" t="e">
        <f>E18/B18</f>
        <v>#DIV/0!</v>
      </c>
      <c r="G18" s="20" t="e">
        <f>E18/C18</f>
        <v>#DIV/0!</v>
      </c>
      <c r="H18" s="19">
        <f t="shared" ref="H18:AD18" si="2">H19+H20+H21</f>
        <v>0</v>
      </c>
      <c r="I18" s="19">
        <v>0</v>
      </c>
      <c r="J18" s="19">
        <f t="shared" si="2"/>
        <v>0</v>
      </c>
      <c r="K18" s="19">
        <v>0</v>
      </c>
      <c r="L18" s="19">
        <f t="shared" si="2"/>
        <v>0</v>
      </c>
      <c r="M18" s="19">
        <v>0</v>
      </c>
      <c r="N18" s="19">
        <f t="shared" si="2"/>
        <v>0</v>
      </c>
      <c r="O18" s="19">
        <v>0</v>
      </c>
      <c r="P18" s="19">
        <f t="shared" si="2"/>
        <v>0</v>
      </c>
      <c r="Q18" s="19">
        <v>0</v>
      </c>
      <c r="R18" s="19">
        <f t="shared" si="2"/>
        <v>0</v>
      </c>
      <c r="S18" s="19">
        <v>0</v>
      </c>
      <c r="T18" s="19">
        <f t="shared" si="2"/>
        <v>0</v>
      </c>
      <c r="U18" s="19">
        <v>0</v>
      </c>
      <c r="V18" s="19">
        <f t="shared" si="2"/>
        <v>0</v>
      </c>
      <c r="W18" s="19">
        <v>0</v>
      </c>
      <c r="X18" s="19">
        <f t="shared" si="2"/>
        <v>0</v>
      </c>
      <c r="Y18" s="19">
        <v>0</v>
      </c>
      <c r="Z18" s="19">
        <f t="shared" si="2"/>
        <v>0</v>
      </c>
      <c r="AA18" s="19">
        <v>0</v>
      </c>
      <c r="AB18" s="19">
        <f t="shared" si="2"/>
        <v>0</v>
      </c>
      <c r="AC18" s="19">
        <v>0</v>
      </c>
      <c r="AD18" s="30">
        <f t="shared" si="2"/>
        <v>0</v>
      </c>
      <c r="AE18" s="31">
        <v>0</v>
      </c>
      <c r="AF18" s="21"/>
    </row>
    <row r="19" spans="1:32" ht="16.5" x14ac:dyDescent="0.25">
      <c r="A19" s="22" t="s">
        <v>29</v>
      </c>
      <c r="B19" s="23"/>
      <c r="C19" s="23"/>
      <c r="D19" s="23"/>
      <c r="E19" s="23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7"/>
      <c r="AF19" s="17"/>
    </row>
    <row r="20" spans="1:32" ht="33" x14ac:dyDescent="0.25">
      <c r="A20" s="22" t="s">
        <v>30</v>
      </c>
      <c r="B20" s="23"/>
      <c r="C20" s="23"/>
      <c r="D20" s="23"/>
      <c r="E20" s="23"/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7"/>
      <c r="AF20" s="17"/>
    </row>
    <row r="21" spans="1:32" ht="16.5" x14ac:dyDescent="0.25">
      <c r="A21" s="22" t="s">
        <v>31</v>
      </c>
      <c r="B21" s="23"/>
      <c r="C21" s="23"/>
      <c r="D21" s="23"/>
      <c r="E21" s="23"/>
      <c r="F21" s="24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  <c r="AE21" s="27"/>
      <c r="AF21" s="17"/>
    </row>
    <row r="22" spans="1:32" ht="49.5" x14ac:dyDescent="0.25">
      <c r="A22" s="22" t="s">
        <v>32</v>
      </c>
      <c r="B22" s="23"/>
      <c r="C22" s="23"/>
      <c r="D22" s="23"/>
      <c r="E22" s="23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27"/>
      <c r="AF22" s="17"/>
    </row>
    <row r="23" spans="1:32" ht="16.5" x14ac:dyDescent="0.25">
      <c r="A23" s="22" t="s">
        <v>33</v>
      </c>
      <c r="B23" s="23"/>
      <c r="C23" s="23"/>
      <c r="D23" s="23"/>
      <c r="E23" s="23"/>
      <c r="F23" s="24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27"/>
      <c r="AF23" s="17"/>
    </row>
    <row r="24" spans="1:32" ht="20.25" x14ac:dyDescent="0.25">
      <c r="A24" s="88" t="s">
        <v>35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89"/>
      <c r="AD24" s="90"/>
      <c r="AE24" s="91"/>
      <c r="AF24" s="17"/>
    </row>
    <row r="25" spans="1:32" ht="16.5" x14ac:dyDescent="0.25">
      <c r="A25" s="18" t="s">
        <v>28</v>
      </c>
      <c r="B25" s="19">
        <f>B26+B27+B28</f>
        <v>0</v>
      </c>
      <c r="C25" s="19">
        <v>0</v>
      </c>
      <c r="D25" s="19">
        <v>0</v>
      </c>
      <c r="E25" s="19">
        <v>0</v>
      </c>
      <c r="F25" s="20" t="e">
        <f>E25/B25</f>
        <v>#DIV/0!</v>
      </c>
      <c r="G25" s="20" t="e">
        <f>E25/C25</f>
        <v>#DIV/0!</v>
      </c>
      <c r="H25" s="19">
        <f t="shared" ref="H25:AD25" si="3">H26+H27+H28</f>
        <v>0</v>
      </c>
      <c r="I25" s="19">
        <v>0</v>
      </c>
      <c r="J25" s="19">
        <f t="shared" si="3"/>
        <v>0</v>
      </c>
      <c r="K25" s="19">
        <v>0</v>
      </c>
      <c r="L25" s="19">
        <f t="shared" si="3"/>
        <v>0</v>
      </c>
      <c r="M25" s="19">
        <v>0</v>
      </c>
      <c r="N25" s="19">
        <f t="shared" si="3"/>
        <v>0</v>
      </c>
      <c r="O25" s="19">
        <v>0</v>
      </c>
      <c r="P25" s="19">
        <f t="shared" si="3"/>
        <v>0</v>
      </c>
      <c r="Q25" s="19">
        <v>0</v>
      </c>
      <c r="R25" s="19">
        <f t="shared" si="3"/>
        <v>0</v>
      </c>
      <c r="S25" s="19">
        <v>0</v>
      </c>
      <c r="T25" s="19">
        <f t="shared" si="3"/>
        <v>0</v>
      </c>
      <c r="U25" s="19">
        <v>0</v>
      </c>
      <c r="V25" s="19">
        <f t="shared" si="3"/>
        <v>0</v>
      </c>
      <c r="W25" s="19">
        <v>0</v>
      </c>
      <c r="X25" s="19">
        <f t="shared" si="3"/>
        <v>0</v>
      </c>
      <c r="Y25" s="19">
        <v>0</v>
      </c>
      <c r="Z25" s="19">
        <f t="shared" si="3"/>
        <v>0</v>
      </c>
      <c r="AA25" s="19">
        <v>0</v>
      </c>
      <c r="AB25" s="19">
        <f t="shared" si="3"/>
        <v>0</v>
      </c>
      <c r="AC25" s="19">
        <v>0</v>
      </c>
      <c r="AD25" s="30">
        <f t="shared" si="3"/>
        <v>0</v>
      </c>
      <c r="AE25" s="31">
        <v>0</v>
      </c>
      <c r="AF25" s="21"/>
    </row>
    <row r="26" spans="1:32" ht="16.5" x14ac:dyDescent="0.25">
      <c r="A26" s="22" t="s">
        <v>29</v>
      </c>
      <c r="B26" s="23"/>
      <c r="C26" s="23"/>
      <c r="D26" s="23"/>
      <c r="E26" s="23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7"/>
      <c r="AF26" s="17"/>
    </row>
    <row r="27" spans="1:32" ht="33" x14ac:dyDescent="0.25">
      <c r="A27" s="22" t="s">
        <v>30</v>
      </c>
      <c r="B27" s="23"/>
      <c r="C27" s="23"/>
      <c r="D27" s="23"/>
      <c r="E27" s="23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7"/>
      <c r="AF27" s="17"/>
    </row>
    <row r="28" spans="1:32" ht="16.5" x14ac:dyDescent="0.25">
      <c r="A28" s="22" t="s">
        <v>31</v>
      </c>
      <c r="B28" s="23"/>
      <c r="C28" s="23"/>
      <c r="D28" s="23"/>
      <c r="E28" s="23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7"/>
      <c r="AF28" s="17"/>
    </row>
    <row r="29" spans="1:32" ht="49.5" x14ac:dyDescent="0.25">
      <c r="A29" s="22" t="s">
        <v>32</v>
      </c>
      <c r="B29" s="23"/>
      <c r="C29" s="23"/>
      <c r="D29" s="23"/>
      <c r="E29" s="23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7"/>
      <c r="AF29" s="17"/>
    </row>
    <row r="30" spans="1:32" ht="16.5" x14ac:dyDescent="0.25">
      <c r="A30" s="22" t="s">
        <v>33</v>
      </c>
      <c r="B30" s="23"/>
      <c r="C30" s="23"/>
      <c r="D30" s="23"/>
      <c r="E30" s="23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7"/>
      <c r="AF30" s="17"/>
    </row>
    <row r="31" spans="1:32" ht="20.25" x14ac:dyDescent="0.25">
      <c r="A31" s="88" t="s">
        <v>36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  <c r="AC31" s="89"/>
      <c r="AD31" s="90"/>
      <c r="AE31" s="91"/>
      <c r="AF31" s="17"/>
    </row>
    <row r="32" spans="1:32" ht="16.5" x14ac:dyDescent="0.25">
      <c r="A32" s="18" t="s">
        <v>28</v>
      </c>
      <c r="B32" s="19">
        <f>B33+B34+B35</f>
        <v>203.8</v>
      </c>
      <c r="C32" s="19">
        <f>C33+C34+C35</f>
        <v>189.846</v>
      </c>
      <c r="D32" s="19">
        <f>D33+D34+D35</f>
        <v>189.84</v>
      </c>
      <c r="E32" s="19">
        <f>E33+E34+E35</f>
        <v>189.84</v>
      </c>
      <c r="F32" s="20">
        <f>E32/B32</f>
        <v>0.93150147203140332</v>
      </c>
      <c r="G32" s="20">
        <f>E32/C32</f>
        <v>0.99996839543630101</v>
      </c>
      <c r="H32" s="19">
        <f t="shared" ref="H32:AE32" si="4">H33+H34+H35</f>
        <v>0</v>
      </c>
      <c r="I32" s="19">
        <f t="shared" si="4"/>
        <v>0</v>
      </c>
      <c r="J32" s="19">
        <f t="shared" si="4"/>
        <v>0</v>
      </c>
      <c r="K32" s="19">
        <f t="shared" si="4"/>
        <v>0</v>
      </c>
      <c r="L32" s="19">
        <f t="shared" si="4"/>
        <v>189.846</v>
      </c>
      <c r="M32" s="19">
        <f t="shared" si="4"/>
        <v>189.84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19">
        <f t="shared" si="4"/>
        <v>0</v>
      </c>
      <c r="R32" s="19">
        <f t="shared" si="4"/>
        <v>0</v>
      </c>
      <c r="S32" s="19">
        <f>S33+S34+S35</f>
        <v>0</v>
      </c>
      <c r="T32" s="19">
        <f t="shared" si="4"/>
        <v>0</v>
      </c>
      <c r="U32" s="19">
        <f t="shared" si="4"/>
        <v>0</v>
      </c>
      <c r="V32" s="19">
        <f t="shared" si="4"/>
        <v>0</v>
      </c>
      <c r="W32" s="19">
        <f t="shared" si="4"/>
        <v>0</v>
      </c>
      <c r="X32" s="19">
        <f t="shared" si="4"/>
        <v>13.954000000000001</v>
      </c>
      <c r="Y32" s="19">
        <f t="shared" si="4"/>
        <v>0</v>
      </c>
      <c r="Z32" s="19">
        <f t="shared" si="4"/>
        <v>0</v>
      </c>
      <c r="AA32" s="19">
        <f t="shared" si="4"/>
        <v>0</v>
      </c>
      <c r="AB32" s="19">
        <f t="shared" si="4"/>
        <v>0</v>
      </c>
      <c r="AC32" s="19">
        <f t="shared" si="4"/>
        <v>0</v>
      </c>
      <c r="AD32" s="19">
        <f t="shared" si="4"/>
        <v>0</v>
      </c>
      <c r="AE32" s="19">
        <f t="shared" si="4"/>
        <v>0</v>
      </c>
      <c r="AF32" s="21"/>
    </row>
    <row r="33" spans="1:32" ht="16.5" x14ac:dyDescent="0.25">
      <c r="A33" s="22" t="s">
        <v>29</v>
      </c>
      <c r="B33" s="23">
        <f>B40+B47+B54</f>
        <v>0</v>
      </c>
      <c r="C33" s="23">
        <f t="shared" ref="C33:E33" si="5">C40+C47+C54</f>
        <v>0</v>
      </c>
      <c r="D33" s="23">
        <f t="shared" si="5"/>
        <v>0</v>
      </c>
      <c r="E33" s="23">
        <f t="shared" si="5"/>
        <v>0</v>
      </c>
      <c r="F33" s="20"/>
      <c r="G33" s="20"/>
      <c r="H33" s="23">
        <f>H40+H47+H54</f>
        <v>0</v>
      </c>
      <c r="I33" s="23">
        <f t="shared" ref="I33:AE35" si="6">I40+I47+I54</f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3">
        <f t="shared" si="6"/>
        <v>0</v>
      </c>
      <c r="P33" s="23">
        <f t="shared" si="6"/>
        <v>0</v>
      </c>
      <c r="Q33" s="23">
        <f t="shared" si="6"/>
        <v>0</v>
      </c>
      <c r="R33" s="23">
        <f t="shared" si="6"/>
        <v>0</v>
      </c>
      <c r="S33" s="23">
        <f t="shared" si="6"/>
        <v>0</v>
      </c>
      <c r="T33" s="23">
        <f t="shared" si="6"/>
        <v>0</v>
      </c>
      <c r="U33" s="23">
        <f t="shared" si="6"/>
        <v>0</v>
      </c>
      <c r="V33" s="23">
        <f t="shared" si="6"/>
        <v>0</v>
      </c>
      <c r="W33" s="23">
        <f t="shared" si="6"/>
        <v>0</v>
      </c>
      <c r="X33" s="23">
        <f t="shared" si="6"/>
        <v>0</v>
      </c>
      <c r="Y33" s="23">
        <f t="shared" si="6"/>
        <v>0</v>
      </c>
      <c r="Z33" s="23">
        <f t="shared" si="6"/>
        <v>0</v>
      </c>
      <c r="AA33" s="23">
        <f t="shared" si="6"/>
        <v>0</v>
      </c>
      <c r="AB33" s="23">
        <f t="shared" si="6"/>
        <v>0</v>
      </c>
      <c r="AC33" s="23">
        <f t="shared" si="6"/>
        <v>0</v>
      </c>
      <c r="AD33" s="23">
        <f t="shared" si="6"/>
        <v>0</v>
      </c>
      <c r="AE33" s="23">
        <f t="shared" si="6"/>
        <v>0</v>
      </c>
      <c r="AF33" s="17"/>
    </row>
    <row r="34" spans="1:32" ht="33" x14ac:dyDescent="0.25">
      <c r="A34" s="22" t="s">
        <v>30</v>
      </c>
      <c r="B34" s="23">
        <f t="shared" ref="B34:E35" si="7">B41+B48+B55</f>
        <v>0</v>
      </c>
      <c r="C34" s="23">
        <f t="shared" si="7"/>
        <v>0</v>
      </c>
      <c r="D34" s="23">
        <f t="shared" si="7"/>
        <v>0</v>
      </c>
      <c r="E34" s="23">
        <f t="shared" si="7"/>
        <v>0</v>
      </c>
      <c r="F34" s="20" t="e">
        <f t="shared" ref="F34:F35" si="8">E34/B34</f>
        <v>#DIV/0!</v>
      </c>
      <c r="G34" s="20" t="e">
        <f t="shared" ref="G34:G35" si="9">E34/C34</f>
        <v>#DIV/0!</v>
      </c>
      <c r="H34" s="23">
        <f>H41+H48+H55</f>
        <v>0</v>
      </c>
      <c r="I34" s="23">
        <f t="shared" si="6"/>
        <v>0</v>
      </c>
      <c r="J34" s="23">
        <f t="shared" si="6"/>
        <v>0</v>
      </c>
      <c r="K34" s="23">
        <f t="shared" si="6"/>
        <v>0</v>
      </c>
      <c r="L34" s="23">
        <f t="shared" si="6"/>
        <v>0</v>
      </c>
      <c r="M34" s="23">
        <f t="shared" si="6"/>
        <v>0</v>
      </c>
      <c r="N34" s="23">
        <f t="shared" si="6"/>
        <v>0</v>
      </c>
      <c r="O34" s="23">
        <f t="shared" si="6"/>
        <v>0</v>
      </c>
      <c r="P34" s="23">
        <f t="shared" si="6"/>
        <v>0</v>
      </c>
      <c r="Q34" s="23">
        <f t="shared" si="6"/>
        <v>0</v>
      </c>
      <c r="R34" s="23">
        <f t="shared" si="6"/>
        <v>0</v>
      </c>
      <c r="S34" s="23">
        <f t="shared" si="6"/>
        <v>0</v>
      </c>
      <c r="T34" s="23">
        <f t="shared" si="6"/>
        <v>0</v>
      </c>
      <c r="U34" s="23">
        <f t="shared" si="6"/>
        <v>0</v>
      </c>
      <c r="V34" s="23">
        <f t="shared" si="6"/>
        <v>0</v>
      </c>
      <c r="W34" s="23">
        <f t="shared" si="6"/>
        <v>0</v>
      </c>
      <c r="X34" s="23">
        <f t="shared" si="6"/>
        <v>0</v>
      </c>
      <c r="Y34" s="23">
        <f t="shared" si="6"/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23">
        <f t="shared" si="6"/>
        <v>0</v>
      </c>
      <c r="AD34" s="23">
        <f t="shared" si="6"/>
        <v>0</v>
      </c>
      <c r="AE34" s="23">
        <f t="shared" si="6"/>
        <v>0</v>
      </c>
      <c r="AF34" s="17"/>
    </row>
    <row r="35" spans="1:32" ht="16.5" x14ac:dyDescent="0.25">
      <c r="A35" s="22" t="s">
        <v>31</v>
      </c>
      <c r="B35" s="23">
        <f t="shared" si="7"/>
        <v>203.8</v>
      </c>
      <c r="C35" s="23">
        <f t="shared" si="7"/>
        <v>189.846</v>
      </c>
      <c r="D35" s="23">
        <f t="shared" si="7"/>
        <v>189.84</v>
      </c>
      <c r="E35" s="23">
        <f t="shared" si="7"/>
        <v>189.84</v>
      </c>
      <c r="F35" s="20">
        <f t="shared" si="8"/>
        <v>0.93150147203140332</v>
      </c>
      <c r="G35" s="20">
        <f t="shared" si="9"/>
        <v>0.99996839543630101</v>
      </c>
      <c r="H35" s="23">
        <f>H42+H49+H56</f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189.846</v>
      </c>
      <c r="M35" s="23">
        <f t="shared" si="6"/>
        <v>189.84</v>
      </c>
      <c r="N35" s="23">
        <f t="shared" si="6"/>
        <v>0</v>
      </c>
      <c r="O35" s="23">
        <f t="shared" si="6"/>
        <v>0</v>
      </c>
      <c r="P35" s="23">
        <f t="shared" si="6"/>
        <v>0</v>
      </c>
      <c r="Q35" s="23">
        <f t="shared" si="6"/>
        <v>0</v>
      </c>
      <c r="R35" s="23">
        <f t="shared" si="6"/>
        <v>0</v>
      </c>
      <c r="S35" s="23">
        <f t="shared" si="6"/>
        <v>0</v>
      </c>
      <c r="T35" s="23">
        <f t="shared" si="6"/>
        <v>0</v>
      </c>
      <c r="U35" s="23">
        <f t="shared" si="6"/>
        <v>0</v>
      </c>
      <c r="V35" s="23">
        <f t="shared" si="6"/>
        <v>0</v>
      </c>
      <c r="W35" s="23">
        <f t="shared" si="6"/>
        <v>0</v>
      </c>
      <c r="X35" s="23">
        <f t="shared" si="6"/>
        <v>13.954000000000001</v>
      </c>
      <c r="Y35" s="23">
        <f t="shared" si="6"/>
        <v>0</v>
      </c>
      <c r="Z35" s="23">
        <f t="shared" si="6"/>
        <v>0</v>
      </c>
      <c r="AA35" s="23">
        <f t="shared" si="6"/>
        <v>0</v>
      </c>
      <c r="AB35" s="23">
        <f t="shared" si="6"/>
        <v>0</v>
      </c>
      <c r="AC35" s="23">
        <f t="shared" si="6"/>
        <v>0</v>
      </c>
      <c r="AD35" s="23">
        <f t="shared" si="6"/>
        <v>0</v>
      </c>
      <c r="AE35" s="23">
        <f t="shared" si="6"/>
        <v>0</v>
      </c>
      <c r="AF35" s="17"/>
    </row>
    <row r="36" spans="1:32" ht="49.5" x14ac:dyDescent="0.25">
      <c r="A36" s="22" t="s">
        <v>32</v>
      </c>
      <c r="B36" s="23"/>
      <c r="C36" s="23"/>
      <c r="D36" s="23"/>
      <c r="E36" s="23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6"/>
      <c r="AE36" s="27"/>
      <c r="AF36" s="17"/>
    </row>
    <row r="37" spans="1:32" ht="16.5" x14ac:dyDescent="0.25">
      <c r="A37" s="22" t="s">
        <v>33</v>
      </c>
      <c r="B37" s="23"/>
      <c r="C37" s="23"/>
      <c r="D37" s="23"/>
      <c r="E37" s="23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  <c r="AE37" s="27"/>
      <c r="AF37" s="17"/>
    </row>
    <row r="38" spans="1:32" ht="18.75" x14ac:dyDescent="0.25">
      <c r="A38" s="85" t="s">
        <v>37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  <c r="AF38" s="32"/>
    </row>
    <row r="39" spans="1:32" ht="99" x14ac:dyDescent="0.25">
      <c r="A39" s="18" t="s">
        <v>28</v>
      </c>
      <c r="B39" s="19">
        <f>B40+B41+B42</f>
        <v>203.8</v>
      </c>
      <c r="C39" s="19">
        <f>C40+C41+C42</f>
        <v>189.846</v>
      </c>
      <c r="D39" s="19">
        <f>D40+D41+D42</f>
        <v>189.84</v>
      </c>
      <c r="E39" s="19">
        <f>E40+E41+E42</f>
        <v>189.84</v>
      </c>
      <c r="F39" s="20">
        <f>E39/B39</f>
        <v>0.93150147203140332</v>
      </c>
      <c r="G39" s="20">
        <f>E39/C39</f>
        <v>0.99996839543630101</v>
      </c>
      <c r="H39" s="19">
        <f>H40+H41+H42</f>
        <v>0</v>
      </c>
      <c r="I39" s="19">
        <v>0</v>
      </c>
      <c r="J39" s="19">
        <f>J40+J41+J42</f>
        <v>0</v>
      </c>
      <c r="K39" s="19">
        <v>0</v>
      </c>
      <c r="L39" s="19">
        <f>L40+L41+L42</f>
        <v>189.846</v>
      </c>
      <c r="M39" s="19">
        <v>0</v>
      </c>
      <c r="N39" s="19">
        <f>N40+N41+N42</f>
        <v>0</v>
      </c>
      <c r="O39" s="19">
        <v>0</v>
      </c>
      <c r="P39" s="19">
        <f>P40+P41+P42</f>
        <v>0</v>
      </c>
      <c r="Q39" s="19">
        <v>0</v>
      </c>
      <c r="R39" s="19">
        <f t="shared" ref="R39:AE39" si="10">R40+R41+R42</f>
        <v>0</v>
      </c>
      <c r="S39" s="19">
        <f t="shared" si="10"/>
        <v>0</v>
      </c>
      <c r="T39" s="19">
        <f t="shared" si="10"/>
        <v>0</v>
      </c>
      <c r="U39" s="19">
        <f t="shared" si="10"/>
        <v>0</v>
      </c>
      <c r="V39" s="19">
        <f t="shared" si="10"/>
        <v>0</v>
      </c>
      <c r="W39" s="19">
        <f t="shared" si="10"/>
        <v>0</v>
      </c>
      <c r="X39" s="19">
        <f t="shared" si="10"/>
        <v>13.954000000000001</v>
      </c>
      <c r="Y39" s="19">
        <f t="shared" si="10"/>
        <v>0</v>
      </c>
      <c r="Z39" s="19">
        <f t="shared" si="10"/>
        <v>0</v>
      </c>
      <c r="AA39" s="19">
        <f t="shared" si="10"/>
        <v>0</v>
      </c>
      <c r="AB39" s="19">
        <f t="shared" si="10"/>
        <v>0</v>
      </c>
      <c r="AC39" s="19">
        <f t="shared" si="10"/>
        <v>0</v>
      </c>
      <c r="AD39" s="19">
        <f t="shared" si="10"/>
        <v>0</v>
      </c>
      <c r="AE39" s="19">
        <f t="shared" si="10"/>
        <v>0</v>
      </c>
      <c r="AF39" s="21" t="s">
        <v>38</v>
      </c>
    </row>
    <row r="40" spans="1:32" ht="16.5" x14ac:dyDescent="0.25">
      <c r="A40" s="22" t="s">
        <v>29</v>
      </c>
      <c r="B40" s="23">
        <f>H40+J40+L40+N40+P40+R40+T40+V40+X40+Z40+AB40+AD40</f>
        <v>0</v>
      </c>
      <c r="C40" s="23"/>
      <c r="D40" s="23"/>
      <c r="E40" s="23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27"/>
      <c r="AF40" s="17"/>
    </row>
    <row r="41" spans="1:32" ht="33" x14ac:dyDescent="0.25">
      <c r="A41" s="22" t="s">
        <v>30</v>
      </c>
      <c r="B41" s="23">
        <f>H41+J41+L41+N41+P41+R41+T41+V41+X41+Z41+AB41+AD41</f>
        <v>0</v>
      </c>
      <c r="C41" s="23"/>
      <c r="D41" s="23"/>
      <c r="E41" s="23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6"/>
      <c r="AE41" s="27"/>
      <c r="AF41" s="17"/>
    </row>
    <row r="42" spans="1:32" ht="16.5" x14ac:dyDescent="0.25">
      <c r="A42" s="22" t="s">
        <v>31</v>
      </c>
      <c r="B42" s="23">
        <f>H42+J42+L42+N42+P42+R42+T42+V42+X42+Z42+AB42+AD42</f>
        <v>203.8</v>
      </c>
      <c r="C42" s="23">
        <f>H42+J42+L42+N42</f>
        <v>189.846</v>
      </c>
      <c r="D42" s="23">
        <f>I42+K42+M42+O42+Q42+S42+U42+W42+Y42</f>
        <v>189.84</v>
      </c>
      <c r="E42" s="23">
        <f>I42+K42+M42+O42+Q42+S42+U42+W42+Y42+AA42+AC42+AE42</f>
        <v>189.84</v>
      </c>
      <c r="F42" s="24">
        <f>E42/B42</f>
        <v>0.93150147203140332</v>
      </c>
      <c r="G42" s="24">
        <f>E42/C42</f>
        <v>0.99996839543630101</v>
      </c>
      <c r="H42" s="25">
        <v>0</v>
      </c>
      <c r="I42" s="25">
        <v>0</v>
      </c>
      <c r="J42" s="25">
        <v>0</v>
      </c>
      <c r="K42" s="25">
        <v>0</v>
      </c>
      <c r="L42" s="25">
        <v>189.846</v>
      </c>
      <c r="M42" s="25">
        <v>189.84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13.954000000000001</v>
      </c>
      <c r="Y42" s="25">
        <v>0</v>
      </c>
      <c r="Z42" s="25">
        <v>0</v>
      </c>
      <c r="AA42" s="25">
        <v>0</v>
      </c>
      <c r="AB42" s="25">
        <v>0</v>
      </c>
      <c r="AC42" s="25"/>
      <c r="AD42" s="26">
        <v>0</v>
      </c>
      <c r="AE42" s="27"/>
      <c r="AF42" s="17"/>
    </row>
    <row r="43" spans="1:32" ht="49.5" x14ac:dyDescent="0.25">
      <c r="A43" s="22" t="s">
        <v>32</v>
      </c>
      <c r="B43" s="23">
        <f>H43+J43+L43+N43+P43+R43+T43+V43+X43+Z43+AB43+AD43</f>
        <v>0</v>
      </c>
      <c r="C43" s="23"/>
      <c r="D43" s="23"/>
      <c r="E43" s="23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  <c r="AE43" s="27"/>
      <c r="AF43" s="17"/>
    </row>
    <row r="44" spans="1:32" ht="16.5" x14ac:dyDescent="0.25">
      <c r="A44" s="22" t="s">
        <v>33</v>
      </c>
      <c r="B44" s="23">
        <f>H44+J44+L44+N44+P44+R44+T44+V44+X44+Z44+AB44+AD44</f>
        <v>0</v>
      </c>
      <c r="C44" s="23"/>
      <c r="D44" s="23"/>
      <c r="E44" s="23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6"/>
      <c r="AE44" s="27"/>
      <c r="AF44" s="17"/>
    </row>
    <row r="45" spans="1:32" ht="18.75" x14ac:dyDescent="0.25">
      <c r="A45" s="98" t="s">
        <v>39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100"/>
      <c r="AF45" s="17"/>
    </row>
    <row r="46" spans="1:32" ht="16.5" x14ac:dyDescent="0.25">
      <c r="A46" s="18" t="s">
        <v>28</v>
      </c>
      <c r="B46" s="19">
        <f>B47+B48+B49</f>
        <v>0</v>
      </c>
      <c r="C46" s="19">
        <v>0</v>
      </c>
      <c r="D46" s="19">
        <v>0</v>
      </c>
      <c r="E46" s="19">
        <v>0</v>
      </c>
      <c r="F46" s="20" t="e">
        <f>E46/B46</f>
        <v>#DIV/0!</v>
      </c>
      <c r="G46" s="20" t="e">
        <f>E46/C46</f>
        <v>#DIV/0!</v>
      </c>
      <c r="H46" s="19">
        <f t="shared" ref="H46:AE46" si="11">H47+H48+H49</f>
        <v>0</v>
      </c>
      <c r="I46" s="19">
        <f t="shared" si="11"/>
        <v>0</v>
      </c>
      <c r="J46" s="19">
        <f t="shared" si="11"/>
        <v>0</v>
      </c>
      <c r="K46" s="19">
        <f t="shared" si="11"/>
        <v>0</v>
      </c>
      <c r="L46" s="19">
        <f t="shared" si="11"/>
        <v>0</v>
      </c>
      <c r="M46" s="19">
        <f t="shared" si="11"/>
        <v>0</v>
      </c>
      <c r="N46" s="19">
        <f t="shared" si="11"/>
        <v>0</v>
      </c>
      <c r="O46" s="19">
        <f t="shared" si="11"/>
        <v>0</v>
      </c>
      <c r="P46" s="19">
        <f t="shared" si="11"/>
        <v>0</v>
      </c>
      <c r="Q46" s="19">
        <f t="shared" si="11"/>
        <v>0</v>
      </c>
      <c r="R46" s="19">
        <f t="shared" si="11"/>
        <v>0</v>
      </c>
      <c r="S46" s="19">
        <f t="shared" si="11"/>
        <v>0</v>
      </c>
      <c r="T46" s="19">
        <f t="shared" si="11"/>
        <v>0</v>
      </c>
      <c r="U46" s="19">
        <f t="shared" si="11"/>
        <v>0</v>
      </c>
      <c r="V46" s="19">
        <f t="shared" si="11"/>
        <v>0</v>
      </c>
      <c r="W46" s="19">
        <f t="shared" si="11"/>
        <v>0</v>
      </c>
      <c r="X46" s="19">
        <f t="shared" si="11"/>
        <v>0</v>
      </c>
      <c r="Y46" s="19">
        <f t="shared" si="11"/>
        <v>0</v>
      </c>
      <c r="Z46" s="19">
        <f t="shared" si="11"/>
        <v>0</v>
      </c>
      <c r="AA46" s="19">
        <f t="shared" si="11"/>
        <v>0</v>
      </c>
      <c r="AB46" s="19">
        <f t="shared" si="11"/>
        <v>0</v>
      </c>
      <c r="AC46" s="19">
        <f t="shared" si="11"/>
        <v>0</v>
      </c>
      <c r="AD46" s="19">
        <f t="shared" si="11"/>
        <v>0</v>
      </c>
      <c r="AE46" s="19">
        <f t="shared" si="11"/>
        <v>0</v>
      </c>
      <c r="AF46" s="21"/>
    </row>
    <row r="47" spans="1:32" ht="16.5" x14ac:dyDescent="0.25">
      <c r="A47" s="22" t="s">
        <v>29</v>
      </c>
      <c r="B47" s="23">
        <f>H47+J47+L47+N47+P47+R47+T47+V47+X47+Z47+AB47+AD47</f>
        <v>0</v>
      </c>
      <c r="C47" s="23"/>
      <c r="D47" s="23"/>
      <c r="E47" s="23"/>
      <c r="F47" s="20"/>
      <c r="G47" s="20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6"/>
      <c r="AE47" s="27"/>
      <c r="AF47" s="17"/>
    </row>
    <row r="48" spans="1:32" ht="33" x14ac:dyDescent="0.25">
      <c r="A48" s="22" t="s">
        <v>30</v>
      </c>
      <c r="B48" s="23">
        <f>H48+J48+L48+N48+P48+R48+T48+V48+X48+Z48+AB48+AD48</f>
        <v>0</v>
      </c>
      <c r="C48" s="23">
        <f>H48</f>
        <v>0</v>
      </c>
      <c r="D48" s="23">
        <f>E48</f>
        <v>0</v>
      </c>
      <c r="E48" s="23">
        <f>I48+K48+M48+O48+Q48+S48+U48+W48+Y48+AA48+AC48+AE48</f>
        <v>0</v>
      </c>
      <c r="F48" s="20" t="e">
        <f t="shared" ref="F48:F50" si="12">E48/B48</f>
        <v>#DIV/0!</v>
      </c>
      <c r="G48" s="20" t="e">
        <f t="shared" ref="G48:G50" si="13">E48/C48</f>
        <v>#DIV/0!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/>
      <c r="AD48" s="26">
        <v>0</v>
      </c>
      <c r="AE48" s="27"/>
      <c r="AF48" s="17"/>
    </row>
    <row r="49" spans="1:32" ht="16.5" x14ac:dyDescent="0.25">
      <c r="A49" s="22" t="s">
        <v>31</v>
      </c>
      <c r="B49" s="23">
        <f>H49+J49+L49+N49+P49+R49+T49+V49+X49+Z49+AB49+AD49</f>
        <v>0</v>
      </c>
      <c r="C49" s="23">
        <f>H49</f>
        <v>0</v>
      </c>
      <c r="D49" s="23">
        <f t="shared" ref="D49:D50" si="14">E49</f>
        <v>0</v>
      </c>
      <c r="E49" s="23">
        <f t="shared" ref="E49:E50" si="15">I49+K49+M49+O49+Q49+S49+U49+W49+Y49+AA49+AC49+AE49</f>
        <v>0</v>
      </c>
      <c r="F49" s="20" t="e">
        <f t="shared" si="12"/>
        <v>#DIV/0!</v>
      </c>
      <c r="G49" s="20" t="e">
        <f t="shared" si="13"/>
        <v>#DIV/0!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/>
      <c r="AD49" s="26">
        <v>0</v>
      </c>
      <c r="AE49" s="27"/>
      <c r="AF49" s="17"/>
    </row>
    <row r="50" spans="1:32" ht="49.5" x14ac:dyDescent="0.25">
      <c r="A50" s="33" t="s">
        <v>32</v>
      </c>
      <c r="B50" s="34">
        <f>H50+J50+L50+N50+P50+R50+T50+V50+X50+Z50+AB50+AD50</f>
        <v>0</v>
      </c>
      <c r="C50" s="34">
        <f>H50</f>
        <v>0</v>
      </c>
      <c r="D50" s="34">
        <f t="shared" si="14"/>
        <v>0</v>
      </c>
      <c r="E50" s="34">
        <f t="shared" si="15"/>
        <v>0</v>
      </c>
      <c r="F50" s="35" t="e">
        <f t="shared" si="12"/>
        <v>#DIV/0!</v>
      </c>
      <c r="G50" s="35" t="e">
        <f t="shared" si="13"/>
        <v>#DIV/0!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/>
      <c r="AD50" s="37">
        <v>0</v>
      </c>
      <c r="AE50" s="38"/>
      <c r="AF50" s="39"/>
    </row>
    <row r="51" spans="1:32" ht="16.5" x14ac:dyDescent="0.25">
      <c r="A51" s="22" t="s">
        <v>33</v>
      </c>
      <c r="B51" s="23">
        <f>H51+J51+L51+N51+P51+R51+T51+V51+X51+Z51+AB51+AD51</f>
        <v>0</v>
      </c>
      <c r="C51" s="23"/>
      <c r="D51" s="23"/>
      <c r="E51" s="23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6"/>
      <c r="AE51" s="27"/>
      <c r="AF51" s="17"/>
    </row>
    <row r="52" spans="1:32" ht="18.75" x14ac:dyDescent="0.25">
      <c r="A52" s="85" t="s">
        <v>40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17"/>
    </row>
    <row r="53" spans="1:32" ht="16.5" x14ac:dyDescent="0.25">
      <c r="A53" s="18" t="s">
        <v>28</v>
      </c>
      <c r="B53" s="19">
        <f>B54+B55+B56</f>
        <v>0</v>
      </c>
      <c r="C53" s="19">
        <v>0</v>
      </c>
      <c r="D53" s="19">
        <v>0</v>
      </c>
      <c r="E53" s="19">
        <v>0</v>
      </c>
      <c r="F53" s="20" t="e">
        <f>E53/B53</f>
        <v>#DIV/0!</v>
      </c>
      <c r="G53" s="20" t="e">
        <f>E53/C53</f>
        <v>#DIV/0!</v>
      </c>
      <c r="H53" s="19">
        <f t="shared" ref="H53:AD53" si="16">H54+H55+H56</f>
        <v>0</v>
      </c>
      <c r="I53" s="19">
        <v>0</v>
      </c>
      <c r="J53" s="19">
        <f t="shared" si="16"/>
        <v>0</v>
      </c>
      <c r="K53" s="19">
        <v>0</v>
      </c>
      <c r="L53" s="19">
        <f t="shared" si="16"/>
        <v>0</v>
      </c>
      <c r="M53" s="19">
        <v>0</v>
      </c>
      <c r="N53" s="19">
        <f t="shared" si="16"/>
        <v>0</v>
      </c>
      <c r="O53" s="19">
        <v>0</v>
      </c>
      <c r="P53" s="19">
        <f t="shared" si="16"/>
        <v>0</v>
      </c>
      <c r="Q53" s="19">
        <v>0</v>
      </c>
      <c r="R53" s="19">
        <f t="shared" si="16"/>
        <v>0</v>
      </c>
      <c r="S53" s="19">
        <v>0</v>
      </c>
      <c r="T53" s="19">
        <f t="shared" si="16"/>
        <v>0</v>
      </c>
      <c r="U53" s="19">
        <v>0</v>
      </c>
      <c r="V53" s="19">
        <f t="shared" si="16"/>
        <v>0</v>
      </c>
      <c r="W53" s="19">
        <v>0</v>
      </c>
      <c r="X53" s="19">
        <f t="shared" si="16"/>
        <v>0</v>
      </c>
      <c r="Y53" s="19">
        <v>0</v>
      </c>
      <c r="Z53" s="19">
        <f t="shared" si="16"/>
        <v>0</v>
      </c>
      <c r="AA53" s="19">
        <v>0</v>
      </c>
      <c r="AB53" s="19">
        <f t="shared" si="16"/>
        <v>0</v>
      </c>
      <c r="AC53" s="19"/>
      <c r="AD53" s="30">
        <f t="shared" si="16"/>
        <v>0</v>
      </c>
      <c r="AE53" s="31"/>
      <c r="AF53" s="21"/>
    </row>
    <row r="54" spans="1:32" ht="16.5" x14ac:dyDescent="0.25">
      <c r="A54" s="22" t="s">
        <v>29</v>
      </c>
      <c r="B54" s="23">
        <f>H54+J54+L54+N54+P54+R54+T54+V54+X54+Z54+AB54+AD54</f>
        <v>0</v>
      </c>
      <c r="C54" s="23"/>
      <c r="D54" s="23"/>
      <c r="E54" s="23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6"/>
      <c r="AE54" s="27"/>
      <c r="AF54" s="17"/>
    </row>
    <row r="55" spans="1:32" ht="33" x14ac:dyDescent="0.25">
      <c r="A55" s="22" t="s">
        <v>30</v>
      </c>
      <c r="B55" s="23">
        <f>H55+J55+L55+N55+P55+R55+T55+V55+X55+Z55+AB55+AD55</f>
        <v>0</v>
      </c>
      <c r="C55" s="23"/>
      <c r="D55" s="23"/>
      <c r="E55" s="23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6"/>
      <c r="AE55" s="27"/>
      <c r="AF55" s="17"/>
    </row>
    <row r="56" spans="1:32" ht="16.5" x14ac:dyDescent="0.25">
      <c r="A56" s="22" t="s">
        <v>31</v>
      </c>
      <c r="B56" s="23">
        <f>H56+J56+L56+N56+P56+R56+T56+V56+X56+Z56+AB56+AD56</f>
        <v>0</v>
      </c>
      <c r="C56" s="23"/>
      <c r="D56" s="23"/>
      <c r="E56" s="23"/>
      <c r="F56" s="24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6"/>
      <c r="AE56" s="27"/>
      <c r="AF56" s="17"/>
    </row>
    <row r="57" spans="1:32" ht="49.5" x14ac:dyDescent="0.25">
      <c r="A57" s="22" t="s">
        <v>32</v>
      </c>
      <c r="B57" s="23">
        <f>H57+J57+L57+N57+P57+R57+T57+V57+X57+Z57+AB57+AD57</f>
        <v>0</v>
      </c>
      <c r="C57" s="23"/>
      <c r="D57" s="23"/>
      <c r="E57" s="23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6"/>
      <c r="AE57" s="27"/>
      <c r="AF57" s="17"/>
    </row>
    <row r="58" spans="1:32" ht="16.5" x14ac:dyDescent="0.25">
      <c r="A58" s="22" t="s">
        <v>33</v>
      </c>
      <c r="B58" s="23">
        <f>H58+J58+L58+N58+P58+R58+T58+V58+X58+Z58+AB58+AD58</f>
        <v>0</v>
      </c>
      <c r="C58" s="23"/>
      <c r="D58" s="23"/>
      <c r="E58" s="23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6"/>
      <c r="AE58" s="27"/>
      <c r="AF58" s="17"/>
    </row>
    <row r="59" spans="1:32" ht="20.25" x14ac:dyDescent="0.25">
      <c r="A59" s="88" t="s">
        <v>41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0"/>
      <c r="AC59" s="89"/>
      <c r="AD59" s="90"/>
      <c r="AE59" s="91"/>
      <c r="AF59" s="17"/>
    </row>
    <row r="60" spans="1:32" ht="16.5" x14ac:dyDescent="0.25">
      <c r="A60" s="18" t="s">
        <v>28</v>
      </c>
      <c r="B60" s="19">
        <f>B61+B62+B63</f>
        <v>309.8</v>
      </c>
      <c r="C60" s="19">
        <v>0</v>
      </c>
      <c r="D60" s="19">
        <v>0</v>
      </c>
      <c r="E60" s="19">
        <v>0</v>
      </c>
      <c r="F60" s="20">
        <f>E60/B60</f>
        <v>0</v>
      </c>
      <c r="G60" s="20" t="e">
        <f>E60/C60</f>
        <v>#DIV/0!</v>
      </c>
      <c r="H60" s="19">
        <f t="shared" ref="H60:AD60" si="17">H61+H62+H63</f>
        <v>0</v>
      </c>
      <c r="I60" s="19">
        <v>0</v>
      </c>
      <c r="J60" s="19">
        <f t="shared" si="17"/>
        <v>0</v>
      </c>
      <c r="K60" s="19">
        <v>0</v>
      </c>
      <c r="L60" s="19">
        <f t="shared" si="17"/>
        <v>0</v>
      </c>
      <c r="M60" s="19">
        <v>0</v>
      </c>
      <c r="N60" s="19">
        <f t="shared" si="17"/>
        <v>0</v>
      </c>
      <c r="O60" s="19">
        <v>0</v>
      </c>
      <c r="P60" s="19">
        <f t="shared" si="17"/>
        <v>0</v>
      </c>
      <c r="Q60" s="19">
        <v>0</v>
      </c>
      <c r="R60" s="19">
        <f t="shared" si="17"/>
        <v>0</v>
      </c>
      <c r="S60" s="19">
        <v>0</v>
      </c>
      <c r="T60" s="19">
        <f t="shared" si="17"/>
        <v>0</v>
      </c>
      <c r="U60" s="19">
        <v>0</v>
      </c>
      <c r="V60" s="19">
        <f t="shared" si="17"/>
        <v>0</v>
      </c>
      <c r="W60" s="19">
        <v>0</v>
      </c>
      <c r="X60" s="19">
        <f t="shared" si="17"/>
        <v>0</v>
      </c>
      <c r="Y60" s="19">
        <v>0</v>
      </c>
      <c r="Z60" s="19">
        <f t="shared" si="17"/>
        <v>0</v>
      </c>
      <c r="AA60" s="19">
        <v>0</v>
      </c>
      <c r="AB60" s="19">
        <f t="shared" si="17"/>
        <v>309.8</v>
      </c>
      <c r="AC60" s="19"/>
      <c r="AD60" s="30">
        <f t="shared" si="17"/>
        <v>0</v>
      </c>
      <c r="AE60" s="31"/>
      <c r="AF60" s="21"/>
    </row>
    <row r="61" spans="1:32" ht="16.5" x14ac:dyDescent="0.25">
      <c r="A61" s="22" t="s">
        <v>29</v>
      </c>
      <c r="B61" s="23">
        <f>H61+J61+L61+N61+P61+R61+T61+V61+X61+Z61+AB61+AD61</f>
        <v>0</v>
      </c>
      <c r="C61" s="23"/>
      <c r="D61" s="23"/>
      <c r="E61" s="23"/>
      <c r="F61" s="20"/>
      <c r="G61" s="20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6"/>
      <c r="AE61" s="27"/>
      <c r="AF61" s="17"/>
    </row>
    <row r="62" spans="1:32" ht="33" x14ac:dyDescent="0.25">
      <c r="A62" s="22" t="s">
        <v>30</v>
      </c>
      <c r="B62" s="23">
        <f>H62+J62+L62+N62+P62+R62+T62+V62+X62+Z62+AB62+AD62</f>
        <v>0</v>
      </c>
      <c r="C62" s="23"/>
      <c r="D62" s="23"/>
      <c r="E62" s="23"/>
      <c r="F62" s="20"/>
      <c r="G62" s="2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6"/>
      <c r="AE62" s="27"/>
      <c r="AF62" s="17"/>
    </row>
    <row r="63" spans="1:32" ht="16.5" x14ac:dyDescent="0.25">
      <c r="A63" s="22" t="s">
        <v>31</v>
      </c>
      <c r="B63" s="23">
        <f>B68</f>
        <v>309.8</v>
      </c>
      <c r="C63" s="23">
        <f t="shared" ref="C63:E63" si="18">C68</f>
        <v>0</v>
      </c>
      <c r="D63" s="23">
        <f t="shared" si="18"/>
        <v>0</v>
      </c>
      <c r="E63" s="23">
        <f t="shared" si="18"/>
        <v>0</v>
      </c>
      <c r="F63" s="24">
        <f t="shared" ref="F63" si="19">E63/B63</f>
        <v>0</v>
      </c>
      <c r="G63" s="24" t="e">
        <f t="shared" ref="G63" si="20">E63/C63</f>
        <v>#DIV/0!</v>
      </c>
      <c r="H63" s="25">
        <f>H68</f>
        <v>0</v>
      </c>
      <c r="I63" s="25">
        <f t="shared" ref="I63:AE63" si="21">I68</f>
        <v>0</v>
      </c>
      <c r="J63" s="25">
        <f t="shared" si="21"/>
        <v>0</v>
      </c>
      <c r="K63" s="25">
        <f t="shared" si="21"/>
        <v>0</v>
      </c>
      <c r="L63" s="25">
        <f t="shared" si="21"/>
        <v>0</v>
      </c>
      <c r="M63" s="25">
        <f t="shared" si="21"/>
        <v>0</v>
      </c>
      <c r="N63" s="25">
        <f t="shared" si="21"/>
        <v>0</v>
      </c>
      <c r="O63" s="25">
        <f t="shared" si="21"/>
        <v>0</v>
      </c>
      <c r="P63" s="25">
        <f t="shared" si="21"/>
        <v>0</v>
      </c>
      <c r="Q63" s="25">
        <f t="shared" si="21"/>
        <v>0</v>
      </c>
      <c r="R63" s="25">
        <f t="shared" si="21"/>
        <v>0</v>
      </c>
      <c r="S63" s="25">
        <f t="shared" si="21"/>
        <v>0</v>
      </c>
      <c r="T63" s="25">
        <f t="shared" si="21"/>
        <v>0</v>
      </c>
      <c r="U63" s="25">
        <f t="shared" si="21"/>
        <v>0</v>
      </c>
      <c r="V63" s="25">
        <f t="shared" si="21"/>
        <v>0</v>
      </c>
      <c r="W63" s="25">
        <f t="shared" si="21"/>
        <v>0</v>
      </c>
      <c r="X63" s="25">
        <f t="shared" si="21"/>
        <v>0</v>
      </c>
      <c r="Y63" s="25">
        <f t="shared" si="21"/>
        <v>0</v>
      </c>
      <c r="Z63" s="25">
        <f t="shared" si="21"/>
        <v>0</v>
      </c>
      <c r="AA63" s="25">
        <f t="shared" si="21"/>
        <v>0</v>
      </c>
      <c r="AB63" s="25">
        <f t="shared" si="21"/>
        <v>309.8</v>
      </c>
      <c r="AC63" s="25">
        <f t="shared" si="21"/>
        <v>0</v>
      </c>
      <c r="AD63" s="25">
        <f t="shared" si="21"/>
        <v>0</v>
      </c>
      <c r="AE63" s="25">
        <f t="shared" si="21"/>
        <v>0</v>
      </c>
      <c r="AF63" s="17"/>
    </row>
    <row r="64" spans="1:32" ht="49.5" x14ac:dyDescent="0.25">
      <c r="A64" s="22" t="s">
        <v>32</v>
      </c>
      <c r="B64" s="23">
        <f>H64+J64+L64+N64+P64+R64+T64+V64+X64+Z64+AB64+AD64</f>
        <v>0</v>
      </c>
      <c r="C64" s="23"/>
      <c r="D64" s="23"/>
      <c r="E64" s="23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6"/>
      <c r="AE64" s="27"/>
      <c r="AF64" s="17"/>
    </row>
    <row r="65" spans="1:32" ht="16.5" x14ac:dyDescent="0.25">
      <c r="A65" s="22" t="s">
        <v>33</v>
      </c>
      <c r="B65" s="23">
        <f>H65+J65+L65+N65+P65+R65+T65+V65+X65+Z65+AB65+AD65</f>
        <v>0</v>
      </c>
      <c r="C65" s="23"/>
      <c r="D65" s="23"/>
      <c r="E65" s="23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6"/>
      <c r="AE65" s="27"/>
      <c r="AF65" s="17"/>
    </row>
    <row r="66" spans="1:32" ht="18.75" x14ac:dyDescent="0.25">
      <c r="A66" s="85" t="s">
        <v>42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7"/>
      <c r="AF66" s="17"/>
    </row>
    <row r="67" spans="1:32" ht="16.5" x14ac:dyDescent="0.25">
      <c r="A67" s="18" t="s">
        <v>43</v>
      </c>
      <c r="B67" s="19">
        <f>B68</f>
        <v>309.8</v>
      </c>
      <c r="C67" s="19">
        <f t="shared" ref="C67:E67" si="22">C68</f>
        <v>0</v>
      </c>
      <c r="D67" s="19">
        <f t="shared" si="22"/>
        <v>0</v>
      </c>
      <c r="E67" s="19">
        <f t="shared" si="22"/>
        <v>0</v>
      </c>
      <c r="F67" s="20">
        <f>E67/B67*100</f>
        <v>0</v>
      </c>
      <c r="G67" s="20" t="e">
        <f>E67/C67*100</f>
        <v>#DIV/0!</v>
      </c>
      <c r="H67" s="40">
        <f>H68</f>
        <v>0</v>
      </c>
      <c r="I67" s="40">
        <f t="shared" ref="I67:AE67" si="23">I68</f>
        <v>0</v>
      </c>
      <c r="J67" s="40">
        <f t="shared" si="23"/>
        <v>0</v>
      </c>
      <c r="K67" s="40">
        <f t="shared" si="23"/>
        <v>0</v>
      </c>
      <c r="L67" s="40">
        <f t="shared" si="23"/>
        <v>0</v>
      </c>
      <c r="M67" s="40">
        <f t="shared" si="23"/>
        <v>0</v>
      </c>
      <c r="N67" s="40">
        <f t="shared" si="23"/>
        <v>0</v>
      </c>
      <c r="O67" s="40">
        <f t="shared" si="23"/>
        <v>0</v>
      </c>
      <c r="P67" s="40">
        <f t="shared" si="23"/>
        <v>0</v>
      </c>
      <c r="Q67" s="40">
        <f t="shared" si="23"/>
        <v>0</v>
      </c>
      <c r="R67" s="40">
        <f t="shared" si="23"/>
        <v>0</v>
      </c>
      <c r="S67" s="40">
        <f t="shared" si="23"/>
        <v>0</v>
      </c>
      <c r="T67" s="40">
        <f t="shared" si="23"/>
        <v>0</v>
      </c>
      <c r="U67" s="40">
        <f t="shared" si="23"/>
        <v>0</v>
      </c>
      <c r="V67" s="40">
        <f t="shared" si="23"/>
        <v>0</v>
      </c>
      <c r="W67" s="40">
        <f t="shared" si="23"/>
        <v>0</v>
      </c>
      <c r="X67" s="40">
        <f t="shared" si="23"/>
        <v>0</v>
      </c>
      <c r="Y67" s="40">
        <f t="shared" si="23"/>
        <v>0</v>
      </c>
      <c r="Z67" s="40">
        <f t="shared" si="23"/>
        <v>0</v>
      </c>
      <c r="AA67" s="40">
        <f t="shared" si="23"/>
        <v>0</v>
      </c>
      <c r="AB67" s="40">
        <f t="shared" si="23"/>
        <v>309.8</v>
      </c>
      <c r="AC67" s="40">
        <f t="shared" si="23"/>
        <v>0</v>
      </c>
      <c r="AD67" s="40">
        <f t="shared" si="23"/>
        <v>0</v>
      </c>
      <c r="AE67" s="40">
        <f t="shared" si="23"/>
        <v>0</v>
      </c>
      <c r="AF67" s="21"/>
    </row>
    <row r="68" spans="1:32" ht="16.5" x14ac:dyDescent="0.25">
      <c r="A68" s="22" t="s">
        <v>31</v>
      </c>
      <c r="B68" s="23">
        <f>H68+J68+L68+N68+P68+R68+T68+V68+X68+Z68+AB68+AD68</f>
        <v>309.8</v>
      </c>
      <c r="C68" s="23">
        <f>H68</f>
        <v>0</v>
      </c>
      <c r="D68" s="23">
        <f>E68</f>
        <v>0</v>
      </c>
      <c r="E68" s="23">
        <f>I68+K68+M68+O68+Q68+S68+U68+W68+Y68+AA68+AC68+AE68</f>
        <v>0</v>
      </c>
      <c r="F68" s="24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>
        <v>309.8</v>
      </c>
      <c r="AC68" s="25"/>
      <c r="AD68" s="25"/>
      <c r="AE68" s="17"/>
      <c r="AF68" s="17"/>
    </row>
    <row r="69" spans="1:32" ht="18.75" x14ac:dyDescent="0.25">
      <c r="A69" s="85" t="s">
        <v>44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7"/>
      <c r="AF69" s="17"/>
    </row>
    <row r="70" spans="1:32" ht="16.5" x14ac:dyDescent="0.25">
      <c r="A70" s="18" t="s">
        <v>43</v>
      </c>
      <c r="B70" s="19">
        <v>0</v>
      </c>
      <c r="C70" s="19"/>
      <c r="D70" s="19"/>
      <c r="E70" s="19"/>
      <c r="F70" s="20"/>
      <c r="G70" s="2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  <c r="AE70" s="31"/>
      <c r="AF70" s="21"/>
    </row>
    <row r="71" spans="1:32" ht="18.75" x14ac:dyDescent="0.25">
      <c r="A71" s="85" t="s">
        <v>45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7"/>
      <c r="AF71" s="17"/>
    </row>
    <row r="72" spans="1:32" ht="16.5" x14ac:dyDescent="0.25">
      <c r="A72" s="18" t="s">
        <v>28</v>
      </c>
      <c r="B72" s="19">
        <v>0</v>
      </c>
      <c r="C72" s="19"/>
      <c r="D72" s="19"/>
      <c r="E72" s="19"/>
      <c r="F72" s="20"/>
      <c r="G72" s="2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  <c r="AE72" s="31"/>
      <c r="AF72" s="21"/>
    </row>
    <row r="73" spans="1:32" ht="18.75" x14ac:dyDescent="0.25">
      <c r="A73" s="85" t="s">
        <v>46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7"/>
      <c r="AF73" s="17"/>
    </row>
    <row r="74" spans="1:32" ht="16.5" x14ac:dyDescent="0.25">
      <c r="A74" s="18" t="s">
        <v>28</v>
      </c>
      <c r="B74" s="19">
        <v>0</v>
      </c>
      <c r="C74" s="19"/>
      <c r="D74" s="19"/>
      <c r="E74" s="19"/>
      <c r="F74" s="20"/>
      <c r="G74" s="2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  <c r="AE74" s="31"/>
      <c r="AF74" s="21"/>
    </row>
    <row r="75" spans="1:32" ht="18.75" x14ac:dyDescent="0.25">
      <c r="A75" s="85" t="s">
        <v>47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7"/>
      <c r="AF75" s="17"/>
    </row>
    <row r="76" spans="1:32" ht="16.5" x14ac:dyDescent="0.25">
      <c r="A76" s="18" t="s">
        <v>28</v>
      </c>
      <c r="B76" s="19">
        <v>0</v>
      </c>
      <c r="C76" s="19"/>
      <c r="D76" s="19"/>
      <c r="E76" s="19"/>
      <c r="F76" s="20"/>
      <c r="G76" s="2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  <c r="AE76" s="31"/>
      <c r="AF76" s="21"/>
    </row>
    <row r="77" spans="1:32" ht="18.75" x14ac:dyDescent="0.25">
      <c r="A77" s="85" t="s">
        <v>48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7"/>
      <c r="AF77" s="17"/>
    </row>
    <row r="78" spans="1:32" ht="16.5" x14ac:dyDescent="0.25">
      <c r="A78" s="18" t="s">
        <v>28</v>
      </c>
      <c r="B78" s="19">
        <v>0</v>
      </c>
      <c r="C78" s="19"/>
      <c r="D78" s="19"/>
      <c r="E78" s="19"/>
      <c r="F78" s="20"/>
      <c r="G78" s="2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  <c r="AE78" s="31"/>
      <c r="AF78" s="21"/>
    </row>
    <row r="79" spans="1:32" ht="20.25" x14ac:dyDescent="0.25">
      <c r="A79" s="88" t="s">
        <v>49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90"/>
      <c r="AC79" s="89"/>
      <c r="AD79" s="90"/>
      <c r="AE79" s="91"/>
      <c r="AF79" s="21"/>
    </row>
    <row r="80" spans="1:32" ht="16.5" x14ac:dyDescent="0.25">
      <c r="A80" s="18" t="s">
        <v>28</v>
      </c>
      <c r="B80" s="19">
        <v>0</v>
      </c>
      <c r="C80" s="19"/>
      <c r="D80" s="19"/>
      <c r="E80" s="19"/>
      <c r="F80" s="20"/>
      <c r="G80" s="2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31"/>
      <c r="AF80" s="21"/>
    </row>
    <row r="81" spans="1:32" ht="236.25" x14ac:dyDescent="0.25">
      <c r="A81" s="42" t="s">
        <v>50</v>
      </c>
      <c r="B81" s="43">
        <f>B82+B83+B84</f>
        <v>513.6</v>
      </c>
      <c r="C81" s="43">
        <f t="shared" ref="C81:AE81" si="24">C82+C83+C84</f>
        <v>189.846</v>
      </c>
      <c r="D81" s="43">
        <f t="shared" si="24"/>
        <v>189.84</v>
      </c>
      <c r="E81" s="43">
        <f t="shared" si="24"/>
        <v>189.84</v>
      </c>
      <c r="F81" s="43">
        <f>E81/B81*100</f>
        <v>36.962616822429908</v>
      </c>
      <c r="G81" s="43">
        <f>E81/C81*100</f>
        <v>99.996839543630102</v>
      </c>
      <c r="H81" s="43">
        <f t="shared" si="24"/>
        <v>0</v>
      </c>
      <c r="I81" s="43">
        <f t="shared" si="24"/>
        <v>0</v>
      </c>
      <c r="J81" s="43">
        <f t="shared" si="24"/>
        <v>0</v>
      </c>
      <c r="K81" s="43">
        <f t="shared" si="24"/>
        <v>0</v>
      </c>
      <c r="L81" s="43">
        <f t="shared" si="24"/>
        <v>189.846</v>
      </c>
      <c r="M81" s="43">
        <f t="shared" si="24"/>
        <v>189.84</v>
      </c>
      <c r="N81" s="43">
        <f t="shared" si="24"/>
        <v>0</v>
      </c>
      <c r="O81" s="43">
        <f t="shared" si="24"/>
        <v>0</v>
      </c>
      <c r="P81" s="43">
        <f t="shared" si="24"/>
        <v>0</v>
      </c>
      <c r="Q81" s="43">
        <f t="shared" si="24"/>
        <v>0</v>
      </c>
      <c r="R81" s="43">
        <f t="shared" si="24"/>
        <v>0</v>
      </c>
      <c r="S81" s="43">
        <f t="shared" si="24"/>
        <v>0</v>
      </c>
      <c r="T81" s="43">
        <f t="shared" si="24"/>
        <v>0</v>
      </c>
      <c r="U81" s="43">
        <f t="shared" si="24"/>
        <v>0</v>
      </c>
      <c r="V81" s="43">
        <f t="shared" si="24"/>
        <v>0</v>
      </c>
      <c r="W81" s="43">
        <f t="shared" si="24"/>
        <v>0</v>
      </c>
      <c r="X81" s="43">
        <f t="shared" si="24"/>
        <v>13.954000000000001</v>
      </c>
      <c r="Y81" s="43">
        <f t="shared" si="24"/>
        <v>0</v>
      </c>
      <c r="Z81" s="43">
        <f t="shared" si="24"/>
        <v>0</v>
      </c>
      <c r="AA81" s="43">
        <f t="shared" si="24"/>
        <v>0</v>
      </c>
      <c r="AB81" s="43">
        <f t="shared" si="24"/>
        <v>309.8</v>
      </c>
      <c r="AC81" s="43">
        <f t="shared" si="24"/>
        <v>0</v>
      </c>
      <c r="AD81" s="43">
        <f t="shared" si="24"/>
        <v>0</v>
      </c>
      <c r="AE81" s="43">
        <f t="shared" si="24"/>
        <v>0</v>
      </c>
      <c r="AF81" s="17"/>
    </row>
    <row r="82" spans="1:32" ht="16.5" x14ac:dyDescent="0.25">
      <c r="A82" s="28" t="s">
        <v>29</v>
      </c>
      <c r="B82" s="23"/>
      <c r="C82" s="23"/>
      <c r="D82" s="23"/>
      <c r="E82" s="23"/>
      <c r="F82" s="19"/>
      <c r="G82" s="19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17"/>
    </row>
    <row r="83" spans="1:32" ht="33" x14ac:dyDescent="0.25">
      <c r="A83" s="28" t="s">
        <v>30</v>
      </c>
      <c r="B83" s="23">
        <f>B62+B34+B27+B20+B13</f>
        <v>0</v>
      </c>
      <c r="C83" s="23">
        <f>C62+C34+C27+C20+C13</f>
        <v>0</v>
      </c>
      <c r="D83" s="23">
        <f>D62+D34+D27+D20+D13</f>
        <v>0</v>
      </c>
      <c r="E83" s="23">
        <f>E62+E34+E27+E20+E13</f>
        <v>0</v>
      </c>
      <c r="F83" s="19"/>
      <c r="G83" s="19"/>
      <c r="H83" s="23">
        <f t="shared" ref="H83:AE83" si="25">H62+H34+H27+H20+H13</f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23">
        <f t="shared" si="25"/>
        <v>0</v>
      </c>
      <c r="AC83" s="23">
        <f t="shared" si="25"/>
        <v>0</v>
      </c>
      <c r="AD83" s="23">
        <f t="shared" si="25"/>
        <v>0</v>
      </c>
      <c r="AE83" s="23">
        <f t="shared" si="25"/>
        <v>0</v>
      </c>
      <c r="AF83" s="17"/>
    </row>
    <row r="84" spans="1:32" ht="16.5" x14ac:dyDescent="0.25">
      <c r="A84" s="28" t="s">
        <v>31</v>
      </c>
      <c r="B84" s="23">
        <f>B14+B21+B28+B35+B63</f>
        <v>513.6</v>
      </c>
      <c r="C84" s="23">
        <f t="shared" ref="C84:H84" si="26">C14+C21+C28+C35+C63</f>
        <v>189.846</v>
      </c>
      <c r="D84" s="23">
        <f t="shared" si="26"/>
        <v>189.84</v>
      </c>
      <c r="E84" s="23">
        <f t="shared" si="26"/>
        <v>189.84</v>
      </c>
      <c r="F84" s="23">
        <f t="shared" ref="F84" si="27">E84/B84*100</f>
        <v>36.962616822429908</v>
      </c>
      <c r="G84" s="23">
        <f t="shared" ref="G84" si="28">E84/C84*100</f>
        <v>99.996839543630102</v>
      </c>
      <c r="H84" s="23">
        <f t="shared" si="26"/>
        <v>0</v>
      </c>
      <c r="I84" s="23">
        <f t="shared" ref="I84:AE84" si="29">I11+I18+I25+I32+I60</f>
        <v>0</v>
      </c>
      <c r="J84" s="23">
        <f t="shared" si="29"/>
        <v>0</v>
      </c>
      <c r="K84" s="23">
        <f t="shared" si="29"/>
        <v>0</v>
      </c>
      <c r="L84" s="23">
        <f t="shared" si="29"/>
        <v>189.846</v>
      </c>
      <c r="M84" s="23">
        <f t="shared" si="29"/>
        <v>189.84</v>
      </c>
      <c r="N84" s="23">
        <f t="shared" si="29"/>
        <v>0</v>
      </c>
      <c r="O84" s="23">
        <f t="shared" si="29"/>
        <v>0</v>
      </c>
      <c r="P84" s="23">
        <f t="shared" si="29"/>
        <v>0</v>
      </c>
      <c r="Q84" s="23">
        <f t="shared" si="29"/>
        <v>0</v>
      </c>
      <c r="R84" s="23">
        <f t="shared" si="29"/>
        <v>0</v>
      </c>
      <c r="S84" s="23">
        <f t="shared" si="29"/>
        <v>0</v>
      </c>
      <c r="T84" s="23">
        <f t="shared" si="29"/>
        <v>0</v>
      </c>
      <c r="U84" s="23">
        <f t="shared" si="29"/>
        <v>0</v>
      </c>
      <c r="V84" s="23">
        <f t="shared" si="29"/>
        <v>0</v>
      </c>
      <c r="W84" s="23">
        <f t="shared" si="29"/>
        <v>0</v>
      </c>
      <c r="X84" s="23">
        <f t="shared" si="29"/>
        <v>13.954000000000001</v>
      </c>
      <c r="Y84" s="23">
        <f t="shared" si="29"/>
        <v>0</v>
      </c>
      <c r="Z84" s="23">
        <f t="shared" si="29"/>
        <v>0</v>
      </c>
      <c r="AA84" s="23">
        <f t="shared" si="29"/>
        <v>0</v>
      </c>
      <c r="AB84" s="23">
        <f t="shared" si="29"/>
        <v>309.8</v>
      </c>
      <c r="AC84" s="23">
        <f t="shared" si="29"/>
        <v>0</v>
      </c>
      <c r="AD84" s="23">
        <f t="shared" si="29"/>
        <v>0</v>
      </c>
      <c r="AE84" s="23">
        <f t="shared" si="29"/>
        <v>0</v>
      </c>
      <c r="AF84" s="17"/>
    </row>
    <row r="85" spans="1:32" ht="49.5" x14ac:dyDescent="0.25">
      <c r="A85" s="28" t="s">
        <v>32</v>
      </c>
      <c r="B85" s="23"/>
      <c r="C85" s="23"/>
      <c r="D85" s="23"/>
      <c r="E85" s="23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17"/>
    </row>
    <row r="86" spans="1:32" ht="16.5" x14ac:dyDescent="0.25">
      <c r="A86" s="28" t="s">
        <v>33</v>
      </c>
      <c r="B86" s="23"/>
      <c r="C86" s="23"/>
      <c r="D86" s="23"/>
      <c r="E86" s="23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17"/>
    </row>
    <row r="87" spans="1:32" ht="20.25" x14ac:dyDescent="0.25">
      <c r="A87" s="92" t="s">
        <v>51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4"/>
      <c r="AF87" s="44"/>
    </row>
    <row r="88" spans="1:32" ht="20.25" x14ac:dyDescent="0.25">
      <c r="A88" s="88" t="s">
        <v>52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90"/>
      <c r="AC88" s="89"/>
      <c r="AD88" s="90"/>
      <c r="AE88" s="91"/>
      <c r="AF88" s="17"/>
    </row>
    <row r="89" spans="1:32" ht="16.5" x14ac:dyDescent="0.25">
      <c r="A89" s="18" t="s">
        <v>28</v>
      </c>
      <c r="B89" s="19">
        <f>B90+B91+B92</f>
        <v>89</v>
      </c>
      <c r="C89" s="19">
        <f>C90+C91+C92</f>
        <v>80</v>
      </c>
      <c r="D89" s="19">
        <f>D90+D91+D92</f>
        <v>89</v>
      </c>
      <c r="E89" s="19">
        <f>E90+E91+E92</f>
        <v>89</v>
      </c>
      <c r="F89" s="20">
        <f t="shared" ref="F89:F92" si="30">E89/B89</f>
        <v>1</v>
      </c>
      <c r="G89" s="20">
        <f t="shared" ref="G89:G92" si="31">E89/C89</f>
        <v>1.1125</v>
      </c>
      <c r="H89" s="19">
        <f t="shared" ref="H89:AE89" si="32">H90+H91+H92</f>
        <v>0</v>
      </c>
      <c r="I89" s="19">
        <f t="shared" si="32"/>
        <v>0</v>
      </c>
      <c r="J89" s="19">
        <f t="shared" si="32"/>
        <v>0</v>
      </c>
      <c r="K89" s="19">
        <f t="shared" si="32"/>
        <v>0</v>
      </c>
      <c r="L89" s="19">
        <f t="shared" si="32"/>
        <v>80</v>
      </c>
      <c r="M89" s="19">
        <f t="shared" si="32"/>
        <v>80</v>
      </c>
      <c r="N89" s="19">
        <f t="shared" si="32"/>
        <v>0</v>
      </c>
      <c r="O89" s="19">
        <f t="shared" si="32"/>
        <v>0</v>
      </c>
      <c r="P89" s="19">
        <f t="shared" si="32"/>
        <v>0</v>
      </c>
      <c r="Q89" s="19">
        <f t="shared" si="32"/>
        <v>0</v>
      </c>
      <c r="R89" s="19">
        <f t="shared" si="32"/>
        <v>0</v>
      </c>
      <c r="S89" s="19">
        <f t="shared" si="32"/>
        <v>0</v>
      </c>
      <c r="T89" s="19">
        <f t="shared" si="32"/>
        <v>0</v>
      </c>
      <c r="U89" s="19">
        <f t="shared" si="32"/>
        <v>0</v>
      </c>
      <c r="V89" s="19">
        <f t="shared" si="32"/>
        <v>0</v>
      </c>
      <c r="W89" s="19">
        <f t="shared" si="32"/>
        <v>0</v>
      </c>
      <c r="X89" s="19">
        <f t="shared" si="32"/>
        <v>9</v>
      </c>
      <c r="Y89" s="19">
        <v>9</v>
      </c>
      <c r="Z89" s="19">
        <f t="shared" si="32"/>
        <v>0</v>
      </c>
      <c r="AA89" s="19">
        <f t="shared" si="32"/>
        <v>0</v>
      </c>
      <c r="AB89" s="19">
        <f t="shared" si="32"/>
        <v>0</v>
      </c>
      <c r="AC89" s="19">
        <f t="shared" si="32"/>
        <v>0</v>
      </c>
      <c r="AD89" s="19">
        <f t="shared" si="32"/>
        <v>0</v>
      </c>
      <c r="AE89" s="19">
        <f t="shared" si="32"/>
        <v>0</v>
      </c>
      <c r="AF89" s="21"/>
    </row>
    <row r="90" spans="1:32" ht="16.5" x14ac:dyDescent="0.25">
      <c r="A90" s="22" t="s">
        <v>29</v>
      </c>
      <c r="B90" s="23">
        <f>B97+B104+B111+B118+B125+B132</f>
        <v>0</v>
      </c>
      <c r="C90" s="23">
        <v>0</v>
      </c>
      <c r="D90" s="23">
        <v>0</v>
      </c>
      <c r="E90" s="23">
        <v>0</v>
      </c>
      <c r="F90" s="24" t="e">
        <f t="shared" si="30"/>
        <v>#DIV/0!</v>
      </c>
      <c r="G90" s="24" t="e">
        <f t="shared" si="31"/>
        <v>#DIV/0!</v>
      </c>
      <c r="H90" s="23">
        <f>H97+H104+H111+H118+H125+H132</f>
        <v>0</v>
      </c>
      <c r="I90" s="23">
        <f t="shared" ref="I90:AE90" si="33">I97+I104+I111+I118+I125+I132</f>
        <v>0</v>
      </c>
      <c r="J90" s="23">
        <f t="shared" si="33"/>
        <v>0</v>
      </c>
      <c r="K90" s="23">
        <f t="shared" si="33"/>
        <v>0</v>
      </c>
      <c r="L90" s="23">
        <f t="shared" si="33"/>
        <v>0</v>
      </c>
      <c r="M90" s="23">
        <f t="shared" si="33"/>
        <v>0</v>
      </c>
      <c r="N90" s="23">
        <f t="shared" si="33"/>
        <v>0</v>
      </c>
      <c r="O90" s="23">
        <f t="shared" si="33"/>
        <v>0</v>
      </c>
      <c r="P90" s="23">
        <f t="shared" si="33"/>
        <v>0</v>
      </c>
      <c r="Q90" s="23">
        <f t="shared" si="33"/>
        <v>0</v>
      </c>
      <c r="R90" s="23">
        <f t="shared" si="33"/>
        <v>0</v>
      </c>
      <c r="S90" s="23">
        <f t="shared" si="33"/>
        <v>0</v>
      </c>
      <c r="T90" s="23">
        <f t="shared" si="33"/>
        <v>0</v>
      </c>
      <c r="U90" s="23">
        <f t="shared" si="33"/>
        <v>0</v>
      </c>
      <c r="V90" s="23">
        <f t="shared" si="33"/>
        <v>0</v>
      </c>
      <c r="W90" s="23">
        <f t="shared" si="33"/>
        <v>0</v>
      </c>
      <c r="X90" s="23">
        <f t="shared" si="33"/>
        <v>0</v>
      </c>
      <c r="Y90" s="23">
        <f t="shared" si="33"/>
        <v>0</v>
      </c>
      <c r="Z90" s="23">
        <f t="shared" si="33"/>
        <v>0</v>
      </c>
      <c r="AA90" s="23">
        <f t="shared" si="33"/>
        <v>0</v>
      </c>
      <c r="AB90" s="23">
        <f t="shared" si="33"/>
        <v>0</v>
      </c>
      <c r="AC90" s="23">
        <f t="shared" si="33"/>
        <v>0</v>
      </c>
      <c r="AD90" s="23">
        <f t="shared" si="33"/>
        <v>0</v>
      </c>
      <c r="AE90" s="23">
        <f t="shared" si="33"/>
        <v>0</v>
      </c>
      <c r="AF90" s="17"/>
    </row>
    <row r="91" spans="1:32" ht="33" x14ac:dyDescent="0.25">
      <c r="A91" s="28" t="s">
        <v>30</v>
      </c>
      <c r="B91" s="23">
        <f>H91+J91+L91+N91+P91+R91+T91+V91+X91+Z91+AB91+AD91</f>
        <v>0</v>
      </c>
      <c r="C91" s="23">
        <v>0</v>
      </c>
      <c r="D91" s="23">
        <v>0</v>
      </c>
      <c r="E91" s="23">
        <v>0</v>
      </c>
      <c r="F91" s="24" t="e">
        <f t="shared" si="30"/>
        <v>#DIV/0!</v>
      </c>
      <c r="G91" s="24" t="e">
        <f t="shared" si="31"/>
        <v>#DIV/0!</v>
      </c>
      <c r="H91" s="23">
        <f>J91+L91+N91+P91+R91+T91+V91+X91+Z91+AB91+AD91+AE91</f>
        <v>0</v>
      </c>
      <c r="I91" s="23">
        <f t="shared" ref="I91:AE91" si="34">K91+M91+O91+Q91+S91+U91+W91+Y91+AA91+AC91+AE91+AF91</f>
        <v>0</v>
      </c>
      <c r="J91" s="23">
        <f t="shared" si="34"/>
        <v>0</v>
      </c>
      <c r="K91" s="23">
        <f t="shared" si="34"/>
        <v>0</v>
      </c>
      <c r="L91" s="23">
        <f t="shared" si="34"/>
        <v>0</v>
      </c>
      <c r="M91" s="23">
        <f t="shared" si="34"/>
        <v>0</v>
      </c>
      <c r="N91" s="23">
        <f t="shared" si="34"/>
        <v>0</v>
      </c>
      <c r="O91" s="23">
        <f t="shared" si="34"/>
        <v>0</v>
      </c>
      <c r="P91" s="23">
        <f t="shared" si="34"/>
        <v>0</v>
      </c>
      <c r="Q91" s="23">
        <f t="shared" si="34"/>
        <v>0</v>
      </c>
      <c r="R91" s="23">
        <f t="shared" si="34"/>
        <v>0</v>
      </c>
      <c r="S91" s="23">
        <f t="shared" si="34"/>
        <v>0</v>
      </c>
      <c r="T91" s="23">
        <f t="shared" si="34"/>
        <v>0</v>
      </c>
      <c r="U91" s="23">
        <f t="shared" si="34"/>
        <v>0</v>
      </c>
      <c r="V91" s="23">
        <f t="shared" si="34"/>
        <v>0</v>
      </c>
      <c r="W91" s="23">
        <f t="shared" si="34"/>
        <v>0</v>
      </c>
      <c r="X91" s="23">
        <f t="shared" si="34"/>
        <v>0</v>
      </c>
      <c r="Y91" s="23">
        <f t="shared" si="34"/>
        <v>0</v>
      </c>
      <c r="Z91" s="23">
        <f t="shared" si="34"/>
        <v>0</v>
      </c>
      <c r="AA91" s="23">
        <f t="shared" si="34"/>
        <v>0</v>
      </c>
      <c r="AB91" s="23">
        <f t="shared" si="34"/>
        <v>0</v>
      </c>
      <c r="AC91" s="23">
        <f t="shared" si="34"/>
        <v>0</v>
      </c>
      <c r="AD91" s="23">
        <f t="shared" si="34"/>
        <v>0</v>
      </c>
      <c r="AE91" s="23">
        <f t="shared" si="34"/>
        <v>0</v>
      </c>
      <c r="AF91" s="17"/>
    </row>
    <row r="92" spans="1:32" ht="16.5" x14ac:dyDescent="0.25">
      <c r="A92" s="22" t="s">
        <v>31</v>
      </c>
      <c r="B92" s="23">
        <f>B99+B106+B113+B120+B127+B134</f>
        <v>89</v>
      </c>
      <c r="C92" s="23">
        <f t="shared" ref="C92:E92" si="35">C99+C106+C113+C120+C127+C134</f>
        <v>80</v>
      </c>
      <c r="D92" s="23">
        <f t="shared" si="35"/>
        <v>89</v>
      </c>
      <c r="E92" s="23">
        <f t="shared" si="35"/>
        <v>89</v>
      </c>
      <c r="F92" s="24">
        <f t="shared" si="30"/>
        <v>1</v>
      </c>
      <c r="G92" s="24">
        <f t="shared" si="31"/>
        <v>1.1125</v>
      </c>
      <c r="H92" s="23">
        <f>H99+H106+H113+H120+H127+H134</f>
        <v>0</v>
      </c>
      <c r="I92" s="23">
        <f t="shared" ref="I92:AE92" si="36">I99+I106+I113+I120+I127+I134</f>
        <v>0</v>
      </c>
      <c r="J92" s="23">
        <f t="shared" si="36"/>
        <v>0</v>
      </c>
      <c r="K92" s="23">
        <f t="shared" si="36"/>
        <v>0</v>
      </c>
      <c r="L92" s="23">
        <f t="shared" si="36"/>
        <v>80</v>
      </c>
      <c r="M92" s="23">
        <f t="shared" si="36"/>
        <v>80</v>
      </c>
      <c r="N92" s="23">
        <f t="shared" si="36"/>
        <v>0</v>
      </c>
      <c r="O92" s="23">
        <f t="shared" si="36"/>
        <v>0</v>
      </c>
      <c r="P92" s="23">
        <f t="shared" si="36"/>
        <v>0</v>
      </c>
      <c r="Q92" s="23">
        <f t="shared" si="36"/>
        <v>0</v>
      </c>
      <c r="R92" s="23">
        <f t="shared" si="36"/>
        <v>0</v>
      </c>
      <c r="S92" s="23">
        <f t="shared" si="36"/>
        <v>0</v>
      </c>
      <c r="T92" s="23">
        <f t="shared" si="36"/>
        <v>0</v>
      </c>
      <c r="U92" s="23">
        <f t="shared" si="36"/>
        <v>0</v>
      </c>
      <c r="V92" s="23">
        <f t="shared" si="36"/>
        <v>0</v>
      </c>
      <c r="W92" s="23">
        <f t="shared" si="36"/>
        <v>0</v>
      </c>
      <c r="X92" s="23">
        <f t="shared" si="36"/>
        <v>9</v>
      </c>
      <c r="Y92" s="23">
        <v>9</v>
      </c>
      <c r="Z92" s="23">
        <f t="shared" si="36"/>
        <v>0</v>
      </c>
      <c r="AA92" s="23">
        <f t="shared" si="36"/>
        <v>0</v>
      </c>
      <c r="AB92" s="23">
        <f t="shared" si="36"/>
        <v>0</v>
      </c>
      <c r="AC92" s="23">
        <f t="shared" si="36"/>
        <v>0</v>
      </c>
      <c r="AD92" s="23">
        <f t="shared" si="36"/>
        <v>0</v>
      </c>
      <c r="AE92" s="23">
        <f t="shared" si="36"/>
        <v>0</v>
      </c>
      <c r="AF92" s="17"/>
    </row>
    <row r="93" spans="1:32" ht="49.5" x14ac:dyDescent="0.25">
      <c r="A93" s="29" t="s">
        <v>32</v>
      </c>
      <c r="B93" s="23"/>
      <c r="C93" s="23"/>
      <c r="D93" s="23"/>
      <c r="E93" s="23"/>
      <c r="F93" s="2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6"/>
      <c r="AE93" s="27"/>
      <c r="AF93" s="17"/>
    </row>
    <row r="94" spans="1:32" ht="16.5" x14ac:dyDescent="0.25">
      <c r="A94" s="22" t="s">
        <v>33</v>
      </c>
      <c r="B94" s="23"/>
      <c r="C94" s="23"/>
      <c r="D94" s="23"/>
      <c r="E94" s="23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6"/>
      <c r="AE94" s="27"/>
      <c r="AF94" s="17"/>
    </row>
    <row r="95" spans="1:32" ht="18.75" x14ac:dyDescent="0.25">
      <c r="A95" s="85" t="s">
        <v>53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7"/>
      <c r="AF95" s="17"/>
    </row>
    <row r="96" spans="1:32" ht="16.5" x14ac:dyDescent="0.25">
      <c r="A96" s="18" t="s">
        <v>28</v>
      </c>
      <c r="B96" s="19">
        <f>B97+B98+B99</f>
        <v>0</v>
      </c>
      <c r="C96" s="19">
        <f>C97+C98+C99</f>
        <v>0</v>
      </c>
      <c r="D96" s="19">
        <f>D97+D98+D99</f>
        <v>0</v>
      </c>
      <c r="E96" s="19">
        <f>E97+E98+E99</f>
        <v>0</v>
      </c>
      <c r="F96" s="20" t="e">
        <f>E96/B96</f>
        <v>#DIV/0!</v>
      </c>
      <c r="G96" s="20" t="e">
        <f>E96/C96</f>
        <v>#DIV/0!</v>
      </c>
      <c r="H96" s="19">
        <f t="shared" ref="H96:AD96" si="37">H97+H98+H99</f>
        <v>0</v>
      </c>
      <c r="I96" s="19">
        <v>0</v>
      </c>
      <c r="J96" s="19">
        <f t="shared" si="37"/>
        <v>0</v>
      </c>
      <c r="K96" s="19">
        <v>0</v>
      </c>
      <c r="L96" s="19">
        <f t="shared" si="37"/>
        <v>0</v>
      </c>
      <c r="M96" s="19">
        <v>0</v>
      </c>
      <c r="N96" s="19">
        <f t="shared" si="37"/>
        <v>0</v>
      </c>
      <c r="O96" s="19">
        <v>0</v>
      </c>
      <c r="P96" s="19">
        <f t="shared" si="37"/>
        <v>0</v>
      </c>
      <c r="Q96" s="19">
        <v>0</v>
      </c>
      <c r="R96" s="19">
        <f t="shared" si="37"/>
        <v>0</v>
      </c>
      <c r="S96" s="19">
        <v>0</v>
      </c>
      <c r="T96" s="19">
        <f t="shared" si="37"/>
        <v>0</v>
      </c>
      <c r="U96" s="19">
        <v>0</v>
      </c>
      <c r="V96" s="19">
        <f t="shared" si="37"/>
        <v>0</v>
      </c>
      <c r="W96" s="19">
        <v>0</v>
      </c>
      <c r="X96" s="19">
        <f t="shared" si="37"/>
        <v>0</v>
      </c>
      <c r="Y96" s="19">
        <v>0</v>
      </c>
      <c r="Z96" s="19">
        <f t="shared" si="37"/>
        <v>0</v>
      </c>
      <c r="AA96" s="19">
        <v>0</v>
      </c>
      <c r="AB96" s="19">
        <f t="shared" si="37"/>
        <v>0</v>
      </c>
      <c r="AC96" s="19"/>
      <c r="AD96" s="30">
        <f t="shared" si="37"/>
        <v>0</v>
      </c>
      <c r="AE96" s="31"/>
      <c r="AF96" s="21"/>
    </row>
    <row r="97" spans="1:32" ht="16.5" x14ac:dyDescent="0.25">
      <c r="A97" s="22" t="s">
        <v>29</v>
      </c>
      <c r="B97" s="23">
        <f>H97+J97+L97+N97+P97+R97+T97+V97+X97+Z97+AB97+AD97</f>
        <v>0</v>
      </c>
      <c r="C97" s="23"/>
      <c r="D97" s="23"/>
      <c r="E97" s="23"/>
      <c r="F97" s="24"/>
      <c r="G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6"/>
      <c r="AE97" s="27"/>
      <c r="AF97" s="17"/>
    </row>
    <row r="98" spans="1:32" ht="33" x14ac:dyDescent="0.25">
      <c r="A98" s="22" t="s">
        <v>30</v>
      </c>
      <c r="B98" s="23">
        <f>H98+J98+L98+N98+P98+R98+T98+V98+X98+Z98+AB98+AD98</f>
        <v>0</v>
      </c>
      <c r="C98" s="23"/>
      <c r="D98" s="23"/>
      <c r="E98" s="23"/>
      <c r="F98" s="24"/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6"/>
      <c r="AE98" s="27"/>
      <c r="AF98" s="17"/>
    </row>
    <row r="99" spans="1:32" ht="16.5" x14ac:dyDescent="0.25">
      <c r="A99" s="22" t="s">
        <v>31</v>
      </c>
      <c r="B99" s="23">
        <f>H99+J99+L99+N99+P99+R99+T99+V99+X99+Z99+AB99+AD99</f>
        <v>0</v>
      </c>
      <c r="C99" s="23"/>
      <c r="D99" s="23"/>
      <c r="E99" s="23"/>
      <c r="F99" s="24"/>
      <c r="G99" s="2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6"/>
      <c r="AE99" s="27"/>
      <c r="AF99" s="17"/>
    </row>
    <row r="100" spans="1:32" ht="49.5" x14ac:dyDescent="0.25">
      <c r="A100" s="22" t="s">
        <v>32</v>
      </c>
      <c r="B100" s="23">
        <f>H100+J100+L100+N100+P100+R100+T100+V100+X100+Z100+AB100+AD100</f>
        <v>0</v>
      </c>
      <c r="C100" s="23"/>
      <c r="D100" s="23"/>
      <c r="E100" s="23"/>
      <c r="F100" s="24"/>
      <c r="G100" s="2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6"/>
      <c r="AE100" s="27"/>
      <c r="AF100" s="17"/>
    </row>
    <row r="101" spans="1:32" ht="16.5" x14ac:dyDescent="0.25">
      <c r="A101" s="22" t="s">
        <v>33</v>
      </c>
      <c r="B101" s="23">
        <f>H101+J101+L101+N101+P101+R101+T101+V101+X101+Z101+AB101+AD101</f>
        <v>0</v>
      </c>
      <c r="C101" s="23"/>
      <c r="D101" s="23"/>
      <c r="E101" s="23"/>
      <c r="F101" s="24"/>
      <c r="G101" s="24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6"/>
      <c r="AE101" s="27"/>
      <c r="AF101" s="17"/>
    </row>
    <row r="102" spans="1:32" ht="18.75" x14ac:dyDescent="0.25">
      <c r="A102" s="85" t="s">
        <v>54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7"/>
      <c r="AF102" s="17"/>
    </row>
    <row r="103" spans="1:32" ht="16.5" x14ac:dyDescent="0.25">
      <c r="A103" s="18" t="s">
        <v>28</v>
      </c>
      <c r="B103" s="19">
        <f>B104+B105+B106</f>
        <v>9</v>
      </c>
      <c r="C103" s="19">
        <f>C104+C105+C106</f>
        <v>0</v>
      </c>
      <c r="D103" s="19">
        <f>D104+D105+D106</f>
        <v>9</v>
      </c>
      <c r="E103" s="19">
        <f>E104+E105+E106</f>
        <v>9</v>
      </c>
      <c r="F103" s="20">
        <f>E103/B103</f>
        <v>1</v>
      </c>
      <c r="G103" s="20" t="e">
        <f>E103/C103</f>
        <v>#DIV/0!</v>
      </c>
      <c r="H103" s="19">
        <f t="shared" ref="H103:AD103" si="38">H104+H105+H106</f>
        <v>0</v>
      </c>
      <c r="I103" s="19">
        <v>0</v>
      </c>
      <c r="J103" s="19">
        <f t="shared" si="38"/>
        <v>0</v>
      </c>
      <c r="K103" s="19">
        <v>0</v>
      </c>
      <c r="L103" s="19">
        <f t="shared" si="38"/>
        <v>0</v>
      </c>
      <c r="M103" s="19">
        <v>0</v>
      </c>
      <c r="N103" s="19">
        <f t="shared" si="38"/>
        <v>0</v>
      </c>
      <c r="O103" s="19">
        <v>0</v>
      </c>
      <c r="P103" s="19">
        <f t="shared" si="38"/>
        <v>0</v>
      </c>
      <c r="Q103" s="19">
        <v>0</v>
      </c>
      <c r="R103" s="19">
        <f t="shared" si="38"/>
        <v>0</v>
      </c>
      <c r="S103" s="19">
        <v>0</v>
      </c>
      <c r="T103" s="19">
        <f t="shared" si="38"/>
        <v>0</v>
      </c>
      <c r="U103" s="19">
        <v>0</v>
      </c>
      <c r="V103" s="19">
        <f t="shared" si="38"/>
        <v>0</v>
      </c>
      <c r="W103" s="19">
        <v>0</v>
      </c>
      <c r="X103" s="19">
        <f t="shared" si="38"/>
        <v>9</v>
      </c>
      <c r="Y103" s="19">
        <v>9</v>
      </c>
      <c r="Z103" s="19">
        <f t="shared" si="38"/>
        <v>0</v>
      </c>
      <c r="AA103" s="19">
        <v>0</v>
      </c>
      <c r="AB103" s="19">
        <f t="shared" si="38"/>
        <v>0</v>
      </c>
      <c r="AC103" s="19"/>
      <c r="AD103" s="30">
        <f t="shared" si="38"/>
        <v>0</v>
      </c>
      <c r="AE103" s="31"/>
      <c r="AF103" s="21"/>
    </row>
    <row r="104" spans="1:32" ht="16.5" x14ac:dyDescent="0.25">
      <c r="A104" s="22" t="s">
        <v>29</v>
      </c>
      <c r="B104" s="23">
        <f>H104+J104+L104+N104+P104+R104+T104+V104+X104+Z104+AB104+AD104</f>
        <v>0</v>
      </c>
      <c r="C104" s="23"/>
      <c r="D104" s="23"/>
      <c r="E104" s="23"/>
      <c r="F104" s="20"/>
      <c r="G104" s="20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6"/>
      <c r="AE104" s="27"/>
      <c r="AF104" s="17"/>
    </row>
    <row r="105" spans="1:32" ht="33" x14ac:dyDescent="0.25">
      <c r="A105" s="22" t="s">
        <v>30</v>
      </c>
      <c r="B105" s="23">
        <f>H105+J105+L105+N105+P105+R105+T105+V105+X105+Z105+AB105+AD105</f>
        <v>0</v>
      </c>
      <c r="C105" s="23"/>
      <c r="D105" s="23"/>
      <c r="E105" s="23"/>
      <c r="F105" s="20"/>
      <c r="G105" s="20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6"/>
      <c r="AE105" s="27"/>
      <c r="AF105" s="17"/>
    </row>
    <row r="106" spans="1:32" ht="16.5" x14ac:dyDescent="0.25">
      <c r="A106" s="22" t="s">
        <v>31</v>
      </c>
      <c r="B106" s="23">
        <f>H106+J106+L106+N106+P106+R106+T106+V106+X106+Z106+AB106+AD106</f>
        <v>9</v>
      </c>
      <c r="C106" s="23">
        <f>H106</f>
        <v>0</v>
      </c>
      <c r="D106" s="23">
        <f>E106</f>
        <v>9</v>
      </c>
      <c r="E106" s="23">
        <f>I106+K106+M106+O106+Q106+S106+U106+W106+Y106+AA106+AC106+AE106</f>
        <v>9</v>
      </c>
      <c r="F106" s="24">
        <f t="shared" ref="F106" si="39">E106/B106</f>
        <v>1</v>
      </c>
      <c r="G106" s="24" t="e">
        <f t="shared" ref="G106" si="40">E106/C106</f>
        <v>#DIV/0!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>
        <v>9</v>
      </c>
      <c r="Y106" s="25">
        <v>9</v>
      </c>
      <c r="Z106" s="25"/>
      <c r="AA106" s="25"/>
      <c r="AB106" s="25"/>
      <c r="AC106" s="25"/>
      <c r="AD106" s="26"/>
      <c r="AE106" s="27"/>
      <c r="AF106" s="17"/>
    </row>
    <row r="107" spans="1:32" ht="49.5" x14ac:dyDescent="0.25">
      <c r="A107" s="22" t="s">
        <v>32</v>
      </c>
      <c r="B107" s="23">
        <f>H107+J107+L107+N107+P107+R107+T107+V107+X107+Z107+AB107+AD107</f>
        <v>0</v>
      </c>
      <c r="C107" s="23"/>
      <c r="D107" s="23"/>
      <c r="E107" s="23"/>
      <c r="F107" s="24"/>
      <c r="G107" s="2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6"/>
      <c r="AE107" s="27"/>
      <c r="AF107" s="17"/>
    </row>
    <row r="108" spans="1:32" ht="16.5" x14ac:dyDescent="0.25">
      <c r="A108" s="22" t="s">
        <v>33</v>
      </c>
      <c r="B108" s="23">
        <f>H108+J108+L108+N108+P108+R108+T108+V108+X108+Z108+AB108+AD108</f>
        <v>0</v>
      </c>
      <c r="C108" s="23"/>
      <c r="D108" s="23"/>
      <c r="E108" s="23"/>
      <c r="F108" s="24"/>
      <c r="G108" s="24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6"/>
      <c r="AE108" s="27"/>
      <c r="AF108" s="17"/>
    </row>
    <row r="109" spans="1:32" ht="18.75" x14ac:dyDescent="0.25">
      <c r="A109" s="85" t="s">
        <v>55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7"/>
      <c r="AF109" s="17"/>
    </row>
    <row r="110" spans="1:32" ht="16.5" x14ac:dyDescent="0.25">
      <c r="A110" s="18" t="s">
        <v>28</v>
      </c>
      <c r="B110" s="19">
        <f>B111+B112+B113</f>
        <v>0</v>
      </c>
      <c r="C110" s="19">
        <f>C111+C112+C113</f>
        <v>0</v>
      </c>
      <c r="D110" s="19">
        <f>D111+D112+D113</f>
        <v>0</v>
      </c>
      <c r="E110" s="19">
        <f>E111+E112+E113</f>
        <v>0</v>
      </c>
      <c r="F110" s="20" t="e">
        <f>E110/B110</f>
        <v>#DIV/0!</v>
      </c>
      <c r="G110" s="20" t="e">
        <f>E110/C110</f>
        <v>#DIV/0!</v>
      </c>
      <c r="H110" s="19">
        <f t="shared" ref="H110:AD110" si="41">H111+H112+H113</f>
        <v>0</v>
      </c>
      <c r="I110" s="19">
        <v>0</v>
      </c>
      <c r="J110" s="19">
        <f t="shared" si="41"/>
        <v>0</v>
      </c>
      <c r="K110" s="19">
        <v>0</v>
      </c>
      <c r="L110" s="19">
        <f t="shared" si="41"/>
        <v>0</v>
      </c>
      <c r="M110" s="19">
        <v>0</v>
      </c>
      <c r="N110" s="19">
        <f t="shared" si="41"/>
        <v>0</v>
      </c>
      <c r="O110" s="19">
        <v>0</v>
      </c>
      <c r="P110" s="19">
        <f t="shared" si="41"/>
        <v>0</v>
      </c>
      <c r="Q110" s="19">
        <v>0</v>
      </c>
      <c r="R110" s="19">
        <f t="shared" si="41"/>
        <v>0</v>
      </c>
      <c r="S110" s="19">
        <v>0</v>
      </c>
      <c r="T110" s="19">
        <f t="shared" si="41"/>
        <v>0</v>
      </c>
      <c r="U110" s="19">
        <v>0</v>
      </c>
      <c r="V110" s="19">
        <f t="shared" si="41"/>
        <v>0</v>
      </c>
      <c r="W110" s="19">
        <v>0</v>
      </c>
      <c r="X110" s="19">
        <f t="shared" si="41"/>
        <v>0</v>
      </c>
      <c r="Y110" s="19">
        <v>0</v>
      </c>
      <c r="Z110" s="19">
        <f t="shared" si="41"/>
        <v>0</v>
      </c>
      <c r="AA110" s="19">
        <v>0</v>
      </c>
      <c r="AB110" s="19">
        <f t="shared" si="41"/>
        <v>0</v>
      </c>
      <c r="AC110" s="19"/>
      <c r="AD110" s="30">
        <f t="shared" si="41"/>
        <v>0</v>
      </c>
      <c r="AE110" s="31"/>
      <c r="AF110" s="21"/>
    </row>
    <row r="111" spans="1:32" ht="16.5" x14ac:dyDescent="0.25">
      <c r="A111" s="22" t="s">
        <v>29</v>
      </c>
      <c r="B111" s="23">
        <f>H111+J111+L111+N111+P111+R111+T111+V111+X111+Z111+AB111+AD111</f>
        <v>0</v>
      </c>
      <c r="C111" s="23"/>
      <c r="D111" s="23"/>
      <c r="E111" s="23"/>
      <c r="F111" s="24"/>
      <c r="G111" s="24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6"/>
      <c r="AE111" s="27"/>
      <c r="AF111" s="17"/>
    </row>
    <row r="112" spans="1:32" ht="33" x14ac:dyDescent="0.25">
      <c r="A112" s="22" t="s">
        <v>30</v>
      </c>
      <c r="B112" s="23">
        <f>H112+J112+L112+N112+P112+R112+T112+V112+X112+Z112+AB112+AD112</f>
        <v>0</v>
      </c>
      <c r="C112" s="23"/>
      <c r="D112" s="23"/>
      <c r="E112" s="23"/>
      <c r="F112" s="24"/>
      <c r="G112" s="24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6"/>
      <c r="AE112" s="27"/>
      <c r="AF112" s="17"/>
    </row>
    <row r="113" spans="1:32" ht="16.5" x14ac:dyDescent="0.25">
      <c r="A113" s="22" t="s">
        <v>31</v>
      </c>
      <c r="B113" s="23">
        <f>H113+J113+L113+N113+P113+R113+T113+V113+X113+Z113+AB113+AD113</f>
        <v>0</v>
      </c>
      <c r="C113" s="23"/>
      <c r="D113" s="23"/>
      <c r="E113" s="23"/>
      <c r="F113" s="24"/>
      <c r="G113" s="24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6"/>
      <c r="AE113" s="27"/>
      <c r="AF113" s="17"/>
    </row>
    <row r="114" spans="1:32" ht="49.5" x14ac:dyDescent="0.25">
      <c r="A114" s="22" t="s">
        <v>32</v>
      </c>
      <c r="B114" s="23">
        <f>H114+J114+L114+N114+P114+R114+T114+V114+X114+Z114+AB114+AD114</f>
        <v>0</v>
      </c>
      <c r="C114" s="23"/>
      <c r="D114" s="23"/>
      <c r="E114" s="23"/>
      <c r="F114" s="24"/>
      <c r="G114" s="24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6"/>
      <c r="AE114" s="27"/>
      <c r="AF114" s="17"/>
    </row>
    <row r="115" spans="1:32" ht="16.5" x14ac:dyDescent="0.25">
      <c r="A115" s="22" t="s">
        <v>33</v>
      </c>
      <c r="B115" s="23">
        <f>H115+J115+L115+N115+P115+R115+T115+V115+X115+Z115+AB115+AD115</f>
        <v>0</v>
      </c>
      <c r="C115" s="23"/>
      <c r="D115" s="23"/>
      <c r="E115" s="23"/>
      <c r="F115" s="24"/>
      <c r="G115" s="24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6"/>
      <c r="AE115" s="27"/>
      <c r="AF115" s="17"/>
    </row>
    <row r="116" spans="1:32" ht="18.75" x14ac:dyDescent="0.25">
      <c r="A116" s="85" t="s">
        <v>56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7"/>
      <c r="AF116" s="32"/>
    </row>
    <row r="117" spans="1:32" ht="16.5" x14ac:dyDescent="0.25">
      <c r="A117" s="18" t="s">
        <v>28</v>
      </c>
      <c r="B117" s="19">
        <f>B118+B119+B120</f>
        <v>0</v>
      </c>
      <c r="C117" s="19">
        <f>C118+C119+C120</f>
        <v>0</v>
      </c>
      <c r="D117" s="19">
        <f>D118+D119+D120</f>
        <v>0</v>
      </c>
      <c r="E117" s="19">
        <f>E118+E119+E120</f>
        <v>0</v>
      </c>
      <c r="F117" s="20" t="e">
        <f t="shared" ref="F117:F154" si="42">E117/B117</f>
        <v>#DIV/0!</v>
      </c>
      <c r="G117" s="20" t="e">
        <f t="shared" ref="G117:G154" si="43">E117/C117</f>
        <v>#DIV/0!</v>
      </c>
      <c r="H117" s="19">
        <f t="shared" ref="H117:AD117" si="44">H118+H119+H120</f>
        <v>0</v>
      </c>
      <c r="I117" s="19">
        <v>0</v>
      </c>
      <c r="J117" s="19">
        <f t="shared" si="44"/>
        <v>0</v>
      </c>
      <c r="K117" s="19">
        <v>0</v>
      </c>
      <c r="L117" s="19">
        <f t="shared" si="44"/>
        <v>0</v>
      </c>
      <c r="M117" s="19">
        <v>0</v>
      </c>
      <c r="N117" s="19">
        <f t="shared" si="44"/>
        <v>0</v>
      </c>
      <c r="O117" s="19">
        <v>0</v>
      </c>
      <c r="P117" s="19">
        <f t="shared" si="44"/>
        <v>0</v>
      </c>
      <c r="Q117" s="19">
        <v>0</v>
      </c>
      <c r="R117" s="19">
        <f t="shared" si="44"/>
        <v>0</v>
      </c>
      <c r="S117" s="19">
        <v>0</v>
      </c>
      <c r="T117" s="19">
        <f t="shared" si="44"/>
        <v>0</v>
      </c>
      <c r="U117" s="19">
        <v>0</v>
      </c>
      <c r="V117" s="19">
        <f t="shared" si="44"/>
        <v>0</v>
      </c>
      <c r="W117" s="19">
        <v>0</v>
      </c>
      <c r="X117" s="19">
        <f t="shared" si="44"/>
        <v>0</v>
      </c>
      <c r="Y117" s="19">
        <f>Y120</f>
        <v>0</v>
      </c>
      <c r="Z117" s="19">
        <f t="shared" si="44"/>
        <v>0</v>
      </c>
      <c r="AA117" s="19">
        <v>0</v>
      </c>
      <c r="AB117" s="19">
        <f t="shared" si="44"/>
        <v>0</v>
      </c>
      <c r="AC117" s="19"/>
      <c r="AD117" s="30">
        <f t="shared" si="44"/>
        <v>0</v>
      </c>
      <c r="AE117" s="31"/>
      <c r="AF117" s="21"/>
    </row>
    <row r="118" spans="1:32" ht="16.5" x14ac:dyDescent="0.25">
      <c r="A118" s="22" t="s">
        <v>29</v>
      </c>
      <c r="B118" s="23">
        <f>H118+J118+L118+N118+P118+R118+T118+V118+X118+Z118+AB118+AD118</f>
        <v>0</v>
      </c>
      <c r="C118" s="23"/>
      <c r="D118" s="23"/>
      <c r="E118" s="23"/>
      <c r="F118" s="24"/>
      <c r="G118" s="24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6"/>
      <c r="AE118" s="27"/>
      <c r="AF118" s="17"/>
    </row>
    <row r="119" spans="1:32" ht="33" x14ac:dyDescent="0.25">
      <c r="A119" s="22" t="s">
        <v>30</v>
      </c>
      <c r="B119" s="23">
        <f>H119+J119+L119+N119+P119+R119+T119+V119+X119+Z119+AB119+AD119</f>
        <v>0</v>
      </c>
      <c r="C119" s="23"/>
      <c r="D119" s="23"/>
      <c r="E119" s="23"/>
      <c r="F119" s="24"/>
      <c r="G119" s="24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6"/>
      <c r="AE119" s="27"/>
      <c r="AF119" s="17"/>
    </row>
    <row r="120" spans="1:32" ht="16.5" x14ac:dyDescent="0.25">
      <c r="A120" s="22" t="s">
        <v>31</v>
      </c>
      <c r="B120" s="23">
        <f>H120+J120+L120+N120+P120+R120+T120+V120+X120+Z120+AB120+AD120</f>
        <v>0</v>
      </c>
      <c r="C120" s="23">
        <f>H120+J120+L120+N120+P120+R120+T120+V120+X120</f>
        <v>0</v>
      </c>
      <c r="D120" s="23">
        <f>I120+K120+M120+O120+Q120+S120+U120+W120+Y120</f>
        <v>0</v>
      </c>
      <c r="E120" s="23">
        <f>I120+K120+M120+O120+Q120+S120+U120+W120+Y120+AA120+AC120+AE120</f>
        <v>0</v>
      </c>
      <c r="F120" s="24" t="e">
        <f t="shared" si="42"/>
        <v>#DIV/0!</v>
      </c>
      <c r="G120" s="24" t="e">
        <f t="shared" si="43"/>
        <v>#DIV/0!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/>
      <c r="AD120" s="26"/>
      <c r="AE120" s="27"/>
      <c r="AF120" s="17"/>
    </row>
    <row r="121" spans="1:32" ht="49.5" x14ac:dyDescent="0.25">
      <c r="A121" s="22" t="s">
        <v>32</v>
      </c>
      <c r="B121" s="23">
        <f>H121+J121+L121+N121+P121+R121+T121+V121+X121+Z121+AB121+AD121</f>
        <v>0</v>
      </c>
      <c r="C121" s="23"/>
      <c r="D121" s="23"/>
      <c r="E121" s="23"/>
      <c r="F121" s="24"/>
      <c r="G121" s="24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6"/>
      <c r="AE121" s="27"/>
      <c r="AF121" s="17"/>
    </row>
    <row r="122" spans="1:32" ht="16.5" x14ac:dyDescent="0.25">
      <c r="A122" s="22" t="s">
        <v>33</v>
      </c>
      <c r="B122" s="23">
        <f>H122+J122+L122+N122+P122+R122+T122+V122+X122+Z122+AB122+AD122</f>
        <v>0</v>
      </c>
      <c r="C122" s="23"/>
      <c r="D122" s="23"/>
      <c r="E122" s="23"/>
      <c r="F122" s="24"/>
      <c r="G122" s="24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6"/>
      <c r="AE122" s="27"/>
      <c r="AF122" s="17"/>
    </row>
    <row r="123" spans="1:32" ht="18.75" x14ac:dyDescent="0.25">
      <c r="A123" s="85" t="s">
        <v>57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7"/>
      <c r="AF123" s="17"/>
    </row>
    <row r="124" spans="1:32" ht="16.5" x14ac:dyDescent="0.25">
      <c r="A124" s="18" t="s">
        <v>28</v>
      </c>
      <c r="B124" s="19">
        <f>B125+B126+B127</f>
        <v>0</v>
      </c>
      <c r="C124" s="19">
        <f>C125+C126+C127</f>
        <v>0</v>
      </c>
      <c r="D124" s="19">
        <f>D125+D126+D127</f>
        <v>0</v>
      </c>
      <c r="E124" s="19">
        <f>E125+E126+E127</f>
        <v>0</v>
      </c>
      <c r="F124" s="20" t="e">
        <f t="shared" si="42"/>
        <v>#DIV/0!</v>
      </c>
      <c r="G124" s="20" t="e">
        <f t="shared" si="43"/>
        <v>#DIV/0!</v>
      </c>
      <c r="H124" s="19">
        <f t="shared" ref="H124:AD124" si="45">H125+H126+H127</f>
        <v>0</v>
      </c>
      <c r="I124" s="19">
        <v>0</v>
      </c>
      <c r="J124" s="19">
        <f t="shared" si="45"/>
        <v>0</v>
      </c>
      <c r="K124" s="19">
        <v>0</v>
      </c>
      <c r="L124" s="19">
        <f t="shared" si="45"/>
        <v>0</v>
      </c>
      <c r="M124" s="19">
        <v>0</v>
      </c>
      <c r="N124" s="19">
        <f t="shared" si="45"/>
        <v>0</v>
      </c>
      <c r="O124" s="19">
        <v>0</v>
      </c>
      <c r="P124" s="19">
        <f t="shared" si="45"/>
        <v>0</v>
      </c>
      <c r="Q124" s="19">
        <v>0</v>
      </c>
      <c r="R124" s="19">
        <f t="shared" si="45"/>
        <v>0</v>
      </c>
      <c r="S124" s="19">
        <v>0</v>
      </c>
      <c r="T124" s="19">
        <f t="shared" si="45"/>
        <v>0</v>
      </c>
      <c r="U124" s="19">
        <v>0</v>
      </c>
      <c r="V124" s="19">
        <f t="shared" si="45"/>
        <v>0</v>
      </c>
      <c r="W124" s="19">
        <v>0</v>
      </c>
      <c r="X124" s="19">
        <f t="shared" si="45"/>
        <v>0</v>
      </c>
      <c r="Y124" s="19">
        <v>0</v>
      </c>
      <c r="Z124" s="19">
        <f t="shared" si="45"/>
        <v>0</v>
      </c>
      <c r="AA124" s="19">
        <v>0</v>
      </c>
      <c r="AB124" s="19">
        <f t="shared" si="45"/>
        <v>0</v>
      </c>
      <c r="AC124" s="19"/>
      <c r="AD124" s="30">
        <f t="shared" si="45"/>
        <v>0</v>
      </c>
      <c r="AE124" s="31"/>
      <c r="AF124" s="21"/>
    </row>
    <row r="125" spans="1:32" ht="16.5" x14ac:dyDescent="0.25">
      <c r="A125" s="22" t="s">
        <v>29</v>
      </c>
      <c r="B125" s="23">
        <f>H125+J125+L125+N125+P125+R125+T125+V125+X125+Z125+AB125+AD125</f>
        <v>0</v>
      </c>
      <c r="C125" s="23"/>
      <c r="D125" s="23"/>
      <c r="E125" s="23"/>
      <c r="F125" s="24"/>
      <c r="G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6"/>
      <c r="AE125" s="27"/>
      <c r="AF125" s="17"/>
    </row>
    <row r="126" spans="1:32" ht="33" x14ac:dyDescent="0.25">
      <c r="A126" s="22" t="s">
        <v>30</v>
      </c>
      <c r="B126" s="23">
        <f>H126+J126+L126+N126+P126+R126+T126+V126+X126+Z126+AB126+AD126</f>
        <v>0</v>
      </c>
      <c r="C126" s="23"/>
      <c r="D126" s="23"/>
      <c r="E126" s="23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6"/>
      <c r="AE126" s="27"/>
      <c r="AF126" s="17"/>
    </row>
    <row r="127" spans="1:32" ht="16.5" x14ac:dyDescent="0.25">
      <c r="A127" s="22" t="s">
        <v>31</v>
      </c>
      <c r="B127" s="23">
        <f>H127+J127+L127+N127+P127+R127+T127+V127+X127+Z127+AB127+AD127</f>
        <v>0</v>
      </c>
      <c r="C127" s="23"/>
      <c r="D127" s="23"/>
      <c r="E127" s="23"/>
      <c r="F127" s="24"/>
      <c r="G127" s="2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6"/>
      <c r="AE127" s="27"/>
      <c r="AF127" s="17"/>
    </row>
    <row r="128" spans="1:32" ht="49.5" x14ac:dyDescent="0.25">
      <c r="A128" s="22" t="s">
        <v>32</v>
      </c>
      <c r="B128" s="23">
        <f>H128+J128+L128+N128+P128+R128+T128+V128+X128+Z128+AB128+AD128</f>
        <v>0</v>
      </c>
      <c r="C128" s="23"/>
      <c r="D128" s="23"/>
      <c r="E128" s="23"/>
      <c r="F128" s="24"/>
      <c r="G128" s="2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6"/>
      <c r="AE128" s="27"/>
      <c r="AF128" s="17"/>
    </row>
    <row r="129" spans="1:32" ht="16.5" x14ac:dyDescent="0.25">
      <c r="A129" s="22" t="s">
        <v>33</v>
      </c>
      <c r="B129" s="23">
        <f>H129+J129+L129+N129+P129+R129+T129+V129+X129+Z129+AB129+AD129</f>
        <v>0</v>
      </c>
      <c r="C129" s="23"/>
      <c r="D129" s="23"/>
      <c r="E129" s="23"/>
      <c r="F129" s="24"/>
      <c r="G129" s="24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6"/>
      <c r="AE129" s="27"/>
      <c r="AF129" s="17"/>
    </row>
    <row r="130" spans="1:32" ht="18.75" x14ac:dyDescent="0.25">
      <c r="A130" s="85" t="s">
        <v>58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7"/>
      <c r="AF130" s="17"/>
    </row>
    <row r="131" spans="1:32" ht="198" x14ac:dyDescent="0.25">
      <c r="A131" s="22" t="s">
        <v>31</v>
      </c>
      <c r="B131" s="23">
        <f t="shared" ref="B131:B136" si="46">H131+J131+L131+N131+P131+R131+T131+V131+X131+Z131+AB131+AD131</f>
        <v>80</v>
      </c>
      <c r="C131" s="23">
        <f>H131+J131+L131+N131</f>
        <v>80</v>
      </c>
      <c r="D131" s="23">
        <f>E131</f>
        <v>57.2</v>
      </c>
      <c r="E131" s="23">
        <f>I131+K131+M131+O131+Q131+S131+U131+W131+Y131+AA131+AC131+AE131</f>
        <v>57.2</v>
      </c>
      <c r="F131" s="24">
        <f>E131/B131</f>
        <v>0.71500000000000008</v>
      </c>
      <c r="G131" s="24">
        <f>E131/C131</f>
        <v>0.71500000000000008</v>
      </c>
      <c r="H131" s="23"/>
      <c r="I131" s="23"/>
      <c r="J131" s="23"/>
      <c r="K131" s="23"/>
      <c r="L131" s="23">
        <v>80</v>
      </c>
      <c r="M131" s="23"/>
      <c r="N131" s="23"/>
      <c r="O131" s="23">
        <v>57.2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45"/>
      <c r="AE131" s="27"/>
      <c r="AF131" s="17" t="s">
        <v>59</v>
      </c>
    </row>
    <row r="132" spans="1:32" ht="16.5" x14ac:dyDescent="0.25">
      <c r="A132" s="22" t="s">
        <v>29</v>
      </c>
      <c r="B132" s="23">
        <f t="shared" si="46"/>
        <v>0</v>
      </c>
      <c r="C132" s="23"/>
      <c r="D132" s="23"/>
      <c r="E132" s="23"/>
      <c r="F132" s="20"/>
      <c r="G132" s="20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6"/>
      <c r="AE132" s="27"/>
      <c r="AF132" s="17"/>
    </row>
    <row r="133" spans="1:32" ht="33" x14ac:dyDescent="0.25">
      <c r="A133" s="22" t="s">
        <v>30</v>
      </c>
      <c r="B133" s="23">
        <f t="shared" si="46"/>
        <v>0</v>
      </c>
      <c r="C133" s="23"/>
      <c r="D133" s="23"/>
      <c r="E133" s="23"/>
      <c r="F133" s="20"/>
      <c r="G133" s="20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6"/>
      <c r="AE133" s="27"/>
      <c r="AF133" s="17"/>
    </row>
    <row r="134" spans="1:32" ht="16.5" x14ac:dyDescent="0.25">
      <c r="A134" s="22" t="s">
        <v>31</v>
      </c>
      <c r="B134" s="23">
        <f t="shared" si="46"/>
        <v>80</v>
      </c>
      <c r="C134" s="23">
        <f>H134+J134+L134+N134</f>
        <v>80</v>
      </c>
      <c r="D134" s="23">
        <f>E134</f>
        <v>80</v>
      </c>
      <c r="E134" s="23">
        <f>I134+K134+M134+O134+Q134+S134+U134+W134+Y134+AA134+AC134+AE134</f>
        <v>80</v>
      </c>
      <c r="F134" s="24">
        <f t="shared" si="42"/>
        <v>1</v>
      </c>
      <c r="G134" s="24">
        <f t="shared" si="43"/>
        <v>1</v>
      </c>
      <c r="H134" s="25"/>
      <c r="I134" s="25"/>
      <c r="J134" s="25"/>
      <c r="K134" s="25"/>
      <c r="L134" s="25">
        <v>80</v>
      </c>
      <c r="M134" s="25">
        <v>80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6"/>
      <c r="AE134" s="27"/>
      <c r="AF134" s="17"/>
    </row>
    <row r="135" spans="1:32" ht="49.5" x14ac:dyDescent="0.25">
      <c r="A135" s="22" t="s">
        <v>32</v>
      </c>
      <c r="B135" s="23">
        <f t="shared" si="46"/>
        <v>0</v>
      </c>
      <c r="C135" s="23"/>
      <c r="D135" s="23"/>
      <c r="E135" s="23"/>
      <c r="F135" s="24"/>
      <c r="G135" s="2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6"/>
      <c r="AE135" s="27"/>
      <c r="AF135" s="17"/>
    </row>
    <row r="136" spans="1:32" ht="16.5" x14ac:dyDescent="0.25">
      <c r="A136" s="22" t="s">
        <v>33</v>
      </c>
      <c r="B136" s="23">
        <f t="shared" si="46"/>
        <v>0</v>
      </c>
      <c r="C136" s="23"/>
      <c r="D136" s="23"/>
      <c r="E136" s="23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6"/>
      <c r="AE136" s="27"/>
      <c r="AF136" s="17"/>
    </row>
    <row r="137" spans="1:32" ht="20.25" x14ac:dyDescent="0.25">
      <c r="A137" s="88" t="s">
        <v>60</v>
      </c>
      <c r="B137" s="89"/>
      <c r="C137" s="89"/>
      <c r="D137" s="89"/>
      <c r="E137" s="89"/>
      <c r="F137" s="89" t="e">
        <f t="shared" si="42"/>
        <v>#DIV/0!</v>
      </c>
      <c r="G137" s="89" t="e">
        <f t="shared" si="43"/>
        <v>#DIV/0!</v>
      </c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90"/>
      <c r="AC137" s="89"/>
      <c r="AD137" s="90"/>
      <c r="AE137" s="91"/>
      <c r="AF137" s="17"/>
    </row>
    <row r="138" spans="1:32" ht="16.5" x14ac:dyDescent="0.25">
      <c r="A138" s="18" t="s">
        <v>28</v>
      </c>
      <c r="B138" s="19">
        <f>B139+B140+B141</f>
        <v>40</v>
      </c>
      <c r="C138" s="19">
        <f>C139+C140+C141</f>
        <v>0</v>
      </c>
      <c r="D138" s="19">
        <f>D139+D140+D141</f>
        <v>0</v>
      </c>
      <c r="E138" s="19">
        <f>E139+E140+E141</f>
        <v>0</v>
      </c>
      <c r="F138" s="20">
        <f t="shared" si="42"/>
        <v>0</v>
      </c>
      <c r="G138" s="20" t="e">
        <f t="shared" si="43"/>
        <v>#DIV/0!</v>
      </c>
      <c r="H138" s="19">
        <f t="shared" ref="H138:AE138" si="47">H139+H140+H141</f>
        <v>0</v>
      </c>
      <c r="I138" s="19">
        <f t="shared" si="47"/>
        <v>0</v>
      </c>
      <c r="J138" s="19">
        <f t="shared" si="47"/>
        <v>0</v>
      </c>
      <c r="K138" s="19">
        <f t="shared" si="47"/>
        <v>0</v>
      </c>
      <c r="L138" s="19">
        <f t="shared" si="47"/>
        <v>0</v>
      </c>
      <c r="M138" s="19">
        <f t="shared" si="47"/>
        <v>0</v>
      </c>
      <c r="N138" s="19">
        <f t="shared" si="47"/>
        <v>0</v>
      </c>
      <c r="O138" s="19">
        <f t="shared" si="47"/>
        <v>0</v>
      </c>
      <c r="P138" s="19">
        <f t="shared" si="47"/>
        <v>0</v>
      </c>
      <c r="Q138" s="19">
        <f t="shared" si="47"/>
        <v>0</v>
      </c>
      <c r="R138" s="19">
        <f t="shared" si="47"/>
        <v>0</v>
      </c>
      <c r="S138" s="19">
        <f t="shared" si="47"/>
        <v>0</v>
      </c>
      <c r="T138" s="19">
        <f t="shared" si="47"/>
        <v>0</v>
      </c>
      <c r="U138" s="19">
        <f t="shared" si="47"/>
        <v>0</v>
      </c>
      <c r="V138" s="19">
        <f t="shared" si="47"/>
        <v>0</v>
      </c>
      <c r="W138" s="19">
        <f t="shared" si="47"/>
        <v>0</v>
      </c>
      <c r="X138" s="19">
        <f t="shared" si="47"/>
        <v>0</v>
      </c>
      <c r="Y138" s="19">
        <f t="shared" si="47"/>
        <v>0</v>
      </c>
      <c r="Z138" s="19">
        <f t="shared" si="47"/>
        <v>0</v>
      </c>
      <c r="AA138" s="19">
        <f t="shared" si="47"/>
        <v>0</v>
      </c>
      <c r="AB138" s="19">
        <f t="shared" si="47"/>
        <v>40</v>
      </c>
      <c r="AC138" s="19">
        <f t="shared" si="47"/>
        <v>0</v>
      </c>
      <c r="AD138" s="19">
        <f t="shared" si="47"/>
        <v>0</v>
      </c>
      <c r="AE138" s="19">
        <f t="shared" si="47"/>
        <v>0</v>
      </c>
      <c r="AF138" s="21"/>
    </row>
    <row r="139" spans="1:32" ht="16.5" x14ac:dyDescent="0.25">
      <c r="A139" s="22" t="s">
        <v>29</v>
      </c>
      <c r="B139" s="23"/>
      <c r="C139" s="23"/>
      <c r="D139" s="23"/>
      <c r="E139" s="23"/>
      <c r="F139" s="24"/>
      <c r="G139" s="24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5"/>
      <c r="AE139" s="27"/>
      <c r="AF139" s="17"/>
    </row>
    <row r="140" spans="1:32" ht="33" x14ac:dyDescent="0.25">
      <c r="A140" s="22" t="s">
        <v>30</v>
      </c>
      <c r="B140" s="23"/>
      <c r="C140" s="23"/>
      <c r="D140" s="23"/>
      <c r="E140" s="23"/>
      <c r="F140" s="24"/>
      <c r="G140" s="24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45"/>
      <c r="AE140" s="27"/>
      <c r="AF140" s="17"/>
    </row>
    <row r="141" spans="1:32" ht="16.5" x14ac:dyDescent="0.25">
      <c r="A141" s="22" t="s">
        <v>31</v>
      </c>
      <c r="B141" s="23">
        <f>B148</f>
        <v>40</v>
      </c>
      <c r="C141" s="23">
        <f>C148</f>
        <v>0</v>
      </c>
      <c r="D141" s="23">
        <f>D148</f>
        <v>0</v>
      </c>
      <c r="E141" s="23">
        <f>E148</f>
        <v>0</v>
      </c>
      <c r="F141" s="24">
        <f t="shared" si="42"/>
        <v>0</v>
      </c>
      <c r="G141" s="24" t="e">
        <f t="shared" si="43"/>
        <v>#DIV/0!</v>
      </c>
      <c r="H141" s="23">
        <f t="shared" ref="H141:AE141" si="48">H148</f>
        <v>0</v>
      </c>
      <c r="I141" s="23">
        <f t="shared" si="48"/>
        <v>0</v>
      </c>
      <c r="J141" s="23">
        <f t="shared" si="48"/>
        <v>0</v>
      </c>
      <c r="K141" s="23">
        <f t="shared" si="48"/>
        <v>0</v>
      </c>
      <c r="L141" s="23">
        <f t="shared" si="48"/>
        <v>0</v>
      </c>
      <c r="M141" s="23">
        <f t="shared" si="48"/>
        <v>0</v>
      </c>
      <c r="N141" s="23">
        <f t="shared" si="48"/>
        <v>0</v>
      </c>
      <c r="O141" s="23">
        <f t="shared" si="48"/>
        <v>0</v>
      </c>
      <c r="P141" s="23">
        <f t="shared" si="48"/>
        <v>0</v>
      </c>
      <c r="Q141" s="23">
        <f t="shared" si="48"/>
        <v>0</v>
      </c>
      <c r="R141" s="23">
        <f t="shared" si="48"/>
        <v>0</v>
      </c>
      <c r="S141" s="23">
        <f t="shared" si="48"/>
        <v>0</v>
      </c>
      <c r="T141" s="23">
        <f t="shared" si="48"/>
        <v>0</v>
      </c>
      <c r="U141" s="23">
        <f t="shared" si="48"/>
        <v>0</v>
      </c>
      <c r="V141" s="23">
        <f t="shared" si="48"/>
        <v>0</v>
      </c>
      <c r="W141" s="23">
        <f t="shared" si="48"/>
        <v>0</v>
      </c>
      <c r="X141" s="23">
        <f t="shared" si="48"/>
        <v>0</v>
      </c>
      <c r="Y141" s="23">
        <f t="shared" si="48"/>
        <v>0</v>
      </c>
      <c r="Z141" s="23">
        <f t="shared" si="48"/>
        <v>0</v>
      </c>
      <c r="AA141" s="23">
        <f t="shared" si="48"/>
        <v>0</v>
      </c>
      <c r="AB141" s="23">
        <f t="shared" si="48"/>
        <v>40</v>
      </c>
      <c r="AC141" s="23">
        <f t="shared" si="48"/>
        <v>0</v>
      </c>
      <c r="AD141" s="23">
        <f t="shared" si="48"/>
        <v>0</v>
      </c>
      <c r="AE141" s="23">
        <f t="shared" si="48"/>
        <v>0</v>
      </c>
      <c r="AF141" s="17"/>
    </row>
    <row r="142" spans="1:32" ht="49.5" x14ac:dyDescent="0.25">
      <c r="A142" s="22" t="s">
        <v>32</v>
      </c>
      <c r="B142" s="23"/>
      <c r="C142" s="23"/>
      <c r="D142" s="23"/>
      <c r="E142" s="23"/>
      <c r="F142" s="24"/>
      <c r="G142" s="2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6"/>
      <c r="AE142" s="27"/>
      <c r="AF142" s="17"/>
    </row>
    <row r="143" spans="1:32" ht="16.5" x14ac:dyDescent="0.25">
      <c r="A143" s="22" t="s">
        <v>33</v>
      </c>
      <c r="B143" s="23"/>
      <c r="C143" s="23"/>
      <c r="D143" s="23"/>
      <c r="E143" s="23"/>
      <c r="F143" s="24"/>
      <c r="G143" s="24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6"/>
      <c r="AE143" s="27"/>
      <c r="AF143" s="17"/>
    </row>
    <row r="144" spans="1:32" ht="18.75" x14ac:dyDescent="0.25">
      <c r="A144" s="85" t="s">
        <v>61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7"/>
      <c r="AF144" s="32"/>
    </row>
    <row r="145" spans="1:32" ht="16.5" x14ac:dyDescent="0.25">
      <c r="A145" s="18" t="s">
        <v>28</v>
      </c>
      <c r="B145" s="19">
        <f>B146+B147+B148</f>
        <v>40</v>
      </c>
      <c r="C145" s="19">
        <f>C146+C147+C148</f>
        <v>0</v>
      </c>
      <c r="D145" s="19">
        <f>D146+D147+D148</f>
        <v>0</v>
      </c>
      <c r="E145" s="19">
        <f>E146+E147+E148</f>
        <v>0</v>
      </c>
      <c r="F145" s="20">
        <f t="shared" si="42"/>
        <v>0</v>
      </c>
      <c r="G145" s="20" t="e">
        <f t="shared" si="43"/>
        <v>#DIV/0!</v>
      </c>
      <c r="H145" s="19">
        <f t="shared" ref="H145:AE145" si="49">H146+H147+H148</f>
        <v>0</v>
      </c>
      <c r="I145" s="19">
        <f t="shared" si="49"/>
        <v>0</v>
      </c>
      <c r="J145" s="19">
        <f t="shared" si="49"/>
        <v>0</v>
      </c>
      <c r="K145" s="19">
        <f t="shared" si="49"/>
        <v>0</v>
      </c>
      <c r="L145" s="19">
        <f t="shared" si="49"/>
        <v>0</v>
      </c>
      <c r="M145" s="19">
        <f t="shared" si="49"/>
        <v>0</v>
      </c>
      <c r="N145" s="19">
        <f t="shared" si="49"/>
        <v>0</v>
      </c>
      <c r="O145" s="19">
        <f t="shared" si="49"/>
        <v>0</v>
      </c>
      <c r="P145" s="19">
        <f t="shared" si="49"/>
        <v>0</v>
      </c>
      <c r="Q145" s="19">
        <f t="shared" si="49"/>
        <v>0</v>
      </c>
      <c r="R145" s="19">
        <f t="shared" si="49"/>
        <v>0</v>
      </c>
      <c r="S145" s="19">
        <f t="shared" si="49"/>
        <v>0</v>
      </c>
      <c r="T145" s="19">
        <f t="shared" si="49"/>
        <v>0</v>
      </c>
      <c r="U145" s="19">
        <f t="shared" si="49"/>
        <v>0</v>
      </c>
      <c r="V145" s="19">
        <f t="shared" si="49"/>
        <v>0</v>
      </c>
      <c r="W145" s="19">
        <f t="shared" si="49"/>
        <v>0</v>
      </c>
      <c r="X145" s="19">
        <f t="shared" si="49"/>
        <v>0</v>
      </c>
      <c r="Y145" s="19">
        <f t="shared" si="49"/>
        <v>0</v>
      </c>
      <c r="Z145" s="19">
        <f t="shared" si="49"/>
        <v>0</v>
      </c>
      <c r="AA145" s="19">
        <f t="shared" si="49"/>
        <v>0</v>
      </c>
      <c r="AB145" s="19">
        <f t="shared" si="49"/>
        <v>40</v>
      </c>
      <c r="AC145" s="19">
        <f t="shared" si="49"/>
        <v>0</v>
      </c>
      <c r="AD145" s="19">
        <f t="shared" si="49"/>
        <v>0</v>
      </c>
      <c r="AE145" s="19">
        <f t="shared" si="49"/>
        <v>0</v>
      </c>
      <c r="AF145" s="21"/>
    </row>
    <row r="146" spans="1:32" ht="16.5" x14ac:dyDescent="0.25">
      <c r="A146" s="22" t="s">
        <v>29</v>
      </c>
      <c r="B146" s="23">
        <f>H146+J146+L146+N146+P146+R146+T146+V146+X146+Z146+AB146+AD146</f>
        <v>0</v>
      </c>
      <c r="C146" s="23"/>
      <c r="D146" s="23"/>
      <c r="E146" s="23"/>
      <c r="F146" s="24"/>
      <c r="G146" s="24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6"/>
      <c r="AE146" s="27"/>
      <c r="AF146" s="17"/>
    </row>
    <row r="147" spans="1:32" ht="33" x14ac:dyDescent="0.25">
      <c r="A147" s="22" t="s">
        <v>30</v>
      </c>
      <c r="B147" s="23">
        <f>H147+J147+L147+N147+P147+R147+T147+V147+X147+Z147+AB147+AD147</f>
        <v>0</v>
      </c>
      <c r="C147" s="23"/>
      <c r="D147" s="23"/>
      <c r="E147" s="23"/>
      <c r="F147" s="24"/>
      <c r="G147" s="24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6"/>
      <c r="AE147" s="27"/>
      <c r="AF147" s="17"/>
    </row>
    <row r="148" spans="1:32" ht="16.5" x14ac:dyDescent="0.25">
      <c r="A148" s="22" t="s">
        <v>31</v>
      </c>
      <c r="B148" s="23">
        <f>H148+J148+L148+N148+P148+R148+T148+V148+X148+Z148+AB148+AD148</f>
        <v>40</v>
      </c>
      <c r="C148" s="23">
        <f>H148</f>
        <v>0</v>
      </c>
      <c r="D148" s="23">
        <f>E148</f>
        <v>0</v>
      </c>
      <c r="E148" s="23">
        <f>K148+M148+O148+Q148+S148+U148+W148+Y148+AA148+AC148+AE148</f>
        <v>0</v>
      </c>
      <c r="F148" s="24">
        <f t="shared" si="42"/>
        <v>0</v>
      </c>
      <c r="G148" s="24" t="e">
        <f t="shared" si="43"/>
        <v>#DIV/0!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40</v>
      </c>
      <c r="AC148" s="25"/>
      <c r="AD148" s="26">
        <v>0</v>
      </c>
      <c r="AE148" s="27"/>
      <c r="AF148" s="17"/>
    </row>
    <row r="149" spans="1:32" ht="49.5" x14ac:dyDescent="0.25">
      <c r="A149" s="22" t="s">
        <v>32</v>
      </c>
      <c r="B149" s="23">
        <f>H149+J149+L149+N149+P149+R149+T149+V149+X149+Z149+AB149+AD149</f>
        <v>0</v>
      </c>
      <c r="C149" s="23"/>
      <c r="D149" s="23"/>
      <c r="E149" s="23"/>
      <c r="F149" s="24"/>
      <c r="G149" s="24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6"/>
      <c r="AE149" s="27"/>
      <c r="AF149" s="17"/>
    </row>
    <row r="150" spans="1:32" ht="16.5" x14ac:dyDescent="0.25">
      <c r="A150" s="22" t="s">
        <v>33</v>
      </c>
      <c r="B150" s="23">
        <f>H150+J150+L150+N150+P150+R150+T150+V150+X150+Z150+AB150+AD150</f>
        <v>0</v>
      </c>
      <c r="C150" s="23"/>
      <c r="D150" s="23"/>
      <c r="E150" s="23"/>
      <c r="F150" s="24"/>
      <c r="G150" s="2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6"/>
      <c r="AE150" s="27"/>
      <c r="AF150" s="17"/>
    </row>
    <row r="151" spans="1:32" ht="18.75" x14ac:dyDescent="0.25">
      <c r="A151" s="85" t="s">
        <v>62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7"/>
      <c r="AF151" s="17"/>
    </row>
    <row r="152" spans="1:32" ht="16.5" x14ac:dyDescent="0.25">
      <c r="A152" s="46" t="s">
        <v>43</v>
      </c>
      <c r="B152" s="47">
        <v>0</v>
      </c>
      <c r="C152" s="47"/>
      <c r="D152" s="47"/>
      <c r="E152" s="47"/>
      <c r="F152" s="48"/>
      <c r="G152" s="48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21"/>
    </row>
    <row r="153" spans="1:32" ht="20.25" x14ac:dyDescent="0.25">
      <c r="A153" s="88" t="s">
        <v>63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90"/>
      <c r="AC153" s="89"/>
      <c r="AD153" s="90"/>
      <c r="AE153" s="91"/>
      <c r="AF153" s="17"/>
    </row>
    <row r="154" spans="1:32" ht="16.5" x14ac:dyDescent="0.25">
      <c r="A154" s="18" t="s">
        <v>28</v>
      </c>
      <c r="B154" s="19">
        <f>B155+B156+B157</f>
        <v>0</v>
      </c>
      <c r="C154" s="19">
        <v>0</v>
      </c>
      <c r="D154" s="19">
        <v>0</v>
      </c>
      <c r="E154" s="19">
        <v>0</v>
      </c>
      <c r="F154" s="20" t="e">
        <f t="shared" si="42"/>
        <v>#DIV/0!</v>
      </c>
      <c r="G154" s="20" t="e">
        <f t="shared" si="43"/>
        <v>#DIV/0!</v>
      </c>
      <c r="H154" s="19">
        <f t="shared" ref="H154:AD154" si="50">H155+H156+H157</f>
        <v>0</v>
      </c>
      <c r="I154" s="19">
        <v>0</v>
      </c>
      <c r="J154" s="19">
        <f t="shared" si="50"/>
        <v>0</v>
      </c>
      <c r="K154" s="19">
        <v>0</v>
      </c>
      <c r="L154" s="19">
        <f t="shared" si="50"/>
        <v>0</v>
      </c>
      <c r="M154" s="19">
        <v>0</v>
      </c>
      <c r="N154" s="19">
        <f t="shared" si="50"/>
        <v>0</v>
      </c>
      <c r="O154" s="19">
        <v>0</v>
      </c>
      <c r="P154" s="19">
        <f t="shared" si="50"/>
        <v>0</v>
      </c>
      <c r="Q154" s="19">
        <v>0</v>
      </c>
      <c r="R154" s="19">
        <f t="shared" si="50"/>
        <v>0</v>
      </c>
      <c r="S154" s="19">
        <v>0</v>
      </c>
      <c r="T154" s="19">
        <f t="shared" si="50"/>
        <v>0</v>
      </c>
      <c r="U154" s="19">
        <v>0</v>
      </c>
      <c r="V154" s="19">
        <f t="shared" si="50"/>
        <v>0</v>
      </c>
      <c r="W154" s="19">
        <v>0</v>
      </c>
      <c r="X154" s="19">
        <f t="shared" si="50"/>
        <v>0</v>
      </c>
      <c r="Y154" s="19">
        <v>0</v>
      </c>
      <c r="Z154" s="19">
        <f t="shared" si="50"/>
        <v>0</v>
      </c>
      <c r="AA154" s="19">
        <v>0</v>
      </c>
      <c r="AB154" s="19">
        <f t="shared" si="50"/>
        <v>0</v>
      </c>
      <c r="AC154" s="19">
        <v>0</v>
      </c>
      <c r="AD154" s="30">
        <f t="shared" si="50"/>
        <v>0</v>
      </c>
      <c r="AE154" s="31">
        <v>0</v>
      </c>
      <c r="AF154" s="21"/>
    </row>
    <row r="155" spans="1:32" ht="16.5" x14ac:dyDescent="0.25">
      <c r="A155" s="22" t="s">
        <v>29</v>
      </c>
      <c r="B155" s="23">
        <f>H155+J155+L155+N155+P155+R155+T155+V155+X155+Z155+AB155+AD155</f>
        <v>0</v>
      </c>
      <c r="C155" s="23"/>
      <c r="D155" s="23"/>
      <c r="E155" s="23"/>
      <c r="F155" s="24"/>
      <c r="G155" s="24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6"/>
      <c r="AE155" s="27"/>
      <c r="AF155" s="17"/>
    </row>
    <row r="156" spans="1:32" ht="33" x14ac:dyDescent="0.25">
      <c r="A156" s="22" t="s">
        <v>30</v>
      </c>
      <c r="B156" s="23">
        <f>H156+J156+L156+N156+P156+R156+T156+V156+X156+Z156+AB156+AD156</f>
        <v>0</v>
      </c>
      <c r="C156" s="23"/>
      <c r="D156" s="23"/>
      <c r="E156" s="23"/>
      <c r="F156" s="24"/>
      <c r="G156" s="24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6"/>
      <c r="AE156" s="27"/>
      <c r="AF156" s="17"/>
    </row>
    <row r="157" spans="1:32" ht="16.5" x14ac:dyDescent="0.25">
      <c r="A157" s="22" t="s">
        <v>31</v>
      </c>
      <c r="B157" s="23">
        <f>H157+J157+L157+N157+P157+R157+T157+V157+X157+Z157+AB157+AD157</f>
        <v>0</v>
      </c>
      <c r="C157" s="23"/>
      <c r="D157" s="23"/>
      <c r="E157" s="23"/>
      <c r="F157" s="24"/>
      <c r="G157" s="24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6"/>
      <c r="AE157" s="27"/>
      <c r="AF157" s="17"/>
    </row>
    <row r="158" spans="1:32" ht="49.5" x14ac:dyDescent="0.25">
      <c r="A158" s="22" t="s">
        <v>32</v>
      </c>
      <c r="B158" s="23">
        <f>H158+J158+L158+N158+P158+R158+T158+V158+X158+Z158+AB158+AD158</f>
        <v>0</v>
      </c>
      <c r="C158" s="23"/>
      <c r="D158" s="23"/>
      <c r="E158" s="23"/>
      <c r="F158" s="24"/>
      <c r="G158" s="24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6"/>
      <c r="AE158" s="27"/>
      <c r="AF158" s="17"/>
    </row>
    <row r="159" spans="1:32" ht="16.5" x14ac:dyDescent="0.25">
      <c r="A159" s="22" t="s">
        <v>33</v>
      </c>
      <c r="B159" s="23">
        <f>H159+J159+L159+N159+P159+R159+T159+V159+X159+Z159+AB159+AD159</f>
        <v>0</v>
      </c>
      <c r="C159" s="23"/>
      <c r="D159" s="23"/>
      <c r="E159" s="23"/>
      <c r="F159" s="24"/>
      <c r="G159" s="24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6"/>
      <c r="AE159" s="27"/>
      <c r="AF159" s="17"/>
    </row>
    <row r="160" spans="1:32" ht="20.25" x14ac:dyDescent="0.25">
      <c r="A160" s="88" t="s">
        <v>64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90"/>
      <c r="AC160" s="89"/>
      <c r="AD160" s="90"/>
      <c r="AE160" s="91"/>
      <c r="AF160" s="17"/>
    </row>
    <row r="161" spans="1:32" ht="16.5" x14ac:dyDescent="0.25">
      <c r="A161" s="18" t="s">
        <v>28</v>
      </c>
      <c r="B161" s="19">
        <f>B162+B163+B164</f>
        <v>36.700000000000003</v>
      </c>
      <c r="C161" s="19">
        <f t="shared" ref="C161:E161" si="51">C162+C163+C164</f>
        <v>36.700000000000003</v>
      </c>
      <c r="D161" s="19">
        <f t="shared" si="51"/>
        <v>36.700000000000003</v>
      </c>
      <c r="E161" s="19">
        <f t="shared" si="51"/>
        <v>36.700000000000003</v>
      </c>
      <c r="F161" s="20">
        <f>E161/B161</f>
        <v>1</v>
      </c>
      <c r="G161" s="20">
        <f>E161/C161</f>
        <v>1</v>
      </c>
      <c r="H161" s="19">
        <f t="shared" ref="H161:AD161" si="52">H162+H163+H164</f>
        <v>0</v>
      </c>
      <c r="I161" s="19">
        <v>0</v>
      </c>
      <c r="J161" s="19">
        <f t="shared" si="52"/>
        <v>0</v>
      </c>
      <c r="K161" s="19">
        <v>0</v>
      </c>
      <c r="L161" s="19">
        <f t="shared" si="52"/>
        <v>0</v>
      </c>
      <c r="M161" s="19">
        <v>0</v>
      </c>
      <c r="N161" s="19">
        <f t="shared" si="52"/>
        <v>36.700000000000003</v>
      </c>
      <c r="O161" s="19">
        <f t="shared" si="52"/>
        <v>36.700000000000003</v>
      </c>
      <c r="P161" s="19">
        <f t="shared" si="52"/>
        <v>0</v>
      </c>
      <c r="Q161" s="19">
        <v>0</v>
      </c>
      <c r="R161" s="19">
        <f t="shared" si="52"/>
        <v>0</v>
      </c>
      <c r="S161" s="19">
        <v>0</v>
      </c>
      <c r="T161" s="19">
        <f t="shared" si="52"/>
        <v>0</v>
      </c>
      <c r="U161" s="19">
        <v>0</v>
      </c>
      <c r="V161" s="19">
        <f t="shared" si="52"/>
        <v>0</v>
      </c>
      <c r="W161" s="19">
        <v>0</v>
      </c>
      <c r="X161" s="19">
        <f t="shared" si="52"/>
        <v>0</v>
      </c>
      <c r="Y161" s="19">
        <v>0</v>
      </c>
      <c r="Z161" s="19">
        <f t="shared" si="52"/>
        <v>0</v>
      </c>
      <c r="AA161" s="19">
        <v>0</v>
      </c>
      <c r="AB161" s="19">
        <f t="shared" si="52"/>
        <v>0</v>
      </c>
      <c r="AC161" s="19">
        <v>0</v>
      </c>
      <c r="AD161" s="30">
        <f t="shared" si="52"/>
        <v>0</v>
      </c>
      <c r="AE161" s="31">
        <v>0</v>
      </c>
      <c r="AF161" s="21"/>
    </row>
    <row r="162" spans="1:32" ht="16.5" x14ac:dyDescent="0.25">
      <c r="A162" s="22" t="s">
        <v>29</v>
      </c>
      <c r="B162" s="23"/>
      <c r="C162" s="23"/>
      <c r="D162" s="23"/>
      <c r="E162" s="23"/>
      <c r="F162" s="20"/>
      <c r="G162" s="20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45"/>
      <c r="AE162" s="27"/>
      <c r="AF162" s="17"/>
    </row>
    <row r="163" spans="1:32" ht="33" x14ac:dyDescent="0.25">
      <c r="A163" s="22" t="s">
        <v>30</v>
      </c>
      <c r="B163" s="23"/>
      <c r="C163" s="23"/>
      <c r="D163" s="23"/>
      <c r="E163" s="23"/>
      <c r="F163" s="20"/>
      <c r="G163" s="20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45"/>
      <c r="AE163" s="27"/>
      <c r="AF163" s="17"/>
    </row>
    <row r="164" spans="1:32" ht="16.5" x14ac:dyDescent="0.25">
      <c r="A164" s="22" t="s">
        <v>31</v>
      </c>
      <c r="B164" s="23">
        <f>B171</f>
        <v>36.700000000000003</v>
      </c>
      <c r="C164" s="23">
        <f t="shared" ref="C164:E164" si="53">C171</f>
        <v>36.700000000000003</v>
      </c>
      <c r="D164" s="23">
        <f t="shared" si="53"/>
        <v>36.700000000000003</v>
      </c>
      <c r="E164" s="23">
        <f t="shared" si="53"/>
        <v>36.700000000000003</v>
      </c>
      <c r="F164" s="24">
        <f t="shared" ref="F164" si="54">E164/B164</f>
        <v>1</v>
      </c>
      <c r="G164" s="24">
        <f t="shared" ref="G164" si="55">E164/C164</f>
        <v>1</v>
      </c>
      <c r="H164" s="23">
        <f>H171</f>
        <v>0</v>
      </c>
      <c r="I164" s="23">
        <f t="shared" ref="I164:AE164" si="56">I171</f>
        <v>0</v>
      </c>
      <c r="J164" s="23">
        <f t="shared" si="56"/>
        <v>0</v>
      </c>
      <c r="K164" s="23">
        <f t="shared" si="56"/>
        <v>0</v>
      </c>
      <c r="L164" s="23">
        <f t="shared" si="56"/>
        <v>0</v>
      </c>
      <c r="M164" s="23">
        <f t="shared" si="56"/>
        <v>0</v>
      </c>
      <c r="N164" s="23">
        <f t="shared" si="56"/>
        <v>36.700000000000003</v>
      </c>
      <c r="O164" s="23">
        <f t="shared" si="56"/>
        <v>36.700000000000003</v>
      </c>
      <c r="P164" s="23">
        <f t="shared" si="56"/>
        <v>0</v>
      </c>
      <c r="Q164" s="23">
        <f>Q171</f>
        <v>0</v>
      </c>
      <c r="R164" s="23">
        <f t="shared" si="56"/>
        <v>0</v>
      </c>
      <c r="S164" s="23">
        <f t="shared" si="56"/>
        <v>0</v>
      </c>
      <c r="T164" s="23">
        <f t="shared" si="56"/>
        <v>0</v>
      </c>
      <c r="U164" s="23">
        <f t="shared" si="56"/>
        <v>0</v>
      </c>
      <c r="V164" s="23">
        <f t="shared" si="56"/>
        <v>0</v>
      </c>
      <c r="W164" s="23">
        <f t="shared" si="56"/>
        <v>0</v>
      </c>
      <c r="X164" s="23">
        <f t="shared" si="56"/>
        <v>0</v>
      </c>
      <c r="Y164" s="23">
        <f t="shared" si="56"/>
        <v>0</v>
      </c>
      <c r="Z164" s="23">
        <f t="shared" si="56"/>
        <v>0</v>
      </c>
      <c r="AA164" s="23">
        <f t="shared" si="56"/>
        <v>0</v>
      </c>
      <c r="AB164" s="23">
        <f t="shared" si="56"/>
        <v>0</v>
      </c>
      <c r="AC164" s="23">
        <f t="shared" si="56"/>
        <v>0</v>
      </c>
      <c r="AD164" s="23">
        <f t="shared" si="56"/>
        <v>0</v>
      </c>
      <c r="AE164" s="23">
        <f t="shared" si="56"/>
        <v>0</v>
      </c>
      <c r="AF164" s="17"/>
    </row>
    <row r="165" spans="1:32" ht="49.5" x14ac:dyDescent="0.25">
      <c r="A165" s="22" t="s">
        <v>32</v>
      </c>
      <c r="B165" s="23"/>
      <c r="C165" s="23"/>
      <c r="D165" s="23"/>
      <c r="E165" s="23"/>
      <c r="F165" s="24"/>
      <c r="G165" s="24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45"/>
      <c r="AE165" s="27"/>
      <c r="AF165" s="17"/>
    </row>
    <row r="166" spans="1:32" ht="16.5" x14ac:dyDescent="0.25">
      <c r="A166" s="22" t="s">
        <v>33</v>
      </c>
      <c r="B166" s="23"/>
      <c r="C166" s="23"/>
      <c r="D166" s="23"/>
      <c r="E166" s="23"/>
      <c r="F166" s="24"/>
      <c r="G166" s="24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45"/>
      <c r="AE166" s="27"/>
      <c r="AF166" s="17"/>
    </row>
    <row r="167" spans="1:32" ht="18.75" x14ac:dyDescent="0.25">
      <c r="A167" s="85" t="s">
        <v>65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7"/>
      <c r="AF167" s="17"/>
    </row>
    <row r="168" spans="1:32" ht="16.5" x14ac:dyDescent="0.25">
      <c r="A168" s="18" t="s">
        <v>28</v>
      </c>
      <c r="B168" s="19">
        <f>B169+B170+B171</f>
        <v>36.700000000000003</v>
      </c>
      <c r="C168" s="19">
        <f t="shared" ref="C168:E168" si="57">C169+C170+C171</f>
        <v>36.700000000000003</v>
      </c>
      <c r="D168" s="19">
        <f t="shared" si="57"/>
        <v>36.700000000000003</v>
      </c>
      <c r="E168" s="19">
        <f t="shared" si="57"/>
        <v>36.700000000000003</v>
      </c>
      <c r="F168" s="20">
        <f>E168/B168</f>
        <v>1</v>
      </c>
      <c r="G168" s="20">
        <f>E168/C168</f>
        <v>1</v>
      </c>
      <c r="H168" s="19">
        <f t="shared" ref="H168:AD168" si="58">H169+H170+H171</f>
        <v>0</v>
      </c>
      <c r="I168" s="19">
        <v>0</v>
      </c>
      <c r="J168" s="19">
        <f t="shared" si="58"/>
        <v>0</v>
      </c>
      <c r="K168" s="19">
        <v>0</v>
      </c>
      <c r="L168" s="19">
        <f t="shared" si="58"/>
        <v>0</v>
      </c>
      <c r="M168" s="19">
        <v>0</v>
      </c>
      <c r="N168" s="19">
        <f t="shared" si="58"/>
        <v>36.700000000000003</v>
      </c>
      <c r="O168" s="19">
        <v>36700</v>
      </c>
      <c r="P168" s="19">
        <f t="shared" si="58"/>
        <v>0</v>
      </c>
      <c r="Q168" s="19">
        <v>0</v>
      </c>
      <c r="R168" s="19">
        <f t="shared" si="58"/>
        <v>0</v>
      </c>
      <c r="S168" s="19">
        <v>0</v>
      </c>
      <c r="T168" s="19">
        <f t="shared" si="58"/>
        <v>0</v>
      </c>
      <c r="U168" s="19">
        <v>0</v>
      </c>
      <c r="V168" s="19">
        <f t="shared" si="58"/>
        <v>0</v>
      </c>
      <c r="W168" s="19">
        <v>0</v>
      </c>
      <c r="X168" s="19">
        <f t="shared" si="58"/>
        <v>0</v>
      </c>
      <c r="Y168" s="19">
        <v>0</v>
      </c>
      <c r="Z168" s="19">
        <f t="shared" si="58"/>
        <v>0</v>
      </c>
      <c r="AA168" s="19">
        <v>0</v>
      </c>
      <c r="AB168" s="19">
        <f t="shared" si="58"/>
        <v>0</v>
      </c>
      <c r="AC168" s="19"/>
      <c r="AD168" s="30">
        <f t="shared" si="58"/>
        <v>0</v>
      </c>
      <c r="AE168" s="31"/>
      <c r="AF168" s="21"/>
    </row>
    <row r="169" spans="1:32" ht="16.5" x14ac:dyDescent="0.25">
      <c r="A169" s="22" t="s">
        <v>29</v>
      </c>
      <c r="B169" s="23">
        <f>H169+J169+L169+N169+P169+R169+T169+V169+X169+Z169+AB169+AD169</f>
        <v>0</v>
      </c>
      <c r="C169" s="23"/>
      <c r="D169" s="23"/>
      <c r="E169" s="23"/>
      <c r="F169" s="20"/>
      <c r="G169" s="20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6"/>
      <c r="AE169" s="27"/>
      <c r="AF169" s="17"/>
    </row>
    <row r="170" spans="1:32" ht="33" x14ac:dyDescent="0.25">
      <c r="A170" s="22" t="s">
        <v>30</v>
      </c>
      <c r="B170" s="23">
        <f>H170+J170+L170+N170+P170+R170+T170+V170+X170+Z170+AB170+AD170</f>
        <v>0</v>
      </c>
      <c r="C170" s="23"/>
      <c r="D170" s="23"/>
      <c r="E170" s="23"/>
      <c r="F170" s="20"/>
      <c r="G170" s="20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6"/>
      <c r="AE170" s="27"/>
      <c r="AF170" s="17"/>
    </row>
    <row r="171" spans="1:32" ht="16.5" x14ac:dyDescent="0.25">
      <c r="A171" s="22" t="s">
        <v>31</v>
      </c>
      <c r="B171" s="23">
        <f>H171+J171+L171+N171+P171+R171+T171+V171+X171+Z171+AB171+AD171</f>
        <v>36.700000000000003</v>
      </c>
      <c r="C171" s="23">
        <f>H171+J171+L171+N171</f>
        <v>36.700000000000003</v>
      </c>
      <c r="D171" s="23">
        <f>E171</f>
        <v>36.700000000000003</v>
      </c>
      <c r="E171" s="23">
        <f>I171+K171+M171+O171+Q171+S171+U171+W171+Y171+AA171+AC171+AE171</f>
        <v>36.700000000000003</v>
      </c>
      <c r="F171" s="24">
        <f t="shared" ref="F171" si="59">E171/B171</f>
        <v>1</v>
      </c>
      <c r="G171" s="24">
        <f t="shared" ref="G171" si="60">E171/C171</f>
        <v>1</v>
      </c>
      <c r="H171" s="25"/>
      <c r="I171" s="25"/>
      <c r="J171" s="25"/>
      <c r="K171" s="25"/>
      <c r="L171" s="25"/>
      <c r="M171" s="25"/>
      <c r="N171" s="25">
        <v>36.700000000000003</v>
      </c>
      <c r="O171" s="25">
        <v>36.700000000000003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6"/>
      <c r="AE171" s="27"/>
      <c r="AF171" s="17"/>
    </row>
    <row r="172" spans="1:32" ht="49.5" x14ac:dyDescent="0.25">
      <c r="A172" s="22" t="s">
        <v>32</v>
      </c>
      <c r="B172" s="23">
        <f>H172+J172+L172+N172+P172+R172+T172+V172+X172+Z172+AB172+AD172</f>
        <v>0</v>
      </c>
      <c r="C172" s="23"/>
      <c r="D172" s="23"/>
      <c r="E172" s="23"/>
      <c r="F172" s="24"/>
      <c r="G172" s="24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6"/>
      <c r="AE172" s="27"/>
      <c r="AF172" s="17"/>
    </row>
    <row r="173" spans="1:32" ht="16.5" x14ac:dyDescent="0.25">
      <c r="A173" s="22" t="s">
        <v>33</v>
      </c>
      <c r="B173" s="23">
        <f>H173+J173+L173+N173+P173+R173+T173+V173+X173+Z173+AB173+AD173</f>
        <v>0</v>
      </c>
      <c r="C173" s="23"/>
      <c r="D173" s="23"/>
      <c r="E173" s="23"/>
      <c r="F173" s="24"/>
      <c r="G173" s="24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6"/>
      <c r="AE173" s="27"/>
      <c r="AF173" s="17"/>
    </row>
    <row r="174" spans="1:32" ht="20.25" x14ac:dyDescent="0.25">
      <c r="A174" s="88" t="s">
        <v>66</v>
      </c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90"/>
      <c r="AC174" s="89"/>
      <c r="AD174" s="90"/>
      <c r="AE174" s="91"/>
      <c r="AF174" s="17"/>
    </row>
    <row r="175" spans="1:32" ht="16.5" x14ac:dyDescent="0.25">
      <c r="A175" s="51" t="s">
        <v>28</v>
      </c>
      <c r="B175" s="19">
        <f>B176+B177+B178</f>
        <v>36.700000000000003</v>
      </c>
      <c r="C175" s="19">
        <v>0</v>
      </c>
      <c r="D175" s="19">
        <v>0</v>
      </c>
      <c r="E175" s="19">
        <v>0</v>
      </c>
      <c r="F175" s="20">
        <f>E175/B175</f>
        <v>0</v>
      </c>
      <c r="G175" s="20" t="e">
        <f>E175/C175</f>
        <v>#DIV/0!</v>
      </c>
      <c r="H175" s="19">
        <f t="shared" ref="H175:AD175" si="61">H176+H177+H178</f>
        <v>0</v>
      </c>
      <c r="I175" s="19">
        <v>0</v>
      </c>
      <c r="J175" s="19">
        <f t="shared" si="61"/>
        <v>0</v>
      </c>
      <c r="K175" s="19">
        <v>0</v>
      </c>
      <c r="L175" s="19">
        <f t="shared" si="61"/>
        <v>0</v>
      </c>
      <c r="M175" s="19">
        <v>0</v>
      </c>
      <c r="N175" s="19">
        <f t="shared" si="61"/>
        <v>36.700000000000003</v>
      </c>
      <c r="O175" s="19">
        <v>0</v>
      </c>
      <c r="P175" s="19">
        <f t="shared" si="61"/>
        <v>0</v>
      </c>
      <c r="Q175" s="19">
        <v>0</v>
      </c>
      <c r="R175" s="19">
        <f t="shared" si="61"/>
        <v>0</v>
      </c>
      <c r="S175" s="19">
        <v>0</v>
      </c>
      <c r="T175" s="19">
        <f t="shared" si="61"/>
        <v>0</v>
      </c>
      <c r="U175" s="19">
        <v>0</v>
      </c>
      <c r="V175" s="19">
        <f t="shared" si="61"/>
        <v>0</v>
      </c>
      <c r="W175" s="19">
        <v>0</v>
      </c>
      <c r="X175" s="19">
        <f t="shared" si="61"/>
        <v>0</v>
      </c>
      <c r="Y175" s="19">
        <v>0</v>
      </c>
      <c r="Z175" s="19">
        <f t="shared" si="61"/>
        <v>0</v>
      </c>
      <c r="AA175" s="19">
        <v>0</v>
      </c>
      <c r="AB175" s="19">
        <f t="shared" si="61"/>
        <v>0</v>
      </c>
      <c r="AC175" s="19"/>
      <c r="AD175" s="30">
        <f t="shared" si="61"/>
        <v>0</v>
      </c>
      <c r="AE175" s="31"/>
      <c r="AF175" s="21"/>
    </row>
    <row r="176" spans="1:32" ht="16.5" x14ac:dyDescent="0.25">
      <c r="A176" s="28" t="s">
        <v>29</v>
      </c>
      <c r="B176" s="23">
        <f>H176+J176+L176+N176+P176+R176+T176+V176+X176+Z176+AB176+AD176</f>
        <v>0</v>
      </c>
      <c r="C176" s="23"/>
      <c r="D176" s="23"/>
      <c r="E176" s="23"/>
      <c r="F176" s="24"/>
      <c r="G176" s="24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6"/>
      <c r="AE176" s="27"/>
      <c r="AF176" s="17"/>
    </row>
    <row r="177" spans="1:51" ht="33" x14ac:dyDescent="0.25">
      <c r="A177" s="28" t="s">
        <v>30</v>
      </c>
      <c r="B177" s="23">
        <f>H177+J177+L177+N177+P177+R177+T177+V177+X177+Z177+AB177+AD177</f>
        <v>0</v>
      </c>
      <c r="C177" s="23"/>
      <c r="D177" s="23"/>
      <c r="E177" s="23"/>
      <c r="F177" s="24"/>
      <c r="G177" s="24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6"/>
      <c r="AE177" s="27"/>
      <c r="AF177" s="17"/>
    </row>
    <row r="178" spans="1:51" ht="66" x14ac:dyDescent="0.25">
      <c r="A178" s="22" t="s">
        <v>31</v>
      </c>
      <c r="B178" s="23">
        <f>H178+J178+L178+N178+P178+R178+T178+V178+X178+Z178+AB178+AD178</f>
        <v>36.700000000000003</v>
      </c>
      <c r="C178" s="23">
        <f>H178+J178+L178+N178</f>
        <v>36.700000000000003</v>
      </c>
      <c r="D178" s="23">
        <f>E178</f>
        <v>36.700000000000003</v>
      </c>
      <c r="E178" s="23">
        <f>I178+K178+M178+O178+Q178+S178+U178+W178+Y178+AA178+AC178+AE178</f>
        <v>36.700000000000003</v>
      </c>
      <c r="F178" s="24">
        <f>E178/B178</f>
        <v>1</v>
      </c>
      <c r="G178" s="24">
        <f>E178/C178</f>
        <v>1</v>
      </c>
      <c r="H178" s="25"/>
      <c r="I178" s="25"/>
      <c r="J178" s="25"/>
      <c r="K178" s="25"/>
      <c r="L178" s="25"/>
      <c r="M178" s="25"/>
      <c r="N178" s="25">
        <v>36.700000000000003</v>
      </c>
      <c r="O178" s="25">
        <v>36.700000000000003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6"/>
      <c r="AE178" s="27"/>
      <c r="AF178" s="17" t="s">
        <v>67</v>
      </c>
    </row>
    <row r="179" spans="1:51" ht="49.5" x14ac:dyDescent="0.25">
      <c r="A179" s="28" t="s">
        <v>32</v>
      </c>
      <c r="B179" s="23">
        <f>H179+J179+L179+N179+P179+R179+T179+V179+X179+Z179+AB179+AD179</f>
        <v>0</v>
      </c>
      <c r="C179" s="23"/>
      <c r="D179" s="23"/>
      <c r="E179" s="23"/>
      <c r="F179" s="24"/>
      <c r="G179" s="24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6"/>
      <c r="AE179" s="27"/>
      <c r="AF179" s="17"/>
    </row>
    <row r="180" spans="1:51" ht="16.5" x14ac:dyDescent="0.25">
      <c r="A180" s="28" t="s">
        <v>33</v>
      </c>
      <c r="B180" s="23">
        <f>H180+J180+L180+N180+P180+R180+T180+V180+X180+Z180+AB180+AD180</f>
        <v>0</v>
      </c>
      <c r="C180" s="23"/>
      <c r="D180" s="23"/>
      <c r="E180" s="23"/>
      <c r="F180" s="24"/>
      <c r="G180" s="24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6"/>
      <c r="AE180" s="27"/>
      <c r="AF180" s="17"/>
    </row>
    <row r="181" spans="1:51" ht="148.5" x14ac:dyDescent="0.25">
      <c r="A181" s="52" t="s">
        <v>68</v>
      </c>
      <c r="B181" s="43">
        <f>B182+B183+B184</f>
        <v>202.39999999999998</v>
      </c>
      <c r="C181" s="43">
        <f>C182+C183+C184</f>
        <v>116.7</v>
      </c>
      <c r="D181" s="43">
        <f>D182+D183+D184</f>
        <v>125.7</v>
      </c>
      <c r="E181" s="43">
        <f>E182+E183+E184</f>
        <v>125.7</v>
      </c>
      <c r="F181" s="53">
        <f>E181/B181</f>
        <v>0.62104743083003966</v>
      </c>
      <c r="G181" s="53">
        <f>E181/C181</f>
        <v>1.0771208226221081</v>
      </c>
      <c r="H181" s="43">
        <f>H184</f>
        <v>0</v>
      </c>
      <c r="I181" s="43">
        <f t="shared" ref="I181:AE181" si="62">I184</f>
        <v>0</v>
      </c>
      <c r="J181" s="43">
        <f t="shared" si="62"/>
        <v>0</v>
      </c>
      <c r="K181" s="43">
        <f t="shared" si="62"/>
        <v>0</v>
      </c>
      <c r="L181" s="43">
        <f t="shared" si="62"/>
        <v>80</v>
      </c>
      <c r="M181" s="43">
        <f t="shared" si="62"/>
        <v>80</v>
      </c>
      <c r="N181" s="43">
        <f t="shared" si="62"/>
        <v>36.700000000000003</v>
      </c>
      <c r="O181" s="43">
        <f t="shared" si="62"/>
        <v>36.700000000000003</v>
      </c>
      <c r="P181" s="43">
        <f t="shared" si="62"/>
        <v>0</v>
      </c>
      <c r="Q181" s="43">
        <f t="shared" si="62"/>
        <v>0</v>
      </c>
      <c r="R181" s="43">
        <f t="shared" si="62"/>
        <v>0</v>
      </c>
      <c r="S181" s="43">
        <f t="shared" si="62"/>
        <v>0</v>
      </c>
      <c r="T181" s="43">
        <f t="shared" si="62"/>
        <v>0</v>
      </c>
      <c r="U181" s="43">
        <f t="shared" si="62"/>
        <v>0</v>
      </c>
      <c r="V181" s="43">
        <f t="shared" si="62"/>
        <v>0</v>
      </c>
      <c r="W181" s="43">
        <f t="shared" si="62"/>
        <v>0</v>
      </c>
      <c r="X181" s="43">
        <f t="shared" si="62"/>
        <v>9</v>
      </c>
      <c r="Y181" s="43">
        <f t="shared" si="62"/>
        <v>9</v>
      </c>
      <c r="Z181" s="43">
        <f t="shared" si="62"/>
        <v>0</v>
      </c>
      <c r="AA181" s="43">
        <f t="shared" si="62"/>
        <v>0</v>
      </c>
      <c r="AB181" s="43">
        <f t="shared" si="62"/>
        <v>40</v>
      </c>
      <c r="AC181" s="43">
        <f t="shared" si="62"/>
        <v>0</v>
      </c>
      <c r="AD181" s="43">
        <f t="shared" si="62"/>
        <v>0</v>
      </c>
      <c r="AE181" s="43">
        <f t="shared" si="62"/>
        <v>0</v>
      </c>
      <c r="AF181" s="54"/>
    </row>
    <row r="182" spans="1:51" ht="16.5" x14ac:dyDescent="0.25">
      <c r="A182" s="28" t="s">
        <v>29</v>
      </c>
      <c r="B182" s="23"/>
      <c r="C182" s="23"/>
      <c r="D182" s="23"/>
      <c r="E182" s="23"/>
      <c r="F182" s="24"/>
      <c r="G182" s="24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45"/>
      <c r="AE182" s="27"/>
      <c r="AF182" s="17"/>
    </row>
    <row r="183" spans="1:51" ht="33" x14ac:dyDescent="0.25">
      <c r="A183" s="28" t="s">
        <v>30</v>
      </c>
      <c r="B183" s="23"/>
      <c r="C183" s="23"/>
      <c r="D183" s="23"/>
      <c r="E183" s="23"/>
      <c r="F183" s="24"/>
      <c r="G183" s="24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45"/>
      <c r="AE183" s="27"/>
      <c r="AF183" s="17"/>
    </row>
    <row r="184" spans="1:51" ht="16.5" x14ac:dyDescent="0.25">
      <c r="A184" s="28" t="s">
        <v>31</v>
      </c>
      <c r="B184" s="23">
        <f>B92+B141++B157+B164+B178</f>
        <v>202.39999999999998</v>
      </c>
      <c r="C184" s="23">
        <f>C92++C141++C157+C164</f>
        <v>116.7</v>
      </c>
      <c r="D184" s="23">
        <f>D92++D141++D157+D164</f>
        <v>125.7</v>
      </c>
      <c r="E184" s="23">
        <f>E92++E141++E157+E164</f>
        <v>125.7</v>
      </c>
      <c r="F184" s="24">
        <f>E184/B184</f>
        <v>0.62104743083003966</v>
      </c>
      <c r="G184" s="24">
        <f>E184/C184</f>
        <v>1.0771208226221081</v>
      </c>
      <c r="H184" s="23">
        <f t="shared" ref="H184:AE184" si="63">H89+H138+H154+H161</f>
        <v>0</v>
      </c>
      <c r="I184" s="23">
        <f t="shared" si="63"/>
        <v>0</v>
      </c>
      <c r="J184" s="23">
        <f t="shared" si="63"/>
        <v>0</v>
      </c>
      <c r="K184" s="23">
        <f t="shared" si="63"/>
        <v>0</v>
      </c>
      <c r="L184" s="23">
        <f t="shared" si="63"/>
        <v>80</v>
      </c>
      <c r="M184" s="23">
        <f t="shared" si="63"/>
        <v>80</v>
      </c>
      <c r="N184" s="23">
        <f t="shared" si="63"/>
        <v>36.700000000000003</v>
      </c>
      <c r="O184" s="23">
        <f t="shared" si="63"/>
        <v>36.700000000000003</v>
      </c>
      <c r="P184" s="23">
        <f t="shared" si="63"/>
        <v>0</v>
      </c>
      <c r="Q184" s="23">
        <f t="shared" si="63"/>
        <v>0</v>
      </c>
      <c r="R184" s="23">
        <f t="shared" si="63"/>
        <v>0</v>
      </c>
      <c r="S184" s="23">
        <f t="shared" si="63"/>
        <v>0</v>
      </c>
      <c r="T184" s="23">
        <f t="shared" si="63"/>
        <v>0</v>
      </c>
      <c r="U184" s="23">
        <f t="shared" si="63"/>
        <v>0</v>
      </c>
      <c r="V184" s="23">
        <f t="shared" si="63"/>
        <v>0</v>
      </c>
      <c r="W184" s="23">
        <f t="shared" si="63"/>
        <v>0</v>
      </c>
      <c r="X184" s="23">
        <f t="shared" si="63"/>
        <v>9</v>
      </c>
      <c r="Y184" s="23">
        <f t="shared" si="63"/>
        <v>9</v>
      </c>
      <c r="Z184" s="23">
        <f t="shared" si="63"/>
        <v>0</v>
      </c>
      <c r="AA184" s="23">
        <f t="shared" si="63"/>
        <v>0</v>
      </c>
      <c r="AB184" s="23">
        <f t="shared" si="63"/>
        <v>40</v>
      </c>
      <c r="AC184" s="23">
        <f t="shared" si="63"/>
        <v>0</v>
      </c>
      <c r="AD184" s="23">
        <f t="shared" si="63"/>
        <v>0</v>
      </c>
      <c r="AE184" s="23">
        <f t="shared" si="63"/>
        <v>0</v>
      </c>
      <c r="AF184" s="17"/>
    </row>
    <row r="185" spans="1:51" ht="49.5" x14ac:dyDescent="0.25">
      <c r="A185" s="28" t="s">
        <v>32</v>
      </c>
      <c r="B185" s="23"/>
      <c r="C185" s="23"/>
      <c r="D185" s="23"/>
      <c r="E185" s="23"/>
      <c r="F185" s="24"/>
      <c r="G185" s="24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6"/>
      <c r="AE185" s="27"/>
      <c r="AF185" s="17"/>
    </row>
    <row r="186" spans="1:51" ht="16.5" x14ac:dyDescent="0.25">
      <c r="A186" s="28" t="s">
        <v>33</v>
      </c>
      <c r="B186" s="23"/>
      <c r="C186" s="23"/>
      <c r="D186" s="23"/>
      <c r="E186" s="23"/>
      <c r="F186" s="24"/>
      <c r="G186" s="24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6"/>
      <c r="AE186" s="27"/>
      <c r="AF186" s="17"/>
    </row>
    <row r="187" spans="1:51" ht="20.25" x14ac:dyDescent="0.25">
      <c r="A187" s="92" t="s">
        <v>69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4"/>
      <c r="AF187" s="44"/>
    </row>
    <row r="188" spans="1:51" ht="20.25" x14ac:dyDescent="0.25">
      <c r="A188" s="88" t="s">
        <v>70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90"/>
      <c r="AC188" s="89"/>
      <c r="AD188" s="90"/>
      <c r="AE188" s="91"/>
      <c r="AF188" s="17"/>
    </row>
    <row r="189" spans="1:51" ht="16.5" x14ac:dyDescent="0.25">
      <c r="A189" s="51" t="s">
        <v>28</v>
      </c>
      <c r="B189" s="19">
        <f>B190+B191+B192</f>
        <v>16286.9</v>
      </c>
      <c r="C189" s="19">
        <f>C190+C191+C192</f>
        <v>4037.9</v>
      </c>
      <c r="D189" s="19">
        <f>D190+D191+D192</f>
        <v>9895.9</v>
      </c>
      <c r="E189" s="19">
        <f>E190+E191+E192</f>
        <v>9895.9</v>
      </c>
      <c r="F189" s="20">
        <f>E189/B189</f>
        <v>0.60759874500365318</v>
      </c>
      <c r="G189" s="20">
        <f>E189/C189</f>
        <v>2.4507541048564847</v>
      </c>
      <c r="H189" s="19">
        <f t="shared" ref="H189:AE189" si="64">H190+H191+H192</f>
        <v>0</v>
      </c>
      <c r="I189" s="19">
        <f t="shared" si="64"/>
        <v>0</v>
      </c>
      <c r="J189" s="19">
        <f t="shared" si="64"/>
        <v>0</v>
      </c>
      <c r="K189" s="19">
        <f t="shared" si="64"/>
        <v>0</v>
      </c>
      <c r="L189" s="19">
        <f t="shared" si="64"/>
        <v>635.5</v>
      </c>
      <c r="M189" s="19">
        <f t="shared" si="64"/>
        <v>372.8</v>
      </c>
      <c r="N189" s="19">
        <f t="shared" si="64"/>
        <v>0</v>
      </c>
      <c r="O189" s="19">
        <f t="shared" si="64"/>
        <v>262.7</v>
      </c>
      <c r="P189" s="19">
        <f t="shared" si="64"/>
        <v>3402.4</v>
      </c>
      <c r="Q189" s="19">
        <f t="shared" si="64"/>
        <v>1875.6</v>
      </c>
      <c r="R189" s="19">
        <f t="shared" si="64"/>
        <v>3134.5</v>
      </c>
      <c r="S189" s="19">
        <f t="shared" si="64"/>
        <v>4661.3</v>
      </c>
      <c r="T189" s="19">
        <f t="shared" si="64"/>
        <v>2723.5</v>
      </c>
      <c r="U189" s="19">
        <v>2723.5</v>
      </c>
      <c r="V189" s="19">
        <f t="shared" si="64"/>
        <v>5739.6</v>
      </c>
      <c r="W189" s="19">
        <v>5726.4</v>
      </c>
      <c r="X189" s="19">
        <f t="shared" si="64"/>
        <v>351.4</v>
      </c>
      <c r="Y189" s="19">
        <f t="shared" si="64"/>
        <v>0</v>
      </c>
      <c r="Z189" s="19">
        <f t="shared" si="64"/>
        <v>300</v>
      </c>
      <c r="AA189" s="19">
        <f t="shared" si="64"/>
        <v>0</v>
      </c>
      <c r="AB189" s="19">
        <f t="shared" si="64"/>
        <v>0</v>
      </c>
      <c r="AC189" s="19">
        <f t="shared" si="64"/>
        <v>0</v>
      </c>
      <c r="AD189" s="19">
        <f t="shared" si="64"/>
        <v>0</v>
      </c>
      <c r="AE189" s="19">
        <f t="shared" si="64"/>
        <v>0</v>
      </c>
      <c r="AF189" s="21"/>
    </row>
    <row r="190" spans="1:51" ht="16.5" x14ac:dyDescent="0.25">
      <c r="A190" s="28" t="s">
        <v>29</v>
      </c>
      <c r="B190" s="23"/>
      <c r="C190" s="23"/>
      <c r="D190" s="23"/>
      <c r="E190" s="23"/>
      <c r="F190" s="24"/>
      <c r="G190" s="24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45"/>
      <c r="AE190" s="27"/>
      <c r="AF190" s="17"/>
    </row>
    <row r="191" spans="1:51" ht="33" x14ac:dyDescent="0.25">
      <c r="A191" s="28" t="s">
        <v>30</v>
      </c>
      <c r="B191" s="23"/>
      <c r="C191" s="23"/>
      <c r="D191" s="23"/>
      <c r="E191" s="23"/>
      <c r="F191" s="24"/>
      <c r="G191" s="24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45"/>
      <c r="AE191" s="27"/>
      <c r="AF191" s="17"/>
    </row>
    <row r="192" spans="1:51" ht="280.5" x14ac:dyDescent="0.25">
      <c r="A192" s="28" t="s">
        <v>31</v>
      </c>
      <c r="B192" s="23">
        <f>H192+J192+L192+N192+P192+R192+T192+V192+X192+Z192+AB192+AD192</f>
        <v>16286.9</v>
      </c>
      <c r="C192" s="23">
        <f>H192+J192+L192+N192+P192</f>
        <v>4037.9</v>
      </c>
      <c r="D192" s="23">
        <f>E192</f>
        <v>9895.9</v>
      </c>
      <c r="E192" s="23">
        <f>I192+K192+M192+O192+Q192+S192+U192+W192+Y192+AA192+AC192+AE192</f>
        <v>9895.9</v>
      </c>
      <c r="F192" s="24">
        <f>E192/B192</f>
        <v>0.60759874500365318</v>
      </c>
      <c r="G192" s="24">
        <f>E192/C192</f>
        <v>2.4507541048564847</v>
      </c>
      <c r="H192" s="23">
        <v>0</v>
      </c>
      <c r="I192" s="23"/>
      <c r="J192" s="23"/>
      <c r="K192" s="23"/>
      <c r="L192" s="55">
        <f>AL192</f>
        <v>635.5</v>
      </c>
      <c r="M192" s="55">
        <f>AN192</f>
        <v>372.8</v>
      </c>
      <c r="N192" s="55"/>
      <c r="O192" s="55">
        <f>AQ192</f>
        <v>262.7</v>
      </c>
      <c r="P192" s="23">
        <f>AO193</f>
        <v>3402.4</v>
      </c>
      <c r="Q192" s="23">
        <f>AP193</f>
        <v>1875.6</v>
      </c>
      <c r="R192" s="23">
        <f>AQ193</f>
        <v>3134.5</v>
      </c>
      <c r="S192" s="23">
        <f>AR193</f>
        <v>4661.3</v>
      </c>
      <c r="T192" s="23">
        <f>AS193</f>
        <v>2723.5</v>
      </c>
      <c r="U192" s="23">
        <v>2723.5</v>
      </c>
      <c r="V192" s="23">
        <f>AU193</f>
        <v>5739.6</v>
      </c>
      <c r="W192" s="23"/>
      <c r="X192" s="23">
        <v>351.4</v>
      </c>
      <c r="Y192" s="23"/>
      <c r="Z192" s="23">
        <v>300</v>
      </c>
      <c r="AA192" s="23"/>
      <c r="AB192" s="23"/>
      <c r="AC192" s="23"/>
      <c r="AD192" s="45"/>
      <c r="AE192" s="27"/>
      <c r="AF192" s="17" t="s">
        <v>71</v>
      </c>
      <c r="AG192" s="56" t="s">
        <v>72</v>
      </c>
      <c r="AH192" s="56">
        <v>0</v>
      </c>
      <c r="AI192" s="56">
        <v>0</v>
      </c>
      <c r="AJ192" s="56">
        <v>0</v>
      </c>
      <c r="AK192" s="56">
        <v>0</v>
      </c>
      <c r="AL192" s="56">
        <v>635.5</v>
      </c>
      <c r="AM192" s="56">
        <v>0</v>
      </c>
      <c r="AN192" s="56">
        <v>372.8</v>
      </c>
      <c r="AO192" s="56">
        <v>0</v>
      </c>
      <c r="AP192" s="56">
        <v>0</v>
      </c>
      <c r="AQ192" s="56">
        <v>262.7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>
        <v>0</v>
      </c>
    </row>
    <row r="193" spans="1:51" ht="49.5" x14ac:dyDescent="0.25">
      <c r="A193" s="28" t="s">
        <v>32</v>
      </c>
      <c r="B193" s="23"/>
      <c r="C193" s="23"/>
      <c r="D193" s="23"/>
      <c r="E193" s="23"/>
      <c r="F193" s="24"/>
      <c r="G193" s="24"/>
      <c r="H193" s="25"/>
      <c r="I193" s="25"/>
      <c r="J193" s="25"/>
      <c r="K193" s="25"/>
      <c r="L193" s="57"/>
      <c r="M193" s="57"/>
      <c r="N193" s="57"/>
      <c r="O193" s="57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6"/>
      <c r="AE193" s="27"/>
      <c r="AF193" s="17"/>
      <c r="AG193" s="58" t="s">
        <v>73</v>
      </c>
      <c r="AH193" s="58"/>
      <c r="AI193" s="58"/>
      <c r="AJ193" s="58"/>
      <c r="AK193" s="58"/>
      <c r="AL193" s="58"/>
      <c r="AM193" s="58"/>
      <c r="AN193" s="58"/>
      <c r="AO193" s="58">
        <v>3402.4</v>
      </c>
      <c r="AP193" s="58">
        <v>1875.6</v>
      </c>
      <c r="AQ193" s="58">
        <v>3134.5</v>
      </c>
      <c r="AR193" s="58">
        <v>4661.3</v>
      </c>
      <c r="AS193" s="58">
        <v>2723.5</v>
      </c>
      <c r="AT193" s="58"/>
      <c r="AU193" s="58">
        <v>5739.6</v>
      </c>
      <c r="AV193" s="58"/>
      <c r="AW193" s="58"/>
      <c r="AX193" s="58"/>
      <c r="AY193" s="58"/>
    </row>
    <row r="194" spans="1:51" ht="16.5" x14ac:dyDescent="0.25">
      <c r="A194" s="28" t="s">
        <v>33</v>
      </c>
      <c r="B194" s="59"/>
      <c r="C194" s="23"/>
      <c r="D194" s="23"/>
      <c r="E194" s="23"/>
      <c r="F194" s="24"/>
      <c r="G194" s="24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6"/>
      <c r="AE194" s="27"/>
      <c r="AF194" s="17"/>
    </row>
    <row r="195" spans="1:51" ht="132" x14ac:dyDescent="0.25">
      <c r="A195" s="52" t="s">
        <v>74</v>
      </c>
      <c r="B195" s="60">
        <f>B196+B197+B198</f>
        <v>16286.9</v>
      </c>
      <c r="C195" s="60">
        <f t="shared" ref="C195:E195" si="65">C196+C197+C198</f>
        <v>9895.9</v>
      </c>
      <c r="D195" s="60">
        <f t="shared" si="65"/>
        <v>15622.3</v>
      </c>
      <c r="E195" s="60">
        <f t="shared" si="65"/>
        <v>15622.3</v>
      </c>
      <c r="F195" s="61">
        <f>E195/B195</f>
        <v>0.9591941990188434</v>
      </c>
      <c r="G195" s="61">
        <f>E195/C195</f>
        <v>1.5786638911064177</v>
      </c>
      <c r="H195" s="60">
        <f>H198</f>
        <v>0</v>
      </c>
      <c r="I195" s="60">
        <f t="shared" ref="I195:AE195" si="66">I198</f>
        <v>0</v>
      </c>
      <c r="J195" s="60">
        <f t="shared" si="66"/>
        <v>0</v>
      </c>
      <c r="K195" s="60">
        <f t="shared" si="66"/>
        <v>0</v>
      </c>
      <c r="L195" s="60">
        <f t="shared" si="66"/>
        <v>635.5</v>
      </c>
      <c r="M195" s="60">
        <f t="shared" si="66"/>
        <v>372.8</v>
      </c>
      <c r="N195" s="60">
        <f t="shared" si="66"/>
        <v>0</v>
      </c>
      <c r="O195" s="60">
        <f t="shared" si="66"/>
        <v>262.7</v>
      </c>
      <c r="P195" s="60">
        <f t="shared" si="66"/>
        <v>3402.4</v>
      </c>
      <c r="Q195" s="60">
        <f t="shared" si="66"/>
        <v>1875.6</v>
      </c>
      <c r="R195" s="60">
        <f t="shared" si="66"/>
        <v>3134.5</v>
      </c>
      <c r="S195" s="60">
        <f t="shared" si="66"/>
        <v>4661.3</v>
      </c>
      <c r="T195" s="60">
        <f t="shared" si="66"/>
        <v>2723.5</v>
      </c>
      <c r="U195" s="60">
        <f t="shared" si="66"/>
        <v>2723.5</v>
      </c>
      <c r="V195" s="60">
        <f t="shared" si="66"/>
        <v>5739.6</v>
      </c>
      <c r="W195" s="60">
        <f t="shared" si="66"/>
        <v>5726.4</v>
      </c>
      <c r="X195" s="60">
        <f t="shared" si="66"/>
        <v>351.4</v>
      </c>
      <c r="Y195" s="60">
        <f t="shared" si="66"/>
        <v>0</v>
      </c>
      <c r="Z195" s="60">
        <f t="shared" si="66"/>
        <v>300</v>
      </c>
      <c r="AA195" s="60">
        <f t="shared" si="66"/>
        <v>0</v>
      </c>
      <c r="AB195" s="60">
        <f t="shared" si="66"/>
        <v>0</v>
      </c>
      <c r="AC195" s="60">
        <f t="shared" si="66"/>
        <v>0</v>
      </c>
      <c r="AD195" s="60">
        <f t="shared" si="66"/>
        <v>0</v>
      </c>
      <c r="AE195" s="60">
        <f t="shared" si="66"/>
        <v>0</v>
      </c>
      <c r="AF195" s="62"/>
    </row>
    <row r="196" spans="1:51" ht="16.5" x14ac:dyDescent="0.25">
      <c r="A196" s="28" t="s">
        <v>29</v>
      </c>
      <c r="B196" s="23"/>
      <c r="C196" s="23"/>
      <c r="D196" s="23"/>
      <c r="E196" s="23"/>
      <c r="F196" s="24"/>
      <c r="G196" s="24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45"/>
      <c r="AE196" s="27"/>
      <c r="AF196" s="17"/>
    </row>
    <row r="197" spans="1:51" ht="33" x14ac:dyDescent="0.25">
      <c r="A197" s="28" t="s">
        <v>30</v>
      </c>
      <c r="B197" s="23"/>
      <c r="C197" s="23"/>
      <c r="D197" s="23"/>
      <c r="E197" s="23"/>
      <c r="F197" s="24"/>
      <c r="G197" s="24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45"/>
      <c r="AE197" s="27"/>
      <c r="AF197" s="17"/>
    </row>
    <row r="198" spans="1:51" ht="16.5" x14ac:dyDescent="0.25">
      <c r="A198" s="28" t="s">
        <v>31</v>
      </c>
      <c r="B198" s="23">
        <f>B192</f>
        <v>16286.9</v>
      </c>
      <c r="C198" s="23">
        <f>H198+J198+L198+N198+P198+R198+T198</f>
        <v>9895.9</v>
      </c>
      <c r="D198" s="23">
        <f>I198+K198+M198+O198+Q198+S198+U198++W198+Y198+AA198+AC198+AE198</f>
        <v>15622.3</v>
      </c>
      <c r="E198" s="23">
        <f>I198+K198+M198+O198+Q198+S198+U198+W198+Y198+AA198+AC198+AE198</f>
        <v>15622.3</v>
      </c>
      <c r="F198" s="24">
        <f>E198/B198</f>
        <v>0.9591941990188434</v>
      </c>
      <c r="G198" s="24">
        <f>E198/C198</f>
        <v>1.5786638911064177</v>
      </c>
      <c r="H198" s="23">
        <f t="shared" ref="H198:AE198" si="67">H189</f>
        <v>0</v>
      </c>
      <c r="I198" s="23">
        <f t="shared" si="67"/>
        <v>0</v>
      </c>
      <c r="J198" s="23">
        <f t="shared" si="67"/>
        <v>0</v>
      </c>
      <c r="K198" s="23">
        <f t="shared" si="67"/>
        <v>0</v>
      </c>
      <c r="L198" s="23">
        <f t="shared" si="67"/>
        <v>635.5</v>
      </c>
      <c r="M198" s="23">
        <f t="shared" si="67"/>
        <v>372.8</v>
      </c>
      <c r="N198" s="23">
        <f t="shared" si="67"/>
        <v>0</v>
      </c>
      <c r="O198" s="23">
        <f t="shared" si="67"/>
        <v>262.7</v>
      </c>
      <c r="P198" s="23">
        <f t="shared" si="67"/>
        <v>3402.4</v>
      </c>
      <c r="Q198" s="23">
        <f t="shared" si="67"/>
        <v>1875.6</v>
      </c>
      <c r="R198" s="23">
        <f t="shared" si="67"/>
        <v>3134.5</v>
      </c>
      <c r="S198" s="23">
        <f t="shared" si="67"/>
        <v>4661.3</v>
      </c>
      <c r="T198" s="23">
        <f t="shared" si="67"/>
        <v>2723.5</v>
      </c>
      <c r="U198" s="23">
        <f t="shared" si="67"/>
        <v>2723.5</v>
      </c>
      <c r="V198" s="23">
        <f t="shared" si="67"/>
        <v>5739.6</v>
      </c>
      <c r="W198" s="23">
        <f t="shared" si="67"/>
        <v>5726.4</v>
      </c>
      <c r="X198" s="23">
        <f t="shared" si="67"/>
        <v>351.4</v>
      </c>
      <c r="Y198" s="23">
        <f t="shared" si="67"/>
        <v>0</v>
      </c>
      <c r="Z198" s="23">
        <f t="shared" si="67"/>
        <v>300</v>
      </c>
      <c r="AA198" s="23">
        <f t="shared" si="67"/>
        <v>0</v>
      </c>
      <c r="AB198" s="23">
        <f t="shared" si="67"/>
        <v>0</v>
      </c>
      <c r="AC198" s="23">
        <f t="shared" si="67"/>
        <v>0</v>
      </c>
      <c r="AD198" s="23">
        <f t="shared" si="67"/>
        <v>0</v>
      </c>
      <c r="AE198" s="23">
        <f t="shared" si="67"/>
        <v>0</v>
      </c>
      <c r="AF198" s="17"/>
    </row>
    <row r="199" spans="1:51" ht="49.5" x14ac:dyDescent="0.25">
      <c r="A199" s="28" t="s">
        <v>32</v>
      </c>
      <c r="B199" s="23"/>
      <c r="C199" s="23"/>
      <c r="D199" s="23"/>
      <c r="E199" s="23"/>
      <c r="F199" s="24"/>
      <c r="G199" s="24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6"/>
      <c r="AE199" s="27"/>
      <c r="AF199" s="17"/>
    </row>
    <row r="200" spans="1:51" ht="16.5" x14ac:dyDescent="0.25">
      <c r="A200" s="28" t="s">
        <v>33</v>
      </c>
      <c r="B200" s="23"/>
      <c r="C200" s="23"/>
      <c r="D200" s="23"/>
      <c r="E200" s="23"/>
      <c r="F200" s="24"/>
      <c r="G200" s="24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6"/>
      <c r="AE200" s="27"/>
      <c r="AF200" s="17"/>
    </row>
    <row r="201" spans="1:51" ht="33" x14ac:dyDescent="0.25">
      <c r="A201" s="63" t="s">
        <v>75</v>
      </c>
      <c r="B201" s="43">
        <f>B202+B203+B204</f>
        <v>17002.900000000001</v>
      </c>
      <c r="C201" s="43">
        <f>C202+C203+C204</f>
        <v>10202.446</v>
      </c>
      <c r="D201" s="43">
        <f>D202+D203+D204</f>
        <v>15937.84</v>
      </c>
      <c r="E201" s="43">
        <f>E202+E203+E204</f>
        <v>15937.84</v>
      </c>
      <c r="F201" s="53">
        <f>E201/B201</f>
        <v>0.93736009739515014</v>
      </c>
      <c r="G201" s="53">
        <f>E201/C201</f>
        <v>1.5621587215457939</v>
      </c>
      <c r="H201" s="43">
        <f>H204</f>
        <v>0</v>
      </c>
      <c r="I201" s="43">
        <f t="shared" ref="I201:AE201" si="68">I204</f>
        <v>0</v>
      </c>
      <c r="J201" s="43">
        <f t="shared" si="68"/>
        <v>0</v>
      </c>
      <c r="K201" s="43">
        <f t="shared" si="68"/>
        <v>0</v>
      </c>
      <c r="L201" s="43">
        <f t="shared" si="68"/>
        <v>905.346</v>
      </c>
      <c r="M201" s="43">
        <f t="shared" si="68"/>
        <v>642.6400000000001</v>
      </c>
      <c r="N201" s="43">
        <f t="shared" si="68"/>
        <v>36.700000000000003</v>
      </c>
      <c r="O201" s="43">
        <f t="shared" si="68"/>
        <v>299.39999999999998</v>
      </c>
      <c r="P201" s="43">
        <f t="shared" si="68"/>
        <v>3402.4</v>
      </c>
      <c r="Q201" s="43">
        <f t="shared" si="68"/>
        <v>1875.6</v>
      </c>
      <c r="R201" s="43">
        <f t="shared" si="68"/>
        <v>3134.5</v>
      </c>
      <c r="S201" s="43">
        <f t="shared" si="68"/>
        <v>4661.3</v>
      </c>
      <c r="T201" s="43">
        <f t="shared" si="68"/>
        <v>2723.5</v>
      </c>
      <c r="U201" s="43">
        <f t="shared" si="68"/>
        <v>2723.5</v>
      </c>
      <c r="V201" s="43">
        <f t="shared" si="68"/>
        <v>5739.6</v>
      </c>
      <c r="W201" s="43">
        <f t="shared" si="68"/>
        <v>5726.4</v>
      </c>
      <c r="X201" s="43">
        <f t="shared" si="68"/>
        <v>374.35399999999998</v>
      </c>
      <c r="Y201" s="43">
        <f t="shared" si="68"/>
        <v>9</v>
      </c>
      <c r="Z201" s="43">
        <f t="shared" si="68"/>
        <v>300</v>
      </c>
      <c r="AA201" s="43">
        <f t="shared" si="68"/>
        <v>0</v>
      </c>
      <c r="AB201" s="43">
        <f t="shared" si="68"/>
        <v>349.8</v>
      </c>
      <c r="AC201" s="43">
        <f t="shared" si="68"/>
        <v>0</v>
      </c>
      <c r="AD201" s="43">
        <f t="shared" si="68"/>
        <v>0</v>
      </c>
      <c r="AE201" s="43">
        <f t="shared" si="68"/>
        <v>0</v>
      </c>
      <c r="AF201" s="62"/>
    </row>
    <row r="202" spans="1:51" ht="16.5" x14ac:dyDescent="0.25">
      <c r="A202" s="22" t="s">
        <v>29</v>
      </c>
      <c r="B202" s="23"/>
      <c r="C202" s="23"/>
      <c r="D202" s="23"/>
      <c r="E202" s="23"/>
      <c r="F202" s="24"/>
      <c r="G202" s="24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7"/>
      <c r="AF202" s="17"/>
    </row>
    <row r="203" spans="1:51" ht="33" x14ac:dyDescent="0.25">
      <c r="A203" s="28" t="s">
        <v>30</v>
      </c>
      <c r="B203" s="23">
        <f>B83</f>
        <v>0</v>
      </c>
      <c r="C203" s="23">
        <f>C83+C183+C197</f>
        <v>0</v>
      </c>
      <c r="D203" s="23">
        <f t="shared" ref="D203:AE203" si="69">D83</f>
        <v>0</v>
      </c>
      <c r="E203" s="23">
        <f t="shared" si="69"/>
        <v>0</v>
      </c>
      <c r="F203" s="25">
        <f t="shared" si="69"/>
        <v>0</v>
      </c>
      <c r="G203" s="25">
        <f t="shared" si="69"/>
        <v>0</v>
      </c>
      <c r="H203" s="23">
        <f t="shared" si="69"/>
        <v>0</v>
      </c>
      <c r="I203" s="23">
        <f t="shared" si="69"/>
        <v>0</v>
      </c>
      <c r="J203" s="23">
        <f t="shared" si="69"/>
        <v>0</v>
      </c>
      <c r="K203" s="23">
        <f t="shared" si="69"/>
        <v>0</v>
      </c>
      <c r="L203" s="23">
        <f t="shared" si="69"/>
        <v>0</v>
      </c>
      <c r="M203" s="23">
        <f t="shared" si="69"/>
        <v>0</v>
      </c>
      <c r="N203" s="23">
        <f t="shared" si="69"/>
        <v>0</v>
      </c>
      <c r="O203" s="23">
        <f t="shared" si="69"/>
        <v>0</v>
      </c>
      <c r="P203" s="23">
        <f t="shared" si="69"/>
        <v>0</v>
      </c>
      <c r="Q203" s="23">
        <f t="shared" si="69"/>
        <v>0</v>
      </c>
      <c r="R203" s="23">
        <f t="shared" si="69"/>
        <v>0</v>
      </c>
      <c r="S203" s="23">
        <f t="shared" si="69"/>
        <v>0</v>
      </c>
      <c r="T203" s="23">
        <f t="shared" si="69"/>
        <v>0</v>
      </c>
      <c r="U203" s="23">
        <f t="shared" si="69"/>
        <v>0</v>
      </c>
      <c r="V203" s="23">
        <f t="shared" si="69"/>
        <v>0</v>
      </c>
      <c r="W203" s="23">
        <f t="shared" si="69"/>
        <v>0</v>
      </c>
      <c r="X203" s="23">
        <f t="shared" si="69"/>
        <v>0</v>
      </c>
      <c r="Y203" s="23">
        <f t="shared" si="69"/>
        <v>0</v>
      </c>
      <c r="Z203" s="23">
        <f t="shared" si="69"/>
        <v>0</v>
      </c>
      <c r="AA203" s="23">
        <f t="shared" si="69"/>
        <v>0</v>
      </c>
      <c r="AB203" s="23">
        <f t="shared" si="69"/>
        <v>0</v>
      </c>
      <c r="AC203" s="23">
        <f t="shared" si="69"/>
        <v>0</v>
      </c>
      <c r="AD203" s="23">
        <f t="shared" si="69"/>
        <v>0</v>
      </c>
      <c r="AE203" s="23">
        <f t="shared" si="69"/>
        <v>0</v>
      </c>
      <c r="AF203" s="17"/>
    </row>
    <row r="204" spans="1:51" ht="16.5" x14ac:dyDescent="0.25">
      <c r="A204" s="22" t="s">
        <v>31</v>
      </c>
      <c r="B204" s="23">
        <f>B84+B184+B198</f>
        <v>17002.900000000001</v>
      </c>
      <c r="C204" s="23">
        <f>C84+C184+C198</f>
        <v>10202.446</v>
      </c>
      <c r="D204" s="23">
        <f>D84+D184+D198</f>
        <v>15937.84</v>
      </c>
      <c r="E204" s="23">
        <f>E84+E184+E198</f>
        <v>15937.84</v>
      </c>
      <c r="F204" s="24">
        <f>E204/B204</f>
        <v>0.93736009739515014</v>
      </c>
      <c r="G204" s="24">
        <f>E204/C204</f>
        <v>1.5621587215457939</v>
      </c>
      <c r="H204" s="23">
        <f t="shared" ref="H204:AE204" si="70">H81+H181+H195</f>
        <v>0</v>
      </c>
      <c r="I204" s="23">
        <f t="shared" si="70"/>
        <v>0</v>
      </c>
      <c r="J204" s="23">
        <f t="shared" si="70"/>
        <v>0</v>
      </c>
      <c r="K204" s="23">
        <f t="shared" si="70"/>
        <v>0</v>
      </c>
      <c r="L204" s="23">
        <f t="shared" si="70"/>
        <v>905.346</v>
      </c>
      <c r="M204" s="23">
        <f t="shared" si="70"/>
        <v>642.6400000000001</v>
      </c>
      <c r="N204" s="23">
        <f t="shared" si="70"/>
        <v>36.700000000000003</v>
      </c>
      <c r="O204" s="23">
        <f t="shared" si="70"/>
        <v>299.39999999999998</v>
      </c>
      <c r="P204" s="23">
        <f t="shared" si="70"/>
        <v>3402.4</v>
      </c>
      <c r="Q204" s="23">
        <f t="shared" si="70"/>
        <v>1875.6</v>
      </c>
      <c r="R204" s="23">
        <f t="shared" si="70"/>
        <v>3134.5</v>
      </c>
      <c r="S204" s="23">
        <f t="shared" si="70"/>
        <v>4661.3</v>
      </c>
      <c r="T204" s="23">
        <f t="shared" si="70"/>
        <v>2723.5</v>
      </c>
      <c r="U204" s="23">
        <f t="shared" si="70"/>
        <v>2723.5</v>
      </c>
      <c r="V204" s="23">
        <f t="shared" si="70"/>
        <v>5739.6</v>
      </c>
      <c r="W204" s="23">
        <f t="shared" si="70"/>
        <v>5726.4</v>
      </c>
      <c r="X204" s="23">
        <f t="shared" si="70"/>
        <v>374.35399999999998</v>
      </c>
      <c r="Y204" s="23">
        <f t="shared" si="70"/>
        <v>9</v>
      </c>
      <c r="Z204" s="23">
        <f t="shared" si="70"/>
        <v>300</v>
      </c>
      <c r="AA204" s="23">
        <f t="shared" si="70"/>
        <v>0</v>
      </c>
      <c r="AB204" s="23">
        <f t="shared" si="70"/>
        <v>349.8</v>
      </c>
      <c r="AC204" s="23">
        <f t="shared" si="70"/>
        <v>0</v>
      </c>
      <c r="AD204" s="23">
        <f t="shared" si="70"/>
        <v>0</v>
      </c>
      <c r="AE204" s="23">
        <f t="shared" si="70"/>
        <v>0</v>
      </c>
      <c r="AF204" s="17"/>
    </row>
    <row r="205" spans="1:51" ht="49.5" x14ac:dyDescent="0.25">
      <c r="A205" s="29" t="s">
        <v>32</v>
      </c>
      <c r="B205" s="23">
        <f t="shared" ref="B205:AE205" si="71">B50</f>
        <v>0</v>
      </c>
      <c r="C205" s="23">
        <f t="shared" si="71"/>
        <v>0</v>
      </c>
      <c r="D205" s="23">
        <f t="shared" si="71"/>
        <v>0</v>
      </c>
      <c r="E205" s="23">
        <f t="shared" si="71"/>
        <v>0</v>
      </c>
      <c r="F205" s="25">
        <f>IFERROR(F50,0)</f>
        <v>0</v>
      </c>
      <c r="G205" s="25" t="e">
        <f t="shared" si="71"/>
        <v>#DIV/0!</v>
      </c>
      <c r="H205" s="25">
        <f t="shared" si="71"/>
        <v>0</v>
      </c>
      <c r="I205" s="25">
        <f t="shared" si="71"/>
        <v>0</v>
      </c>
      <c r="J205" s="25">
        <f t="shared" si="71"/>
        <v>0</v>
      </c>
      <c r="K205" s="25">
        <f t="shared" si="71"/>
        <v>0</v>
      </c>
      <c r="L205" s="25">
        <f t="shared" si="71"/>
        <v>0</v>
      </c>
      <c r="M205" s="25">
        <f t="shared" si="71"/>
        <v>0</v>
      </c>
      <c r="N205" s="25">
        <f t="shared" si="71"/>
        <v>0</v>
      </c>
      <c r="O205" s="25">
        <f t="shared" si="71"/>
        <v>0</v>
      </c>
      <c r="P205" s="25">
        <f t="shared" si="71"/>
        <v>0</v>
      </c>
      <c r="Q205" s="25">
        <f t="shared" si="71"/>
        <v>0</v>
      </c>
      <c r="R205" s="25">
        <f t="shared" si="71"/>
        <v>0</v>
      </c>
      <c r="S205" s="25">
        <f t="shared" si="71"/>
        <v>0</v>
      </c>
      <c r="T205" s="25">
        <f t="shared" si="71"/>
        <v>0</v>
      </c>
      <c r="U205" s="25">
        <f t="shared" si="71"/>
        <v>0</v>
      </c>
      <c r="V205" s="25">
        <f t="shared" si="71"/>
        <v>0</v>
      </c>
      <c r="W205" s="25">
        <f t="shared" si="71"/>
        <v>0</v>
      </c>
      <c r="X205" s="25">
        <f t="shared" si="71"/>
        <v>0</v>
      </c>
      <c r="Y205" s="25">
        <f t="shared" si="71"/>
        <v>0</v>
      </c>
      <c r="Z205" s="25">
        <f t="shared" si="71"/>
        <v>0</v>
      </c>
      <c r="AA205" s="25">
        <f t="shared" si="71"/>
        <v>0</v>
      </c>
      <c r="AB205" s="25">
        <f t="shared" si="71"/>
        <v>0</v>
      </c>
      <c r="AC205" s="25">
        <f t="shared" si="71"/>
        <v>0</v>
      </c>
      <c r="AD205" s="25">
        <f t="shared" si="71"/>
        <v>0</v>
      </c>
      <c r="AE205" s="23">
        <f t="shared" si="71"/>
        <v>0</v>
      </c>
      <c r="AF205" s="17"/>
    </row>
    <row r="206" spans="1:51" ht="16.5" x14ac:dyDescent="0.25">
      <c r="A206" s="22" t="s">
        <v>33</v>
      </c>
      <c r="B206" s="23"/>
      <c r="C206" s="23"/>
      <c r="D206" s="23"/>
      <c r="E206" s="23"/>
      <c r="F206" s="24"/>
      <c r="G206" s="24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7"/>
      <c r="AF206" s="17"/>
    </row>
    <row r="207" spans="1:51" ht="16.5" x14ac:dyDescent="0.25">
      <c r="A207" s="64"/>
      <c r="B207" s="65"/>
      <c r="C207" s="65"/>
      <c r="D207" s="65"/>
      <c r="E207" s="65"/>
      <c r="F207" s="65"/>
      <c r="G207" s="65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27"/>
      <c r="AF207" s="17"/>
    </row>
    <row r="208" spans="1:51" ht="18.75" x14ac:dyDescent="0.3">
      <c r="A208" s="95" t="s">
        <v>76</v>
      </c>
      <c r="B208" s="95"/>
      <c r="C208" s="67"/>
      <c r="D208" s="67"/>
      <c r="E208" s="67"/>
      <c r="F208" s="68"/>
      <c r="G208" s="69" t="s">
        <v>77</v>
      </c>
      <c r="H208" s="69"/>
      <c r="I208" s="69"/>
      <c r="J208" s="69"/>
      <c r="K208" s="70"/>
      <c r="L208" s="70"/>
      <c r="M208" s="70"/>
      <c r="N208" s="70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2"/>
    </row>
    <row r="209" spans="1:32" ht="18.75" x14ac:dyDescent="0.3">
      <c r="A209" s="73"/>
      <c r="B209" s="74"/>
      <c r="C209" s="75"/>
      <c r="D209" s="67"/>
      <c r="E209" s="67"/>
      <c r="F209" s="76"/>
      <c r="G209" s="96"/>
      <c r="H209" s="96"/>
      <c r="I209" s="97"/>
      <c r="J209" s="97"/>
      <c r="K209" s="97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7"/>
      <c r="AF209" s="78"/>
    </row>
    <row r="210" spans="1:32" ht="15.75" x14ac:dyDescent="0.25">
      <c r="A210" s="79" t="s">
        <v>78</v>
      </c>
      <c r="B210" s="80"/>
      <c r="C210" s="77"/>
      <c r="D210" s="77"/>
      <c r="E210" s="77"/>
      <c r="F210" s="77"/>
      <c r="G210" s="84" t="s">
        <v>78</v>
      </c>
      <c r="H210" s="84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81"/>
    </row>
    <row r="211" spans="1:32" ht="18.75" x14ac:dyDescent="0.3">
      <c r="A211" s="82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7"/>
      <c r="AF211" s="83"/>
    </row>
  </sheetData>
  <mergeCells count="60"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1:AE31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F5:AF6"/>
    <mergeCell ref="A9:AE9"/>
    <mergeCell ref="A10:AE10"/>
    <mergeCell ref="A17:AE17"/>
    <mergeCell ref="A24:AE24"/>
    <mergeCell ref="A87:AE87"/>
    <mergeCell ref="A38:AE38"/>
    <mergeCell ref="A45:AE45"/>
    <mergeCell ref="A52:AE52"/>
    <mergeCell ref="A59:AE59"/>
    <mergeCell ref="A66:AE66"/>
    <mergeCell ref="A69:AE69"/>
    <mergeCell ref="A71:AE71"/>
    <mergeCell ref="A73:AE73"/>
    <mergeCell ref="A75:AE75"/>
    <mergeCell ref="A77:AE77"/>
    <mergeCell ref="A79:AE79"/>
    <mergeCell ref="A160:AE160"/>
    <mergeCell ref="A88:AE88"/>
    <mergeCell ref="A95:AE95"/>
    <mergeCell ref="A102:AE102"/>
    <mergeCell ref="A109:AE109"/>
    <mergeCell ref="A116:AE116"/>
    <mergeCell ref="A123:AE123"/>
    <mergeCell ref="A130:AE130"/>
    <mergeCell ref="A137:AE137"/>
    <mergeCell ref="A144:AE144"/>
    <mergeCell ref="A151:AE151"/>
    <mergeCell ref="A153:AE153"/>
    <mergeCell ref="G210:H210"/>
    <mergeCell ref="A167:AE167"/>
    <mergeCell ref="A174:AE174"/>
    <mergeCell ref="A187:AE187"/>
    <mergeCell ref="A188:AE188"/>
    <mergeCell ref="A208:B208"/>
    <mergeCell ref="G209:H209"/>
    <mergeCell ref="I209:K209"/>
  </mergeCells>
  <pageMargins left="0.7" right="0.7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2021-10-06T07:23:16Z</dcterms:modified>
</cp:coreProperties>
</file>