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
    </mc:Choice>
  </mc:AlternateContent>
  <bookViews>
    <workbookView xWindow="0" yWindow="0" windowWidth="25200" windowHeight="11250"/>
  </bookViews>
  <sheets>
    <sheet name="МП СОГХ" sheetId="1" r:id="rId1"/>
  </sheets>
  <definedNames>
    <definedName name="Z_06A69783_2FAA_4B05_9CD3_C97C7DF94659_.wvu.Cols" localSheetId="0" hidden="1">'МП СОГХ'!$S:$S</definedName>
    <definedName name="Z_0A7892A9_C788_4A52_B70F_E061EF7EBA75_.wvu.Cols" localSheetId="0" hidden="1">'МП СОГХ'!$S:$S</definedName>
    <definedName name="Z_0E67524B_A824_49FB_A67D_C1771603425D_.wvu.Cols" localSheetId="0" hidden="1">'МП СОГХ'!$S:$S</definedName>
    <definedName name="Z_2632A833_96F5_4A25_97EB_81ED19BC2F66_.wvu.Cols" localSheetId="0" hidden="1">'МП СОГХ'!$S:$S</definedName>
    <definedName name="Z_29B41C1A_DE4D_4DEA_B90B_19C46C754CB5_.wvu.Cols" localSheetId="0" hidden="1">'МП СОГХ'!$S:$S</definedName>
    <definedName name="Z_29B41C1A_DE4D_4DEA_B90B_19C46C754CB5_.wvu.PrintArea" localSheetId="0" hidden="1">'МП СОГХ'!$A$1:$T$18</definedName>
    <definedName name="Z_2BD323B3_0AFD_4A0F_92BE_DE4822DF2931_.wvu.Cols" localSheetId="0" hidden="1">'МП СОГХ'!$S:$S</definedName>
    <definedName name="Z_3A1AD47D_D360_494C_B851_D14B33F8032B_.wvu.Cols" localSheetId="0" hidden="1">'МП СОГХ'!$S:$S</definedName>
    <definedName name="Z_459390C8_C5DF_49F1_A77C_C618340F3CD1_.wvu.Cols" localSheetId="0" hidden="1">'МП СОГХ'!$S:$S</definedName>
    <definedName name="Z_4FCF4851_1FFB_4291_9E63_B5ADD52F8DBE_.wvu.Cols" localSheetId="0" hidden="1">'МП СОГХ'!$S:$S</definedName>
    <definedName name="Z_536E4AEA_F618_4F85_8552_BC1DB5601AA9_.wvu.Cols" localSheetId="0" hidden="1">'МП СОГХ'!$S:$S</definedName>
    <definedName name="Z_5F1BE36F_0832_42CE_A3FC_1A76BC593CBA_.wvu.Cols" localSheetId="0" hidden="1">'МП СОГХ'!$S:$S</definedName>
    <definedName name="Z_6A6C9703_C16B_46D2_8CEE_AD24BCFE6CF3_.wvu.Cols" localSheetId="0" hidden="1">'МП СОГХ'!$S:$S</definedName>
    <definedName name="Z_6A6C9703_C16B_46D2_8CEE_AD24BCFE6CF3_.wvu.PrintArea" localSheetId="0" hidden="1">'МП СОГХ'!$A$1:$T$18</definedName>
    <definedName name="Z_6AC0ED22_CCBF_444B_9F29_F3EDD4234483_.wvu.Cols" localSheetId="0" hidden="1">'МП СОГХ'!$S:$S</definedName>
    <definedName name="Z_73C3B9D4_9210_43F5_9883_0E949EA0E341_.wvu.Cols" localSheetId="0" hidden="1">'МП СОГХ'!$S:$S</definedName>
    <definedName name="Z_7ECADF5B_4174_4035_8137_3D83A4A93CD5_.wvu.Cols" localSheetId="0" hidden="1">'МП СОГХ'!$S:$S</definedName>
    <definedName name="Z_80AD08A8_345A_453A_A104_5E3DA1078B6F_.wvu.Cols" localSheetId="0" hidden="1">'МП СОГХ'!$S:$S</definedName>
    <definedName name="Z_8E7CBF92_2A8A_4486_AE31_320A2A4BD935_.wvu.Cols" localSheetId="0" hidden="1">'МП СОГХ'!$S:$S</definedName>
    <definedName name="Z_AA1E88D6_B765_4D8A_BB20_FCE31C48857F_.wvu.Cols" localSheetId="0" hidden="1">'МП СОГХ'!$S:$S</definedName>
    <definedName name="Z_AF8A7EC1_5680_4411_8CA7_5C7F5D245B03_.wvu.Cols" localSheetId="0" hidden="1">'МП СОГХ'!$S:$S</definedName>
    <definedName name="Z_B08D60EB_17AC_43BC_A2EA_BCC34DA15115_.wvu.Cols" localSheetId="0" hidden="1">'МП СОГХ'!$S:$S</definedName>
    <definedName name="Z_BC0D032C_B7DF_4F2E_B1DC_6C55D32E50A7_.wvu.Cols" localSheetId="0" hidden="1">'МП СОГХ'!$S:$S</definedName>
    <definedName name="Z_BDED3506_9430_4352_8E58_74A02AA55749_.wvu.Cols" localSheetId="0" hidden="1">'МП СОГХ'!$S:$S</definedName>
    <definedName name="Z_BEF67C10_7FC6_4F33_B3F9_204F29E3E218_.wvu.Cols" localSheetId="0" hidden="1">'МП СОГХ'!$S:$S</definedName>
    <definedName name="Z_CC311ED5_8E9A_4A74_AF81_E2B2B6EAD85B_.wvu.Cols" localSheetId="0" hidden="1">'МП СОГХ'!$S:$S</definedName>
    <definedName name="Z_DBB9E7F6_7701_4D52_8273_C96C8672D403_.wvu.Cols" localSheetId="0" hidden="1">'МП СОГХ'!$S:$S</definedName>
    <definedName name="Z_E5A2ECE4_B75B_45A2_AE22_0D04E85CEB66_.wvu.Cols" localSheetId="0" hidden="1">'МП СОГХ'!$S:$S</definedName>
    <definedName name="Z_E82CE51D_E642_4881_A0F3_F33C1C34AFA1_.wvu.Cols" localSheetId="0" hidden="1">'МП СОГХ'!$S:$S</definedName>
    <definedName name="Z_F02E4BFF_91CB_4809_939D_2DEDB7A6D27E_.wvu.Cols" localSheetId="0" hidden="1">'МП СОГХ'!$S:$S</definedName>
    <definedName name="Z_F1DC9DCC_06E3_4E7B_88AF_BCE58DCEC1FC_.wvu.Cols" localSheetId="0" hidden="1">'МП СОГХ'!$S:$S</definedName>
    <definedName name="Z_F48E67D2_2C8C_4D86_A2A9_F44F569AC752_.wvu.Cols" localSheetId="0" hidden="1">'МП СОГХ'!$S:$S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 l="1"/>
  <c r="S16" i="1"/>
  <c r="S15" i="1"/>
  <c r="S14" i="1"/>
  <c r="S13" i="1"/>
  <c r="S12" i="1"/>
  <c r="S11" i="1"/>
  <c r="S10" i="1"/>
  <c r="S9" i="1"/>
  <c r="S8" i="1"/>
  <c r="O8" i="1"/>
  <c r="N8" i="1"/>
  <c r="M8" i="1"/>
  <c r="L8" i="1"/>
  <c r="K8" i="1"/>
  <c r="J8" i="1"/>
  <c r="I8" i="1"/>
  <c r="S7" i="1"/>
  <c r="S6" i="1"/>
</calcChain>
</file>

<file path=xl/sharedStrings.xml><?xml version="1.0" encoding="utf-8"?>
<sst xmlns="http://schemas.openxmlformats.org/spreadsheetml/2006/main" count="100" uniqueCount="48">
  <si>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</si>
  <si>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 п/п</t>
  </si>
  <si>
    <t>Наименование показателей результатов</t>
  </si>
  <si>
    <t>Единица измерения</t>
  </si>
  <si>
    <t>Базовый показатель на начало реализации программы</t>
  </si>
  <si>
    <t>Утверждено программой на 2023 год</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</si>
  <si>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</si>
  <si>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</si>
  <si>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</si>
  <si>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</si>
  <si>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</si>
  <si>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</si>
  <si>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</si>
  <si>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</si>
  <si>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</si>
  <si>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</si>
  <si>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</si>
  <si>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</si>
  <si>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</si>
  <si>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 xml:space="preserve">оценка </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</si>
  <si>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</si>
  <si>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"Содержание объектов 
городского хозяйства и инженерной 
инфраструктуры в городе Когалыме
"</t>
  </si>
  <si>
    <t>I</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</si>
  <si>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</si>
  <si>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</si>
  <si>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II</t>
  </si>
  <si>
    <t>Обеспечение текущего содержания территорий городского кладбища и мест захоронений</t>
  </si>
  <si>
    <t>Обеспечение электроэнергией на освещение дворов, улиц и магистралей города Когалыма</t>
  </si>
  <si>
    <t>кВт*час</t>
  </si>
  <si>
    <t> 3289000</t>
  </si>
  <si>
    <t>Выполнение услуг по погребению умерших</t>
  </si>
  <si>
    <t>%</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</si>
  <si>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</si>
  <si>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</si>
  <si>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</si>
  <si>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</si>
  <si>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Осуществление иных полномочий в сфере жилищно-коммунального и городского хозяйства в городе Когалыме</t>
  </si>
  <si>
    <t>Выполнение работ по обустройству и ремонту пешеходных дорожек и тротуаров</t>
  </si>
  <si>
    <t>м</t>
  </si>
  <si>
    <t>Установка ограждений в районе пешеходных переходов</t>
  </si>
  <si>
    <t>Выполнены в полном объеме работы по объектам: 
- кольцо Дружбы народов - пр.Нефтяников (385 м); 
- кольцевая развязка ул.Сибиркая-Повха (206 м).</t>
  </si>
  <si>
    <t>Количество благоустроенных объектов территории города Когалыма (устройство, ремонт системы ливневой канализации)</t>
  </si>
  <si>
    <t xml:space="preserve">количество объектов </t>
  </si>
  <si>
    <r>
      <t>Запланированы работы по объектам:
- ул.Югорская, 16 - МАДОУ Сказка (2 корп); 
- МАОУ СОШ №6;
- ул.Нефтяников, 17, 19; 
- Сург.шоссе, 7; 
- заезд Сург.шоссе, 3. (</t>
    </r>
    <r>
      <rPr>
        <b/>
        <sz val="12"/>
        <rFont val="Times New Roman"/>
        <family val="1"/>
        <charset val="204"/>
      </rPr>
      <t>В стадии приемки</t>
    </r>
    <r>
      <rPr>
        <sz val="12"/>
        <rFont val="Times New Roman"/>
        <family val="1"/>
        <charset val="204"/>
      </rPr>
      <t>)</t>
    </r>
  </si>
  <si>
    <t>Покраска, отделка фасадов зданий и сооружений, количество объектов 10</t>
  </si>
  <si>
    <t>Выполнены работы по художественому оформлению объектов: "Центральный распределительный пункт №10"; Строения, расположенные по адресу: ХМАО-Югра, г.Когалым, лесной массив 7 мкр. по ул.Градостроителей.</t>
  </si>
  <si>
    <t>Снос здания средней образовательной школы №7 корпус №2</t>
  </si>
  <si>
    <r>
      <t xml:space="preserve">Выполнены в полном объеме работы по объектам:  Объемом 3 179 м2
1. ул.Южная от ГВК до ТК Миллениум </t>
    </r>
    <r>
      <rPr>
        <sz val="12"/>
        <color rgb="FF0070C0"/>
        <rFont val="Times New Roman"/>
        <family val="1"/>
        <charset val="204"/>
      </rPr>
      <t>804 м2</t>
    </r>
    <r>
      <rPr>
        <sz val="12"/>
        <rFont val="Times New Roman"/>
        <family val="1"/>
        <charset val="204"/>
      </rPr>
      <t xml:space="preserve">
2. ул.Ленинградская 61 </t>
    </r>
    <r>
      <rPr>
        <sz val="12"/>
        <color rgb="FF0070C0"/>
        <rFont val="Times New Roman"/>
        <family val="1"/>
        <charset val="204"/>
      </rPr>
      <t>232 м2</t>
    </r>
    <r>
      <rPr>
        <sz val="12"/>
        <rFont val="Times New Roman"/>
        <family val="1"/>
        <charset val="204"/>
      </rPr>
      <t xml:space="preserve">
3. ул.Степана Повха 4 292 м2
4. вдоль МАДОУ "Сказка" ул.Дружбы народов, д.20 270 м2
5. ул.Молодежная, 13б магазин АХ </t>
    </r>
    <r>
      <rPr>
        <sz val="12"/>
        <color rgb="FF0070C0"/>
        <rFont val="Times New Roman"/>
        <family val="1"/>
        <charset val="204"/>
      </rPr>
      <t>180 м2</t>
    </r>
    <r>
      <rPr>
        <sz val="12"/>
        <rFont val="Times New Roman"/>
        <family val="1"/>
        <charset val="204"/>
      </rPr>
      <t xml:space="preserve">
6. ул.Степана Повха (Айсберг) 86 м2
7. ул.Ленинградская 37, 45, 53 602 м2
8. ул.Ленинградская, 29 фасад Надежда 132 м2
9. Южная (ТЦ Магнит) 96 м2
10. Югорочка  200 м2
11. Рябиновый бульвар 150 м2
12. Парк Победы 135 м2
Оплата произведена по трем объектам.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</si>
</sst>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b/>
      <sz val="13"/>
      <color rgb="FF00B050"/>
      <name val="Times New Roman"/>
      <family val="1"/>
      <charset val="204"/>
    </font>
    <font>
      <sz val="13"/>
      <name val="Times New Roman"/>
      <family val="1"/>
      <charset val="204"/>
    </font>
    <font>
      <b/>
      <sz val="12"/>
      <color rgb="FF00B050"/>
      <name val="Times New Roman"/>
      <family val="1"/>
      <charset val="204"/>
    </font>
    <font>
      <sz val="12"/>
      <color rgb="FF0070C0"/>
      <name val="Times New Roman"/>
      <family val="1"/>
      <charset val="204"/>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1" fillId="0" borderId="0"/>
  </cellStyleXfs>
  <cellXfs count="39">
    <xf numFmtId="0" fontId="0" fillId="0" borderId="0" xfId="0"/>
    <xf numFmtId="0" fontId="5" fillId="0" borderId="1" xfId="1" applyFont="1" applyFill="1" applyBorder="1" applyAlignment="1">
      <alignment vertical="center"/>
    </xf>
    <xf numFmtId="0" fontId="5" fillId="2" borderId="2" xfId="1" applyFont="1" applyFill="1" applyBorder="1" applyAlignment="1">
      <alignment horizontal="center" vertical="center" textRotation="90" wrapText="1"/>
    </xf>
    <xf numFmtId="0" fontId="5" fillId="0"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3" fontId="4" fillId="4"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Border="1"/>
    <xf numFmtId="0" fontId="9" fillId="0" borderId="1" xfId="0" applyFont="1" applyBorder="1" applyAlignment="1">
      <alignment horizontal="center" vertical="center" wrapText="1"/>
    </xf>
    <xf numFmtId="0" fontId="12" fillId="0" borderId="0" xfId="0" applyFont="1"/>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4" xfId="1" applyFont="1" applyFill="1" applyBorder="1" applyAlignment="1">
      <alignment vertical="center"/>
    </xf>
    <xf numFmtId="0" fontId="6" fillId="0" borderId="5" xfId="1" applyFont="1" applyFill="1" applyBorder="1" applyAlignment="1">
      <alignment vertical="center"/>
    </xf>
  </cellXfs>
  <cellStyles count="2">
    <cellStyle name="Обычный" xfId="0" builtinId="0"/>
    <cellStyle name="Обычный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view="pageBreakPreview" zoomScale="55" zoomScaleNormal="40" zoomScaleSheetLayoutView="55" workbookViewId="0">
      <pane xSplit="6" ySplit="5" topLeftCell="G12" activePane="bottomRight" state="frozen"/>
      <selection pane="topRight" activeCell="G1" sqref="G1"/>
      <selection pane="bottomLeft" activeCell="A6" sqref="A6"/>
      <selection pane="bottomRight" activeCell="M16" sqref="M16"/>
    </sheetView>
  </sheetViews>
  <sheetFormatPr defaultRowHeight="15" x14ac:dyDescent="0.25"/>
  <cols>
    <col min="1" max="1" width="11.7109375" customWidth="1"/>
    <col min="2" max="2" width="11.7109375" style="25"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9" t="s">
        <v>0</v>
      </c>
      <c r="C1" s="30"/>
      <c r="D1" s="30"/>
      <c r="E1" s="30"/>
      <c r="F1" s="30"/>
      <c r="G1" s="30"/>
      <c r="H1" s="30"/>
      <c r="I1" s="30"/>
      <c r="J1" s="30"/>
      <c r="K1" s="30"/>
      <c r="L1" s="30"/>
      <c r="M1" s="30"/>
      <c r="N1" s="30"/>
      <c r="O1" s="30"/>
      <c r="P1" s="30"/>
      <c r="Q1" s="30"/>
      <c r="R1" s="30"/>
      <c r="S1" s="30"/>
      <c r="T1" s="30"/>
    </row>
    <row r="2" spans="1:20" ht="15.75" x14ac:dyDescent="0.25">
      <c r="A2" s="31"/>
      <c r="B2" s="32" t="s">
        <v>1</v>
      </c>
      <c r="C2" s="33" t="s">
        <v>2</v>
      </c>
      <c r="D2" s="33" t="s">
        <v>3</v>
      </c>
      <c r="E2" s="33" t="s">
        <v>4</v>
      </c>
      <c r="F2" s="33" t="s">
        <v>5</v>
      </c>
      <c r="G2" s="36" t="s">
        <v>6</v>
      </c>
      <c r="H2" s="37"/>
      <c r="I2" s="37"/>
      <c r="J2" s="37"/>
      <c r="K2" s="37"/>
      <c r="L2" s="37"/>
      <c r="M2" s="37"/>
      <c r="N2" s="37"/>
      <c r="O2" s="37"/>
      <c r="P2" s="37"/>
      <c r="Q2" s="37"/>
      <c r="R2" s="37"/>
      <c r="S2" s="38"/>
      <c r="T2" s="1"/>
    </row>
    <row r="3" spans="1:20" ht="119.25" customHeight="1" x14ac:dyDescent="0.25">
      <c r="A3" s="31"/>
      <c r="B3" s="32"/>
      <c r="C3" s="34"/>
      <c r="D3" s="35"/>
      <c r="E3" s="35"/>
      <c r="F3" s="35"/>
      <c r="G3" s="2" t="s">
        <v>7</v>
      </c>
      <c r="H3" s="2" t="s">
        <v>8</v>
      </c>
      <c r="I3" s="2" t="s">
        <v>9</v>
      </c>
      <c r="J3" s="2" t="s">
        <v>10</v>
      </c>
      <c r="K3" s="2" t="s">
        <v>11</v>
      </c>
      <c r="L3" s="2" t="s">
        <v>12</v>
      </c>
      <c r="M3" s="2" t="s">
        <v>13</v>
      </c>
      <c r="N3" s="2" t="s">
        <v>14</v>
      </c>
      <c r="O3" s="2" t="s">
        <v>15</v>
      </c>
      <c r="P3" s="2" t="s">
        <v>16</v>
      </c>
      <c r="Q3" s="2" t="s">
        <v>17</v>
      </c>
      <c r="R3" s="2" t="s">
        <v>18</v>
      </c>
      <c r="S3" s="2" t="s">
        <v>19</v>
      </c>
      <c r="T3" s="3" t="s">
        <v>20</v>
      </c>
    </row>
    <row r="4" spans="1:20" ht="15.75" x14ac:dyDescent="0.25">
      <c r="A4" s="4"/>
      <c r="B4" s="5">
        <v>1</v>
      </c>
      <c r="C4" s="5">
        <v>2</v>
      </c>
      <c r="D4" s="5">
        <v>3</v>
      </c>
      <c r="E4" s="5">
        <v>4</v>
      </c>
      <c r="F4" s="5">
        <v>5</v>
      </c>
      <c r="G4" s="5">
        <v>6</v>
      </c>
      <c r="H4" s="5">
        <v>7</v>
      </c>
      <c r="I4" s="5">
        <v>8</v>
      </c>
      <c r="J4" s="5">
        <v>9</v>
      </c>
      <c r="K4" s="5">
        <v>10</v>
      </c>
      <c r="L4" s="5">
        <v>11</v>
      </c>
      <c r="M4" s="5">
        <v>12</v>
      </c>
      <c r="N4" s="5">
        <v>13</v>
      </c>
      <c r="O4" s="5">
        <v>14</v>
      </c>
      <c r="P4" s="5">
        <v>15</v>
      </c>
      <c r="Q4" s="5">
        <v>16</v>
      </c>
      <c r="R4" s="6">
        <v>17</v>
      </c>
      <c r="S4" s="6"/>
      <c r="T4" s="7">
        <v>18</v>
      </c>
    </row>
    <row r="5" spans="1:20" ht="20.25" x14ac:dyDescent="0.25">
      <c r="B5" s="26" t="s">
        <v>21</v>
      </c>
      <c r="C5" s="27"/>
      <c r="D5" s="27"/>
      <c r="E5" s="27"/>
      <c r="F5" s="27"/>
      <c r="G5" s="27"/>
      <c r="H5" s="27"/>
      <c r="I5" s="27"/>
      <c r="J5" s="27"/>
      <c r="K5" s="27"/>
      <c r="L5" s="27"/>
      <c r="M5" s="27"/>
      <c r="N5" s="27"/>
      <c r="O5" s="27"/>
      <c r="P5" s="27"/>
      <c r="Q5" s="27"/>
      <c r="R5" s="27"/>
      <c r="S5" s="27"/>
      <c r="T5" s="28"/>
    </row>
    <row r="6" spans="1:20" ht="78.75" x14ac:dyDescent="0.25">
      <c r="A6" s="8">
        <v>1</v>
      </c>
      <c r="B6" s="9" t="s">
        <v>22</v>
      </c>
      <c r="C6" s="10" t="s">
        <v>23</v>
      </c>
      <c r="D6" s="11" t="s">
        <v>24</v>
      </c>
      <c r="E6" s="11">
        <v>692.75400000000002</v>
      </c>
      <c r="F6" s="12">
        <v>664.42700000000002</v>
      </c>
      <c r="G6" s="13">
        <v>664.42700000000002</v>
      </c>
      <c r="H6" s="13">
        <v>664.42700000000002</v>
      </c>
      <c r="I6" s="13">
        <v>664.42700000000002</v>
      </c>
      <c r="J6" s="11">
        <v>664.42700000000002</v>
      </c>
      <c r="K6" s="11">
        <v>664.42700000000002</v>
      </c>
      <c r="L6" s="11">
        <v>664.42700000000002</v>
      </c>
      <c r="M6" s="11">
        <v>664.42700000000002</v>
      </c>
      <c r="N6" s="11">
        <v>664.42700000000002</v>
      </c>
      <c r="O6" s="11">
        <v>664.42700000000002</v>
      </c>
      <c r="P6" s="11">
        <v>664.42700000000002</v>
      </c>
      <c r="Q6" s="11"/>
      <c r="R6" s="11"/>
      <c r="S6" s="14">
        <f>145.7/F6*100</f>
        <v>21.928669364730808</v>
      </c>
      <c r="T6" s="10"/>
    </row>
    <row r="7" spans="1:20" ht="47.25" x14ac:dyDescent="0.25">
      <c r="A7" s="8">
        <v>2</v>
      </c>
      <c r="B7" s="9" t="s">
        <v>25</v>
      </c>
      <c r="C7" s="10" t="s">
        <v>26</v>
      </c>
      <c r="D7" s="11" t="s">
        <v>24</v>
      </c>
      <c r="E7" s="11">
        <v>95.188999999999993</v>
      </c>
      <c r="F7" s="12">
        <v>95.188999999999993</v>
      </c>
      <c r="G7" s="13">
        <v>95.188999999999993</v>
      </c>
      <c r="H7" s="13">
        <v>95.188999999999993</v>
      </c>
      <c r="I7" s="13">
        <v>95.188999999999993</v>
      </c>
      <c r="J7" s="15">
        <v>95.188999999999993</v>
      </c>
      <c r="K7" s="15">
        <v>95.188999999999993</v>
      </c>
      <c r="L7" s="11">
        <v>95.188999999999993</v>
      </c>
      <c r="M7" s="11">
        <v>95.188999999999993</v>
      </c>
      <c r="N7" s="11">
        <v>95.188999999999993</v>
      </c>
      <c r="O7" s="11">
        <v>95.188999999999993</v>
      </c>
      <c r="P7" s="11">
        <v>95.188999999999993</v>
      </c>
      <c r="Q7" s="14"/>
      <c r="R7" s="11"/>
      <c r="S7" s="14">
        <f>Q7/F7*100</f>
        <v>0</v>
      </c>
      <c r="T7" s="10"/>
    </row>
    <row r="8" spans="1:20" ht="47.25" x14ac:dyDescent="0.25">
      <c r="A8" s="8">
        <v>3</v>
      </c>
      <c r="B8" s="9">
        <v>1</v>
      </c>
      <c r="C8" s="10" t="s">
        <v>27</v>
      </c>
      <c r="D8" s="11" t="s">
        <v>28</v>
      </c>
      <c r="E8" s="16">
        <v>2212525</v>
      </c>
      <c r="F8" s="12" t="s">
        <v>29</v>
      </c>
      <c r="G8" s="13">
        <v>325450</v>
      </c>
      <c r="H8" s="11">
        <v>271548</v>
      </c>
      <c r="I8" s="11">
        <f>194762+25223+4906+2321</f>
        <v>227212</v>
      </c>
      <c r="J8" s="11">
        <f>21091+130363+13621+3800+2224</f>
        <v>171099</v>
      </c>
      <c r="K8" s="11">
        <f>1509+96651+8218+3567+2376</f>
        <v>112321</v>
      </c>
      <c r="L8" s="16">
        <f>325+37064+3024+3105+2358</f>
        <v>45876</v>
      </c>
      <c r="M8" s="16">
        <f>1053+67498+1908+3238+2730</f>
        <v>76427</v>
      </c>
      <c r="N8" s="16">
        <f>1733+141726+7691+3031+2505</f>
        <v>156686</v>
      </c>
      <c r="O8" s="16">
        <f>4180+173834+10304+2929+2468</f>
        <v>193715</v>
      </c>
      <c r="P8" s="16"/>
      <c r="Q8" s="16"/>
      <c r="R8" s="16"/>
      <c r="S8" s="14" t="e">
        <f>Q8/F8*100</f>
        <v>#VALUE!</v>
      </c>
      <c r="T8" s="10"/>
    </row>
    <row r="9" spans="1:20" ht="31.5" x14ac:dyDescent="0.25">
      <c r="A9" s="17">
        <v>4</v>
      </c>
      <c r="B9" s="15">
        <v>2</v>
      </c>
      <c r="C9" s="10" t="s">
        <v>30</v>
      </c>
      <c r="D9" s="11" t="s">
        <v>31</v>
      </c>
      <c r="E9" s="11">
        <v>100</v>
      </c>
      <c r="F9" s="12">
        <v>100</v>
      </c>
      <c r="G9" s="13">
        <v>100</v>
      </c>
      <c r="H9" s="13">
        <v>100</v>
      </c>
      <c r="I9" s="13">
        <v>100</v>
      </c>
      <c r="J9" s="11">
        <v>100</v>
      </c>
      <c r="K9" s="11">
        <v>100</v>
      </c>
      <c r="L9" s="11">
        <v>100</v>
      </c>
      <c r="M9" s="11">
        <v>100</v>
      </c>
      <c r="N9" s="11">
        <v>100</v>
      </c>
      <c r="O9" s="11">
        <v>100</v>
      </c>
      <c r="P9" s="11">
        <v>100</v>
      </c>
      <c r="Q9" s="18"/>
      <c r="R9" s="11"/>
      <c r="S9" s="14">
        <f>Q9/F9*100</f>
        <v>0</v>
      </c>
      <c r="T9" s="10"/>
    </row>
    <row r="10" spans="1:20" ht="31.5" x14ac:dyDescent="0.25">
      <c r="A10" s="17">
        <v>5</v>
      </c>
      <c r="B10" s="15">
        <v>3</v>
      </c>
      <c r="C10" s="10" t="s">
        <v>32</v>
      </c>
      <c r="D10" s="11" t="s">
        <v>31</v>
      </c>
      <c r="E10" s="11">
        <v>100</v>
      </c>
      <c r="F10" s="12">
        <v>100</v>
      </c>
      <c r="G10" s="13">
        <v>100</v>
      </c>
      <c r="H10" s="13">
        <v>100</v>
      </c>
      <c r="I10" s="13">
        <v>100</v>
      </c>
      <c r="J10" s="11">
        <v>100</v>
      </c>
      <c r="K10" s="11">
        <v>100</v>
      </c>
      <c r="L10" s="11">
        <v>100</v>
      </c>
      <c r="M10" s="11">
        <v>100</v>
      </c>
      <c r="N10" s="11">
        <v>100</v>
      </c>
      <c r="O10" s="11">
        <v>100</v>
      </c>
      <c r="P10" s="11">
        <v>100</v>
      </c>
      <c r="Q10" s="11"/>
      <c r="R10" s="18"/>
      <c r="S10" s="14">
        <f t="shared" ref="S10:S13" si="0">Q10/F10*100</f>
        <v>0</v>
      </c>
      <c r="T10" s="10"/>
    </row>
    <row r="11" spans="1:20" ht="65.25" customHeight="1" x14ac:dyDescent="0.25">
      <c r="A11" s="17">
        <v>6</v>
      </c>
      <c r="B11" s="9">
        <v>4</v>
      </c>
      <c r="C11" s="10" t="s">
        <v>33</v>
      </c>
      <c r="D11" s="11" t="s">
        <v>31</v>
      </c>
      <c r="E11" s="11" t="s">
        <v>34</v>
      </c>
      <c r="F11" s="12">
        <v>100</v>
      </c>
      <c r="G11" s="13">
        <v>100</v>
      </c>
      <c r="H11" s="13">
        <v>100</v>
      </c>
      <c r="I11" s="13">
        <v>100</v>
      </c>
      <c r="J11" s="11">
        <v>100</v>
      </c>
      <c r="K11" s="11">
        <v>100</v>
      </c>
      <c r="L11" s="15">
        <v>100</v>
      </c>
      <c r="M11" s="15">
        <v>100</v>
      </c>
      <c r="N11" s="15">
        <v>100</v>
      </c>
      <c r="O11" s="15">
        <v>100</v>
      </c>
      <c r="P11" s="15">
        <v>100</v>
      </c>
      <c r="Q11" s="19"/>
      <c r="R11" s="9"/>
      <c r="S11" s="14">
        <f>O11/F11*100</f>
        <v>100</v>
      </c>
      <c r="T11" s="10"/>
    </row>
    <row r="12" spans="1:20" ht="236.25" x14ac:dyDescent="0.25">
      <c r="A12" s="17">
        <v>7</v>
      </c>
      <c r="B12" s="15">
        <v>5</v>
      </c>
      <c r="C12" s="10" t="s">
        <v>35</v>
      </c>
      <c r="D12" s="11" t="s">
        <v>31</v>
      </c>
      <c r="E12" s="20">
        <v>100</v>
      </c>
      <c r="F12" s="21">
        <v>100</v>
      </c>
      <c r="G12" s="13">
        <v>100</v>
      </c>
      <c r="H12" s="13">
        <v>100</v>
      </c>
      <c r="I12" s="13">
        <v>100</v>
      </c>
      <c r="J12" s="11">
        <v>100</v>
      </c>
      <c r="K12" s="11">
        <v>100</v>
      </c>
      <c r="L12" s="11">
        <v>100</v>
      </c>
      <c r="M12" s="11">
        <v>100</v>
      </c>
      <c r="N12" s="11">
        <v>100</v>
      </c>
      <c r="O12" s="11">
        <v>100</v>
      </c>
      <c r="P12" s="11">
        <v>100</v>
      </c>
      <c r="Q12" s="11"/>
      <c r="R12" s="11"/>
      <c r="S12" s="14">
        <f t="shared" si="0"/>
        <v>0</v>
      </c>
      <c r="T12" s="10"/>
    </row>
    <row r="13" spans="1:20" ht="47.25" x14ac:dyDescent="0.25">
      <c r="A13" s="17">
        <v>8</v>
      </c>
      <c r="B13" s="15">
        <v>6</v>
      </c>
      <c r="C13" s="10" t="s">
        <v>36</v>
      </c>
      <c r="D13" s="11" t="s">
        <v>31</v>
      </c>
      <c r="E13" s="20">
        <v>100</v>
      </c>
      <c r="F13" s="21">
        <v>100</v>
      </c>
      <c r="G13" s="13">
        <v>100</v>
      </c>
      <c r="H13" s="13">
        <v>100</v>
      </c>
      <c r="I13" s="13">
        <v>100</v>
      </c>
      <c r="J13" s="11">
        <v>100</v>
      </c>
      <c r="K13" s="11">
        <v>100</v>
      </c>
      <c r="L13" s="11">
        <v>100</v>
      </c>
      <c r="M13" s="11">
        <v>100</v>
      </c>
      <c r="N13" s="11">
        <v>100</v>
      </c>
      <c r="O13" s="11">
        <v>100</v>
      </c>
      <c r="P13" s="11">
        <v>100</v>
      </c>
      <c r="Q13" s="11"/>
      <c r="R13" s="11"/>
      <c r="S13" s="14">
        <f t="shared" si="0"/>
        <v>0</v>
      </c>
      <c r="T13" s="10"/>
    </row>
    <row r="14" spans="1:20" ht="242.25" customHeight="1" x14ac:dyDescent="0.25">
      <c r="A14" s="17">
        <v>9</v>
      </c>
      <c r="B14" s="9">
        <v>7</v>
      </c>
      <c r="C14" s="10" t="s">
        <v>37</v>
      </c>
      <c r="D14" s="11" t="s">
        <v>38</v>
      </c>
      <c r="E14" s="11">
        <v>1689</v>
      </c>
      <c r="F14" s="21">
        <v>1328</v>
      </c>
      <c r="G14" s="13" t="s">
        <v>34</v>
      </c>
      <c r="H14" s="13" t="s">
        <v>34</v>
      </c>
      <c r="I14" s="13" t="s">
        <v>34</v>
      </c>
      <c r="J14" s="11" t="s">
        <v>34</v>
      </c>
      <c r="K14" s="11" t="s">
        <v>34</v>
      </c>
      <c r="L14" s="11" t="s">
        <v>34</v>
      </c>
      <c r="M14" s="11" t="s">
        <v>34</v>
      </c>
      <c r="N14" s="11" t="s">
        <v>34</v>
      </c>
      <c r="O14" s="11">
        <v>1216</v>
      </c>
      <c r="P14" s="11" t="s">
        <v>34</v>
      </c>
      <c r="Q14" s="11"/>
      <c r="R14" s="11"/>
      <c r="S14" s="14">
        <f>702/F14*100</f>
        <v>52.861445783132531</v>
      </c>
      <c r="T14" s="22" t="s">
        <v>47</v>
      </c>
    </row>
    <row r="15" spans="1:20" ht="62.25" customHeight="1" x14ac:dyDescent="0.25">
      <c r="A15" s="17">
        <v>10</v>
      </c>
      <c r="B15" s="15">
        <v>8</v>
      </c>
      <c r="C15" s="10" t="s">
        <v>39</v>
      </c>
      <c r="D15" s="11" t="s">
        <v>38</v>
      </c>
      <c r="E15" s="20">
        <v>638</v>
      </c>
      <c r="F15" s="21">
        <v>591</v>
      </c>
      <c r="G15" s="13" t="s">
        <v>34</v>
      </c>
      <c r="H15" s="13" t="s">
        <v>34</v>
      </c>
      <c r="I15" s="13" t="s">
        <v>34</v>
      </c>
      <c r="J15" s="11" t="s">
        <v>34</v>
      </c>
      <c r="K15" s="11" t="s">
        <v>34</v>
      </c>
      <c r="L15" s="11">
        <v>591</v>
      </c>
      <c r="M15" s="11" t="s">
        <v>34</v>
      </c>
      <c r="N15" s="11" t="s">
        <v>34</v>
      </c>
      <c r="O15" s="11" t="s">
        <v>34</v>
      </c>
      <c r="P15" s="11" t="s">
        <v>34</v>
      </c>
      <c r="Q15" s="11"/>
      <c r="R15" s="11"/>
      <c r="S15" s="14">
        <f t="shared" ref="S15:S16" si="1">Q15/F15*100</f>
        <v>0</v>
      </c>
      <c r="T15" s="22" t="s">
        <v>40</v>
      </c>
    </row>
    <row r="16" spans="1:20" ht="105.75" customHeight="1" x14ac:dyDescent="0.25">
      <c r="A16" s="17">
        <v>11</v>
      </c>
      <c r="B16" s="15">
        <v>9</v>
      </c>
      <c r="C16" s="10" t="s">
        <v>41</v>
      </c>
      <c r="D16" s="11" t="s">
        <v>42</v>
      </c>
      <c r="E16" s="20">
        <v>14</v>
      </c>
      <c r="F16" s="21">
        <v>5</v>
      </c>
      <c r="G16" s="13" t="s">
        <v>34</v>
      </c>
      <c r="H16" s="13" t="s">
        <v>34</v>
      </c>
      <c r="I16" s="13" t="s">
        <v>34</v>
      </c>
      <c r="J16" s="11" t="s">
        <v>34</v>
      </c>
      <c r="K16" s="11" t="s">
        <v>34</v>
      </c>
      <c r="L16" s="11" t="s">
        <v>34</v>
      </c>
      <c r="M16" s="11" t="s">
        <v>34</v>
      </c>
      <c r="N16" s="11" t="s">
        <v>34</v>
      </c>
      <c r="O16" s="11" t="s">
        <v>34</v>
      </c>
      <c r="P16" s="11" t="s">
        <v>34</v>
      </c>
      <c r="Q16" s="11"/>
      <c r="R16" s="11"/>
      <c r="S16" s="14">
        <f t="shared" si="1"/>
        <v>0</v>
      </c>
      <c r="T16" s="22" t="s">
        <v>43</v>
      </c>
    </row>
    <row r="17" spans="1:20" ht="50.25" customHeight="1" x14ac:dyDescent="0.25">
      <c r="A17" s="17">
        <v>12</v>
      </c>
      <c r="B17" s="9">
        <v>10</v>
      </c>
      <c r="C17" s="10" t="s">
        <v>44</v>
      </c>
      <c r="D17" s="11" t="s">
        <v>42</v>
      </c>
      <c r="E17" s="11" t="s">
        <v>34</v>
      </c>
      <c r="F17" s="12">
        <v>1</v>
      </c>
      <c r="G17" s="9" t="s">
        <v>34</v>
      </c>
      <c r="H17" s="9" t="s">
        <v>34</v>
      </c>
      <c r="I17" s="9" t="s">
        <v>34</v>
      </c>
      <c r="J17" s="19" t="s">
        <v>34</v>
      </c>
      <c r="K17" s="19" t="s">
        <v>34</v>
      </c>
      <c r="L17" s="19" t="s">
        <v>34</v>
      </c>
      <c r="M17" s="19" t="s">
        <v>34</v>
      </c>
      <c r="N17" s="19" t="s">
        <v>34</v>
      </c>
      <c r="O17" s="19">
        <v>2</v>
      </c>
      <c r="P17" s="19" t="s">
        <v>34</v>
      </c>
      <c r="Q17" s="11"/>
      <c r="R17" s="11"/>
      <c r="S17" s="14">
        <f>702/F17*100</f>
        <v>70200</v>
      </c>
      <c r="T17" s="10" t="s">
        <v>45</v>
      </c>
    </row>
    <row r="18" spans="1:20" ht="46.5" customHeight="1" x14ac:dyDescent="0.25">
      <c r="A18" s="17">
        <v>13</v>
      </c>
      <c r="B18" s="9">
        <v>11</v>
      </c>
      <c r="C18" s="10" t="s">
        <v>46</v>
      </c>
      <c r="D18" s="23"/>
      <c r="E18" s="11" t="s">
        <v>34</v>
      </c>
      <c r="F18" s="12">
        <v>1</v>
      </c>
      <c r="G18" s="9" t="s">
        <v>34</v>
      </c>
      <c r="H18" s="9" t="s">
        <v>34</v>
      </c>
      <c r="I18" s="9" t="s">
        <v>34</v>
      </c>
      <c r="J18" s="24" t="s">
        <v>34</v>
      </c>
      <c r="K18" s="24" t="s">
        <v>34</v>
      </c>
      <c r="L18" s="24" t="s">
        <v>34</v>
      </c>
      <c r="M18" s="19">
        <v>1</v>
      </c>
      <c r="N18" s="23"/>
      <c r="O18" s="23"/>
      <c r="P18" s="23"/>
      <c r="Q18" s="23"/>
      <c r="R18" s="23"/>
      <c r="S18" s="23"/>
      <c r="T18" s="23"/>
    </row>
  </sheetData>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2023-11-02T09:23:29Z</dcterms:created>
  <dcterms:modified xsi:type="dcterms:W3CDTF">2023-11-02T09:28:03Z</dcterms:modified>
</cp:coreProperties>
</file>