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 s="1"/>
  <c r="E24" i="1"/>
  <c r="D24" i="1"/>
  <c r="H24" i="1" s="1"/>
  <c r="G23" i="1"/>
  <c r="H23" i="1" s="1"/>
  <c r="F23" i="1"/>
  <c r="F22" i="1" s="1"/>
  <c r="E23" i="1"/>
  <c r="I23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G22" i="1"/>
  <c r="D22" i="1"/>
  <c r="H22" i="1" s="1"/>
  <c r="G20" i="1"/>
  <c r="H20" i="1" s="1"/>
  <c r="F20" i="1"/>
  <c r="F19" i="1" s="1"/>
  <c r="E20" i="1"/>
  <c r="I20" i="1" s="1"/>
  <c r="D20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9" i="1"/>
  <c r="D19" i="1"/>
  <c r="H19" i="1" s="1"/>
  <c r="G18" i="1"/>
  <c r="H18" i="1" s="1"/>
  <c r="F18" i="1"/>
  <c r="F17" i="1" s="1"/>
  <c r="E18" i="1"/>
  <c r="I18" i="1" s="1"/>
  <c r="D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7" i="1"/>
  <c r="D17" i="1"/>
  <c r="H17" i="1" s="1"/>
  <c r="G16" i="1"/>
  <c r="H16" i="1" s="1"/>
  <c r="F16" i="1"/>
  <c r="E16" i="1"/>
  <c r="I16" i="1" s="1"/>
  <c r="D16" i="1"/>
  <c r="G15" i="1"/>
  <c r="F15" i="1" s="1"/>
  <c r="E15" i="1"/>
  <c r="D15" i="1"/>
  <c r="H15" i="1" s="1"/>
  <c r="G14" i="1"/>
  <c r="H14" i="1" s="1"/>
  <c r="F14" i="1"/>
  <c r="E14" i="1"/>
  <c r="I14" i="1" s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G13" i="1"/>
  <c r="D13" i="1"/>
  <c r="H13" i="1" s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D11" i="1" s="1"/>
  <c r="G11" i="1"/>
  <c r="H11" i="1" s="1"/>
  <c r="F11" i="1"/>
  <c r="E11" i="1"/>
  <c r="I11" i="1" s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G10" i="1"/>
  <c r="D10" i="1"/>
  <c r="AG9" i="1"/>
  <c r="AG8" i="1" s="1"/>
  <c r="AF9" i="1"/>
  <c r="AE9" i="1"/>
  <c r="AD9" i="1"/>
  <c r="AD8" i="1" s="1"/>
  <c r="AC9" i="1"/>
  <c r="AC8" i="1" s="1"/>
  <c r="AB9" i="1"/>
  <c r="AA9" i="1"/>
  <c r="Z9" i="1"/>
  <c r="Z8" i="1" s="1"/>
  <c r="Y9" i="1"/>
  <c r="Y8" i="1" s="1"/>
  <c r="X9" i="1"/>
  <c r="W9" i="1"/>
  <c r="V9" i="1"/>
  <c r="V8" i="1" s="1"/>
  <c r="U9" i="1"/>
  <c r="U8" i="1" s="1"/>
  <c r="T9" i="1"/>
  <c r="S9" i="1"/>
  <c r="R9" i="1"/>
  <c r="R8" i="1" s="1"/>
  <c r="Q9" i="1"/>
  <c r="Q8" i="1" s="1"/>
  <c r="P9" i="1"/>
  <c r="O9" i="1"/>
  <c r="N9" i="1"/>
  <c r="N8" i="1" s="1"/>
  <c r="M9" i="1"/>
  <c r="M8" i="1" s="1"/>
  <c r="L9" i="1"/>
  <c r="K9" i="1"/>
  <c r="J9" i="1"/>
  <c r="D9" i="1" s="1"/>
  <c r="D8" i="1" s="1"/>
  <c r="G9" i="1"/>
  <c r="H9" i="1" s="1"/>
  <c r="E9" i="1"/>
  <c r="AF8" i="1"/>
  <c r="AE8" i="1"/>
  <c r="AB8" i="1"/>
  <c r="AA8" i="1"/>
  <c r="X8" i="1"/>
  <c r="W8" i="1"/>
  <c r="T8" i="1"/>
  <c r="S8" i="1"/>
  <c r="P8" i="1"/>
  <c r="O8" i="1"/>
  <c r="L8" i="1"/>
  <c r="K8" i="1"/>
  <c r="I10" i="1" l="1"/>
  <c r="F13" i="1"/>
  <c r="F10" i="1"/>
  <c r="F9" i="1"/>
  <c r="I19" i="1"/>
  <c r="E8" i="1"/>
  <c r="G8" i="1"/>
  <c r="I9" i="1"/>
  <c r="H10" i="1"/>
  <c r="E10" i="1"/>
  <c r="E13" i="1"/>
  <c r="I13" i="1" s="1"/>
  <c r="I15" i="1"/>
  <c r="E17" i="1"/>
  <c r="I17" i="1" s="1"/>
  <c r="E19" i="1"/>
  <c r="E22" i="1"/>
  <c r="I22" i="1" s="1"/>
  <c r="I24" i="1"/>
  <c r="J8" i="1"/>
  <c r="I8" i="1" l="1"/>
  <c r="H8" i="1"/>
  <c r="F8" i="1"/>
</calcChain>
</file>

<file path=xl/comments1.xml><?xml version="1.0" encoding="utf-8"?>
<comments xmlns="http://schemas.openxmlformats.org/spreadsheetml/2006/main">
  <authors>
    <author>Автор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2026 году (фин.средств на 2025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<sst xmlns="http://schemas.openxmlformats.org/spreadsheetml/2006/main" count="77" uniqueCount="43">
  <si>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</si>
  <si>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</si>
  <si>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</si>
  <si>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</si>
  <si>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</si>
  <si>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</si>
  <si>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</si>
  <si>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</si>
  <si>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</si>
  <si>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</si>
  <si>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</si>
  <si>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</si>
  <si>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</si>
  <si>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</si>
  <si>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</si>
  <si>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</si>
  <si>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</si>
  <si>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</si>
  <si>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</si>
  <si>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</si>
  <si>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</si>
  <si>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</si>
  <si>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</si>
  <si>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</si>
  <si>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</si>
  <si>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</si>
  <si>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</si>
  <si>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</si>
  <si>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</si>
  <si>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</si>
  <si>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</si>
  <si>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</si>
  <si>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</si>
  <si>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</si>
  <si>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</si>
  <si>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30.09.2024-02.12.2024; II - этап 15.05.2025-25.08.2025</t>
  </si>
  <si>
    <t xml:space="preserve"> 1.1</t>
  </si>
  <si>
    <t>Комплекс процессных мероприятий «Благоустройство дворовых территорий в городе Когалыме» / Выполнение работ по благоустройству дворовых территорий</t>
  </si>
  <si>
    <t xml:space="preserve"> 1.2</t>
  </si>
  <si>
    <t>Комплекс процессных мероприятий «Благоустройство общественных территорий в городе Когалыме» / Выполнение работ по благоустройству общественных территорий «Этностойбище коренных народов ХМАО-Югры «Вонт – Корт» (лесное стойбище) в городе Когалыме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</si>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</sst>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" fontId="3" fillId="0" borderId="2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vertical="center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4"/>
  <sheetViews>
    <sheetView tabSelected="1" workbookViewId="0">
      <selection activeCell="M9" sqref="M9"/>
    </sheetView>
  </sheetViews>
  <sheetFormatPr defaultColWidth="9.140625" defaultRowHeight="15.75" x14ac:dyDescent="0.25"/>
  <cols>
    <col min="1" max="1" width="6.5703125" style="92" customWidth="1"/>
    <col min="2" max="2" width="42.140625" style="92" customWidth="1"/>
    <col min="3" max="3" width="18.5703125" style="93" customWidth="1"/>
    <col min="4" max="4" width="18" style="92" customWidth="1"/>
    <col min="5" max="5" width="14.7109375" style="92" customWidth="1"/>
    <col min="6" max="6" width="15" style="92" customWidth="1"/>
    <col min="7" max="7" width="13.85546875" style="92" customWidth="1"/>
    <col min="8" max="8" width="12.140625" style="92" customWidth="1"/>
    <col min="9" max="9" width="10.85546875" style="92" customWidth="1"/>
    <col min="10" max="10" width="14.28515625" style="92" customWidth="1"/>
    <col min="11" max="11" width="13.5703125" style="92" customWidth="1"/>
    <col min="12" max="12" width="13.85546875" style="92" customWidth="1"/>
    <col min="13" max="13" width="13" style="92" customWidth="1"/>
    <col min="14" max="14" width="13.42578125" style="92" customWidth="1"/>
    <col min="15" max="15" width="11.5703125" style="92" customWidth="1"/>
    <col min="16" max="16" width="13.42578125" style="92" customWidth="1"/>
    <col min="17" max="17" width="11.5703125" style="92" customWidth="1"/>
    <col min="18" max="18" width="13" style="92" customWidth="1"/>
    <col min="19" max="19" width="11.5703125" style="92" customWidth="1"/>
    <col min="20" max="20" width="13" style="92" customWidth="1"/>
    <col min="21" max="21" width="11.5703125" style="92" customWidth="1"/>
    <col min="22" max="22" width="14.28515625" style="92" customWidth="1"/>
    <col min="23" max="23" width="11.5703125" style="92" customWidth="1"/>
    <col min="24" max="24" width="13.5703125" style="92" customWidth="1"/>
    <col min="25" max="25" width="11.5703125" style="92" customWidth="1"/>
    <col min="26" max="26" width="16.140625" style="92" customWidth="1"/>
    <col min="27" max="27" width="11.5703125" style="92" customWidth="1"/>
    <col min="28" max="28" width="14.85546875" style="92" customWidth="1"/>
    <col min="29" max="29" width="11.5703125" style="92" customWidth="1"/>
    <col min="30" max="30" width="13.42578125" style="92" customWidth="1"/>
    <col min="31" max="33" width="11.5703125" style="92" customWidth="1"/>
    <col min="34" max="34" width="38.5703125" style="92" customWidth="1"/>
    <col min="35" max="16384" width="9.140625" style="92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31.5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3" x14ac:dyDescent="0.25">
      <c r="A6" s="24"/>
      <c r="B6" s="25"/>
      <c r="C6" s="25"/>
      <c r="D6" s="26">
        <v>2025</v>
      </c>
      <c r="E6" s="27">
        <v>45717</v>
      </c>
      <c r="F6" s="27">
        <v>45717</v>
      </c>
      <c r="G6" s="27">
        <v>45717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7" customFormat="1" x14ac:dyDescent="0.25">
      <c r="A8" s="31"/>
      <c r="B8" s="32" t="s">
        <v>27</v>
      </c>
      <c r="C8" s="33" t="s">
        <v>28</v>
      </c>
      <c r="D8" s="34">
        <f>D9+D10+D11</f>
        <v>554011.92800000007</v>
      </c>
      <c r="E8" s="34">
        <f t="shared" ref="E8:G8" si="0">E9+E10+E11</f>
        <v>0</v>
      </c>
      <c r="F8" s="34">
        <f t="shared" si="0"/>
        <v>0</v>
      </c>
      <c r="G8" s="34">
        <f t="shared" si="0"/>
        <v>0</v>
      </c>
      <c r="H8" s="34">
        <f>IFERROR(G8/D8*100,0)</f>
        <v>0</v>
      </c>
      <c r="I8" s="34">
        <f>IFERROR(G8/E8*100,0)</f>
        <v>0</v>
      </c>
      <c r="J8" s="35">
        <f>J9+J10+J11</f>
        <v>0</v>
      </c>
      <c r="K8" s="35">
        <f t="shared" ref="K8:AG8" si="1">K9+K10+K11</f>
        <v>0</v>
      </c>
      <c r="L8" s="35">
        <f t="shared" si="1"/>
        <v>0</v>
      </c>
      <c r="M8" s="35">
        <f t="shared" si="1"/>
        <v>0</v>
      </c>
      <c r="N8" s="35">
        <f t="shared" si="1"/>
        <v>0</v>
      </c>
      <c r="O8" s="35">
        <f t="shared" si="1"/>
        <v>0</v>
      </c>
      <c r="P8" s="35">
        <f t="shared" si="1"/>
        <v>0</v>
      </c>
      <c r="Q8" s="35">
        <f t="shared" si="1"/>
        <v>0</v>
      </c>
      <c r="R8" s="35">
        <f t="shared" si="1"/>
        <v>0</v>
      </c>
      <c r="S8" s="35">
        <f t="shared" si="1"/>
        <v>0</v>
      </c>
      <c r="T8" s="35">
        <f t="shared" si="1"/>
        <v>0</v>
      </c>
      <c r="U8" s="35">
        <f t="shared" si="1"/>
        <v>0</v>
      </c>
      <c r="V8" s="35">
        <f t="shared" si="1"/>
        <v>0</v>
      </c>
      <c r="W8" s="35">
        <f t="shared" si="1"/>
        <v>0</v>
      </c>
      <c r="X8" s="35">
        <f t="shared" si="1"/>
        <v>0</v>
      </c>
      <c r="Y8" s="35">
        <f t="shared" si="1"/>
        <v>0</v>
      </c>
      <c r="Z8" s="35">
        <f t="shared" si="1"/>
        <v>408936.52800000005</v>
      </c>
      <c r="AA8" s="35">
        <f t="shared" si="1"/>
        <v>0</v>
      </c>
      <c r="AB8" s="35">
        <f t="shared" si="1"/>
        <v>140075.4</v>
      </c>
      <c r="AC8" s="35">
        <f t="shared" si="1"/>
        <v>0</v>
      </c>
      <c r="AD8" s="35">
        <f t="shared" si="1"/>
        <v>5000</v>
      </c>
      <c r="AE8" s="35">
        <f t="shared" si="1"/>
        <v>0</v>
      </c>
      <c r="AF8" s="35">
        <f t="shared" si="1"/>
        <v>0</v>
      </c>
      <c r="AG8" s="35">
        <f t="shared" si="1"/>
        <v>0</v>
      </c>
      <c r="AH8" s="36"/>
    </row>
    <row r="9" spans="1:35" s="43" customFormat="1" ht="31.5" x14ac:dyDescent="0.25">
      <c r="A9" s="38"/>
      <c r="B9" s="39"/>
      <c r="C9" s="40" t="s">
        <v>29</v>
      </c>
      <c r="D9" s="41">
        <f>J9+L9+N9+P9+R9+T9+V9+X9+Z9+AB9+AD9+AF9</f>
        <v>103776.4</v>
      </c>
      <c r="E9" s="41">
        <f t="shared" ref="E9:F9" si="2">E23+E15</f>
        <v>0</v>
      </c>
      <c r="F9" s="41">
        <f t="shared" si="2"/>
        <v>0</v>
      </c>
      <c r="G9" s="41">
        <f>G14+G23</f>
        <v>0</v>
      </c>
      <c r="H9" s="41">
        <f t="shared" ref="H9" si="3">IFERROR(G9/D9*100,0)</f>
        <v>0</v>
      </c>
      <c r="I9" s="41">
        <f t="shared" ref="I9" si="4">IFERROR(G9/E9*100,0)</f>
        <v>0</v>
      </c>
      <c r="J9" s="41">
        <f>J14</f>
        <v>0</v>
      </c>
      <c r="K9" s="41">
        <f t="shared" ref="K9:AG9" si="5">K14</f>
        <v>0</v>
      </c>
      <c r="L9" s="41">
        <f t="shared" si="5"/>
        <v>0</v>
      </c>
      <c r="M9" s="41">
        <f t="shared" si="5"/>
        <v>0</v>
      </c>
      <c r="N9" s="41">
        <f t="shared" si="5"/>
        <v>0</v>
      </c>
      <c r="O9" s="41">
        <f t="shared" si="5"/>
        <v>0</v>
      </c>
      <c r="P9" s="41">
        <f t="shared" si="5"/>
        <v>0</v>
      </c>
      <c r="Q9" s="41">
        <f t="shared" si="5"/>
        <v>0</v>
      </c>
      <c r="R9" s="41">
        <f t="shared" si="5"/>
        <v>0</v>
      </c>
      <c r="S9" s="41">
        <f t="shared" si="5"/>
        <v>0</v>
      </c>
      <c r="T9" s="41">
        <f t="shared" si="5"/>
        <v>0</v>
      </c>
      <c r="U9" s="41">
        <f t="shared" si="5"/>
        <v>0</v>
      </c>
      <c r="V9" s="41">
        <f t="shared" si="5"/>
        <v>0</v>
      </c>
      <c r="W9" s="41">
        <f t="shared" si="5"/>
        <v>0</v>
      </c>
      <c r="X9" s="41">
        <f t="shared" si="5"/>
        <v>0</v>
      </c>
      <c r="Y9" s="41">
        <f t="shared" si="5"/>
        <v>0</v>
      </c>
      <c r="Z9" s="41">
        <f t="shared" si="5"/>
        <v>103776.4</v>
      </c>
      <c r="AA9" s="41">
        <f t="shared" si="5"/>
        <v>0</v>
      </c>
      <c r="AB9" s="41">
        <f t="shared" si="5"/>
        <v>0</v>
      </c>
      <c r="AC9" s="41">
        <f t="shared" si="5"/>
        <v>0</v>
      </c>
      <c r="AD9" s="41">
        <f t="shared" si="5"/>
        <v>0</v>
      </c>
      <c r="AE9" s="41">
        <f t="shared" si="5"/>
        <v>0</v>
      </c>
      <c r="AF9" s="41">
        <f t="shared" si="5"/>
        <v>0</v>
      </c>
      <c r="AG9" s="41">
        <f t="shared" si="5"/>
        <v>0</v>
      </c>
      <c r="AH9" s="42"/>
    </row>
    <row r="10" spans="1:35" s="43" customFormat="1" ht="47.25" x14ac:dyDescent="0.25">
      <c r="A10" s="38"/>
      <c r="B10" s="39"/>
      <c r="C10" s="40" t="s">
        <v>30</v>
      </c>
      <c r="D10" s="41">
        <f t="shared" ref="D10:D11" si="6">J10+L10+N10+P10+R10+T10+V10+X10+Z10+AB10+AD10+AF10</f>
        <v>84419.4</v>
      </c>
      <c r="E10" s="41">
        <f t="shared" ref="E10:G10" si="7">E15+E24+E18+E20</f>
        <v>0</v>
      </c>
      <c r="F10" s="41">
        <f t="shared" si="7"/>
        <v>0</v>
      </c>
      <c r="G10" s="41">
        <f t="shared" si="7"/>
        <v>0</v>
      </c>
      <c r="H10" s="41">
        <f>IFERROR(G10/D10*100,0)</f>
        <v>0</v>
      </c>
      <c r="I10" s="41">
        <f>IFERROR(G10/E10*100,0)</f>
        <v>0</v>
      </c>
      <c r="J10" s="41">
        <f>J15+J23</f>
        <v>0</v>
      </c>
      <c r="K10" s="41">
        <f t="shared" ref="K10:AG10" si="8">K15+K23</f>
        <v>0</v>
      </c>
      <c r="L10" s="41">
        <f t="shared" si="8"/>
        <v>0</v>
      </c>
      <c r="M10" s="41">
        <f t="shared" si="8"/>
        <v>0</v>
      </c>
      <c r="N10" s="41">
        <f t="shared" si="8"/>
        <v>0</v>
      </c>
      <c r="O10" s="41">
        <f t="shared" si="8"/>
        <v>0</v>
      </c>
      <c r="P10" s="41">
        <f t="shared" si="8"/>
        <v>0</v>
      </c>
      <c r="Q10" s="41">
        <f t="shared" si="8"/>
        <v>0</v>
      </c>
      <c r="R10" s="41">
        <f t="shared" si="8"/>
        <v>0</v>
      </c>
      <c r="S10" s="41">
        <f t="shared" si="8"/>
        <v>0</v>
      </c>
      <c r="T10" s="41">
        <f t="shared" si="8"/>
        <v>0</v>
      </c>
      <c r="U10" s="41">
        <f t="shared" si="8"/>
        <v>0</v>
      </c>
      <c r="V10" s="41">
        <f t="shared" si="8"/>
        <v>0</v>
      </c>
      <c r="W10" s="41">
        <f t="shared" si="8"/>
        <v>0</v>
      </c>
      <c r="X10" s="41">
        <f t="shared" si="8"/>
        <v>0</v>
      </c>
      <c r="Y10" s="41">
        <f t="shared" si="8"/>
        <v>0</v>
      </c>
      <c r="Z10" s="41">
        <f t="shared" si="8"/>
        <v>11100</v>
      </c>
      <c r="AA10" s="41">
        <f t="shared" si="8"/>
        <v>0</v>
      </c>
      <c r="AB10" s="41">
        <f t="shared" si="8"/>
        <v>73319.399999999994</v>
      </c>
      <c r="AC10" s="41">
        <f t="shared" si="8"/>
        <v>0</v>
      </c>
      <c r="AD10" s="41">
        <f t="shared" si="8"/>
        <v>0</v>
      </c>
      <c r="AE10" s="41">
        <f t="shared" si="8"/>
        <v>0</v>
      </c>
      <c r="AF10" s="41">
        <f t="shared" si="8"/>
        <v>0</v>
      </c>
      <c r="AG10" s="41">
        <f t="shared" si="8"/>
        <v>0</v>
      </c>
      <c r="AH10" s="42"/>
    </row>
    <row r="11" spans="1:35" s="43" customFormat="1" ht="31.5" x14ac:dyDescent="0.25">
      <c r="A11" s="44"/>
      <c r="B11" s="45"/>
      <c r="C11" s="40" t="s">
        <v>31</v>
      </c>
      <c r="D11" s="41">
        <f t="shared" si="6"/>
        <v>365816.12800000003</v>
      </c>
      <c r="E11" s="41">
        <f t="shared" ref="E11:G11" si="9">E16</f>
        <v>0</v>
      </c>
      <c r="F11" s="41">
        <f t="shared" si="9"/>
        <v>0</v>
      </c>
      <c r="G11" s="41">
        <f t="shared" si="9"/>
        <v>0</v>
      </c>
      <c r="H11" s="41">
        <f>IFERROR(G11/D11*100,0)</f>
        <v>0</v>
      </c>
      <c r="I11" s="41">
        <f>IFERROR(G11/E11*100,0)</f>
        <v>0</v>
      </c>
      <c r="J11" s="41">
        <f>J16+J18+J20+J24</f>
        <v>0</v>
      </c>
      <c r="K11" s="41">
        <f t="shared" ref="K11:AG11" si="10">K16+K18+K20+K24</f>
        <v>0</v>
      </c>
      <c r="L11" s="41">
        <f t="shared" si="10"/>
        <v>0</v>
      </c>
      <c r="M11" s="41">
        <f t="shared" si="10"/>
        <v>0</v>
      </c>
      <c r="N11" s="41">
        <f t="shared" si="10"/>
        <v>0</v>
      </c>
      <c r="O11" s="41">
        <f t="shared" si="10"/>
        <v>0</v>
      </c>
      <c r="P11" s="41">
        <f t="shared" si="10"/>
        <v>0</v>
      </c>
      <c r="Q11" s="41">
        <f t="shared" si="10"/>
        <v>0</v>
      </c>
      <c r="R11" s="41">
        <f t="shared" si="10"/>
        <v>0</v>
      </c>
      <c r="S11" s="41">
        <f t="shared" si="10"/>
        <v>0</v>
      </c>
      <c r="T11" s="41">
        <f t="shared" si="10"/>
        <v>0</v>
      </c>
      <c r="U11" s="41">
        <f t="shared" si="10"/>
        <v>0</v>
      </c>
      <c r="V11" s="41">
        <f t="shared" si="10"/>
        <v>0</v>
      </c>
      <c r="W11" s="41">
        <f t="shared" si="10"/>
        <v>0</v>
      </c>
      <c r="X11" s="41">
        <f t="shared" si="10"/>
        <v>0</v>
      </c>
      <c r="Y11" s="41">
        <f t="shared" si="10"/>
        <v>0</v>
      </c>
      <c r="Z11" s="41">
        <f t="shared" si="10"/>
        <v>294060.12800000003</v>
      </c>
      <c r="AA11" s="41">
        <f t="shared" si="10"/>
        <v>0</v>
      </c>
      <c r="AB11" s="41">
        <f t="shared" si="10"/>
        <v>66756</v>
      </c>
      <c r="AC11" s="41">
        <f t="shared" si="10"/>
        <v>0</v>
      </c>
      <c r="AD11" s="41">
        <f t="shared" si="10"/>
        <v>5000</v>
      </c>
      <c r="AE11" s="41">
        <f t="shared" si="10"/>
        <v>0</v>
      </c>
      <c r="AF11" s="41">
        <f t="shared" si="10"/>
        <v>0</v>
      </c>
      <c r="AG11" s="41">
        <f t="shared" si="10"/>
        <v>0</v>
      </c>
      <c r="AH11" s="42"/>
    </row>
    <row r="12" spans="1:35" s="51" customFormat="1" x14ac:dyDescent="0.25">
      <c r="A12" s="46"/>
      <c r="B12" s="47" t="s">
        <v>32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9"/>
      <c r="AH12" s="50"/>
    </row>
    <row r="13" spans="1:35" s="57" customFormat="1" x14ac:dyDescent="0.25">
      <c r="A13" s="52" t="s">
        <v>33</v>
      </c>
      <c r="B13" s="17" t="s">
        <v>34</v>
      </c>
      <c r="C13" s="53" t="s">
        <v>28</v>
      </c>
      <c r="D13" s="54">
        <f>D15+D16+D14</f>
        <v>529471.92800000007</v>
      </c>
      <c r="E13" s="54">
        <f t="shared" ref="E13:AG13" si="11">E15+E16+E14</f>
        <v>0</v>
      </c>
      <c r="F13" s="54">
        <f t="shared" si="11"/>
        <v>0</v>
      </c>
      <c r="G13" s="54">
        <f t="shared" si="11"/>
        <v>0</v>
      </c>
      <c r="H13" s="54">
        <f t="shared" ref="H13:H20" si="12">IFERROR(G13/D13*100,0)</f>
        <v>0</v>
      </c>
      <c r="I13" s="54">
        <f t="shared" ref="I13:I20" si="13">IFERROR(G13/E13*100,0)</f>
        <v>0</v>
      </c>
      <c r="J13" s="54">
        <f t="shared" si="11"/>
        <v>0</v>
      </c>
      <c r="K13" s="54">
        <f t="shared" si="11"/>
        <v>0</v>
      </c>
      <c r="L13" s="54">
        <f t="shared" si="11"/>
        <v>0</v>
      </c>
      <c r="M13" s="54">
        <f t="shared" si="11"/>
        <v>0</v>
      </c>
      <c r="N13" s="54">
        <f t="shared" si="11"/>
        <v>0</v>
      </c>
      <c r="O13" s="54">
        <f t="shared" si="11"/>
        <v>0</v>
      </c>
      <c r="P13" s="54">
        <f t="shared" si="11"/>
        <v>0</v>
      </c>
      <c r="Q13" s="54">
        <f t="shared" si="11"/>
        <v>0</v>
      </c>
      <c r="R13" s="54">
        <f t="shared" si="11"/>
        <v>0</v>
      </c>
      <c r="S13" s="54">
        <f t="shared" si="11"/>
        <v>0</v>
      </c>
      <c r="T13" s="54">
        <f t="shared" si="11"/>
        <v>0</v>
      </c>
      <c r="U13" s="54">
        <f t="shared" si="11"/>
        <v>0</v>
      </c>
      <c r="V13" s="54">
        <f t="shared" si="11"/>
        <v>0</v>
      </c>
      <c r="W13" s="54">
        <f t="shared" si="11"/>
        <v>0</v>
      </c>
      <c r="X13" s="54">
        <f t="shared" si="11"/>
        <v>0</v>
      </c>
      <c r="Y13" s="54">
        <f t="shared" si="11"/>
        <v>0</v>
      </c>
      <c r="Z13" s="54">
        <f t="shared" si="11"/>
        <v>405396.52800000005</v>
      </c>
      <c r="AA13" s="54">
        <f t="shared" si="11"/>
        <v>0</v>
      </c>
      <c r="AB13" s="54">
        <f t="shared" si="11"/>
        <v>124075.4</v>
      </c>
      <c r="AC13" s="54">
        <f t="shared" si="11"/>
        <v>0</v>
      </c>
      <c r="AD13" s="54">
        <f t="shared" si="11"/>
        <v>0</v>
      </c>
      <c r="AE13" s="54">
        <f t="shared" si="11"/>
        <v>0</v>
      </c>
      <c r="AF13" s="54">
        <f t="shared" si="11"/>
        <v>0</v>
      </c>
      <c r="AG13" s="54">
        <f t="shared" si="11"/>
        <v>0</v>
      </c>
      <c r="AH13" s="55"/>
      <c r="AI13" s="56"/>
    </row>
    <row r="14" spans="1:35" s="57" customFormat="1" ht="120" x14ac:dyDescent="0.25">
      <c r="A14" s="58"/>
      <c r="B14" s="23"/>
      <c r="C14" s="59" t="s">
        <v>29</v>
      </c>
      <c r="D14" s="60">
        <f>SUM(J14,L14,N14,P14,R14,T14,V14,X14,Z14,AB14,AD14,AF14)</f>
        <v>103776.4</v>
      </c>
      <c r="E14" s="60">
        <f>J14</f>
        <v>0</v>
      </c>
      <c r="F14" s="60">
        <f>G14</f>
        <v>0</v>
      </c>
      <c r="G14" s="60">
        <f>SUM(K14,M14,O14,Q14,S14,U14,W14,Y14,AA14,AC14,AE14,AG14)</f>
        <v>0</v>
      </c>
      <c r="H14" s="60">
        <f t="shared" si="12"/>
        <v>0</v>
      </c>
      <c r="I14" s="60">
        <f t="shared" si="13"/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103776.4</v>
      </c>
      <c r="AA14" s="60">
        <v>0</v>
      </c>
      <c r="AB14" s="60">
        <v>0</v>
      </c>
      <c r="AC14" s="60">
        <v>0</v>
      </c>
      <c r="AD14" s="60">
        <v>0</v>
      </c>
      <c r="AE14" s="60">
        <v>0</v>
      </c>
      <c r="AF14" s="60">
        <v>0</v>
      </c>
      <c r="AG14" s="60">
        <v>0</v>
      </c>
      <c r="AH14" s="61" t="s">
        <v>35</v>
      </c>
      <c r="AI14" s="56"/>
    </row>
    <row r="15" spans="1:35" s="57" customFormat="1" ht="47.25" x14ac:dyDescent="0.25">
      <c r="A15" s="58"/>
      <c r="B15" s="23"/>
      <c r="C15" s="59" t="s">
        <v>30</v>
      </c>
      <c r="D15" s="60">
        <f>SUM(J15,L15,N15,P15,R15,T15,V15,X15,Z15,AB15,AD15,AF15)</f>
        <v>84419.4</v>
      </c>
      <c r="E15" s="60">
        <f>J15</f>
        <v>0</v>
      </c>
      <c r="F15" s="60">
        <f>G15</f>
        <v>0</v>
      </c>
      <c r="G15" s="60">
        <f>SUM(K15,M15,O15,Q15,S15,U15,W15,Y15,AA15,AC15,AE15,AG15)</f>
        <v>0</v>
      </c>
      <c r="H15" s="60">
        <f t="shared" si="12"/>
        <v>0</v>
      </c>
      <c r="I15" s="60">
        <f t="shared" si="13"/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11100</v>
      </c>
      <c r="AA15" s="62">
        <v>0</v>
      </c>
      <c r="AB15" s="62">
        <v>73319.399999999994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55"/>
      <c r="AI15" s="56"/>
    </row>
    <row r="16" spans="1:35" s="67" customFormat="1" ht="31.5" x14ac:dyDescent="0.25">
      <c r="A16" s="63"/>
      <c r="B16" s="29"/>
      <c r="C16" s="59" t="s">
        <v>31</v>
      </c>
      <c r="D16" s="60">
        <f>SUM(J16,L16,N16,P16,R16,T16,V16,X16,Z16,AB16,AD16,AF16)</f>
        <v>341276.12800000003</v>
      </c>
      <c r="E16" s="60">
        <f>J16</f>
        <v>0</v>
      </c>
      <c r="F16" s="60">
        <f>G16</f>
        <v>0</v>
      </c>
      <c r="G16" s="60">
        <f>SUM(K16,M16,O16,Q16,S16,U16,W16,Y16,AA16,AC16,AE16,AG16)</f>
        <v>0</v>
      </c>
      <c r="H16" s="60">
        <f t="shared" si="12"/>
        <v>0</v>
      </c>
      <c r="I16" s="60">
        <f t="shared" si="13"/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290520.12800000003</v>
      </c>
      <c r="AA16" s="64">
        <v>0</v>
      </c>
      <c r="AB16" s="64">
        <v>50756</v>
      </c>
      <c r="AC16" s="64">
        <v>0</v>
      </c>
      <c r="AD16" s="64">
        <v>0</v>
      </c>
      <c r="AE16" s="64">
        <v>0</v>
      </c>
      <c r="AF16" s="64">
        <v>0</v>
      </c>
      <c r="AG16" s="64">
        <v>0</v>
      </c>
      <c r="AH16" s="65"/>
      <c r="AI16" s="66"/>
    </row>
    <row r="17" spans="1:35" s="67" customFormat="1" x14ac:dyDescent="0.25">
      <c r="A17" s="68" t="s">
        <v>36</v>
      </c>
      <c r="B17" s="17" t="s">
        <v>37</v>
      </c>
      <c r="C17" s="53" t="s">
        <v>28</v>
      </c>
      <c r="D17" s="54">
        <f>D18</f>
        <v>16000</v>
      </c>
      <c r="E17" s="54">
        <f t="shared" ref="E17:G17" si="14">E18</f>
        <v>0</v>
      </c>
      <c r="F17" s="54">
        <f t="shared" si="14"/>
        <v>0</v>
      </c>
      <c r="G17" s="54">
        <f t="shared" si="14"/>
        <v>0</v>
      </c>
      <c r="H17" s="54">
        <f t="shared" si="12"/>
        <v>0</v>
      </c>
      <c r="I17" s="54">
        <f t="shared" si="13"/>
        <v>0</v>
      </c>
      <c r="J17" s="69">
        <f>J18</f>
        <v>0</v>
      </c>
      <c r="K17" s="69">
        <f t="shared" ref="K17:AG17" si="15">K18</f>
        <v>0</v>
      </c>
      <c r="L17" s="69">
        <f t="shared" si="15"/>
        <v>0</v>
      </c>
      <c r="M17" s="69">
        <f t="shared" si="15"/>
        <v>0</v>
      </c>
      <c r="N17" s="69">
        <f t="shared" si="15"/>
        <v>0</v>
      </c>
      <c r="O17" s="69">
        <f t="shared" si="15"/>
        <v>0</v>
      </c>
      <c r="P17" s="69">
        <f t="shared" si="15"/>
        <v>0</v>
      </c>
      <c r="Q17" s="69">
        <f t="shared" si="15"/>
        <v>0</v>
      </c>
      <c r="R17" s="69">
        <f t="shared" si="15"/>
        <v>0</v>
      </c>
      <c r="S17" s="69">
        <f t="shared" si="15"/>
        <v>0</v>
      </c>
      <c r="T17" s="69">
        <f t="shared" si="15"/>
        <v>0</v>
      </c>
      <c r="U17" s="69">
        <f t="shared" si="15"/>
        <v>0</v>
      </c>
      <c r="V17" s="69">
        <f t="shared" si="15"/>
        <v>0</v>
      </c>
      <c r="W17" s="69">
        <f t="shared" si="15"/>
        <v>0</v>
      </c>
      <c r="X17" s="69">
        <f t="shared" si="15"/>
        <v>0</v>
      </c>
      <c r="Y17" s="69">
        <f t="shared" si="15"/>
        <v>0</v>
      </c>
      <c r="Z17" s="69">
        <f t="shared" si="15"/>
        <v>0</v>
      </c>
      <c r="AA17" s="69">
        <f t="shared" si="15"/>
        <v>0</v>
      </c>
      <c r="AB17" s="69">
        <f t="shared" si="15"/>
        <v>16000</v>
      </c>
      <c r="AC17" s="69">
        <f t="shared" si="15"/>
        <v>0</v>
      </c>
      <c r="AD17" s="69">
        <f t="shared" si="15"/>
        <v>0</v>
      </c>
      <c r="AE17" s="69">
        <f t="shared" si="15"/>
        <v>0</v>
      </c>
      <c r="AF17" s="69">
        <f t="shared" si="15"/>
        <v>0</v>
      </c>
      <c r="AG17" s="69">
        <f t="shared" si="15"/>
        <v>0</v>
      </c>
      <c r="AH17" s="55"/>
      <c r="AI17" s="66"/>
    </row>
    <row r="18" spans="1:35" s="67" customFormat="1" ht="31.5" x14ac:dyDescent="0.25">
      <c r="A18" s="58"/>
      <c r="B18" s="23"/>
      <c r="C18" s="59" t="s">
        <v>31</v>
      </c>
      <c r="D18" s="60">
        <f>SUM(J18,L18,N18,P18,R18,T18,V18,X18,Z18,AB18,AD18,AF18)</f>
        <v>16000</v>
      </c>
      <c r="E18" s="60">
        <f>J18</f>
        <v>0</v>
      </c>
      <c r="F18" s="60">
        <f>G18</f>
        <v>0</v>
      </c>
      <c r="G18" s="60">
        <f>SUM(K18,M18,O18,Q18,S18,U18,W18,Y18,AA18,AC18,AE18,AG18)</f>
        <v>0</v>
      </c>
      <c r="H18" s="60">
        <f t="shared" si="12"/>
        <v>0</v>
      </c>
      <c r="I18" s="60">
        <f t="shared" si="13"/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16000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55"/>
      <c r="AI18" s="66"/>
    </row>
    <row r="19" spans="1:35" s="67" customFormat="1" x14ac:dyDescent="0.25">
      <c r="A19" s="68" t="s">
        <v>38</v>
      </c>
      <c r="B19" s="17" t="s">
        <v>39</v>
      </c>
      <c r="C19" s="53" t="s">
        <v>28</v>
      </c>
      <c r="D19" s="54">
        <f>SUM(J19,L19,N19,P19,R19,T19,V19,X19,Z19,AB19,AD19,AF19)</f>
        <v>8540</v>
      </c>
      <c r="E19" s="54">
        <f t="shared" ref="E19:G19" si="16">E20</f>
        <v>0</v>
      </c>
      <c r="F19" s="54">
        <f t="shared" si="16"/>
        <v>0</v>
      </c>
      <c r="G19" s="54">
        <f t="shared" si="16"/>
        <v>0</v>
      </c>
      <c r="H19" s="54">
        <f t="shared" si="12"/>
        <v>0</v>
      </c>
      <c r="I19" s="54">
        <f t="shared" si="13"/>
        <v>0</v>
      </c>
      <c r="J19" s="69">
        <f>J20</f>
        <v>0</v>
      </c>
      <c r="K19" s="69">
        <f t="shared" ref="K19:AG19" si="17">K20</f>
        <v>0</v>
      </c>
      <c r="L19" s="69">
        <f t="shared" si="17"/>
        <v>0</v>
      </c>
      <c r="M19" s="69">
        <f t="shared" si="17"/>
        <v>0</v>
      </c>
      <c r="N19" s="69">
        <f t="shared" si="17"/>
        <v>0</v>
      </c>
      <c r="O19" s="69">
        <f t="shared" si="17"/>
        <v>0</v>
      </c>
      <c r="P19" s="69">
        <f t="shared" si="17"/>
        <v>0</v>
      </c>
      <c r="Q19" s="69">
        <f t="shared" si="17"/>
        <v>0</v>
      </c>
      <c r="R19" s="69">
        <f t="shared" si="17"/>
        <v>0</v>
      </c>
      <c r="S19" s="69">
        <f t="shared" si="17"/>
        <v>0</v>
      </c>
      <c r="T19" s="69">
        <f t="shared" si="17"/>
        <v>0</v>
      </c>
      <c r="U19" s="69">
        <f t="shared" si="17"/>
        <v>0</v>
      </c>
      <c r="V19" s="69">
        <f t="shared" si="17"/>
        <v>0</v>
      </c>
      <c r="W19" s="69">
        <f t="shared" si="17"/>
        <v>0</v>
      </c>
      <c r="X19" s="69">
        <f t="shared" si="17"/>
        <v>0</v>
      </c>
      <c r="Y19" s="69">
        <f t="shared" si="17"/>
        <v>0</v>
      </c>
      <c r="Z19" s="69">
        <f t="shared" si="17"/>
        <v>3540</v>
      </c>
      <c r="AA19" s="69">
        <f t="shared" si="17"/>
        <v>0</v>
      </c>
      <c r="AB19" s="69">
        <f t="shared" si="17"/>
        <v>0</v>
      </c>
      <c r="AC19" s="69">
        <f t="shared" si="17"/>
        <v>0</v>
      </c>
      <c r="AD19" s="69">
        <f t="shared" si="17"/>
        <v>5000</v>
      </c>
      <c r="AE19" s="69">
        <f t="shared" si="17"/>
        <v>0</v>
      </c>
      <c r="AF19" s="69">
        <f t="shared" si="17"/>
        <v>0</v>
      </c>
      <c r="AG19" s="69">
        <f t="shared" si="17"/>
        <v>0</v>
      </c>
      <c r="AH19" s="55"/>
      <c r="AI19" s="66"/>
    </row>
    <row r="20" spans="1:35" s="67" customFormat="1" ht="31.5" x14ac:dyDescent="0.25">
      <c r="A20" s="58"/>
      <c r="B20" s="23"/>
      <c r="C20" s="59" t="s">
        <v>31</v>
      </c>
      <c r="D20" s="60">
        <f>SUM(J20,L20,N20,P20,R20,T20,V20,X20,Z20,AB20,AD20,AF20)</f>
        <v>8540</v>
      </c>
      <c r="E20" s="60">
        <f>J20</f>
        <v>0</v>
      </c>
      <c r="F20" s="60">
        <f>G20</f>
        <v>0</v>
      </c>
      <c r="G20" s="60">
        <f>SUM(K20,M20,O20,Q20,S20,U20,W20,Y20,AA20,AC20,AE20,AG20)</f>
        <v>0</v>
      </c>
      <c r="H20" s="60">
        <f t="shared" si="12"/>
        <v>0</v>
      </c>
      <c r="I20" s="60">
        <f t="shared" si="13"/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3540</v>
      </c>
      <c r="AA20" s="62">
        <v>0</v>
      </c>
      <c r="AB20" s="62">
        <v>0</v>
      </c>
      <c r="AC20" s="62">
        <v>0</v>
      </c>
      <c r="AD20" s="62">
        <v>5000</v>
      </c>
      <c r="AE20" s="62">
        <v>0</v>
      </c>
      <c r="AF20" s="62">
        <v>0</v>
      </c>
      <c r="AG20" s="62">
        <v>0</v>
      </c>
      <c r="AH20" s="55"/>
      <c r="AI20" s="66"/>
    </row>
    <row r="21" spans="1:35" s="76" customFormat="1" x14ac:dyDescent="0.25">
      <c r="A21" s="70"/>
      <c r="B21" s="71" t="s">
        <v>40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3"/>
      <c r="AH21" s="74"/>
      <c r="AI21" s="75"/>
    </row>
    <row r="22" spans="1:35" s="37" customFormat="1" x14ac:dyDescent="0.25">
      <c r="A22" s="77" t="s">
        <v>41</v>
      </c>
      <c r="B22" s="78" t="s">
        <v>42</v>
      </c>
      <c r="C22" s="79" t="s">
        <v>28</v>
      </c>
      <c r="D22" s="80">
        <f>D23+D24</f>
        <v>0</v>
      </c>
      <c r="E22" s="80">
        <f t="shared" ref="E22:G22" si="18">E23+E24</f>
        <v>0</v>
      </c>
      <c r="F22" s="80">
        <f t="shared" si="18"/>
        <v>0</v>
      </c>
      <c r="G22" s="80">
        <f t="shared" si="18"/>
        <v>0</v>
      </c>
      <c r="H22" s="80">
        <f>IFERROR(G22/D22*100,0)</f>
        <v>0</v>
      </c>
      <c r="I22" s="80">
        <f>IFERROR(G22/E22*100,0)</f>
        <v>0</v>
      </c>
      <c r="J22" s="81">
        <f t="shared" ref="J22:AG22" si="19">SUM(J24:J24)</f>
        <v>0</v>
      </c>
      <c r="K22" s="81">
        <f t="shared" si="19"/>
        <v>0</v>
      </c>
      <c r="L22" s="81">
        <f t="shared" si="19"/>
        <v>0</v>
      </c>
      <c r="M22" s="81">
        <f t="shared" si="19"/>
        <v>0</v>
      </c>
      <c r="N22" s="81">
        <f t="shared" si="19"/>
        <v>0</v>
      </c>
      <c r="O22" s="81">
        <f t="shared" si="19"/>
        <v>0</v>
      </c>
      <c r="P22" s="81">
        <f t="shared" si="19"/>
        <v>0</v>
      </c>
      <c r="Q22" s="81">
        <f t="shared" si="19"/>
        <v>0</v>
      </c>
      <c r="R22" s="81">
        <f t="shared" si="19"/>
        <v>0</v>
      </c>
      <c r="S22" s="81">
        <f t="shared" si="19"/>
        <v>0</v>
      </c>
      <c r="T22" s="81">
        <f t="shared" si="19"/>
        <v>0</v>
      </c>
      <c r="U22" s="81">
        <f t="shared" si="19"/>
        <v>0</v>
      </c>
      <c r="V22" s="81">
        <f t="shared" si="19"/>
        <v>0</v>
      </c>
      <c r="W22" s="81">
        <f t="shared" si="19"/>
        <v>0</v>
      </c>
      <c r="X22" s="81">
        <f t="shared" si="19"/>
        <v>0</v>
      </c>
      <c r="Y22" s="81">
        <f t="shared" si="19"/>
        <v>0</v>
      </c>
      <c r="Z22" s="81">
        <f t="shared" si="19"/>
        <v>0</v>
      </c>
      <c r="AA22" s="81">
        <f t="shared" si="19"/>
        <v>0</v>
      </c>
      <c r="AB22" s="81">
        <f t="shared" si="19"/>
        <v>0</v>
      </c>
      <c r="AC22" s="81">
        <f t="shared" si="19"/>
        <v>0</v>
      </c>
      <c r="AD22" s="81">
        <f t="shared" si="19"/>
        <v>0</v>
      </c>
      <c r="AE22" s="81">
        <f t="shared" si="19"/>
        <v>0</v>
      </c>
      <c r="AF22" s="81">
        <f t="shared" si="19"/>
        <v>0</v>
      </c>
      <c r="AG22" s="81">
        <f t="shared" si="19"/>
        <v>0</v>
      </c>
      <c r="AH22" s="82"/>
      <c r="AI22" s="83"/>
    </row>
    <row r="23" spans="1:35" s="43" customFormat="1" ht="47.25" x14ac:dyDescent="0.25">
      <c r="A23" s="84"/>
      <c r="B23" s="85"/>
      <c r="C23" s="86" t="s">
        <v>30</v>
      </c>
      <c r="D23" s="87">
        <f>SUM(J23,L23,N23,P23,R23,T23,V23,X23,Z23,AB23,AD23,AF23)</f>
        <v>0</v>
      </c>
      <c r="E23" s="87">
        <f>J23</f>
        <v>0</v>
      </c>
      <c r="F23" s="87">
        <f>G23</f>
        <v>0</v>
      </c>
      <c r="G23" s="87">
        <f>SUM(K23,M23,O23,Q23,S23,U23,W23,Y23,AA23,AC23,AE23,AG23)</f>
        <v>0</v>
      </c>
      <c r="H23" s="87">
        <f>IFERROR(G23/D23*100,0)</f>
        <v>0</v>
      </c>
      <c r="I23" s="87">
        <f>IFERROR(G23/E23*100,0)</f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9"/>
      <c r="AI23" s="83"/>
    </row>
    <row r="24" spans="1:35" s="43" customFormat="1" ht="31.5" x14ac:dyDescent="0.25">
      <c r="A24" s="90"/>
      <c r="B24" s="91"/>
      <c r="C24" s="86" t="s">
        <v>31</v>
      </c>
      <c r="D24" s="87">
        <f>SUM(J24,L24,N24,P24,R24,T24,V24,X24,Z24,AB24,AD24,AF24)</f>
        <v>0</v>
      </c>
      <c r="E24" s="87">
        <f>J24</f>
        <v>0</v>
      </c>
      <c r="F24" s="87">
        <f>G24</f>
        <v>0</v>
      </c>
      <c r="G24" s="87">
        <f>SUM(K24,M24,O24,Q24,S24,U24,W24,Y24,AA24,AC24,AE24,AG24)</f>
        <v>0</v>
      </c>
      <c r="H24" s="87">
        <f>IFERROR(G24/D24*100,0)</f>
        <v>0</v>
      </c>
      <c r="I24" s="87">
        <f>IFERROR(G24/E24*100,0)</f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9"/>
      <c r="AI24" s="83"/>
    </row>
  </sheetData>
  <mergeCells count="35">
    <mergeCell ref="A17:A18"/>
    <mergeCell ref="B17:B18"/>
    <mergeCell ref="A19:A20"/>
    <mergeCell ref="B19:B20"/>
    <mergeCell ref="B21:AG21"/>
    <mergeCell ref="A22:A24"/>
    <mergeCell ref="B22:B24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2025-04-03T12:34:17Z</dcterms:modified>
</cp:coreProperties>
</file>