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00" windowHeight="5550"/>
  </bookViews>
  <sheets>
    <sheet name="МП СЭР (2)" sheetId="3" r:id="rId1"/>
  </sheets>
  <definedNames>
    <definedName name="_xlnm._FilterDatabase" localSheetId="0" hidden="1">'МП СЭР (2)'!$A$1:$AJ$171</definedName>
    <definedName name="Z_14AFD6C3_FC5A_47D1_B6D3_4DD498FDE7ED_.wvu.Cols" localSheetId="0" hidden="1">'МП СЭР (2)'!$AG:$AL</definedName>
    <definedName name="Z_14AFD6C3_FC5A_47D1_B6D3_4DD498FDE7ED_.wvu.FilterData" localSheetId="0" hidden="1">'МП СЭР (2)'!$A$1:$AJ$171</definedName>
    <definedName name="Z_14AFD6C3_FC5A_47D1_B6D3_4DD498FDE7ED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2AF45B98_3FC6_43DD_9E58_AF3952E14D39_.wvu.FilterData" localSheetId="0" hidden="1">'МП СЭР (2)'!$A$1:$AJ$171</definedName>
    <definedName name="Z_2D22DDA1_0B32_4042_8E55_53A9917D8437_.wvu.Cols" localSheetId="0" hidden="1">'МП СЭР (2)'!$AG:$AL</definedName>
    <definedName name="Z_2D22DDA1_0B32_4042_8E55_53A9917D8437_.wvu.FilterData" localSheetId="0" hidden="1">'МП СЭР (2)'!$A$1:$AJ$171</definedName>
    <definedName name="Z_2D22DDA1_0B32_4042_8E55_53A9917D8437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356BE809_9589_4A4C_A8C3_12B5A4A1A47A_.wvu.Cols" localSheetId="0" hidden="1">'МП СЭР (2)'!$AG:$AL</definedName>
    <definedName name="Z_356BE809_9589_4A4C_A8C3_12B5A4A1A47A_.wvu.FilterData" localSheetId="0" hidden="1">'МП СЭР (2)'!$A$1:$AJ$171</definedName>
    <definedName name="Z_356BE809_9589_4A4C_A8C3_12B5A4A1A47A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3680FFF4_6D9F_486C_AA14_8F72F0313081_.wvu.Cols" localSheetId="0" hidden="1">'МП СЭР (2)'!$AG:$AL</definedName>
    <definedName name="Z_3680FFF4_6D9F_486C_AA14_8F72F0313081_.wvu.FilterData" localSheetId="0" hidden="1">'МП СЭР (2)'!$A$1:$AJ$171</definedName>
    <definedName name="Z_3680FFF4_6D9F_486C_AA14_8F72F0313081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388A1E4B_B5AE_4D91_9FF1_5AD49EECDDED_.wvu.Cols" localSheetId="0" hidden="1">'МП СЭР (2)'!$AG:$AL</definedName>
    <definedName name="Z_388A1E4B_B5AE_4D91_9FF1_5AD49EECDDED_.wvu.FilterData" localSheetId="0" hidden="1">'МП СЭР (2)'!$A$1:$AJ$171</definedName>
    <definedName name="Z_388A1E4B_B5AE_4D91_9FF1_5AD49EECDDED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(2)'!$92:$103,'МП СЭР (2)'!$171:$171,'МП СЭР (2)'!$185:$185</definedName>
    <definedName name="Z_3B746F1D_385E_47E1_9DD6_DF5EE791B92F_.wvu.Cols" localSheetId="0" hidden="1">'МП СЭР (2)'!$AG:$AL</definedName>
    <definedName name="Z_3B746F1D_385E_47E1_9DD6_DF5EE791B92F_.wvu.FilterData" localSheetId="0" hidden="1">'МП СЭР (2)'!$A$1:$AJ$171</definedName>
    <definedName name="Z_5542A21B_42E1_48F5_9CCB_DE1A82110182_.wvu.FilterData" localSheetId="0" hidden="1">'МП СЭР (2)'!$A$1:$AJ$171</definedName>
    <definedName name="Z_60316D21_4A2C_431E_9A80_483B098C48B4_.wvu.Cols" localSheetId="0" hidden="1">'МП СЭР (2)'!$AG:$AL</definedName>
    <definedName name="Z_60316D21_4A2C_431E_9A80_483B098C48B4_.wvu.FilterData" localSheetId="0" hidden="1">'МП СЭР (2)'!$A$1:$AJ$171</definedName>
    <definedName name="Z_63473B3F_A685_4EE9_A01B_183212BE5C53_.wvu.Cols" localSheetId="0" hidden="1">'МП СЭР (2)'!$AG:$AL</definedName>
    <definedName name="Z_63473B3F_A685_4EE9_A01B_183212BE5C53_.wvu.FilterData" localSheetId="0" hidden="1">'МП СЭР (2)'!$A$1:$AJ$171</definedName>
    <definedName name="Z_63473B3F_A685_4EE9_A01B_183212BE5C53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67959110_810A_48DC_8557_7A749BB9427E_.wvu.Cols" localSheetId="0" hidden="1">'МП СЭР (2)'!$AG:$AL</definedName>
    <definedName name="Z_67959110_810A_48DC_8557_7A749BB9427E_.wvu.FilterData" localSheetId="0" hidden="1">'МП СЭР (2)'!$A$1:$AJ$171</definedName>
    <definedName name="Z_79971965_4C3E_4F6D_82D4_06E9338FB302_.wvu.Cols" localSheetId="0" hidden="1">'МП СЭР (2)'!$AG:$AL</definedName>
    <definedName name="Z_79971965_4C3E_4F6D_82D4_06E9338FB302_.wvu.FilterData" localSheetId="0" hidden="1">'МП СЭР (2)'!$A$1:$AJ$171</definedName>
    <definedName name="Z_7C652CC3_AEBA_4CE1_8785_60610E85E470_.wvu.Cols" localSheetId="0" hidden="1">'МП СЭР (2)'!$AG:$AL</definedName>
    <definedName name="Z_7C652CC3_AEBA_4CE1_8785_60610E85E470_.wvu.FilterData" localSheetId="0" hidden="1">'МП СЭР (2)'!$A$1:$AJ$171</definedName>
    <definedName name="Z_7C652CC3_AEBA_4CE1_8785_60610E85E470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(2)'!$56:$56,'МП СЭР (2)'!$59:$59,'МП СЭР (2)'!$62:$62,'МП СЭР (2)'!$68:$84,'МП СЭР (2)'!$87:$87,'МП СЭР (2)'!$90:$90,'МП СЭР (2)'!$96:$97,'МП СЭР (2)'!$99:$103,'МП СЭР (2)'!$106:$106,'МП СЭР (2)'!$109:$109,'МП СЭР (2)'!$115:$116,'МП СЭР (2)'!$122:$123,'МП СЭР (2)'!$129:$133,'МП СЭР (2)'!$171:$171,'МП СЭР (2)'!$185:$185</definedName>
    <definedName name="Z_7D83ADC9_554F_49F5_9F3A_8020034AA83A_.wvu.Cols" localSheetId="0" hidden="1">'МП СЭР (2)'!$AG:$AL</definedName>
    <definedName name="Z_7D83ADC9_554F_49F5_9F3A_8020034AA83A_.wvu.FilterData" localSheetId="0" hidden="1">'МП СЭР (2)'!$A$1:$AJ$171</definedName>
    <definedName name="Z_7DE9713E_1F38_437C_8FB6_9C29DB24E5B8_.wvu.Cols" localSheetId="0" hidden="1">'МП СЭР (2)'!$AG:$AL</definedName>
    <definedName name="Z_7DE9713E_1F38_437C_8FB6_9C29DB24E5B8_.wvu.FilterData" localSheetId="0" hidden="1">'МП СЭР (2)'!$A$1:$AJ$171</definedName>
    <definedName name="Z_7DE9713E_1F38_437C_8FB6_9C29DB24E5B8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7E4D5209_3514_4B4B_9D2B_9C42A7BE704E_.wvu.Cols" localSheetId="0" hidden="1">'МП СЭР (2)'!$AG:$AL</definedName>
    <definedName name="Z_7E4D5209_3514_4B4B_9D2B_9C42A7BE704E_.wvu.FilterData" localSheetId="0" hidden="1">'МП СЭР (2)'!$A$1:$AJ$171</definedName>
    <definedName name="Z_8991206F_96BC_4E4A_9BEF_FB119480CFE1_.wvu.Cols" localSheetId="0" hidden="1">'МП СЭР (2)'!$AG:$AL</definedName>
    <definedName name="Z_8991206F_96BC_4E4A_9BEF_FB119480CFE1_.wvu.FilterData" localSheetId="0" hidden="1">'МП СЭР (2)'!$A$1:$AJ$171</definedName>
    <definedName name="Z_8FFB145C_1CB2_43A3_8A3A_27A8E60A8F1E_.wvu.FilterData" localSheetId="0" hidden="1">'МП СЭР (2)'!$A$1:$AJ$171</definedName>
    <definedName name="Z_98C023E4_2EC8_4DC1_A071_6A5E08CAF74A_.wvu.FilterData" localSheetId="0" hidden="1">'МП СЭР (2)'!$A$1:$AJ$171</definedName>
    <definedName name="Z_9A254B3E_BF29_465E_994B_E56187330748_.wvu.Cols" localSheetId="0" hidden="1">'МП СЭР (2)'!$AG:$AL</definedName>
    <definedName name="Z_9A254B3E_BF29_465E_994B_E56187330748_.wvu.FilterData" localSheetId="0" hidden="1">'МП СЭР (2)'!$A$1:$AJ$171</definedName>
    <definedName name="Z_9A254B3E_BF29_465E_994B_E56187330748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A2E3A7A6_FF28_41C5_9BA8_3899D915CB9D_.wvu.Cols" localSheetId="0" hidden="1">'МП СЭР (2)'!$AG:$AL</definedName>
    <definedName name="Z_A2E3A7A6_FF28_41C5_9BA8_3899D915CB9D_.wvu.FilterData" localSheetId="0" hidden="1">'МП СЭР (2)'!$A$1:$AJ$171</definedName>
    <definedName name="Z_A38F41A6_0E62_4138_8A0F_013177A00908_.wvu.FilterData" localSheetId="0" hidden="1">'МП СЭР (2)'!$A$1:$AJ$171</definedName>
    <definedName name="Z_B20F874D_7001_429F_971F_C60F72171BB4_.wvu.Cols" localSheetId="0" hidden="1">'МП СЭР (2)'!$AG:$AL</definedName>
    <definedName name="Z_B20F874D_7001_429F_971F_C60F72171BB4_.wvu.FilterData" localSheetId="0" hidden="1">'МП СЭР (2)'!$A$1:$AJ$171</definedName>
    <definedName name="Z_B6ED5A6A_E502_40ED_B1F2_2FE231B320B9_.wvu.Cols" localSheetId="0" hidden="1">'МП СЭР (2)'!$AG:$AL</definedName>
    <definedName name="Z_B6ED5A6A_E502_40ED_B1F2_2FE231B320B9_.wvu.FilterData" localSheetId="0" hidden="1">'МП СЭР (2)'!$A$1:$AJ$171</definedName>
    <definedName name="Z_B6ED5A6A_E502_40ED_B1F2_2FE231B320B9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B9F5A68E_7A21_490B_A9C1_858A34AED228_.wvu.Cols" localSheetId="0" hidden="1">'МП СЭР (2)'!$AG:$AL</definedName>
    <definedName name="Z_B9F5A68E_7A21_490B_A9C1_858A34AED228_.wvu.FilterData" localSheetId="0" hidden="1">'МП СЭР (2)'!$A$1:$AJ$171</definedName>
    <definedName name="Z_B9F5A68E_7A21_490B_A9C1_858A34AED228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C3FD0E28_97E5_445A_A080_491543C717B0_.wvu.Cols" localSheetId="0" hidden="1">'МП СЭР (2)'!$AG:$AL</definedName>
    <definedName name="Z_C3FD0E28_97E5_445A_A080_491543C717B0_.wvu.FilterData" localSheetId="0" hidden="1">'МП СЭР (2)'!$A$1:$AJ$171</definedName>
    <definedName name="Z_C599058B_0D9F_45BB_A102_E92C28C88691_.wvu.Cols" localSheetId="0" hidden="1">'МП СЭР (2)'!$AG:$AL</definedName>
    <definedName name="Z_C599058B_0D9F_45BB_A102_E92C28C88691_.wvu.FilterData" localSheetId="0" hidden="1">'МП СЭР (2)'!$A$1:$AJ$171</definedName>
    <definedName name="Z_C7EAD3F1_26A7_4DE4_A1DE_F77FB026865E_.wvu.Cols" localSheetId="0" hidden="1">'МП СЭР (2)'!$AG:$AL</definedName>
    <definedName name="Z_C7EAD3F1_26A7_4DE4_A1DE_F77FB026865E_.wvu.FilterData" localSheetId="0" hidden="1">'МП СЭР (2)'!$A$1:$AJ$171</definedName>
    <definedName name="Z_CC99A19B_7C06_4842_B555_F1FC30BBAE15_.wvu.Cols" localSheetId="0" hidden="1">'МП СЭР (2)'!$AG:$AL</definedName>
    <definedName name="Z_CC99A19B_7C06_4842_B555_F1FC30BBAE15_.wvu.FilterData" localSheetId="0" hidden="1">'МП СЭР (2)'!$A$1:$AJ$171</definedName>
    <definedName name="Z_CC99A19B_7C06_4842_B555_F1FC30BBAE15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E36983B1_2930_4BC3_9F81_C76866BFC5EC_.wvu.Cols" localSheetId="0" hidden="1">'МП СЭР (2)'!$AG:$AL</definedName>
    <definedName name="Z_E36983B1_2930_4BC3_9F81_C76866BFC5EC_.wvu.FilterData" localSheetId="0" hidden="1">'МП СЭР (2)'!$A$1:$AJ$171</definedName>
    <definedName name="Z_E36983B1_2930_4BC3_9F81_C76866BFC5EC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E4404F29_03A4_4E65_B4A8_EB6C15EFBA41_.wvu.Cols" localSheetId="0" hidden="1">'МП СЭР (2)'!$AG:$AL</definedName>
    <definedName name="Z_E4404F29_03A4_4E65_B4A8_EB6C15EFBA41_.wvu.FilterData" localSheetId="0" hidden="1">'МП СЭР (2)'!$A$1:$AJ$171</definedName>
    <definedName name="Z_E6058B35_16EE_4520_97FC_BC8944DC361A_.wvu.Cols" localSheetId="0" hidden="1">'МП СЭР (2)'!$AG:$AL</definedName>
    <definedName name="Z_E6058B35_16EE_4520_97FC_BC8944DC361A_.wvu.FilterData" localSheetId="0" hidden="1">'МП СЭР (2)'!$A$1:$AJ$171</definedName>
    <definedName name="Z_E6058B35_16EE_4520_97FC_BC8944DC361A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E83B3B5A_C7A8_4F47_A336_85E65C55625C_.wvu.Cols" localSheetId="0" hidden="1">'МП СЭР (2)'!$AG:$AL</definedName>
    <definedName name="Z_E83B3B5A_C7A8_4F47_A336_85E65C55625C_.wvu.FilterData" localSheetId="0" hidden="1">'МП СЭР (2)'!$A$1:$AJ$171</definedName>
    <definedName name="Z_EBBEF937_D19E_44FA_94D9_3672C89A5F21_.wvu.Cols" localSheetId="0" hidden="1">'МП СЭР (2)'!$AG:$AL</definedName>
    <definedName name="Z_EBBEF937_D19E_44FA_94D9_3672C89A5F21_.wvu.FilterData" localSheetId="0" hidden="1">'МП СЭР (2)'!$A$1:$AJ$171</definedName>
    <definedName name="Z_EBBEF937_D19E_44FA_94D9_3672C89A5F21_.wvu.Rows" localSheetId="0" hidden="1">'МП СЭР (2)'!$20:$21,'МП СЭР (2)'!$25:$25,'МП СЭР (2)'!$28:$28,'МП СЭР (2)'!$30:$31,'МП СЭР (2)'!$34:$34,'МП СЭР (2)'!$36:$37,'МП СЭР (2)'!$40:$40,'МП СЭР (2)'!$44:$44,'МП СЭР (2)'!$46:$48,'МП СЭР (2)'!$59:$59,'МП СЭР (2)'!$66:$66,'МП СЭР (2)'!$68:$69,'МП СЭР (2)'!#REF!,'МП СЭР (2)'!#REF!,'МП СЭР (2)'!$87:$87,'МП СЭР (2)'!$96:$97,'МП СЭР (2)'!#REF!,'МП СЭР (2)'!$99:$103,'МП СЭР (2)'!#REF!,'МП СЭР (2)'!$171:$171,'МП СЭР (2)'!$185:$185</definedName>
    <definedName name="Z_F10998C4_BD23_4123_9624_1436EC840983_.wvu.Cols" localSheetId="0" hidden="1">'МП СЭР (2)'!$AG:$AL</definedName>
    <definedName name="Z_F10998C4_BD23_4123_9624_1436EC840983_.wvu.FilterData" localSheetId="0" hidden="1">'МП СЭР (2)'!$A$1:$AJ$171</definedName>
    <definedName name="Z_F3ED6C4F_162A_421A_B77B_B013DF363C4B_.wvu.Cols" localSheetId="0" hidden="1">'МП СЭР (2)'!$AG:$AL</definedName>
    <definedName name="Z_F3ED6C4F_162A_421A_B77B_B013DF363C4B_.wvu.FilterData" localSheetId="0" hidden="1">'МП СЭР (2)'!$A$1:$AJ$171</definedName>
    <definedName name="Z_F6B45C19_5DEC_4311_9E14_1DFCA0D8A318_.wvu.Cols" localSheetId="0" hidden="1">'МП СЭР (2)'!$AG:$AL</definedName>
    <definedName name="Z_F6B45C19_5DEC_4311_9E14_1DFCA0D8A318_.wvu.FilterData" localSheetId="0" hidden="1">'МП СЭР (2)'!$A$1:$AJ$171</definedName>
    <definedName name="Z_FFEDA674_087A_4656_BF09_7E905D9B9A21_.wvu.Cols" localSheetId="0" hidden="1">'МП СЭР (2)'!$AG:$AL</definedName>
    <definedName name="Z_FFEDA674_087A_4656_BF09_7E905D9B9A21_.wvu.FilterData" localSheetId="0" hidden="1">'МП СЭР (2)'!$A$1:$AJ$171</definedName>
  </definedNames>
  <calcPr calcId="152511" iterate="1"/>
</workbook>
</file>

<file path=xl/calcChain.xml><?xml version="1.0" encoding="utf-8"?>
<calcChain xmlns="http://schemas.openxmlformats.org/spreadsheetml/2006/main">
  <c r="H168" i="3" l="1"/>
  <c r="H167" i="3"/>
  <c r="E167" i="3" l="1"/>
  <c r="E168" i="3"/>
  <c r="D167" i="3"/>
  <c r="D169" i="3"/>
  <c r="AC167" i="3"/>
  <c r="AB10" i="3"/>
  <c r="AA10" i="3"/>
  <c r="AC12" i="3"/>
  <c r="AC9" i="3"/>
  <c r="O169" i="3"/>
  <c r="N169" i="3"/>
  <c r="AC169" i="3"/>
  <c r="AC168" i="3"/>
  <c r="E169" i="3"/>
  <c r="D121" i="3"/>
  <c r="D120" i="3"/>
  <c r="D107" i="3" s="1"/>
  <c r="D114" i="3"/>
  <c r="D113" i="3"/>
  <c r="E107" i="3"/>
  <c r="D35" i="3"/>
  <c r="E105" i="3"/>
  <c r="AC62" i="3"/>
  <c r="AC61" i="3"/>
  <c r="AC60" i="3"/>
  <c r="X60" i="3"/>
  <c r="X54" i="3"/>
  <c r="X53" i="3"/>
  <c r="E35" i="3"/>
  <c r="E29" i="3"/>
  <c r="E51" i="3"/>
  <c r="D51" i="3" s="1"/>
  <c r="D12" i="3"/>
  <c r="B19" i="3"/>
  <c r="B12" i="3"/>
  <c r="AC19" i="3"/>
  <c r="AI171" i="3" l="1"/>
  <c r="AH171" i="3"/>
  <c r="AG171" i="3"/>
  <c r="C171" i="3"/>
  <c r="AJ171" i="3" s="1"/>
  <c r="B171" i="3"/>
  <c r="F171" i="3" s="1"/>
  <c r="E165" i="3"/>
  <c r="G165" i="3" s="1"/>
  <c r="D165" i="3"/>
  <c r="C165" i="3"/>
  <c r="B165" i="3"/>
  <c r="F165" i="3" s="1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E164" i="3"/>
  <c r="G164" i="3" s="1"/>
  <c r="D164" i="3"/>
  <c r="C164" i="3"/>
  <c r="B164" i="3"/>
  <c r="F164" i="3" s="1"/>
  <c r="AI161" i="3"/>
  <c r="AH161" i="3"/>
  <c r="AG161" i="3"/>
  <c r="E161" i="3"/>
  <c r="AJ161" i="3" s="1"/>
  <c r="D161" i="3"/>
  <c r="D159" i="3" s="1"/>
  <c r="C161" i="3"/>
  <c r="B161" i="3"/>
  <c r="B159" i="3" s="1"/>
  <c r="F159" i="3" s="1"/>
  <c r="AI160" i="3"/>
  <c r="AH160" i="3"/>
  <c r="AG160" i="3"/>
  <c r="E160" i="3"/>
  <c r="AJ160" i="3" s="1"/>
  <c r="D160" i="3"/>
  <c r="C160" i="3"/>
  <c r="B160" i="3"/>
  <c r="F160" i="3" s="1"/>
  <c r="AI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AH159" i="3" s="1"/>
  <c r="E159" i="3"/>
  <c r="AJ159" i="3" s="1"/>
  <c r="C159" i="3"/>
  <c r="AJ158" i="3"/>
  <c r="AI158" i="3"/>
  <c r="AH158" i="3"/>
  <c r="AG158" i="3"/>
  <c r="AI157" i="3"/>
  <c r="AH157" i="3"/>
  <c r="AG157" i="3"/>
  <c r="E157" i="3"/>
  <c r="AJ157" i="3" s="1"/>
  <c r="D157" i="3"/>
  <c r="C157" i="3"/>
  <c r="B157" i="3"/>
  <c r="F157" i="3" s="1"/>
  <c r="AI156" i="3"/>
  <c r="AH156" i="3"/>
  <c r="AG156" i="3"/>
  <c r="E156" i="3"/>
  <c r="AJ156" i="3" s="1"/>
  <c r="D156" i="3"/>
  <c r="C156" i="3"/>
  <c r="B156" i="3"/>
  <c r="F156" i="3" s="1"/>
  <c r="AI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AH155" i="3" s="1"/>
  <c r="E155" i="3"/>
  <c r="AJ155" i="3" s="1"/>
  <c r="D155" i="3"/>
  <c r="C155" i="3"/>
  <c r="B155" i="3"/>
  <c r="F155" i="3" s="1"/>
  <c r="AJ154" i="3"/>
  <c r="AI154" i="3"/>
  <c r="AH154" i="3"/>
  <c r="AG154" i="3"/>
  <c r="AI153" i="3"/>
  <c r="AH153" i="3"/>
  <c r="AG153" i="3"/>
  <c r="E153" i="3"/>
  <c r="AJ153" i="3" s="1"/>
  <c r="D153" i="3"/>
  <c r="D151" i="3" s="1"/>
  <c r="C153" i="3"/>
  <c r="B153" i="3"/>
  <c r="B151" i="3" s="1"/>
  <c r="F151" i="3" s="1"/>
  <c r="AI152" i="3"/>
  <c r="AH152" i="3"/>
  <c r="AG152" i="3"/>
  <c r="E152" i="3"/>
  <c r="AJ152" i="3" s="1"/>
  <c r="D152" i="3"/>
  <c r="C152" i="3"/>
  <c r="B152" i="3"/>
  <c r="F152" i="3" s="1"/>
  <c r="AI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AH151" i="3" s="1"/>
  <c r="E151" i="3"/>
  <c r="AJ151" i="3" s="1"/>
  <c r="C151" i="3"/>
  <c r="AJ150" i="3"/>
  <c r="AI150" i="3"/>
  <c r="AH150" i="3"/>
  <c r="AG150" i="3"/>
  <c r="AI149" i="3"/>
  <c r="AH149" i="3"/>
  <c r="AG149" i="3"/>
  <c r="E149" i="3"/>
  <c r="AJ149" i="3" s="1"/>
  <c r="D149" i="3"/>
  <c r="C149" i="3"/>
  <c r="B149" i="3"/>
  <c r="F149" i="3" s="1"/>
  <c r="AI148" i="3"/>
  <c r="AH148" i="3"/>
  <c r="AG148" i="3"/>
  <c r="E148" i="3"/>
  <c r="AJ148" i="3" s="1"/>
  <c r="C148" i="3"/>
  <c r="B148" i="3"/>
  <c r="AI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AH147" i="3" s="1"/>
  <c r="C147" i="3"/>
  <c r="B147" i="3"/>
  <c r="AJ146" i="3"/>
  <c r="AI146" i="3"/>
  <c r="AH146" i="3"/>
  <c r="AG146" i="3"/>
  <c r="AI145" i="3"/>
  <c r="AH145" i="3"/>
  <c r="AG145" i="3"/>
  <c r="E145" i="3"/>
  <c r="AJ145" i="3" s="1"/>
  <c r="D145" i="3"/>
  <c r="D143" i="3" s="1"/>
  <c r="C145" i="3"/>
  <c r="B145" i="3"/>
  <c r="B143" i="3" s="1"/>
  <c r="F143" i="3" s="1"/>
  <c r="AI144" i="3"/>
  <c r="AH144" i="3"/>
  <c r="AG144" i="3"/>
  <c r="E144" i="3"/>
  <c r="AJ144" i="3" s="1"/>
  <c r="D144" i="3"/>
  <c r="C144" i="3"/>
  <c r="B144" i="3"/>
  <c r="F144" i="3" s="1"/>
  <c r="AI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AH143" i="3" s="1"/>
  <c r="E143" i="3"/>
  <c r="AJ143" i="3" s="1"/>
  <c r="C143" i="3"/>
  <c r="AJ142" i="3"/>
  <c r="AI142" i="3"/>
  <c r="AH142" i="3"/>
  <c r="AG142" i="3"/>
  <c r="AI141" i="3"/>
  <c r="AH141" i="3"/>
  <c r="AG141" i="3"/>
  <c r="E141" i="3"/>
  <c r="AJ141" i="3" s="1"/>
  <c r="D141" i="3"/>
  <c r="C141" i="3"/>
  <c r="B141" i="3"/>
  <c r="F141" i="3" s="1"/>
  <c r="AI140" i="3"/>
  <c r="AH140" i="3"/>
  <c r="AG140" i="3"/>
  <c r="E140" i="3"/>
  <c r="AJ140" i="3" s="1"/>
  <c r="C140" i="3"/>
  <c r="B140" i="3"/>
  <c r="AI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AH139" i="3" s="1"/>
  <c r="C139" i="3"/>
  <c r="B139" i="3"/>
  <c r="AJ138" i="3"/>
  <c r="AI138" i="3"/>
  <c r="AH138" i="3"/>
  <c r="AG138" i="3"/>
  <c r="AI137" i="3"/>
  <c r="AH137" i="3"/>
  <c r="AG137" i="3"/>
  <c r="E137" i="3"/>
  <c r="AJ137" i="3" s="1"/>
  <c r="C137" i="3"/>
  <c r="B137" i="3"/>
  <c r="B135" i="3" s="1"/>
  <c r="AI136" i="3"/>
  <c r="AH136" i="3"/>
  <c r="AG136" i="3"/>
  <c r="E136" i="3"/>
  <c r="AJ136" i="3" s="1"/>
  <c r="D136" i="3"/>
  <c r="C136" i="3"/>
  <c r="B136" i="3"/>
  <c r="F136" i="3" s="1"/>
  <c r="AE135" i="3"/>
  <c r="AD135" i="3"/>
  <c r="AC135" i="3"/>
  <c r="AI135" i="3" s="1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AH135" i="3" s="1"/>
  <c r="E135" i="3"/>
  <c r="AJ135" i="3" s="1"/>
  <c r="C135" i="3"/>
  <c r="AJ134" i="3"/>
  <c r="AI134" i="3"/>
  <c r="AH134" i="3"/>
  <c r="AG134" i="3"/>
  <c r="AI133" i="3"/>
  <c r="AH133" i="3"/>
  <c r="AG133" i="3"/>
  <c r="F133" i="3"/>
  <c r="G133" i="3" s="1"/>
  <c r="C133" i="3"/>
  <c r="AJ133" i="3" s="1"/>
  <c r="AI132" i="3"/>
  <c r="AH132" i="3"/>
  <c r="AG132" i="3"/>
  <c r="G132" i="3"/>
  <c r="F132" i="3"/>
  <c r="C132" i="3"/>
  <c r="AJ132" i="3" s="1"/>
  <c r="AI131" i="3"/>
  <c r="AH131" i="3"/>
  <c r="AG131" i="3"/>
  <c r="E131" i="3"/>
  <c r="AJ131" i="3" s="1"/>
  <c r="D131" i="3"/>
  <c r="C131" i="3"/>
  <c r="B131" i="3"/>
  <c r="F131" i="3" s="1"/>
  <c r="AI130" i="3"/>
  <c r="AH130" i="3"/>
  <c r="AG130" i="3"/>
  <c r="E130" i="3"/>
  <c r="AJ130" i="3" s="1"/>
  <c r="D130" i="3"/>
  <c r="C130" i="3"/>
  <c r="B130" i="3"/>
  <c r="F130" i="3" s="1"/>
  <c r="AI129" i="3"/>
  <c r="AH129" i="3"/>
  <c r="AG129" i="3"/>
  <c r="E129" i="3"/>
  <c r="AJ129" i="3" s="1"/>
  <c r="D129" i="3"/>
  <c r="C129" i="3"/>
  <c r="B129" i="3"/>
  <c r="F129" i="3" s="1"/>
  <c r="AI128" i="3"/>
  <c r="AH128" i="3"/>
  <c r="AG128" i="3"/>
  <c r="E128" i="3"/>
  <c r="AJ128" i="3" s="1"/>
  <c r="D128" i="3"/>
  <c r="C128" i="3"/>
  <c r="B128" i="3"/>
  <c r="F128" i="3" s="1"/>
  <c r="AI127" i="3"/>
  <c r="AH127" i="3"/>
  <c r="AG127" i="3"/>
  <c r="E127" i="3"/>
  <c r="AJ127" i="3" s="1"/>
  <c r="C127" i="3"/>
  <c r="B127" i="3"/>
  <c r="AI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AH126" i="3" s="1"/>
  <c r="C126" i="3"/>
  <c r="B126" i="3"/>
  <c r="AJ125" i="3"/>
  <c r="AI125" i="3"/>
  <c r="AH125" i="3"/>
  <c r="AG125" i="3"/>
  <c r="AI124" i="3"/>
  <c r="AH124" i="3"/>
  <c r="AG124" i="3"/>
  <c r="E124" i="3"/>
  <c r="AJ124" i="3" s="1"/>
  <c r="D124" i="3"/>
  <c r="C124" i="3"/>
  <c r="B124" i="3"/>
  <c r="F124" i="3" s="1"/>
  <c r="AI123" i="3"/>
  <c r="AH123" i="3"/>
  <c r="AG123" i="3"/>
  <c r="E123" i="3"/>
  <c r="AJ123" i="3" s="1"/>
  <c r="D123" i="3"/>
  <c r="C123" i="3"/>
  <c r="B123" i="3"/>
  <c r="F123" i="3" s="1"/>
  <c r="AI122" i="3"/>
  <c r="AH122" i="3"/>
  <c r="AG122" i="3"/>
  <c r="E122" i="3"/>
  <c r="AJ122" i="3" s="1"/>
  <c r="D122" i="3"/>
  <c r="C122" i="3"/>
  <c r="B122" i="3"/>
  <c r="F122" i="3" s="1"/>
  <c r="AI121" i="3"/>
  <c r="AH121" i="3"/>
  <c r="AG121" i="3"/>
  <c r="E121" i="3"/>
  <c r="F121" i="3" s="1"/>
  <c r="C121" i="3"/>
  <c r="B121" i="3"/>
  <c r="AI120" i="3"/>
  <c r="AH120" i="3"/>
  <c r="AG120" i="3"/>
  <c r="E120" i="3"/>
  <c r="AJ120" i="3" s="1"/>
  <c r="C120" i="3"/>
  <c r="B120" i="3"/>
  <c r="AE119" i="3"/>
  <c r="AD119" i="3"/>
  <c r="AC119" i="3"/>
  <c r="AI119" i="3" s="1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AH119" i="3" s="1"/>
  <c r="D119" i="3"/>
  <c r="B119" i="3"/>
  <c r="AJ118" i="3"/>
  <c r="AI118" i="3"/>
  <c r="AH118" i="3"/>
  <c r="AG118" i="3"/>
  <c r="AI117" i="3"/>
  <c r="AH117" i="3"/>
  <c r="AG117" i="3"/>
  <c r="E117" i="3"/>
  <c r="AJ117" i="3" s="1"/>
  <c r="D117" i="3"/>
  <c r="C117" i="3"/>
  <c r="B117" i="3"/>
  <c r="F117" i="3" s="1"/>
  <c r="AI116" i="3"/>
  <c r="AH116" i="3"/>
  <c r="AG116" i="3"/>
  <c r="E116" i="3"/>
  <c r="AJ116" i="3" s="1"/>
  <c r="D116" i="3"/>
  <c r="C116" i="3"/>
  <c r="B116" i="3"/>
  <c r="F116" i="3" s="1"/>
  <c r="AI115" i="3"/>
  <c r="AH115" i="3"/>
  <c r="AG115" i="3"/>
  <c r="E115" i="3"/>
  <c r="AJ115" i="3" s="1"/>
  <c r="D115" i="3"/>
  <c r="C115" i="3"/>
  <c r="B115" i="3"/>
  <c r="F115" i="3" s="1"/>
  <c r="AI114" i="3"/>
  <c r="AH114" i="3"/>
  <c r="AG114" i="3"/>
  <c r="E114" i="3"/>
  <c r="AJ114" i="3" s="1"/>
  <c r="C114" i="3"/>
  <c r="B114" i="3"/>
  <c r="B112" i="3" s="1"/>
  <c r="AI113" i="3"/>
  <c r="AH113" i="3"/>
  <c r="AG113" i="3"/>
  <c r="E113" i="3"/>
  <c r="AJ113" i="3" s="1"/>
  <c r="C113" i="3"/>
  <c r="B113" i="3"/>
  <c r="F113" i="3" s="1"/>
  <c r="AE112" i="3"/>
  <c r="AD112" i="3"/>
  <c r="AC112" i="3"/>
  <c r="AI112" i="3" s="1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AH112" i="3" s="1"/>
  <c r="E112" i="3"/>
  <c r="AJ112" i="3" s="1"/>
  <c r="C112" i="3"/>
  <c r="AJ111" i="3"/>
  <c r="AI111" i="3"/>
  <c r="AH111" i="3"/>
  <c r="AG111" i="3"/>
  <c r="AJ110" i="3"/>
  <c r="AI110" i="3"/>
  <c r="AH110" i="3"/>
  <c r="AG110" i="3"/>
  <c r="G110" i="3"/>
  <c r="F110" i="3"/>
  <c r="AI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AH109" i="3" s="1"/>
  <c r="E109" i="3"/>
  <c r="AJ109" i="3" s="1"/>
  <c r="D109" i="3"/>
  <c r="C109" i="3"/>
  <c r="B109" i="3"/>
  <c r="F109" i="3" s="1"/>
  <c r="AE108" i="3"/>
  <c r="AD108" i="3"/>
  <c r="AC108" i="3"/>
  <c r="AI108" i="3" s="1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AH108" i="3" s="1"/>
  <c r="B108" i="3"/>
  <c r="AE107" i="3"/>
  <c r="AD107" i="3"/>
  <c r="AC107" i="3"/>
  <c r="AC54" i="3" s="1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AH107" i="3" s="1"/>
  <c r="C107" i="3"/>
  <c r="B107" i="3"/>
  <c r="B105" i="3" s="1"/>
  <c r="AJ106" i="3"/>
  <c r="AI106" i="3"/>
  <c r="AH106" i="3"/>
  <c r="AG106" i="3"/>
  <c r="G106" i="3"/>
  <c r="F106" i="3"/>
  <c r="AE105" i="3"/>
  <c r="AD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AH105" i="3" s="1"/>
  <c r="AJ104" i="3"/>
  <c r="AI104" i="3"/>
  <c r="AH104" i="3"/>
  <c r="AG104" i="3"/>
  <c r="AI103" i="3"/>
  <c r="AH103" i="3"/>
  <c r="AG103" i="3"/>
  <c r="F103" i="3"/>
  <c r="G103" i="3" s="1"/>
  <c r="C103" i="3"/>
  <c r="AJ103" i="3" s="1"/>
  <c r="AI102" i="3"/>
  <c r="AH102" i="3"/>
  <c r="AG102" i="3"/>
  <c r="G102" i="3"/>
  <c r="F102" i="3"/>
  <c r="C102" i="3"/>
  <c r="AJ102" i="3" s="1"/>
  <c r="AI101" i="3"/>
  <c r="AH101" i="3"/>
  <c r="AG101" i="3"/>
  <c r="E101" i="3"/>
  <c r="AJ101" i="3" s="1"/>
  <c r="D101" i="3"/>
  <c r="C101" i="3"/>
  <c r="B101" i="3"/>
  <c r="F101" i="3" s="1"/>
  <c r="AI100" i="3"/>
  <c r="AH100" i="3"/>
  <c r="AG100" i="3"/>
  <c r="E100" i="3"/>
  <c r="AJ100" i="3" s="1"/>
  <c r="D100" i="3"/>
  <c r="C100" i="3"/>
  <c r="B100" i="3"/>
  <c r="F100" i="3" s="1"/>
  <c r="AI99" i="3"/>
  <c r="AH99" i="3"/>
  <c r="AG99" i="3"/>
  <c r="E99" i="3"/>
  <c r="AJ99" i="3" s="1"/>
  <c r="D99" i="3"/>
  <c r="C99" i="3"/>
  <c r="B99" i="3"/>
  <c r="F99" i="3" s="1"/>
  <c r="AI98" i="3"/>
  <c r="AH98" i="3"/>
  <c r="AG98" i="3"/>
  <c r="E98" i="3"/>
  <c r="AJ98" i="3" s="1"/>
  <c r="D98" i="3"/>
  <c r="C98" i="3"/>
  <c r="B98" i="3"/>
  <c r="F98" i="3" s="1"/>
  <c r="AI97" i="3"/>
  <c r="AH97" i="3"/>
  <c r="AG97" i="3"/>
  <c r="E97" i="3"/>
  <c r="AJ97" i="3" s="1"/>
  <c r="D97" i="3"/>
  <c r="C97" i="3"/>
  <c r="B97" i="3"/>
  <c r="F97" i="3" s="1"/>
  <c r="AI96" i="3"/>
  <c r="AH96" i="3"/>
  <c r="AG96" i="3"/>
  <c r="E96" i="3"/>
  <c r="AJ96" i="3" s="1"/>
  <c r="D96" i="3"/>
  <c r="C96" i="3"/>
  <c r="B96" i="3"/>
  <c r="F96" i="3" s="1"/>
  <c r="AI95" i="3"/>
  <c r="AH95" i="3"/>
  <c r="AG95" i="3"/>
  <c r="E95" i="3"/>
  <c r="AJ95" i="3" s="1"/>
  <c r="D95" i="3"/>
  <c r="C95" i="3"/>
  <c r="B95" i="3"/>
  <c r="F95" i="3" s="1"/>
  <c r="AI94" i="3"/>
  <c r="AH94" i="3"/>
  <c r="AG94" i="3"/>
  <c r="E94" i="3"/>
  <c r="AJ94" i="3" s="1"/>
  <c r="D94" i="3"/>
  <c r="C94" i="3"/>
  <c r="B94" i="3"/>
  <c r="F94" i="3" s="1"/>
  <c r="AI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AH93" i="3" s="1"/>
  <c r="E93" i="3"/>
  <c r="D93" i="3"/>
  <c r="C93" i="3"/>
  <c r="B93" i="3"/>
  <c r="F93" i="3" s="1"/>
  <c r="AJ92" i="3"/>
  <c r="AI92" i="3"/>
  <c r="AH92" i="3"/>
  <c r="AG92" i="3"/>
  <c r="AJ91" i="3"/>
  <c r="AI91" i="3"/>
  <c r="AH91" i="3"/>
  <c r="AG91" i="3"/>
  <c r="G91" i="3"/>
  <c r="F91" i="3"/>
  <c r="AI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AH90" i="3" s="1"/>
  <c r="E90" i="3"/>
  <c r="AJ90" i="3" s="1"/>
  <c r="D90" i="3"/>
  <c r="C90" i="3"/>
  <c r="B90" i="3"/>
  <c r="F90" i="3" s="1"/>
  <c r="AI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AH89" i="3" s="1"/>
  <c r="E89" i="3"/>
  <c r="AJ89" i="3" s="1"/>
  <c r="D89" i="3"/>
  <c r="C89" i="3"/>
  <c r="B89" i="3"/>
  <c r="F89" i="3" s="1"/>
  <c r="AI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AH88" i="3" s="1"/>
  <c r="E88" i="3"/>
  <c r="AJ88" i="3" s="1"/>
  <c r="D88" i="3"/>
  <c r="C88" i="3"/>
  <c r="B88" i="3"/>
  <c r="F88" i="3" s="1"/>
  <c r="AJ87" i="3"/>
  <c r="AI87" i="3"/>
  <c r="AH87" i="3"/>
  <c r="AG87" i="3"/>
  <c r="G87" i="3"/>
  <c r="F87" i="3"/>
  <c r="AI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AH86" i="3" s="1"/>
  <c r="E86" i="3"/>
  <c r="AJ86" i="3" s="1"/>
  <c r="D86" i="3"/>
  <c r="C86" i="3"/>
  <c r="B86" i="3"/>
  <c r="F86" i="3" s="1"/>
  <c r="AJ85" i="3"/>
  <c r="AI85" i="3"/>
  <c r="AH85" i="3"/>
  <c r="AG85" i="3"/>
  <c r="AI84" i="3"/>
  <c r="AH84" i="3"/>
  <c r="AG84" i="3"/>
  <c r="E84" i="3"/>
  <c r="C84" i="3"/>
  <c r="B84" i="3"/>
  <c r="AI83" i="3"/>
  <c r="AH83" i="3"/>
  <c r="AG83" i="3"/>
  <c r="E83" i="3"/>
  <c r="D83" i="3"/>
  <c r="C83" i="3"/>
  <c r="B83" i="3"/>
  <c r="AI82" i="3"/>
  <c r="AH82" i="3"/>
  <c r="AG82" i="3"/>
  <c r="E82" i="3"/>
  <c r="D82" i="3"/>
  <c r="C82" i="3"/>
  <c r="B82" i="3"/>
  <c r="F82" i="3" s="1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I81" i="3" s="1"/>
  <c r="H81" i="3"/>
  <c r="AH81" i="3" s="1"/>
  <c r="E81" i="3"/>
  <c r="AJ81" i="3" s="1"/>
  <c r="C81" i="3"/>
  <c r="AJ80" i="3"/>
  <c r="AI80" i="3"/>
  <c r="AH80" i="3"/>
  <c r="AG80" i="3"/>
  <c r="AI79" i="3"/>
  <c r="AH79" i="3"/>
  <c r="AG79" i="3"/>
  <c r="E79" i="3"/>
  <c r="D79" i="3"/>
  <c r="C79" i="3"/>
  <c r="B79" i="3"/>
  <c r="F79" i="3" s="1"/>
  <c r="AI78" i="3"/>
  <c r="AH78" i="3"/>
  <c r="AG78" i="3"/>
  <c r="E78" i="3"/>
  <c r="C78" i="3"/>
  <c r="B78" i="3"/>
  <c r="AI77" i="3"/>
  <c r="AH77" i="3"/>
  <c r="AG77" i="3"/>
  <c r="E77" i="3"/>
  <c r="D77" i="3"/>
  <c r="C77" i="3"/>
  <c r="B77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I76" i="3" s="1"/>
  <c r="H76" i="3"/>
  <c r="AH76" i="3" s="1"/>
  <c r="E76" i="3"/>
  <c r="AJ76" i="3" s="1"/>
  <c r="C76" i="3"/>
  <c r="AJ75" i="3"/>
  <c r="AI75" i="3"/>
  <c r="AH75" i="3"/>
  <c r="AG75" i="3"/>
  <c r="AI74" i="3"/>
  <c r="AH74" i="3"/>
  <c r="AG74" i="3"/>
  <c r="E74" i="3"/>
  <c r="D74" i="3"/>
  <c r="C74" i="3"/>
  <c r="B74" i="3"/>
  <c r="AI73" i="3"/>
  <c r="AH73" i="3"/>
  <c r="AG73" i="3"/>
  <c r="E73" i="3"/>
  <c r="C73" i="3"/>
  <c r="B73" i="3"/>
  <c r="AI72" i="3"/>
  <c r="AH72" i="3"/>
  <c r="AG72" i="3"/>
  <c r="E72" i="3"/>
  <c r="D72" i="3"/>
  <c r="D60" i="3" s="1"/>
  <c r="D54" i="3" s="1"/>
  <c r="C72" i="3"/>
  <c r="B72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I71" i="3" s="1"/>
  <c r="H71" i="3"/>
  <c r="AH71" i="3" s="1"/>
  <c r="E71" i="3"/>
  <c r="AJ71" i="3" s="1"/>
  <c r="C71" i="3"/>
  <c r="AJ70" i="3"/>
  <c r="AI70" i="3"/>
  <c r="AH70" i="3"/>
  <c r="AG70" i="3"/>
  <c r="AJ69" i="3"/>
  <c r="AI69" i="3"/>
  <c r="AH69" i="3"/>
  <c r="AG69" i="3"/>
  <c r="AJ68" i="3"/>
  <c r="AI68" i="3"/>
  <c r="AH68" i="3"/>
  <c r="AG68" i="3"/>
  <c r="AI67" i="3"/>
  <c r="AH67" i="3"/>
  <c r="AG67" i="3"/>
  <c r="E67" i="3"/>
  <c r="D67" i="3"/>
  <c r="C67" i="3"/>
  <c r="B67" i="3"/>
  <c r="F67" i="3" s="1"/>
  <c r="AI66" i="3"/>
  <c r="AH66" i="3"/>
  <c r="AG66" i="3"/>
  <c r="E66" i="3"/>
  <c r="AJ66" i="3" s="1"/>
  <c r="D66" i="3"/>
  <c r="C66" i="3"/>
  <c r="B66" i="3"/>
  <c r="F66" i="3" s="1"/>
  <c r="AI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AH65" i="3" s="1"/>
  <c r="E65" i="3"/>
  <c r="D65" i="3"/>
  <c r="C65" i="3"/>
  <c r="B65" i="3"/>
  <c r="F65" i="3" s="1"/>
  <c r="AJ64" i="3"/>
  <c r="AI64" i="3"/>
  <c r="AH64" i="3"/>
  <c r="AG64" i="3"/>
  <c r="AJ63" i="3"/>
  <c r="AI63" i="3"/>
  <c r="AH63" i="3"/>
  <c r="AG63" i="3"/>
  <c r="G63" i="3"/>
  <c r="F63" i="3"/>
  <c r="AE62" i="3"/>
  <c r="AE56" i="3" s="1"/>
  <c r="AD62" i="3"/>
  <c r="AC56" i="3"/>
  <c r="AB62" i="3"/>
  <c r="AA62" i="3"/>
  <c r="AA56" i="3" s="1"/>
  <c r="Z62" i="3"/>
  <c r="Y62" i="3"/>
  <c r="Y56" i="3" s="1"/>
  <c r="X62" i="3"/>
  <c r="W62" i="3"/>
  <c r="W56" i="3" s="1"/>
  <c r="V62" i="3"/>
  <c r="U62" i="3"/>
  <c r="U56" i="3" s="1"/>
  <c r="T62" i="3"/>
  <c r="S62" i="3"/>
  <c r="S56" i="3" s="1"/>
  <c r="R62" i="3"/>
  <c r="Q62" i="3"/>
  <c r="Q56" i="3" s="1"/>
  <c r="P62" i="3"/>
  <c r="O62" i="3"/>
  <c r="O56" i="3" s="1"/>
  <c r="N62" i="3"/>
  <c r="M62" i="3"/>
  <c r="M56" i="3" s="1"/>
  <c r="L62" i="3"/>
  <c r="K62" i="3"/>
  <c r="K56" i="3" s="1"/>
  <c r="J62" i="3"/>
  <c r="I62" i="3"/>
  <c r="H62" i="3"/>
  <c r="AH62" i="3" s="1"/>
  <c r="C62" i="3"/>
  <c r="C56" i="3" s="1"/>
  <c r="AI61" i="3"/>
  <c r="AE61" i="3"/>
  <c r="AD61" i="3"/>
  <c r="AD55" i="3" s="1"/>
  <c r="AD53" i="3" s="1"/>
  <c r="AB61" i="3"/>
  <c r="AB55" i="3" s="1"/>
  <c r="AB53" i="3" s="1"/>
  <c r="AA61" i="3"/>
  <c r="Z61" i="3"/>
  <c r="Z55" i="3" s="1"/>
  <c r="Z53" i="3" s="1"/>
  <c r="Y61" i="3"/>
  <c r="X61" i="3"/>
  <c r="X55" i="3" s="1"/>
  <c r="W61" i="3"/>
  <c r="V61" i="3"/>
  <c r="V55" i="3" s="1"/>
  <c r="V53" i="3" s="1"/>
  <c r="U61" i="3"/>
  <c r="T61" i="3"/>
  <c r="T55" i="3" s="1"/>
  <c r="T53" i="3" s="1"/>
  <c r="S61" i="3"/>
  <c r="R61" i="3"/>
  <c r="R55" i="3" s="1"/>
  <c r="R53" i="3" s="1"/>
  <c r="Q61" i="3"/>
  <c r="P61" i="3"/>
  <c r="P55" i="3" s="1"/>
  <c r="P53" i="3" s="1"/>
  <c r="O61" i="3"/>
  <c r="N61" i="3"/>
  <c r="N55" i="3" s="1"/>
  <c r="N53" i="3" s="1"/>
  <c r="M61" i="3"/>
  <c r="L61" i="3"/>
  <c r="L55" i="3" s="1"/>
  <c r="L53" i="3" s="1"/>
  <c r="K61" i="3"/>
  <c r="J61" i="3"/>
  <c r="J55" i="3" s="1"/>
  <c r="J53" i="3" s="1"/>
  <c r="I61" i="3"/>
  <c r="H61" i="3"/>
  <c r="C61" i="3"/>
  <c r="B61" i="3"/>
  <c r="AE60" i="3"/>
  <c r="AE58" i="3" s="1"/>
  <c r="AD60" i="3"/>
  <c r="AC58" i="3"/>
  <c r="AB60" i="3"/>
  <c r="AA60" i="3"/>
  <c r="AA58" i="3" s="1"/>
  <c r="Z60" i="3"/>
  <c r="Y60" i="3"/>
  <c r="Y58" i="3" s="1"/>
  <c r="W60" i="3"/>
  <c r="W58" i="3" s="1"/>
  <c r="V60" i="3"/>
  <c r="U60" i="3"/>
  <c r="U58" i="3" s="1"/>
  <c r="T60" i="3"/>
  <c r="S60" i="3"/>
  <c r="S58" i="3" s="1"/>
  <c r="R60" i="3"/>
  <c r="Q60" i="3"/>
  <c r="Q58" i="3" s="1"/>
  <c r="P60" i="3"/>
  <c r="O60" i="3"/>
  <c r="O58" i="3" s="1"/>
  <c r="N60" i="3"/>
  <c r="M60" i="3"/>
  <c r="M58" i="3" s="1"/>
  <c r="L60" i="3"/>
  <c r="K60" i="3"/>
  <c r="K58" i="3" s="1"/>
  <c r="J60" i="3"/>
  <c r="I60" i="3"/>
  <c r="H60" i="3"/>
  <c r="AH60" i="3" s="1"/>
  <c r="E60" i="3"/>
  <c r="C60" i="3"/>
  <c r="AJ59" i="3"/>
  <c r="AI59" i="3"/>
  <c r="AH59" i="3"/>
  <c r="AG59" i="3"/>
  <c r="G59" i="3"/>
  <c r="F59" i="3"/>
  <c r="AD58" i="3"/>
  <c r="AB58" i="3"/>
  <c r="Z58" i="3"/>
  <c r="X58" i="3"/>
  <c r="V58" i="3"/>
  <c r="T58" i="3"/>
  <c r="R58" i="3"/>
  <c r="P58" i="3"/>
  <c r="N58" i="3"/>
  <c r="L58" i="3"/>
  <c r="J58" i="3"/>
  <c r="H58" i="3"/>
  <c r="C58" i="3"/>
  <c r="AJ57" i="3"/>
  <c r="AI57" i="3"/>
  <c r="AH57" i="3"/>
  <c r="AG57" i="3"/>
  <c r="AD56" i="3"/>
  <c r="AB56" i="3"/>
  <c r="Z56" i="3"/>
  <c r="X56" i="3"/>
  <c r="V56" i="3"/>
  <c r="T56" i="3"/>
  <c r="R56" i="3"/>
  <c r="P56" i="3"/>
  <c r="N56" i="3"/>
  <c r="L56" i="3"/>
  <c r="J56" i="3"/>
  <c r="H56" i="3"/>
  <c r="AH56" i="3" s="1"/>
  <c r="AE55" i="3"/>
  <c r="AA55" i="3"/>
  <c r="Y55" i="3"/>
  <c r="W55" i="3"/>
  <c r="U55" i="3"/>
  <c r="S55" i="3"/>
  <c r="Q55" i="3"/>
  <c r="O55" i="3"/>
  <c r="M55" i="3"/>
  <c r="K55" i="3"/>
  <c r="I55" i="3"/>
  <c r="B55" i="3"/>
  <c r="AE54" i="3"/>
  <c r="AD54" i="3"/>
  <c r="AB54" i="3"/>
  <c r="AA54" i="3"/>
  <c r="Z54" i="3"/>
  <c r="Y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AH54" i="3" s="1"/>
  <c r="E54" i="3"/>
  <c r="AJ54" i="3" s="1"/>
  <c r="C54" i="3"/>
  <c r="AE53" i="3"/>
  <c r="AA53" i="3"/>
  <c r="Y53" i="3"/>
  <c r="W53" i="3"/>
  <c r="U53" i="3"/>
  <c r="S53" i="3"/>
  <c r="Q53" i="3"/>
  <c r="O53" i="3"/>
  <c r="M53" i="3"/>
  <c r="K53" i="3"/>
  <c r="I53" i="3"/>
  <c r="G51" i="3"/>
  <c r="D17" i="3"/>
  <c r="D10" i="3" s="1"/>
  <c r="C51" i="3"/>
  <c r="B51" i="3"/>
  <c r="F51" i="3" s="1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E50" i="3"/>
  <c r="G50" i="3" s="1"/>
  <c r="D50" i="3"/>
  <c r="C50" i="3"/>
  <c r="B50" i="3"/>
  <c r="E48" i="3"/>
  <c r="G48" i="3" s="1"/>
  <c r="D48" i="3"/>
  <c r="C48" i="3"/>
  <c r="B48" i="3"/>
  <c r="F48" i="3" s="1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E47" i="3"/>
  <c r="G47" i="3" s="1"/>
  <c r="D47" i="3"/>
  <c r="C47" i="3"/>
  <c r="B47" i="3"/>
  <c r="F47" i="3" s="1"/>
  <c r="AI45" i="3"/>
  <c r="AH45" i="3"/>
  <c r="AG45" i="3"/>
  <c r="E45" i="3"/>
  <c r="AJ45" i="3" s="1"/>
  <c r="C45" i="3"/>
  <c r="B45" i="3"/>
  <c r="B43" i="3" s="1"/>
  <c r="AJ44" i="3"/>
  <c r="AI44" i="3"/>
  <c r="AH44" i="3"/>
  <c r="AG44" i="3"/>
  <c r="G44" i="3"/>
  <c r="F44" i="3"/>
  <c r="AI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AH43" i="3" s="1"/>
  <c r="C43" i="3"/>
  <c r="AJ42" i="3"/>
  <c r="AI42" i="3"/>
  <c r="AH42" i="3"/>
  <c r="AG42" i="3"/>
  <c r="AI41" i="3"/>
  <c r="AH41" i="3"/>
  <c r="AG41" i="3"/>
  <c r="E41" i="3"/>
  <c r="AJ41" i="3" s="1"/>
  <c r="C41" i="3"/>
  <c r="B41" i="3"/>
  <c r="AJ40" i="3"/>
  <c r="AI40" i="3"/>
  <c r="AH40" i="3"/>
  <c r="AG40" i="3"/>
  <c r="G40" i="3"/>
  <c r="F40" i="3"/>
  <c r="AI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AH39" i="3" s="1"/>
  <c r="C39" i="3"/>
  <c r="B39" i="3"/>
  <c r="AJ38" i="3"/>
  <c r="AI38" i="3"/>
  <c r="AH38" i="3"/>
  <c r="AG38" i="3"/>
  <c r="AJ37" i="3"/>
  <c r="AI37" i="3"/>
  <c r="AH37" i="3"/>
  <c r="AG37" i="3"/>
  <c r="G37" i="3"/>
  <c r="F37" i="3"/>
  <c r="AJ36" i="3"/>
  <c r="AI36" i="3"/>
  <c r="AH36" i="3"/>
  <c r="AG36" i="3"/>
  <c r="G36" i="3"/>
  <c r="F36" i="3"/>
  <c r="AI35" i="3"/>
  <c r="AH35" i="3"/>
  <c r="AG35" i="3"/>
  <c r="AJ35" i="3"/>
  <c r="C35" i="3"/>
  <c r="B35" i="3"/>
  <c r="B33" i="3" s="1"/>
  <c r="AJ34" i="3"/>
  <c r="AI34" i="3"/>
  <c r="AH34" i="3"/>
  <c r="AG34" i="3"/>
  <c r="G34" i="3"/>
  <c r="F34" i="3"/>
  <c r="AI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AH33" i="3" s="1"/>
  <c r="C33" i="3"/>
  <c r="AJ32" i="3"/>
  <c r="AI32" i="3"/>
  <c r="AH32" i="3"/>
  <c r="AG32" i="3"/>
  <c r="AJ31" i="3"/>
  <c r="AI31" i="3"/>
  <c r="AH31" i="3"/>
  <c r="AG31" i="3"/>
  <c r="F31" i="3"/>
  <c r="G31" i="3" s="1"/>
  <c r="AJ30" i="3"/>
  <c r="AI30" i="3"/>
  <c r="AH30" i="3"/>
  <c r="AG30" i="3"/>
  <c r="F30" i="3"/>
  <c r="G30" i="3" s="1"/>
  <c r="AI29" i="3"/>
  <c r="AH29" i="3"/>
  <c r="AG29" i="3"/>
  <c r="AJ29" i="3"/>
  <c r="D29" i="3"/>
  <c r="C29" i="3"/>
  <c r="B29" i="3"/>
  <c r="F29" i="3" s="1"/>
  <c r="AJ28" i="3"/>
  <c r="AI28" i="3"/>
  <c r="AH28" i="3"/>
  <c r="AG28" i="3"/>
  <c r="G28" i="3"/>
  <c r="F28" i="3"/>
  <c r="AI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AH27" i="3" s="1"/>
  <c r="E27" i="3"/>
  <c r="AJ27" i="3" s="1"/>
  <c r="D27" i="3"/>
  <c r="C27" i="3"/>
  <c r="B27" i="3"/>
  <c r="F27" i="3" s="1"/>
  <c r="AJ25" i="3"/>
  <c r="AI25" i="3"/>
  <c r="AH25" i="3"/>
  <c r="AG25" i="3"/>
  <c r="G25" i="3"/>
  <c r="F25" i="3"/>
  <c r="AI24" i="3"/>
  <c r="AH24" i="3"/>
  <c r="AG24" i="3"/>
  <c r="E24" i="3"/>
  <c r="AJ24" i="3" s="1"/>
  <c r="C24" i="3"/>
  <c r="B24" i="3"/>
  <c r="B23" i="3" s="1"/>
  <c r="AE23" i="3"/>
  <c r="AD23" i="3"/>
  <c r="AC23" i="3"/>
  <c r="AI23" i="3" s="1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L23" i="3"/>
  <c r="J23" i="3"/>
  <c r="AG23" i="3" s="1"/>
  <c r="H23" i="3"/>
  <c r="C23" i="3"/>
  <c r="AJ22" i="3"/>
  <c r="AI22" i="3"/>
  <c r="AH22" i="3"/>
  <c r="AG22" i="3"/>
  <c r="AJ21" i="3"/>
  <c r="AI21" i="3"/>
  <c r="AH21" i="3"/>
  <c r="AG21" i="3"/>
  <c r="G21" i="3"/>
  <c r="F21" i="3"/>
  <c r="AI20" i="3"/>
  <c r="AH20" i="3"/>
  <c r="AG20" i="3"/>
  <c r="E20" i="3"/>
  <c r="AE19" i="3"/>
  <c r="AD19" i="3"/>
  <c r="AI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AH19" i="3" s="1"/>
  <c r="C19" i="3"/>
  <c r="AJ18" i="3"/>
  <c r="AI18" i="3"/>
  <c r="AH18" i="3"/>
  <c r="AG18" i="3"/>
  <c r="G18" i="3"/>
  <c r="F18" i="3"/>
  <c r="AE17" i="3"/>
  <c r="AE16" i="3" s="1"/>
  <c r="AD17" i="3"/>
  <c r="AC17" i="3"/>
  <c r="AI17" i="3" s="1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AH17" i="3" s="1"/>
  <c r="E17" i="3"/>
  <c r="AJ17" i="3" s="1"/>
  <c r="C17" i="3"/>
  <c r="B17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AH16" i="3" s="1"/>
  <c r="C16" i="3"/>
  <c r="AI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AH14" i="3" s="1"/>
  <c r="E14" i="3"/>
  <c r="AJ14" i="3" s="1"/>
  <c r="D14" i="3"/>
  <c r="C14" i="3"/>
  <c r="B14" i="3"/>
  <c r="F14" i="3" s="1"/>
  <c r="AI13" i="3"/>
  <c r="AE13" i="3"/>
  <c r="AD13" i="3"/>
  <c r="AD170" i="3" s="1"/>
  <c r="AC13" i="3"/>
  <c r="AB13" i="3"/>
  <c r="AA13" i="3"/>
  <c r="Z13" i="3"/>
  <c r="Z170" i="3" s="1"/>
  <c r="Y13" i="3"/>
  <c r="X13" i="3"/>
  <c r="W13" i="3"/>
  <c r="V13" i="3"/>
  <c r="V170" i="3" s="1"/>
  <c r="U13" i="3"/>
  <c r="T13" i="3"/>
  <c r="S13" i="3"/>
  <c r="R13" i="3"/>
  <c r="R170" i="3" s="1"/>
  <c r="Q13" i="3"/>
  <c r="P13" i="3"/>
  <c r="O13" i="3"/>
  <c r="N13" i="3"/>
  <c r="N170" i="3" s="1"/>
  <c r="M13" i="3"/>
  <c r="L13" i="3"/>
  <c r="K13" i="3"/>
  <c r="J13" i="3"/>
  <c r="J170" i="3" s="1"/>
  <c r="I13" i="3"/>
  <c r="H13" i="3"/>
  <c r="D13" i="3"/>
  <c r="C13" i="3"/>
  <c r="B13" i="3"/>
  <c r="AE12" i="3"/>
  <c r="AE169" i="3" s="1"/>
  <c r="AD12" i="3"/>
  <c r="AB12" i="3"/>
  <c r="AA12" i="3"/>
  <c r="AA169" i="3" s="1"/>
  <c r="Z12" i="3"/>
  <c r="Y12" i="3"/>
  <c r="X12" i="3"/>
  <c r="W12" i="3"/>
  <c r="W169" i="3" s="1"/>
  <c r="V12" i="3"/>
  <c r="U12" i="3"/>
  <c r="T12" i="3"/>
  <c r="S12" i="3"/>
  <c r="S169" i="3" s="1"/>
  <c r="R12" i="3"/>
  <c r="Q12" i="3"/>
  <c r="P12" i="3"/>
  <c r="O12" i="3"/>
  <c r="N12" i="3"/>
  <c r="M12" i="3"/>
  <c r="L12" i="3"/>
  <c r="K12" i="3"/>
  <c r="K169" i="3" s="1"/>
  <c r="J12" i="3"/>
  <c r="I12" i="3"/>
  <c r="H12" i="3"/>
  <c r="C12" i="3"/>
  <c r="AI11" i="3"/>
  <c r="AE11" i="3"/>
  <c r="AE168" i="3" s="1"/>
  <c r="AD11" i="3"/>
  <c r="AD168" i="3" s="1"/>
  <c r="AC11" i="3"/>
  <c r="AB11" i="3"/>
  <c r="AB168" i="3" s="1"/>
  <c r="AA11" i="3"/>
  <c r="AA168" i="3" s="1"/>
  <c r="Z11" i="3"/>
  <c r="Z168" i="3" s="1"/>
  <c r="Y11" i="3"/>
  <c r="Y168" i="3" s="1"/>
  <c r="X11" i="3"/>
  <c r="X168" i="3" s="1"/>
  <c r="W11" i="3"/>
  <c r="W168" i="3" s="1"/>
  <c r="V11" i="3"/>
  <c r="V168" i="3" s="1"/>
  <c r="U11" i="3"/>
  <c r="U168" i="3" s="1"/>
  <c r="T11" i="3"/>
  <c r="T168" i="3" s="1"/>
  <c r="S11" i="3"/>
  <c r="S168" i="3" s="1"/>
  <c r="R11" i="3"/>
  <c r="R168" i="3" s="1"/>
  <c r="Q11" i="3"/>
  <c r="Q168" i="3" s="1"/>
  <c r="P11" i="3"/>
  <c r="P168" i="3" s="1"/>
  <c r="O11" i="3"/>
  <c r="O168" i="3" s="1"/>
  <c r="N11" i="3"/>
  <c r="N168" i="3" s="1"/>
  <c r="M11" i="3"/>
  <c r="M168" i="3" s="1"/>
  <c r="L11" i="3"/>
  <c r="L168" i="3" s="1"/>
  <c r="K11" i="3"/>
  <c r="K168" i="3" s="1"/>
  <c r="J11" i="3"/>
  <c r="J168" i="3" s="1"/>
  <c r="I11" i="3"/>
  <c r="I168" i="3" s="1"/>
  <c r="H11" i="3"/>
  <c r="E11" i="3"/>
  <c r="AJ11" i="3" s="1"/>
  <c r="D11" i="3"/>
  <c r="C11" i="3"/>
  <c r="B11" i="3"/>
  <c r="F11" i="3" s="1"/>
  <c r="AE10" i="3"/>
  <c r="AE167" i="3" s="1"/>
  <c r="AE166" i="3" s="1"/>
  <c r="AD10" i="3"/>
  <c r="AD167" i="3" s="1"/>
  <c r="AB167" i="3"/>
  <c r="AA167" i="3"/>
  <c r="Z10" i="3"/>
  <c r="Z167" i="3" s="1"/>
  <c r="Y10" i="3"/>
  <c r="Y167" i="3" s="1"/>
  <c r="X10" i="3"/>
  <c r="X167" i="3" s="1"/>
  <c r="W10" i="3"/>
  <c r="W167" i="3" s="1"/>
  <c r="V10" i="3"/>
  <c r="V167" i="3" s="1"/>
  <c r="U10" i="3"/>
  <c r="U167" i="3" s="1"/>
  <c r="T10" i="3"/>
  <c r="T167" i="3" s="1"/>
  <c r="S10" i="3"/>
  <c r="S167" i="3" s="1"/>
  <c r="R10" i="3"/>
  <c r="R167" i="3" s="1"/>
  <c r="Q10" i="3"/>
  <c r="Q167" i="3" s="1"/>
  <c r="P10" i="3"/>
  <c r="P167" i="3" s="1"/>
  <c r="O10" i="3"/>
  <c r="O167" i="3" s="1"/>
  <c r="N10" i="3"/>
  <c r="N167" i="3" s="1"/>
  <c r="M10" i="3"/>
  <c r="M167" i="3" s="1"/>
  <c r="L10" i="3"/>
  <c r="L167" i="3" s="1"/>
  <c r="K10" i="3"/>
  <c r="K167" i="3" s="1"/>
  <c r="J10" i="3"/>
  <c r="J167" i="3" s="1"/>
  <c r="I10" i="3"/>
  <c r="I167" i="3" s="1"/>
  <c r="H10" i="3"/>
  <c r="C10" i="3"/>
  <c r="AE9" i="3"/>
  <c r="AA9" i="3"/>
  <c r="Y9" i="3"/>
  <c r="W9" i="3"/>
  <c r="U9" i="3"/>
  <c r="S9" i="3"/>
  <c r="Q9" i="3"/>
  <c r="O9" i="3"/>
  <c r="M9" i="3"/>
  <c r="K9" i="3"/>
  <c r="I9" i="3"/>
  <c r="C9" i="3"/>
  <c r="AI54" i="3" l="1"/>
  <c r="E147" i="3"/>
  <c r="AJ147" i="3" s="1"/>
  <c r="F148" i="3"/>
  <c r="D148" i="3"/>
  <c r="D147" i="3" s="1"/>
  <c r="E139" i="3"/>
  <c r="AJ139" i="3" s="1"/>
  <c r="F140" i="3"/>
  <c r="D140" i="3"/>
  <c r="D139" i="3" s="1"/>
  <c r="AC55" i="3"/>
  <c r="AC53" i="3" s="1"/>
  <c r="AI53" i="3" s="1"/>
  <c r="F135" i="3"/>
  <c r="D137" i="3"/>
  <c r="D135" i="3" s="1"/>
  <c r="E126" i="3"/>
  <c r="AJ126" i="3" s="1"/>
  <c r="F127" i="3"/>
  <c r="D127" i="3"/>
  <c r="D126" i="3" s="1"/>
  <c r="AI168" i="3"/>
  <c r="AI107" i="3"/>
  <c r="E108" i="3"/>
  <c r="F108" i="3" s="1"/>
  <c r="G120" i="3"/>
  <c r="AC105" i="3"/>
  <c r="AI105" i="3" s="1"/>
  <c r="F112" i="3"/>
  <c r="D112" i="3"/>
  <c r="F61" i="3"/>
  <c r="AJ73" i="3"/>
  <c r="D73" i="3"/>
  <c r="E61" i="3"/>
  <c r="F74" i="3"/>
  <c r="B62" i="3"/>
  <c r="AJ78" i="3"/>
  <c r="D78" i="3"/>
  <c r="D76" i="3" s="1"/>
  <c r="AJ84" i="3"/>
  <c r="D84" i="3"/>
  <c r="D62" i="3" s="1"/>
  <c r="D56" i="3" s="1"/>
  <c r="I169" i="3"/>
  <c r="M169" i="3"/>
  <c r="Q169" i="3"/>
  <c r="U169" i="3"/>
  <c r="Y169" i="3"/>
  <c r="L170" i="3"/>
  <c r="P170" i="3"/>
  <c r="T170" i="3"/>
  <c r="X170" i="3"/>
  <c r="AB170" i="3"/>
  <c r="AH58" i="3"/>
  <c r="AJ60" i="3"/>
  <c r="E58" i="3"/>
  <c r="G58" i="3" s="1"/>
  <c r="AI60" i="3"/>
  <c r="I58" i="3"/>
  <c r="AI58" i="3" s="1"/>
  <c r="AH61" i="3"/>
  <c r="H55" i="3"/>
  <c r="E62" i="3"/>
  <c r="AI62" i="3"/>
  <c r="I56" i="3"/>
  <c r="AI56" i="3" s="1"/>
  <c r="F72" i="3"/>
  <c r="B71" i="3"/>
  <c r="F71" i="3" s="1"/>
  <c r="B60" i="3"/>
  <c r="F77" i="3"/>
  <c r="B76" i="3"/>
  <c r="F76" i="3" s="1"/>
  <c r="F83" i="3"/>
  <c r="B81" i="3"/>
  <c r="F81" i="3" s="1"/>
  <c r="D81" i="3"/>
  <c r="AJ65" i="3"/>
  <c r="AJ67" i="3"/>
  <c r="AJ72" i="3"/>
  <c r="F73" i="3"/>
  <c r="AJ74" i="3"/>
  <c r="AJ77" i="3"/>
  <c r="F78" i="3"/>
  <c r="AJ79" i="3"/>
  <c r="AJ82" i="3"/>
  <c r="AJ83" i="3"/>
  <c r="F84" i="3"/>
  <c r="K166" i="3"/>
  <c r="M166" i="3"/>
  <c r="O166" i="3"/>
  <c r="Q166" i="3"/>
  <c r="S166" i="3"/>
  <c r="U166" i="3"/>
  <c r="W166" i="3"/>
  <c r="Y166" i="3"/>
  <c r="AA166" i="3"/>
  <c r="AD166" i="3"/>
  <c r="J169" i="3"/>
  <c r="J166" i="3" s="1"/>
  <c r="L169" i="3"/>
  <c r="L166" i="3" s="1"/>
  <c r="N166" i="3"/>
  <c r="P169" i="3"/>
  <c r="P166" i="3" s="1"/>
  <c r="R169" i="3"/>
  <c r="R166" i="3" s="1"/>
  <c r="T169" i="3"/>
  <c r="T166" i="3" s="1"/>
  <c r="V169" i="3"/>
  <c r="V166" i="3" s="1"/>
  <c r="X169" i="3"/>
  <c r="X166" i="3" s="1"/>
  <c r="Z169" i="3"/>
  <c r="Z166" i="3" s="1"/>
  <c r="AB169" i="3"/>
  <c r="AB166" i="3" s="1"/>
  <c r="AD169" i="3"/>
  <c r="I170" i="3"/>
  <c r="K170" i="3"/>
  <c r="M170" i="3"/>
  <c r="O170" i="3"/>
  <c r="Q170" i="3"/>
  <c r="S170" i="3"/>
  <c r="U170" i="3"/>
  <c r="W170" i="3"/>
  <c r="Y170" i="3"/>
  <c r="AA170" i="3"/>
  <c r="AC170" i="3"/>
  <c r="E170" i="3" s="1"/>
  <c r="AE170" i="3"/>
  <c r="AJ58" i="3"/>
  <c r="AI16" i="3"/>
  <c r="F50" i="3"/>
  <c r="E10" i="3"/>
  <c r="AJ10" i="3" s="1"/>
  <c r="AC10" i="3"/>
  <c r="E43" i="3"/>
  <c r="AJ43" i="3" s="1"/>
  <c r="D45" i="3"/>
  <c r="D43" i="3" s="1"/>
  <c r="E39" i="3"/>
  <c r="AJ39" i="3" s="1"/>
  <c r="F41" i="3"/>
  <c r="D41" i="3"/>
  <c r="D39" i="3" s="1"/>
  <c r="E33" i="3"/>
  <c r="AJ33" i="3" s="1"/>
  <c r="F33" i="3"/>
  <c r="D33" i="3"/>
  <c r="E19" i="3"/>
  <c r="E23" i="3"/>
  <c r="G23" i="3" s="1"/>
  <c r="D24" i="3"/>
  <c r="D23" i="3" s="1"/>
  <c r="AI9" i="3"/>
  <c r="AI12" i="3"/>
  <c r="AH10" i="3"/>
  <c r="AG10" i="3"/>
  <c r="AH12" i="3"/>
  <c r="AG12" i="3"/>
  <c r="H170" i="3"/>
  <c r="AH13" i="3"/>
  <c r="AG13" i="3"/>
  <c r="AG16" i="3"/>
  <c r="F17" i="3"/>
  <c r="AG19" i="3"/>
  <c r="F20" i="3"/>
  <c r="E13" i="3"/>
  <c r="F24" i="3"/>
  <c r="AG33" i="3"/>
  <c r="F35" i="3"/>
  <c r="AG43" i="3"/>
  <c r="F45" i="3"/>
  <c r="H9" i="3"/>
  <c r="J9" i="3"/>
  <c r="L9" i="3"/>
  <c r="N9" i="3"/>
  <c r="P9" i="3"/>
  <c r="R9" i="3"/>
  <c r="T9" i="3"/>
  <c r="V9" i="3"/>
  <c r="X9" i="3"/>
  <c r="Z9" i="3"/>
  <c r="AB9" i="3"/>
  <c r="AD9" i="3"/>
  <c r="B10" i="3"/>
  <c r="AH11" i="3"/>
  <c r="AG11" i="3"/>
  <c r="AG14" i="3"/>
  <c r="AG17" i="3"/>
  <c r="G20" i="3"/>
  <c r="AJ20" i="3"/>
  <c r="F23" i="3"/>
  <c r="AH23" i="3"/>
  <c r="AG27" i="3"/>
  <c r="AG39" i="3"/>
  <c r="AG55" i="3"/>
  <c r="AG56" i="3"/>
  <c r="AG60" i="3"/>
  <c r="AG65" i="3"/>
  <c r="AG81" i="3"/>
  <c r="AG86" i="3"/>
  <c r="AG88" i="3"/>
  <c r="AG89" i="3"/>
  <c r="AG90" i="3"/>
  <c r="AG93" i="3"/>
  <c r="AG105" i="3"/>
  <c r="AG107" i="3"/>
  <c r="AG108" i="3"/>
  <c r="AG112" i="3"/>
  <c r="F114" i="3"/>
  <c r="C119" i="3"/>
  <c r="C108" i="3"/>
  <c r="AG135" i="3"/>
  <c r="F137" i="3"/>
  <c r="AG143" i="3"/>
  <c r="F145" i="3"/>
  <c r="AG151" i="3"/>
  <c r="F153" i="3"/>
  <c r="AG159" i="3"/>
  <c r="F161" i="3"/>
  <c r="I166" i="3"/>
  <c r="AG54" i="3"/>
  <c r="AG58" i="3"/>
  <c r="AG61" i="3"/>
  <c r="AG62" i="3"/>
  <c r="AG71" i="3"/>
  <c r="AG76" i="3"/>
  <c r="G10" i="3"/>
  <c r="G11" i="3"/>
  <c r="G14" i="3"/>
  <c r="G17" i="3"/>
  <c r="G24" i="3"/>
  <c r="G27" i="3"/>
  <c r="G29" i="3"/>
  <c r="G33" i="3"/>
  <c r="G35" i="3"/>
  <c r="G39" i="3"/>
  <c r="G41" i="3"/>
  <c r="G45" i="3"/>
  <c r="G54" i="3"/>
  <c r="G60" i="3"/>
  <c r="G61" i="3"/>
  <c r="G62" i="3"/>
  <c r="G65" i="3"/>
  <c r="G66" i="3"/>
  <c r="G67" i="3"/>
  <c r="G71" i="3"/>
  <c r="G72" i="3"/>
  <c r="G73" i="3"/>
  <c r="G74" i="3"/>
  <c r="G76" i="3"/>
  <c r="G77" i="3"/>
  <c r="G78" i="3"/>
  <c r="G79" i="3"/>
  <c r="G81" i="3"/>
  <c r="G82" i="3"/>
  <c r="G83" i="3"/>
  <c r="G84" i="3"/>
  <c r="G86" i="3"/>
  <c r="G88" i="3"/>
  <c r="G89" i="3"/>
  <c r="G90" i="3"/>
  <c r="AJ93" i="3"/>
  <c r="G93" i="3"/>
  <c r="D108" i="3"/>
  <c r="D105" i="3" s="1"/>
  <c r="AG109" i="3"/>
  <c r="AG119" i="3"/>
  <c r="F120" i="3"/>
  <c r="E119" i="3"/>
  <c r="AJ121" i="3"/>
  <c r="AG126" i="3"/>
  <c r="AG139" i="3"/>
  <c r="AG147" i="3"/>
  <c r="AG155" i="3"/>
  <c r="G94" i="3"/>
  <c r="G95" i="3"/>
  <c r="G96" i="3"/>
  <c r="G97" i="3"/>
  <c r="G98" i="3"/>
  <c r="G99" i="3"/>
  <c r="G100" i="3"/>
  <c r="G101" i="3"/>
  <c r="G109" i="3"/>
  <c r="G112" i="3"/>
  <c r="G113" i="3"/>
  <c r="G114" i="3"/>
  <c r="G115" i="3"/>
  <c r="G116" i="3"/>
  <c r="G117" i="3"/>
  <c r="G121" i="3"/>
  <c r="G122" i="3"/>
  <c r="G123" i="3"/>
  <c r="G124" i="3"/>
  <c r="G126" i="3"/>
  <c r="G127" i="3"/>
  <c r="G128" i="3"/>
  <c r="G129" i="3"/>
  <c r="G130" i="3"/>
  <c r="G131" i="3"/>
  <c r="G135" i="3"/>
  <c r="G136" i="3"/>
  <c r="G137" i="3"/>
  <c r="G140" i="3"/>
  <c r="G141" i="3"/>
  <c r="G143" i="3"/>
  <c r="G144" i="3"/>
  <c r="G145" i="3"/>
  <c r="G147" i="3"/>
  <c r="G148" i="3"/>
  <c r="G149" i="3"/>
  <c r="G151" i="3"/>
  <c r="G152" i="3"/>
  <c r="G153" i="3"/>
  <c r="G155" i="3"/>
  <c r="G156" i="3"/>
  <c r="G157" i="3"/>
  <c r="G159" i="3"/>
  <c r="G160" i="3"/>
  <c r="G161" i="3"/>
  <c r="G171" i="3"/>
  <c r="G108" i="3" l="1"/>
  <c r="F147" i="3"/>
  <c r="G139" i="3"/>
  <c r="D168" i="3"/>
  <c r="D166" i="3" s="1"/>
  <c r="AJ108" i="3"/>
  <c r="F139" i="3"/>
  <c r="AI55" i="3"/>
  <c r="F126" i="3"/>
  <c r="F60" i="3"/>
  <c r="B54" i="3"/>
  <c r="B58" i="3"/>
  <c r="F58" i="3" s="1"/>
  <c r="AH55" i="3"/>
  <c r="H53" i="3"/>
  <c r="D71" i="3"/>
  <c r="D61" i="3"/>
  <c r="AI169" i="3"/>
  <c r="H169" i="3"/>
  <c r="AJ62" i="3"/>
  <c r="E56" i="3"/>
  <c r="F62" i="3"/>
  <c r="B56" i="3"/>
  <c r="AJ61" i="3"/>
  <c r="E55" i="3"/>
  <c r="AI170" i="3"/>
  <c r="AI10" i="3"/>
  <c r="G43" i="3"/>
  <c r="F43" i="3"/>
  <c r="F39" i="3"/>
  <c r="AJ23" i="3"/>
  <c r="AJ19" i="3"/>
  <c r="E12" i="3"/>
  <c r="E16" i="3"/>
  <c r="G19" i="3"/>
  <c r="D19" i="3"/>
  <c r="D9" i="3" s="1"/>
  <c r="AJ119" i="3"/>
  <c r="G119" i="3"/>
  <c r="F119" i="3"/>
  <c r="D170" i="3"/>
  <c r="AH168" i="3"/>
  <c r="C168" i="3"/>
  <c r="B168" i="3"/>
  <c r="AG168" i="3"/>
  <c r="AJ13" i="3"/>
  <c r="G13" i="3"/>
  <c r="F13" i="3"/>
  <c r="AH169" i="3"/>
  <c r="C169" i="3"/>
  <c r="AG169" i="3"/>
  <c r="B169" i="3"/>
  <c r="F169" i="3" s="1"/>
  <c r="AJ107" i="3"/>
  <c r="G107" i="3"/>
  <c r="F107" i="3"/>
  <c r="C105" i="3"/>
  <c r="C55" i="3"/>
  <c r="F19" i="3"/>
  <c r="F12" i="3"/>
  <c r="F10" i="3"/>
  <c r="B9" i="3"/>
  <c r="AH9" i="3"/>
  <c r="AG9" i="3"/>
  <c r="AH170" i="3"/>
  <c r="C170" i="3"/>
  <c r="G170" i="3" s="1"/>
  <c r="B170" i="3"/>
  <c r="F170" i="3" s="1"/>
  <c r="AG170" i="3"/>
  <c r="AH167" i="3"/>
  <c r="B167" i="3"/>
  <c r="H166" i="3"/>
  <c r="AG167" i="3"/>
  <c r="C167" i="3"/>
  <c r="B16" i="3"/>
  <c r="G168" i="3" l="1"/>
  <c r="E166" i="3"/>
  <c r="F168" i="3"/>
  <c r="F54" i="3"/>
  <c r="B53" i="3"/>
  <c r="F53" i="3" s="1"/>
  <c r="E53" i="3"/>
  <c r="F55" i="3"/>
  <c r="F56" i="3"/>
  <c r="AJ56" i="3"/>
  <c r="G56" i="3"/>
  <c r="D55" i="3"/>
  <c r="D53" i="3" s="1"/>
  <c r="D58" i="3"/>
  <c r="AH53" i="3"/>
  <c r="AG53" i="3"/>
  <c r="AI167" i="3"/>
  <c r="AC166" i="3"/>
  <c r="AI166" i="3" s="1"/>
  <c r="F16" i="3"/>
  <c r="D16" i="3"/>
  <c r="AJ12" i="3"/>
  <c r="G12" i="3"/>
  <c r="E9" i="3"/>
  <c r="F9" i="3" s="1"/>
  <c r="AJ16" i="3"/>
  <c r="G16" i="3"/>
  <c r="AJ167" i="3"/>
  <c r="G167" i="3"/>
  <c r="C166" i="3"/>
  <c r="G166" i="3" s="1"/>
  <c r="AG166" i="3"/>
  <c r="AH166" i="3"/>
  <c r="AJ105" i="3"/>
  <c r="G105" i="3"/>
  <c r="F105" i="3"/>
  <c r="AJ169" i="3"/>
  <c r="G169" i="3"/>
  <c r="AJ166" i="3"/>
  <c r="AJ168" i="3"/>
  <c r="AJ170" i="3"/>
  <c r="F167" i="3"/>
  <c r="B166" i="3"/>
  <c r="F166" i="3" s="1"/>
  <c r="C53" i="3"/>
  <c r="G55" i="3"/>
  <c r="AJ55" i="3"/>
  <c r="AJ9" i="3" l="1"/>
  <c r="G9" i="3"/>
  <c r="G53" i="3"/>
  <c r="AJ53" i="3"/>
</calcChain>
</file>

<file path=xl/sharedStrings.xml><?xml version="1.0" encoding="utf-8"?>
<sst xmlns="http://schemas.openxmlformats.org/spreadsheetml/2006/main" count="230" uniqueCount="79">
  <si>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</si>
  <si>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</si>
  <si>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</si>
  <si>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</si>
  <si>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</si>
  <si>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</si>
  <si>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</si>
  <si>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</si>
  <si>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</si>
  <si>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</si>
  <si>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</si>
  <si>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</si>
  <si>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</si>
  <si>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</si>
  <si>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</si>
  <si>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</si>
  <si>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</si>
  <si>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</si>
  <si>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</si>
  <si>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</si>
  <si>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</si>
  <si>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</si>
  <si>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</si>
  <si>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</si>
  <si>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</si>
  <si>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</si>
  <si>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</si>
  <si>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</si>
  <si>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</si>
  <si>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</si>
  <si>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Всего по подпрограмме 1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</si>
  <si>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</si>
  <si>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</si>
  <si>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</si>
  <si>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</si>
  <si>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</si>
  <si>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4, 5) 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</si>
  <si>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</si>
  <si>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</si>
  <si>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</si>
  <si>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</si>
  <si>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привлеченные средства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</si>
  <si>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</si>
  <si>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</si>
  <si>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</si>
  <si>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1.1.6. Проведение Всероссийской переписи населения 2020 года</t>
  </si>
  <si>
    <t>Подпрограмма 2. «Развитие малого и среднего  предпринимательства»</t>
  </si>
  <si>
    <t>Всего по подпрограмме 2 «Развитие малого и среднего  предпринимательства»</t>
  </si>
  <si>
    <t>2.1.1.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</si>
  <si>
    <t>2.1.2. Возмещение части затрат на аренду нежилых помещений</t>
  </si>
  <si>
    <t>2.1.3. Возмещение части затрат по предоставленным консалтинговым услугам</t>
  </si>
  <si>
    <t>2.1.4.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</si>
  <si>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 xml:space="preserve">2.2. Основное мероприятие "Организация мероприятий по информационно-консультационной поддержке, популяризации и пропаганде предпринимательской деятельности" (показатели 6, 7, 8, 9) </t>
  </si>
  <si>
    <t xml:space="preserve">2.2.1.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 </t>
  </si>
  <si>
    <t>2.3. Основное мероприятие "Региональный проект "Акселерация субъектов малого и среднего предпринимательства" (показатели 6, 7, 8, 9)</t>
  </si>
  <si>
    <t>2.3.1. Возмещение части затрат на аренду (субаренду) нежилых помещений</t>
  </si>
  <si>
    <t>2.3.2. Возмещение части затрат на приобретение оборудования (основных средств) и лицензионных программных продуктов</t>
  </si>
  <si>
    <t>2.3.3. Возмещение части затрат, на оплату коммунальных услуг нежилых помещений</t>
  </si>
  <si>
    <t>2.3.4.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</si>
  <si>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2.3.5. Возмещение части затрат на аренду нежилых помещений за счет средств бюджета города Когалыма (сверх доли софинансирования)</t>
  </si>
  <si>
    <t>2.3.6. Предоставление субсидий на создание и (или) обеспечение деятельности центров молодежного инновационного творчества (сверх доли софинансирования)</t>
  </si>
  <si>
    <t>2.3.7.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</si>
  <si>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>2.3.8. Грантовая поддержка на развитие предпринимательства (бюджет города Когалыма сверх доли софинансирования)</t>
  </si>
  <si>
    <t>2.3.9. Грантовая поддержка на развитие молодежного предпринимательства (бюджет города Когалыма сверх доли софинансирования)</t>
  </si>
  <si>
    <t>2.3.10. Грантовая поддержка социального и креативного предпринимательства (бюджет города Когалыма сверх доли софинансирования)</t>
  </si>
  <si>
    <t>Подпрограмма 3. «Создание условий для оказания содействия предприятиям и организациям наиболее пострадавшим от распространения новой коронавирусной инфекции, вызванной COVID-19»</t>
  </si>
  <si>
    <t>3.1. Основное мероприятие  "Субсидирование организаций, в сферах деятельности, наиболее пострадавших в условиях ухудшения ситуации в связи с распространением новой коронавирусной инфекции</t>
  </si>
  <si>
    <t>Всего по муниципальной программе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</si>
  <si>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</si>
  <si>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</si>
  <si>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</si>
  <si>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Начальник управления экономики</t>
  </si>
  <si>
    <t>Ответственный за составление сетевого графика</t>
  </si>
  <si>
    <t>Е.Г. Загорская</t>
  </si>
  <si>
    <t>Этим цветом выделены мероприятия, которые мы берем к ВКС, уделить особое внимание!</t>
  </si>
  <si>
    <t xml:space="preserve">Начальник управления инвестиционной деятельности и развития предпринимательства </t>
  </si>
  <si>
    <t>2.1. Основное мероприятие "Создание условий для легкого старта и комфортоного ведения бизнеса" (показатели  6, 7, 8, 9)</t>
  </si>
  <si>
    <t>О. С. Саратова
 тел. 93-752</t>
  </si>
  <si>
    <t>Ю.Л. Спиридонова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</si>
</sst>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_-* #,##0.00_-;\-* #,##0.00_-;_-* &quot;-&quot;??_-;_-@_-"/>
    <numFmt numFmtId="168" formatCode="_-* #,##0.0\ _₽_-;\-* #,##0.0\ _₽_-;_-* &quot;-&quot;?\ _₽_-;_-@_-"/>
    <numFmt numFmtId="169" formatCode="_-* #,##0.00\ _₽_-;\-* #,##0.00\ _₽_-;_-* &quot;-&quot;?\ _₽_-;_-@_-"/>
    <numFmt numFmtId="170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2" borderId="9" xfId="0" applyFont="1" applyFill="1" applyBorder="1" applyAlignment="1" applyProtection="1">
      <alignment vertical="center" wrapText="1"/>
    </xf>
    <xf numFmtId="166" fontId="9" fillId="2" borderId="9" xfId="0" applyNumberFormat="1" applyFont="1" applyFill="1" applyBorder="1" applyAlignment="1" applyProtection="1">
      <alignment horizontal="center" vertical="center"/>
    </xf>
    <xf numFmtId="166" fontId="9" fillId="2" borderId="9" xfId="2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66" fontId="11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wrapText="1"/>
    </xf>
    <xf numFmtId="166" fontId="9" fillId="0" borderId="9" xfId="0" applyNumberFormat="1" applyFont="1" applyFill="1" applyBorder="1" applyAlignment="1">
      <alignment horizontal="center"/>
    </xf>
    <xf numFmtId="166" fontId="9" fillId="0" borderId="9" xfId="2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justify" wrapText="1"/>
    </xf>
    <xf numFmtId="166" fontId="4" fillId="0" borderId="9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6" fontId="9" fillId="0" borderId="9" xfId="0" applyNumberFormat="1" applyFont="1" applyFill="1" applyBorder="1" applyAlignment="1" applyProtection="1">
      <alignment horizontal="center"/>
    </xf>
    <xf numFmtId="166" fontId="11" fillId="0" borderId="9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horizontal="justify" vertical="center" wrapText="1"/>
    </xf>
    <xf numFmtId="166" fontId="4" fillId="0" borderId="9" xfId="2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166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166" fontId="4" fillId="5" borderId="9" xfId="2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right" wrapText="1"/>
    </xf>
    <xf numFmtId="166" fontId="4" fillId="6" borderId="9" xfId="2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center" wrapText="1"/>
    </xf>
    <xf numFmtId="166" fontId="2" fillId="0" borderId="9" xfId="0" applyNumberFormat="1" applyFont="1" applyFill="1" applyBorder="1" applyAlignment="1">
      <alignment wrapText="1"/>
    </xf>
    <xf numFmtId="166" fontId="4" fillId="6" borderId="9" xfId="0" applyNumberFormat="1" applyFont="1" applyFill="1" applyBorder="1" applyAlignment="1">
      <alignment horizontal="center"/>
    </xf>
    <xf numFmtId="166" fontId="4" fillId="6" borderId="9" xfId="0" applyNumberFormat="1" applyFont="1" applyFill="1" applyBorder="1" applyAlignment="1" applyProtection="1">
      <alignment horizontal="center"/>
    </xf>
    <xf numFmtId="166" fontId="11" fillId="6" borderId="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justify" wrapText="1"/>
    </xf>
    <xf numFmtId="166" fontId="9" fillId="0" borderId="8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166" fontId="9" fillId="6" borderId="9" xfId="0" applyNumberFormat="1" applyFont="1" applyFill="1" applyBorder="1" applyAlignment="1" applyProtection="1">
      <alignment horizontal="center"/>
    </xf>
    <xf numFmtId="166" fontId="4" fillId="6" borderId="9" xfId="2" applyNumberFormat="1" applyFont="1" applyFill="1" applyBorder="1" applyAlignment="1">
      <alignment horizontal="right"/>
    </xf>
    <xf numFmtId="166" fontId="4" fillId="6" borderId="9" xfId="0" applyNumberFormat="1" applyFont="1" applyFill="1" applyBorder="1" applyAlignment="1" applyProtection="1">
      <alignment horizontal="right"/>
    </xf>
    <xf numFmtId="166" fontId="4" fillId="0" borderId="9" xfId="0" applyNumberFormat="1" applyFont="1" applyFill="1" applyBorder="1" applyAlignment="1" applyProtection="1">
      <alignment horizontal="right"/>
    </xf>
    <xf numFmtId="166" fontId="11" fillId="6" borderId="0" xfId="0" applyNumberFormat="1" applyFont="1" applyFill="1" applyBorder="1" applyAlignment="1">
      <alignment horizontal="right" vertical="center" wrapText="1"/>
    </xf>
    <xf numFmtId="0" fontId="2" fillId="6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8" borderId="9" xfId="0" applyFont="1" applyFill="1" applyBorder="1" applyAlignment="1">
      <alignment horizontal="justify" wrapText="1"/>
    </xf>
    <xf numFmtId="0" fontId="4" fillId="7" borderId="1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justify" wrapText="1"/>
    </xf>
    <xf numFmtId="166" fontId="9" fillId="2" borderId="9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wrapText="1"/>
    </xf>
    <xf numFmtId="168" fontId="16" fillId="0" borderId="0" xfId="0" applyNumberFormat="1" applyFont="1" applyFill="1" applyBorder="1" applyAlignment="1">
      <alignment horizontal="justify" wrapText="1"/>
    </xf>
    <xf numFmtId="169" fontId="16" fillId="0" borderId="0" xfId="0" applyNumberFormat="1" applyFont="1" applyFill="1" applyBorder="1" applyAlignment="1">
      <alignment horizontal="justify" wrapText="1"/>
    </xf>
    <xf numFmtId="166" fontId="12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166" fontId="16" fillId="0" borderId="0" xfId="0" applyNumberFormat="1" applyFont="1" applyFill="1" applyAlignment="1">
      <alignment horizontal="left" vertical="center" wrapText="1"/>
    </xf>
    <xf numFmtId="16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43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NumberFormat="1" applyFont="1" applyFill="1" applyAlignment="1">
      <alignment vertical="center" wrapText="1"/>
    </xf>
    <xf numFmtId="166" fontId="7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wrapText="1"/>
    </xf>
    <xf numFmtId="166" fontId="4" fillId="0" borderId="0" xfId="0" applyNumberFormat="1" applyFont="1" applyFill="1" applyBorder="1" applyAlignment="1" applyProtection="1">
      <alignment wrapText="1"/>
    </xf>
    <xf numFmtId="170" fontId="4" fillId="0" borderId="0" xfId="2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16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Alignment="1" applyProtection="1">
      <alignment vertical="center" wrapText="1"/>
    </xf>
    <xf numFmtId="164" fontId="7" fillId="0" borderId="0" xfId="0" applyNumberFormat="1" applyFont="1" applyFill="1" applyAlignment="1" applyProtection="1">
      <alignment vertical="center" wrapText="1"/>
    </xf>
    <xf numFmtId="164" fontId="7" fillId="0" borderId="0" xfId="0" applyNumberFormat="1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wrapText="1"/>
    </xf>
    <xf numFmtId="0" fontId="4" fillId="0" borderId="0" xfId="0" applyFont="1" applyFill="1" applyAlignment="1">
      <alignment horizontal="left" vertical="center" wrapText="1"/>
    </xf>
    <xf numFmtId="166" fontId="16" fillId="0" borderId="0" xfId="2" applyNumberFormat="1" applyFont="1" applyFill="1" applyBorder="1" applyAlignment="1">
      <alignment horizontal="center"/>
    </xf>
    <xf numFmtId="0" fontId="14" fillId="9" borderId="0" xfId="0" applyFont="1" applyFill="1" applyBorder="1" applyAlignment="1" applyProtection="1">
      <alignment horizontal="justify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7" borderId="11" xfId="0" applyFont="1" applyFill="1" applyBorder="1" applyAlignment="1">
      <alignment horizontal="left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4" fillId="0" borderId="9" xfId="2" applyNumberFormat="1" applyFont="1" applyFill="1" applyBorder="1" applyAlignment="1">
      <alignment horizontal="center"/>
    </xf>
    <xf numFmtId="2" fontId="4" fillId="0" borderId="9" xfId="2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justify" wrapText="1"/>
    </xf>
    <xf numFmtId="43" fontId="2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Border="1" applyAlignment="1" applyProtection="1">
      <alignment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1" builtinId="8"/>
    <cellStyle name="Обычный" xfId="0" builtinId="0"/>
    <cellStyle name="Финансов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B186"/>
  <sheetViews>
    <sheetView tabSelected="1" view="pageBreakPreview" zoomScale="55" zoomScaleNormal="50" zoomScaleSheetLayoutView="5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4" sqref="A4:A6"/>
    </sheetView>
  </sheetViews>
  <sheetFormatPr defaultRowHeight="18.75" x14ac:dyDescent="0.25"/>
  <cols>
    <col min="1" max="1" width="56.28515625" style="95" customWidth="1"/>
    <col min="2" max="2" width="19.5703125" style="95" customWidth="1"/>
    <col min="3" max="4" width="27.28515625" style="95" customWidth="1"/>
    <col min="5" max="5" width="24.7109375" style="95" customWidth="1"/>
    <col min="6" max="7" width="18.7109375" style="95" customWidth="1"/>
    <col min="8" max="8" width="20" style="7" customWidth="1"/>
    <col min="9" max="9" width="21.42578125" style="7" customWidth="1"/>
    <col min="10" max="11" width="19.42578125" style="7" customWidth="1"/>
    <col min="12" max="18" width="18.5703125" style="7" customWidth="1"/>
    <col min="19" max="19" width="20.28515625" style="7" customWidth="1"/>
    <col min="20" max="21" width="18.5703125" style="93" customWidth="1"/>
    <col min="22" max="23" width="19" style="93" customWidth="1"/>
    <col min="24" max="25" width="18.42578125" style="93" customWidth="1"/>
    <col min="26" max="27" width="19.42578125" style="93" customWidth="1"/>
    <col min="28" max="28" width="17.5703125" style="93" customWidth="1"/>
    <col min="29" max="29" width="17.5703125" style="3" customWidth="1"/>
    <col min="30" max="30" width="19.5703125" style="93" customWidth="1"/>
    <col min="31" max="31" width="18.5703125" style="7" customWidth="1"/>
    <col min="32" max="32" width="97.28515625" style="91" customWidth="1"/>
    <col min="33" max="33" width="5.7109375" style="7" hidden="1" customWidth="1"/>
    <col min="34" max="34" width="18.42578125" style="7" hidden="1" customWidth="1"/>
    <col min="35" max="35" width="13.5703125" style="7" hidden="1" customWidth="1"/>
    <col min="36" max="36" width="14.5703125" style="7" hidden="1" customWidth="1"/>
    <col min="37" max="37" width="9.28515625" style="7" hidden="1" customWidth="1"/>
    <col min="38" max="38" width="0.28515625" style="7" hidden="1" customWidth="1"/>
    <col min="39" max="256" width="9.140625" style="7"/>
    <col min="257" max="257" width="56.28515625" style="7" customWidth="1"/>
    <col min="258" max="263" width="18.7109375" style="7" customWidth="1"/>
    <col min="264" max="264" width="20" style="7" customWidth="1"/>
    <col min="265" max="265" width="21.42578125" style="7" customWidth="1"/>
    <col min="266" max="267" width="19.42578125" style="7" customWidth="1"/>
    <col min="268" max="277" width="18.5703125" style="7" customWidth="1"/>
    <col min="278" max="279" width="19" style="7" customWidth="1"/>
    <col min="280" max="281" width="18.42578125" style="7" customWidth="1"/>
    <col min="282" max="283" width="19.42578125" style="7" customWidth="1"/>
    <col min="284" max="285" width="17.5703125" style="7" customWidth="1"/>
    <col min="286" max="286" width="19.5703125" style="7" customWidth="1"/>
    <col min="287" max="287" width="18.5703125" style="7" customWidth="1"/>
    <col min="288" max="288" width="73.42578125" style="7" customWidth="1"/>
    <col min="289" max="289" width="15.28515625" style="7" customWidth="1"/>
    <col min="290" max="291" width="13.5703125" style="7" customWidth="1"/>
    <col min="292" max="292" width="14.5703125" style="7" customWidth="1"/>
    <col min="293" max="512" width="9.140625" style="7"/>
    <col min="513" max="513" width="56.28515625" style="7" customWidth="1"/>
    <col min="514" max="519" width="18.7109375" style="7" customWidth="1"/>
    <col min="520" max="520" width="20" style="7" customWidth="1"/>
    <col min="521" max="521" width="21.42578125" style="7" customWidth="1"/>
    <col min="522" max="523" width="19.42578125" style="7" customWidth="1"/>
    <col min="524" max="533" width="18.5703125" style="7" customWidth="1"/>
    <col min="534" max="535" width="19" style="7" customWidth="1"/>
    <col min="536" max="537" width="18.42578125" style="7" customWidth="1"/>
    <col min="538" max="539" width="19.42578125" style="7" customWidth="1"/>
    <col min="540" max="541" width="17.5703125" style="7" customWidth="1"/>
    <col min="542" max="542" width="19.5703125" style="7" customWidth="1"/>
    <col min="543" max="543" width="18.5703125" style="7" customWidth="1"/>
    <col min="544" max="544" width="73.42578125" style="7" customWidth="1"/>
    <col min="545" max="545" width="15.28515625" style="7" customWidth="1"/>
    <col min="546" max="547" width="13.5703125" style="7" customWidth="1"/>
    <col min="548" max="548" width="14.5703125" style="7" customWidth="1"/>
    <col min="549" max="768" width="9.140625" style="7"/>
    <col min="769" max="769" width="56.28515625" style="7" customWidth="1"/>
    <col min="770" max="775" width="18.7109375" style="7" customWidth="1"/>
    <col min="776" max="776" width="20" style="7" customWidth="1"/>
    <col min="777" max="777" width="21.42578125" style="7" customWidth="1"/>
    <col min="778" max="779" width="19.42578125" style="7" customWidth="1"/>
    <col min="780" max="789" width="18.5703125" style="7" customWidth="1"/>
    <col min="790" max="791" width="19" style="7" customWidth="1"/>
    <col min="792" max="793" width="18.42578125" style="7" customWidth="1"/>
    <col min="794" max="795" width="19.42578125" style="7" customWidth="1"/>
    <col min="796" max="797" width="17.5703125" style="7" customWidth="1"/>
    <col min="798" max="798" width="19.5703125" style="7" customWidth="1"/>
    <col min="799" max="799" width="18.5703125" style="7" customWidth="1"/>
    <col min="800" max="800" width="73.42578125" style="7" customWidth="1"/>
    <col min="801" max="801" width="15.28515625" style="7" customWidth="1"/>
    <col min="802" max="803" width="13.5703125" style="7" customWidth="1"/>
    <col min="804" max="804" width="14.5703125" style="7" customWidth="1"/>
    <col min="805" max="1024" width="9.140625" style="7"/>
    <col min="1025" max="1025" width="56.28515625" style="7" customWidth="1"/>
    <col min="1026" max="1031" width="18.7109375" style="7" customWidth="1"/>
    <col min="1032" max="1032" width="20" style="7" customWidth="1"/>
    <col min="1033" max="1033" width="21.42578125" style="7" customWidth="1"/>
    <col min="1034" max="1035" width="19.42578125" style="7" customWidth="1"/>
    <col min="1036" max="1045" width="18.5703125" style="7" customWidth="1"/>
    <col min="1046" max="1047" width="19" style="7" customWidth="1"/>
    <col min="1048" max="1049" width="18.42578125" style="7" customWidth="1"/>
    <col min="1050" max="1051" width="19.42578125" style="7" customWidth="1"/>
    <col min="1052" max="1053" width="17.5703125" style="7" customWidth="1"/>
    <col min="1054" max="1054" width="19.5703125" style="7" customWidth="1"/>
    <col min="1055" max="1055" width="18.5703125" style="7" customWidth="1"/>
    <col min="1056" max="1056" width="73.42578125" style="7" customWidth="1"/>
    <col min="1057" max="1057" width="15.28515625" style="7" customWidth="1"/>
    <col min="1058" max="1059" width="13.5703125" style="7" customWidth="1"/>
    <col min="1060" max="1060" width="14.5703125" style="7" customWidth="1"/>
    <col min="1061" max="1280" width="9.140625" style="7"/>
    <col min="1281" max="1281" width="56.28515625" style="7" customWidth="1"/>
    <col min="1282" max="1287" width="18.7109375" style="7" customWidth="1"/>
    <col min="1288" max="1288" width="20" style="7" customWidth="1"/>
    <col min="1289" max="1289" width="21.42578125" style="7" customWidth="1"/>
    <col min="1290" max="1291" width="19.42578125" style="7" customWidth="1"/>
    <col min="1292" max="1301" width="18.5703125" style="7" customWidth="1"/>
    <col min="1302" max="1303" width="19" style="7" customWidth="1"/>
    <col min="1304" max="1305" width="18.42578125" style="7" customWidth="1"/>
    <col min="1306" max="1307" width="19.42578125" style="7" customWidth="1"/>
    <col min="1308" max="1309" width="17.5703125" style="7" customWidth="1"/>
    <col min="1310" max="1310" width="19.5703125" style="7" customWidth="1"/>
    <col min="1311" max="1311" width="18.5703125" style="7" customWidth="1"/>
    <col min="1312" max="1312" width="73.42578125" style="7" customWidth="1"/>
    <col min="1313" max="1313" width="15.28515625" style="7" customWidth="1"/>
    <col min="1314" max="1315" width="13.5703125" style="7" customWidth="1"/>
    <col min="1316" max="1316" width="14.5703125" style="7" customWidth="1"/>
    <col min="1317" max="1536" width="9.140625" style="7"/>
    <col min="1537" max="1537" width="56.28515625" style="7" customWidth="1"/>
    <col min="1538" max="1543" width="18.7109375" style="7" customWidth="1"/>
    <col min="1544" max="1544" width="20" style="7" customWidth="1"/>
    <col min="1545" max="1545" width="21.42578125" style="7" customWidth="1"/>
    <col min="1546" max="1547" width="19.42578125" style="7" customWidth="1"/>
    <col min="1548" max="1557" width="18.5703125" style="7" customWidth="1"/>
    <col min="1558" max="1559" width="19" style="7" customWidth="1"/>
    <col min="1560" max="1561" width="18.42578125" style="7" customWidth="1"/>
    <col min="1562" max="1563" width="19.42578125" style="7" customWidth="1"/>
    <col min="1564" max="1565" width="17.5703125" style="7" customWidth="1"/>
    <col min="1566" max="1566" width="19.5703125" style="7" customWidth="1"/>
    <col min="1567" max="1567" width="18.5703125" style="7" customWidth="1"/>
    <col min="1568" max="1568" width="73.42578125" style="7" customWidth="1"/>
    <col min="1569" max="1569" width="15.28515625" style="7" customWidth="1"/>
    <col min="1570" max="1571" width="13.5703125" style="7" customWidth="1"/>
    <col min="1572" max="1572" width="14.5703125" style="7" customWidth="1"/>
    <col min="1573" max="1792" width="9.140625" style="7"/>
    <col min="1793" max="1793" width="56.28515625" style="7" customWidth="1"/>
    <col min="1794" max="1799" width="18.7109375" style="7" customWidth="1"/>
    <col min="1800" max="1800" width="20" style="7" customWidth="1"/>
    <col min="1801" max="1801" width="21.42578125" style="7" customWidth="1"/>
    <col min="1802" max="1803" width="19.42578125" style="7" customWidth="1"/>
    <col min="1804" max="1813" width="18.5703125" style="7" customWidth="1"/>
    <col min="1814" max="1815" width="19" style="7" customWidth="1"/>
    <col min="1816" max="1817" width="18.42578125" style="7" customWidth="1"/>
    <col min="1818" max="1819" width="19.42578125" style="7" customWidth="1"/>
    <col min="1820" max="1821" width="17.5703125" style="7" customWidth="1"/>
    <col min="1822" max="1822" width="19.5703125" style="7" customWidth="1"/>
    <col min="1823" max="1823" width="18.5703125" style="7" customWidth="1"/>
    <col min="1824" max="1824" width="73.42578125" style="7" customWidth="1"/>
    <col min="1825" max="1825" width="15.28515625" style="7" customWidth="1"/>
    <col min="1826" max="1827" width="13.5703125" style="7" customWidth="1"/>
    <col min="1828" max="1828" width="14.5703125" style="7" customWidth="1"/>
    <col min="1829" max="2048" width="9.140625" style="7"/>
    <col min="2049" max="2049" width="56.28515625" style="7" customWidth="1"/>
    <col min="2050" max="2055" width="18.7109375" style="7" customWidth="1"/>
    <col min="2056" max="2056" width="20" style="7" customWidth="1"/>
    <col min="2057" max="2057" width="21.42578125" style="7" customWidth="1"/>
    <col min="2058" max="2059" width="19.42578125" style="7" customWidth="1"/>
    <col min="2060" max="2069" width="18.5703125" style="7" customWidth="1"/>
    <col min="2070" max="2071" width="19" style="7" customWidth="1"/>
    <col min="2072" max="2073" width="18.42578125" style="7" customWidth="1"/>
    <col min="2074" max="2075" width="19.42578125" style="7" customWidth="1"/>
    <col min="2076" max="2077" width="17.5703125" style="7" customWidth="1"/>
    <col min="2078" max="2078" width="19.5703125" style="7" customWidth="1"/>
    <col min="2079" max="2079" width="18.5703125" style="7" customWidth="1"/>
    <col min="2080" max="2080" width="73.42578125" style="7" customWidth="1"/>
    <col min="2081" max="2081" width="15.28515625" style="7" customWidth="1"/>
    <col min="2082" max="2083" width="13.5703125" style="7" customWidth="1"/>
    <col min="2084" max="2084" width="14.5703125" style="7" customWidth="1"/>
    <col min="2085" max="2304" width="9.140625" style="7"/>
    <col min="2305" max="2305" width="56.28515625" style="7" customWidth="1"/>
    <col min="2306" max="2311" width="18.7109375" style="7" customWidth="1"/>
    <col min="2312" max="2312" width="20" style="7" customWidth="1"/>
    <col min="2313" max="2313" width="21.42578125" style="7" customWidth="1"/>
    <col min="2314" max="2315" width="19.42578125" style="7" customWidth="1"/>
    <col min="2316" max="2325" width="18.5703125" style="7" customWidth="1"/>
    <col min="2326" max="2327" width="19" style="7" customWidth="1"/>
    <col min="2328" max="2329" width="18.42578125" style="7" customWidth="1"/>
    <col min="2330" max="2331" width="19.42578125" style="7" customWidth="1"/>
    <col min="2332" max="2333" width="17.5703125" style="7" customWidth="1"/>
    <col min="2334" max="2334" width="19.5703125" style="7" customWidth="1"/>
    <col min="2335" max="2335" width="18.5703125" style="7" customWidth="1"/>
    <col min="2336" max="2336" width="73.42578125" style="7" customWidth="1"/>
    <col min="2337" max="2337" width="15.28515625" style="7" customWidth="1"/>
    <col min="2338" max="2339" width="13.5703125" style="7" customWidth="1"/>
    <col min="2340" max="2340" width="14.5703125" style="7" customWidth="1"/>
    <col min="2341" max="2560" width="9.140625" style="7"/>
    <col min="2561" max="2561" width="56.28515625" style="7" customWidth="1"/>
    <col min="2562" max="2567" width="18.7109375" style="7" customWidth="1"/>
    <col min="2568" max="2568" width="20" style="7" customWidth="1"/>
    <col min="2569" max="2569" width="21.42578125" style="7" customWidth="1"/>
    <col min="2570" max="2571" width="19.42578125" style="7" customWidth="1"/>
    <col min="2572" max="2581" width="18.5703125" style="7" customWidth="1"/>
    <col min="2582" max="2583" width="19" style="7" customWidth="1"/>
    <col min="2584" max="2585" width="18.42578125" style="7" customWidth="1"/>
    <col min="2586" max="2587" width="19.42578125" style="7" customWidth="1"/>
    <col min="2588" max="2589" width="17.5703125" style="7" customWidth="1"/>
    <col min="2590" max="2590" width="19.5703125" style="7" customWidth="1"/>
    <col min="2591" max="2591" width="18.5703125" style="7" customWidth="1"/>
    <col min="2592" max="2592" width="73.42578125" style="7" customWidth="1"/>
    <col min="2593" max="2593" width="15.28515625" style="7" customWidth="1"/>
    <col min="2594" max="2595" width="13.5703125" style="7" customWidth="1"/>
    <col min="2596" max="2596" width="14.5703125" style="7" customWidth="1"/>
    <col min="2597" max="2816" width="9.140625" style="7"/>
    <col min="2817" max="2817" width="56.28515625" style="7" customWidth="1"/>
    <col min="2818" max="2823" width="18.7109375" style="7" customWidth="1"/>
    <col min="2824" max="2824" width="20" style="7" customWidth="1"/>
    <col min="2825" max="2825" width="21.42578125" style="7" customWidth="1"/>
    <col min="2826" max="2827" width="19.42578125" style="7" customWidth="1"/>
    <col min="2828" max="2837" width="18.5703125" style="7" customWidth="1"/>
    <col min="2838" max="2839" width="19" style="7" customWidth="1"/>
    <col min="2840" max="2841" width="18.42578125" style="7" customWidth="1"/>
    <col min="2842" max="2843" width="19.42578125" style="7" customWidth="1"/>
    <col min="2844" max="2845" width="17.5703125" style="7" customWidth="1"/>
    <col min="2846" max="2846" width="19.5703125" style="7" customWidth="1"/>
    <col min="2847" max="2847" width="18.5703125" style="7" customWidth="1"/>
    <col min="2848" max="2848" width="73.42578125" style="7" customWidth="1"/>
    <col min="2849" max="2849" width="15.28515625" style="7" customWidth="1"/>
    <col min="2850" max="2851" width="13.5703125" style="7" customWidth="1"/>
    <col min="2852" max="2852" width="14.5703125" style="7" customWidth="1"/>
    <col min="2853" max="3072" width="9.140625" style="7"/>
    <col min="3073" max="3073" width="56.28515625" style="7" customWidth="1"/>
    <col min="3074" max="3079" width="18.7109375" style="7" customWidth="1"/>
    <col min="3080" max="3080" width="20" style="7" customWidth="1"/>
    <col min="3081" max="3081" width="21.42578125" style="7" customWidth="1"/>
    <col min="3082" max="3083" width="19.42578125" style="7" customWidth="1"/>
    <col min="3084" max="3093" width="18.5703125" style="7" customWidth="1"/>
    <col min="3094" max="3095" width="19" style="7" customWidth="1"/>
    <col min="3096" max="3097" width="18.42578125" style="7" customWidth="1"/>
    <col min="3098" max="3099" width="19.42578125" style="7" customWidth="1"/>
    <col min="3100" max="3101" width="17.5703125" style="7" customWidth="1"/>
    <col min="3102" max="3102" width="19.5703125" style="7" customWidth="1"/>
    <col min="3103" max="3103" width="18.5703125" style="7" customWidth="1"/>
    <col min="3104" max="3104" width="73.42578125" style="7" customWidth="1"/>
    <col min="3105" max="3105" width="15.28515625" style="7" customWidth="1"/>
    <col min="3106" max="3107" width="13.5703125" style="7" customWidth="1"/>
    <col min="3108" max="3108" width="14.5703125" style="7" customWidth="1"/>
    <col min="3109" max="3328" width="9.140625" style="7"/>
    <col min="3329" max="3329" width="56.28515625" style="7" customWidth="1"/>
    <col min="3330" max="3335" width="18.7109375" style="7" customWidth="1"/>
    <col min="3336" max="3336" width="20" style="7" customWidth="1"/>
    <col min="3337" max="3337" width="21.42578125" style="7" customWidth="1"/>
    <col min="3338" max="3339" width="19.42578125" style="7" customWidth="1"/>
    <col min="3340" max="3349" width="18.5703125" style="7" customWidth="1"/>
    <col min="3350" max="3351" width="19" style="7" customWidth="1"/>
    <col min="3352" max="3353" width="18.42578125" style="7" customWidth="1"/>
    <col min="3354" max="3355" width="19.42578125" style="7" customWidth="1"/>
    <col min="3356" max="3357" width="17.5703125" style="7" customWidth="1"/>
    <col min="3358" max="3358" width="19.5703125" style="7" customWidth="1"/>
    <col min="3359" max="3359" width="18.5703125" style="7" customWidth="1"/>
    <col min="3360" max="3360" width="73.42578125" style="7" customWidth="1"/>
    <col min="3361" max="3361" width="15.28515625" style="7" customWidth="1"/>
    <col min="3362" max="3363" width="13.5703125" style="7" customWidth="1"/>
    <col min="3364" max="3364" width="14.5703125" style="7" customWidth="1"/>
    <col min="3365" max="3584" width="9.140625" style="7"/>
    <col min="3585" max="3585" width="56.28515625" style="7" customWidth="1"/>
    <col min="3586" max="3591" width="18.7109375" style="7" customWidth="1"/>
    <col min="3592" max="3592" width="20" style="7" customWidth="1"/>
    <col min="3593" max="3593" width="21.42578125" style="7" customWidth="1"/>
    <col min="3594" max="3595" width="19.42578125" style="7" customWidth="1"/>
    <col min="3596" max="3605" width="18.5703125" style="7" customWidth="1"/>
    <col min="3606" max="3607" width="19" style="7" customWidth="1"/>
    <col min="3608" max="3609" width="18.42578125" style="7" customWidth="1"/>
    <col min="3610" max="3611" width="19.42578125" style="7" customWidth="1"/>
    <col min="3612" max="3613" width="17.5703125" style="7" customWidth="1"/>
    <col min="3614" max="3614" width="19.5703125" style="7" customWidth="1"/>
    <col min="3615" max="3615" width="18.5703125" style="7" customWidth="1"/>
    <col min="3616" max="3616" width="73.42578125" style="7" customWidth="1"/>
    <col min="3617" max="3617" width="15.28515625" style="7" customWidth="1"/>
    <col min="3618" max="3619" width="13.5703125" style="7" customWidth="1"/>
    <col min="3620" max="3620" width="14.5703125" style="7" customWidth="1"/>
    <col min="3621" max="3840" width="9.140625" style="7"/>
    <col min="3841" max="3841" width="56.28515625" style="7" customWidth="1"/>
    <col min="3842" max="3847" width="18.7109375" style="7" customWidth="1"/>
    <col min="3848" max="3848" width="20" style="7" customWidth="1"/>
    <col min="3849" max="3849" width="21.42578125" style="7" customWidth="1"/>
    <col min="3850" max="3851" width="19.42578125" style="7" customWidth="1"/>
    <col min="3852" max="3861" width="18.5703125" style="7" customWidth="1"/>
    <col min="3862" max="3863" width="19" style="7" customWidth="1"/>
    <col min="3864" max="3865" width="18.42578125" style="7" customWidth="1"/>
    <col min="3866" max="3867" width="19.42578125" style="7" customWidth="1"/>
    <col min="3868" max="3869" width="17.5703125" style="7" customWidth="1"/>
    <col min="3870" max="3870" width="19.5703125" style="7" customWidth="1"/>
    <col min="3871" max="3871" width="18.5703125" style="7" customWidth="1"/>
    <col min="3872" max="3872" width="73.42578125" style="7" customWidth="1"/>
    <col min="3873" max="3873" width="15.28515625" style="7" customWidth="1"/>
    <col min="3874" max="3875" width="13.5703125" style="7" customWidth="1"/>
    <col min="3876" max="3876" width="14.5703125" style="7" customWidth="1"/>
    <col min="3877" max="4096" width="9.140625" style="7"/>
    <col min="4097" max="4097" width="56.28515625" style="7" customWidth="1"/>
    <col min="4098" max="4103" width="18.7109375" style="7" customWidth="1"/>
    <col min="4104" max="4104" width="20" style="7" customWidth="1"/>
    <col min="4105" max="4105" width="21.42578125" style="7" customWidth="1"/>
    <col min="4106" max="4107" width="19.42578125" style="7" customWidth="1"/>
    <col min="4108" max="4117" width="18.5703125" style="7" customWidth="1"/>
    <col min="4118" max="4119" width="19" style="7" customWidth="1"/>
    <col min="4120" max="4121" width="18.42578125" style="7" customWidth="1"/>
    <col min="4122" max="4123" width="19.42578125" style="7" customWidth="1"/>
    <col min="4124" max="4125" width="17.5703125" style="7" customWidth="1"/>
    <col min="4126" max="4126" width="19.5703125" style="7" customWidth="1"/>
    <col min="4127" max="4127" width="18.5703125" style="7" customWidth="1"/>
    <col min="4128" max="4128" width="73.42578125" style="7" customWidth="1"/>
    <col min="4129" max="4129" width="15.28515625" style="7" customWidth="1"/>
    <col min="4130" max="4131" width="13.5703125" style="7" customWidth="1"/>
    <col min="4132" max="4132" width="14.5703125" style="7" customWidth="1"/>
    <col min="4133" max="4352" width="9.140625" style="7"/>
    <col min="4353" max="4353" width="56.28515625" style="7" customWidth="1"/>
    <col min="4354" max="4359" width="18.7109375" style="7" customWidth="1"/>
    <col min="4360" max="4360" width="20" style="7" customWidth="1"/>
    <col min="4361" max="4361" width="21.42578125" style="7" customWidth="1"/>
    <col min="4362" max="4363" width="19.42578125" style="7" customWidth="1"/>
    <col min="4364" max="4373" width="18.5703125" style="7" customWidth="1"/>
    <col min="4374" max="4375" width="19" style="7" customWidth="1"/>
    <col min="4376" max="4377" width="18.42578125" style="7" customWidth="1"/>
    <col min="4378" max="4379" width="19.42578125" style="7" customWidth="1"/>
    <col min="4380" max="4381" width="17.5703125" style="7" customWidth="1"/>
    <col min="4382" max="4382" width="19.5703125" style="7" customWidth="1"/>
    <col min="4383" max="4383" width="18.5703125" style="7" customWidth="1"/>
    <col min="4384" max="4384" width="73.42578125" style="7" customWidth="1"/>
    <col min="4385" max="4385" width="15.28515625" style="7" customWidth="1"/>
    <col min="4386" max="4387" width="13.5703125" style="7" customWidth="1"/>
    <col min="4388" max="4388" width="14.5703125" style="7" customWidth="1"/>
    <col min="4389" max="4608" width="9.140625" style="7"/>
    <col min="4609" max="4609" width="56.28515625" style="7" customWidth="1"/>
    <col min="4610" max="4615" width="18.7109375" style="7" customWidth="1"/>
    <col min="4616" max="4616" width="20" style="7" customWidth="1"/>
    <col min="4617" max="4617" width="21.42578125" style="7" customWidth="1"/>
    <col min="4618" max="4619" width="19.42578125" style="7" customWidth="1"/>
    <col min="4620" max="4629" width="18.5703125" style="7" customWidth="1"/>
    <col min="4630" max="4631" width="19" style="7" customWidth="1"/>
    <col min="4632" max="4633" width="18.42578125" style="7" customWidth="1"/>
    <col min="4634" max="4635" width="19.42578125" style="7" customWidth="1"/>
    <col min="4636" max="4637" width="17.5703125" style="7" customWidth="1"/>
    <col min="4638" max="4638" width="19.5703125" style="7" customWidth="1"/>
    <col min="4639" max="4639" width="18.5703125" style="7" customWidth="1"/>
    <col min="4640" max="4640" width="73.42578125" style="7" customWidth="1"/>
    <col min="4641" max="4641" width="15.28515625" style="7" customWidth="1"/>
    <col min="4642" max="4643" width="13.5703125" style="7" customWidth="1"/>
    <col min="4644" max="4644" width="14.5703125" style="7" customWidth="1"/>
    <col min="4645" max="4864" width="9.140625" style="7"/>
    <col min="4865" max="4865" width="56.28515625" style="7" customWidth="1"/>
    <col min="4866" max="4871" width="18.7109375" style="7" customWidth="1"/>
    <col min="4872" max="4872" width="20" style="7" customWidth="1"/>
    <col min="4873" max="4873" width="21.42578125" style="7" customWidth="1"/>
    <col min="4874" max="4875" width="19.42578125" style="7" customWidth="1"/>
    <col min="4876" max="4885" width="18.5703125" style="7" customWidth="1"/>
    <col min="4886" max="4887" width="19" style="7" customWidth="1"/>
    <col min="4888" max="4889" width="18.42578125" style="7" customWidth="1"/>
    <col min="4890" max="4891" width="19.42578125" style="7" customWidth="1"/>
    <col min="4892" max="4893" width="17.5703125" style="7" customWidth="1"/>
    <col min="4894" max="4894" width="19.5703125" style="7" customWidth="1"/>
    <col min="4895" max="4895" width="18.5703125" style="7" customWidth="1"/>
    <col min="4896" max="4896" width="73.42578125" style="7" customWidth="1"/>
    <col min="4897" max="4897" width="15.28515625" style="7" customWidth="1"/>
    <col min="4898" max="4899" width="13.5703125" style="7" customWidth="1"/>
    <col min="4900" max="4900" width="14.5703125" style="7" customWidth="1"/>
    <col min="4901" max="5120" width="9.140625" style="7"/>
    <col min="5121" max="5121" width="56.28515625" style="7" customWidth="1"/>
    <col min="5122" max="5127" width="18.7109375" style="7" customWidth="1"/>
    <col min="5128" max="5128" width="20" style="7" customWidth="1"/>
    <col min="5129" max="5129" width="21.42578125" style="7" customWidth="1"/>
    <col min="5130" max="5131" width="19.42578125" style="7" customWidth="1"/>
    <col min="5132" max="5141" width="18.5703125" style="7" customWidth="1"/>
    <col min="5142" max="5143" width="19" style="7" customWidth="1"/>
    <col min="5144" max="5145" width="18.42578125" style="7" customWidth="1"/>
    <col min="5146" max="5147" width="19.42578125" style="7" customWidth="1"/>
    <col min="5148" max="5149" width="17.5703125" style="7" customWidth="1"/>
    <col min="5150" max="5150" width="19.5703125" style="7" customWidth="1"/>
    <col min="5151" max="5151" width="18.5703125" style="7" customWidth="1"/>
    <col min="5152" max="5152" width="73.42578125" style="7" customWidth="1"/>
    <col min="5153" max="5153" width="15.28515625" style="7" customWidth="1"/>
    <col min="5154" max="5155" width="13.5703125" style="7" customWidth="1"/>
    <col min="5156" max="5156" width="14.5703125" style="7" customWidth="1"/>
    <col min="5157" max="5376" width="9.140625" style="7"/>
    <col min="5377" max="5377" width="56.28515625" style="7" customWidth="1"/>
    <col min="5378" max="5383" width="18.7109375" style="7" customWidth="1"/>
    <col min="5384" max="5384" width="20" style="7" customWidth="1"/>
    <col min="5385" max="5385" width="21.42578125" style="7" customWidth="1"/>
    <col min="5386" max="5387" width="19.42578125" style="7" customWidth="1"/>
    <col min="5388" max="5397" width="18.5703125" style="7" customWidth="1"/>
    <col min="5398" max="5399" width="19" style="7" customWidth="1"/>
    <col min="5400" max="5401" width="18.42578125" style="7" customWidth="1"/>
    <col min="5402" max="5403" width="19.42578125" style="7" customWidth="1"/>
    <col min="5404" max="5405" width="17.5703125" style="7" customWidth="1"/>
    <col min="5406" max="5406" width="19.5703125" style="7" customWidth="1"/>
    <col min="5407" max="5407" width="18.5703125" style="7" customWidth="1"/>
    <col min="5408" max="5408" width="73.42578125" style="7" customWidth="1"/>
    <col min="5409" max="5409" width="15.28515625" style="7" customWidth="1"/>
    <col min="5410" max="5411" width="13.5703125" style="7" customWidth="1"/>
    <col min="5412" max="5412" width="14.5703125" style="7" customWidth="1"/>
    <col min="5413" max="5632" width="9.140625" style="7"/>
    <col min="5633" max="5633" width="56.28515625" style="7" customWidth="1"/>
    <col min="5634" max="5639" width="18.7109375" style="7" customWidth="1"/>
    <col min="5640" max="5640" width="20" style="7" customWidth="1"/>
    <col min="5641" max="5641" width="21.42578125" style="7" customWidth="1"/>
    <col min="5642" max="5643" width="19.42578125" style="7" customWidth="1"/>
    <col min="5644" max="5653" width="18.5703125" style="7" customWidth="1"/>
    <col min="5654" max="5655" width="19" style="7" customWidth="1"/>
    <col min="5656" max="5657" width="18.42578125" style="7" customWidth="1"/>
    <col min="5658" max="5659" width="19.42578125" style="7" customWidth="1"/>
    <col min="5660" max="5661" width="17.5703125" style="7" customWidth="1"/>
    <col min="5662" max="5662" width="19.5703125" style="7" customWidth="1"/>
    <col min="5663" max="5663" width="18.5703125" style="7" customWidth="1"/>
    <col min="5664" max="5664" width="73.42578125" style="7" customWidth="1"/>
    <col min="5665" max="5665" width="15.28515625" style="7" customWidth="1"/>
    <col min="5666" max="5667" width="13.5703125" style="7" customWidth="1"/>
    <col min="5668" max="5668" width="14.5703125" style="7" customWidth="1"/>
    <col min="5669" max="5888" width="9.140625" style="7"/>
    <col min="5889" max="5889" width="56.28515625" style="7" customWidth="1"/>
    <col min="5890" max="5895" width="18.7109375" style="7" customWidth="1"/>
    <col min="5896" max="5896" width="20" style="7" customWidth="1"/>
    <col min="5897" max="5897" width="21.42578125" style="7" customWidth="1"/>
    <col min="5898" max="5899" width="19.42578125" style="7" customWidth="1"/>
    <col min="5900" max="5909" width="18.5703125" style="7" customWidth="1"/>
    <col min="5910" max="5911" width="19" style="7" customWidth="1"/>
    <col min="5912" max="5913" width="18.42578125" style="7" customWidth="1"/>
    <col min="5914" max="5915" width="19.42578125" style="7" customWidth="1"/>
    <col min="5916" max="5917" width="17.5703125" style="7" customWidth="1"/>
    <col min="5918" max="5918" width="19.5703125" style="7" customWidth="1"/>
    <col min="5919" max="5919" width="18.5703125" style="7" customWidth="1"/>
    <col min="5920" max="5920" width="73.42578125" style="7" customWidth="1"/>
    <col min="5921" max="5921" width="15.28515625" style="7" customWidth="1"/>
    <col min="5922" max="5923" width="13.5703125" style="7" customWidth="1"/>
    <col min="5924" max="5924" width="14.5703125" style="7" customWidth="1"/>
    <col min="5925" max="6144" width="9.140625" style="7"/>
    <col min="6145" max="6145" width="56.28515625" style="7" customWidth="1"/>
    <col min="6146" max="6151" width="18.7109375" style="7" customWidth="1"/>
    <col min="6152" max="6152" width="20" style="7" customWidth="1"/>
    <col min="6153" max="6153" width="21.42578125" style="7" customWidth="1"/>
    <col min="6154" max="6155" width="19.42578125" style="7" customWidth="1"/>
    <col min="6156" max="6165" width="18.5703125" style="7" customWidth="1"/>
    <col min="6166" max="6167" width="19" style="7" customWidth="1"/>
    <col min="6168" max="6169" width="18.42578125" style="7" customWidth="1"/>
    <col min="6170" max="6171" width="19.42578125" style="7" customWidth="1"/>
    <col min="6172" max="6173" width="17.5703125" style="7" customWidth="1"/>
    <col min="6174" max="6174" width="19.5703125" style="7" customWidth="1"/>
    <col min="6175" max="6175" width="18.5703125" style="7" customWidth="1"/>
    <col min="6176" max="6176" width="73.42578125" style="7" customWidth="1"/>
    <col min="6177" max="6177" width="15.28515625" style="7" customWidth="1"/>
    <col min="6178" max="6179" width="13.5703125" style="7" customWidth="1"/>
    <col min="6180" max="6180" width="14.5703125" style="7" customWidth="1"/>
    <col min="6181" max="6400" width="9.140625" style="7"/>
    <col min="6401" max="6401" width="56.28515625" style="7" customWidth="1"/>
    <col min="6402" max="6407" width="18.7109375" style="7" customWidth="1"/>
    <col min="6408" max="6408" width="20" style="7" customWidth="1"/>
    <col min="6409" max="6409" width="21.42578125" style="7" customWidth="1"/>
    <col min="6410" max="6411" width="19.42578125" style="7" customWidth="1"/>
    <col min="6412" max="6421" width="18.5703125" style="7" customWidth="1"/>
    <col min="6422" max="6423" width="19" style="7" customWidth="1"/>
    <col min="6424" max="6425" width="18.42578125" style="7" customWidth="1"/>
    <col min="6426" max="6427" width="19.42578125" style="7" customWidth="1"/>
    <col min="6428" max="6429" width="17.5703125" style="7" customWidth="1"/>
    <col min="6430" max="6430" width="19.5703125" style="7" customWidth="1"/>
    <col min="6431" max="6431" width="18.5703125" style="7" customWidth="1"/>
    <col min="6432" max="6432" width="73.42578125" style="7" customWidth="1"/>
    <col min="6433" max="6433" width="15.28515625" style="7" customWidth="1"/>
    <col min="6434" max="6435" width="13.5703125" style="7" customWidth="1"/>
    <col min="6436" max="6436" width="14.5703125" style="7" customWidth="1"/>
    <col min="6437" max="6656" width="9.140625" style="7"/>
    <col min="6657" max="6657" width="56.28515625" style="7" customWidth="1"/>
    <col min="6658" max="6663" width="18.7109375" style="7" customWidth="1"/>
    <col min="6664" max="6664" width="20" style="7" customWidth="1"/>
    <col min="6665" max="6665" width="21.42578125" style="7" customWidth="1"/>
    <col min="6666" max="6667" width="19.42578125" style="7" customWidth="1"/>
    <col min="6668" max="6677" width="18.5703125" style="7" customWidth="1"/>
    <col min="6678" max="6679" width="19" style="7" customWidth="1"/>
    <col min="6680" max="6681" width="18.42578125" style="7" customWidth="1"/>
    <col min="6682" max="6683" width="19.42578125" style="7" customWidth="1"/>
    <col min="6684" max="6685" width="17.5703125" style="7" customWidth="1"/>
    <col min="6686" max="6686" width="19.5703125" style="7" customWidth="1"/>
    <col min="6687" max="6687" width="18.5703125" style="7" customWidth="1"/>
    <col min="6688" max="6688" width="73.42578125" style="7" customWidth="1"/>
    <col min="6689" max="6689" width="15.28515625" style="7" customWidth="1"/>
    <col min="6690" max="6691" width="13.5703125" style="7" customWidth="1"/>
    <col min="6692" max="6692" width="14.5703125" style="7" customWidth="1"/>
    <col min="6693" max="6912" width="9.140625" style="7"/>
    <col min="6913" max="6913" width="56.28515625" style="7" customWidth="1"/>
    <col min="6914" max="6919" width="18.7109375" style="7" customWidth="1"/>
    <col min="6920" max="6920" width="20" style="7" customWidth="1"/>
    <col min="6921" max="6921" width="21.42578125" style="7" customWidth="1"/>
    <col min="6922" max="6923" width="19.42578125" style="7" customWidth="1"/>
    <col min="6924" max="6933" width="18.5703125" style="7" customWidth="1"/>
    <col min="6934" max="6935" width="19" style="7" customWidth="1"/>
    <col min="6936" max="6937" width="18.42578125" style="7" customWidth="1"/>
    <col min="6938" max="6939" width="19.42578125" style="7" customWidth="1"/>
    <col min="6940" max="6941" width="17.5703125" style="7" customWidth="1"/>
    <col min="6942" max="6942" width="19.5703125" style="7" customWidth="1"/>
    <col min="6943" max="6943" width="18.5703125" style="7" customWidth="1"/>
    <col min="6944" max="6944" width="73.42578125" style="7" customWidth="1"/>
    <col min="6945" max="6945" width="15.28515625" style="7" customWidth="1"/>
    <col min="6946" max="6947" width="13.5703125" style="7" customWidth="1"/>
    <col min="6948" max="6948" width="14.5703125" style="7" customWidth="1"/>
    <col min="6949" max="7168" width="9.140625" style="7"/>
    <col min="7169" max="7169" width="56.28515625" style="7" customWidth="1"/>
    <col min="7170" max="7175" width="18.7109375" style="7" customWidth="1"/>
    <col min="7176" max="7176" width="20" style="7" customWidth="1"/>
    <col min="7177" max="7177" width="21.42578125" style="7" customWidth="1"/>
    <col min="7178" max="7179" width="19.42578125" style="7" customWidth="1"/>
    <col min="7180" max="7189" width="18.5703125" style="7" customWidth="1"/>
    <col min="7190" max="7191" width="19" style="7" customWidth="1"/>
    <col min="7192" max="7193" width="18.42578125" style="7" customWidth="1"/>
    <col min="7194" max="7195" width="19.42578125" style="7" customWidth="1"/>
    <col min="7196" max="7197" width="17.5703125" style="7" customWidth="1"/>
    <col min="7198" max="7198" width="19.5703125" style="7" customWidth="1"/>
    <col min="7199" max="7199" width="18.5703125" style="7" customWidth="1"/>
    <col min="7200" max="7200" width="73.42578125" style="7" customWidth="1"/>
    <col min="7201" max="7201" width="15.28515625" style="7" customWidth="1"/>
    <col min="7202" max="7203" width="13.5703125" style="7" customWidth="1"/>
    <col min="7204" max="7204" width="14.5703125" style="7" customWidth="1"/>
    <col min="7205" max="7424" width="9.140625" style="7"/>
    <col min="7425" max="7425" width="56.28515625" style="7" customWidth="1"/>
    <col min="7426" max="7431" width="18.7109375" style="7" customWidth="1"/>
    <col min="7432" max="7432" width="20" style="7" customWidth="1"/>
    <col min="7433" max="7433" width="21.42578125" style="7" customWidth="1"/>
    <col min="7434" max="7435" width="19.42578125" style="7" customWidth="1"/>
    <col min="7436" max="7445" width="18.5703125" style="7" customWidth="1"/>
    <col min="7446" max="7447" width="19" style="7" customWidth="1"/>
    <col min="7448" max="7449" width="18.42578125" style="7" customWidth="1"/>
    <col min="7450" max="7451" width="19.42578125" style="7" customWidth="1"/>
    <col min="7452" max="7453" width="17.5703125" style="7" customWidth="1"/>
    <col min="7454" max="7454" width="19.5703125" style="7" customWidth="1"/>
    <col min="7455" max="7455" width="18.5703125" style="7" customWidth="1"/>
    <col min="7456" max="7456" width="73.42578125" style="7" customWidth="1"/>
    <col min="7457" max="7457" width="15.28515625" style="7" customWidth="1"/>
    <col min="7458" max="7459" width="13.5703125" style="7" customWidth="1"/>
    <col min="7460" max="7460" width="14.5703125" style="7" customWidth="1"/>
    <col min="7461" max="7680" width="9.140625" style="7"/>
    <col min="7681" max="7681" width="56.28515625" style="7" customWidth="1"/>
    <col min="7682" max="7687" width="18.7109375" style="7" customWidth="1"/>
    <col min="7688" max="7688" width="20" style="7" customWidth="1"/>
    <col min="7689" max="7689" width="21.42578125" style="7" customWidth="1"/>
    <col min="7690" max="7691" width="19.42578125" style="7" customWidth="1"/>
    <col min="7692" max="7701" width="18.5703125" style="7" customWidth="1"/>
    <col min="7702" max="7703" width="19" style="7" customWidth="1"/>
    <col min="7704" max="7705" width="18.42578125" style="7" customWidth="1"/>
    <col min="7706" max="7707" width="19.42578125" style="7" customWidth="1"/>
    <col min="7708" max="7709" width="17.5703125" style="7" customWidth="1"/>
    <col min="7710" max="7710" width="19.5703125" style="7" customWidth="1"/>
    <col min="7711" max="7711" width="18.5703125" style="7" customWidth="1"/>
    <col min="7712" max="7712" width="73.42578125" style="7" customWidth="1"/>
    <col min="7713" max="7713" width="15.28515625" style="7" customWidth="1"/>
    <col min="7714" max="7715" width="13.5703125" style="7" customWidth="1"/>
    <col min="7716" max="7716" width="14.5703125" style="7" customWidth="1"/>
    <col min="7717" max="7936" width="9.140625" style="7"/>
    <col min="7937" max="7937" width="56.28515625" style="7" customWidth="1"/>
    <col min="7938" max="7943" width="18.7109375" style="7" customWidth="1"/>
    <col min="7944" max="7944" width="20" style="7" customWidth="1"/>
    <col min="7945" max="7945" width="21.42578125" style="7" customWidth="1"/>
    <col min="7946" max="7947" width="19.42578125" style="7" customWidth="1"/>
    <col min="7948" max="7957" width="18.5703125" style="7" customWidth="1"/>
    <col min="7958" max="7959" width="19" style="7" customWidth="1"/>
    <col min="7960" max="7961" width="18.42578125" style="7" customWidth="1"/>
    <col min="7962" max="7963" width="19.42578125" style="7" customWidth="1"/>
    <col min="7964" max="7965" width="17.5703125" style="7" customWidth="1"/>
    <col min="7966" max="7966" width="19.5703125" style="7" customWidth="1"/>
    <col min="7967" max="7967" width="18.5703125" style="7" customWidth="1"/>
    <col min="7968" max="7968" width="73.42578125" style="7" customWidth="1"/>
    <col min="7969" max="7969" width="15.28515625" style="7" customWidth="1"/>
    <col min="7970" max="7971" width="13.5703125" style="7" customWidth="1"/>
    <col min="7972" max="7972" width="14.5703125" style="7" customWidth="1"/>
    <col min="7973" max="8192" width="9.140625" style="7"/>
    <col min="8193" max="8193" width="56.28515625" style="7" customWidth="1"/>
    <col min="8194" max="8199" width="18.7109375" style="7" customWidth="1"/>
    <col min="8200" max="8200" width="20" style="7" customWidth="1"/>
    <col min="8201" max="8201" width="21.42578125" style="7" customWidth="1"/>
    <col min="8202" max="8203" width="19.42578125" style="7" customWidth="1"/>
    <col min="8204" max="8213" width="18.5703125" style="7" customWidth="1"/>
    <col min="8214" max="8215" width="19" style="7" customWidth="1"/>
    <col min="8216" max="8217" width="18.42578125" style="7" customWidth="1"/>
    <col min="8218" max="8219" width="19.42578125" style="7" customWidth="1"/>
    <col min="8220" max="8221" width="17.5703125" style="7" customWidth="1"/>
    <col min="8222" max="8222" width="19.5703125" style="7" customWidth="1"/>
    <col min="8223" max="8223" width="18.5703125" style="7" customWidth="1"/>
    <col min="8224" max="8224" width="73.42578125" style="7" customWidth="1"/>
    <col min="8225" max="8225" width="15.28515625" style="7" customWidth="1"/>
    <col min="8226" max="8227" width="13.5703125" style="7" customWidth="1"/>
    <col min="8228" max="8228" width="14.5703125" style="7" customWidth="1"/>
    <col min="8229" max="8448" width="9.140625" style="7"/>
    <col min="8449" max="8449" width="56.28515625" style="7" customWidth="1"/>
    <col min="8450" max="8455" width="18.7109375" style="7" customWidth="1"/>
    <col min="8456" max="8456" width="20" style="7" customWidth="1"/>
    <col min="8457" max="8457" width="21.42578125" style="7" customWidth="1"/>
    <col min="8458" max="8459" width="19.42578125" style="7" customWidth="1"/>
    <col min="8460" max="8469" width="18.5703125" style="7" customWidth="1"/>
    <col min="8470" max="8471" width="19" style="7" customWidth="1"/>
    <col min="8472" max="8473" width="18.42578125" style="7" customWidth="1"/>
    <col min="8474" max="8475" width="19.42578125" style="7" customWidth="1"/>
    <col min="8476" max="8477" width="17.5703125" style="7" customWidth="1"/>
    <col min="8478" max="8478" width="19.5703125" style="7" customWidth="1"/>
    <col min="8479" max="8479" width="18.5703125" style="7" customWidth="1"/>
    <col min="8480" max="8480" width="73.42578125" style="7" customWidth="1"/>
    <col min="8481" max="8481" width="15.28515625" style="7" customWidth="1"/>
    <col min="8482" max="8483" width="13.5703125" style="7" customWidth="1"/>
    <col min="8484" max="8484" width="14.5703125" style="7" customWidth="1"/>
    <col min="8485" max="8704" width="9.140625" style="7"/>
    <col min="8705" max="8705" width="56.28515625" style="7" customWidth="1"/>
    <col min="8706" max="8711" width="18.7109375" style="7" customWidth="1"/>
    <col min="8712" max="8712" width="20" style="7" customWidth="1"/>
    <col min="8713" max="8713" width="21.42578125" style="7" customWidth="1"/>
    <col min="8714" max="8715" width="19.42578125" style="7" customWidth="1"/>
    <col min="8716" max="8725" width="18.5703125" style="7" customWidth="1"/>
    <col min="8726" max="8727" width="19" style="7" customWidth="1"/>
    <col min="8728" max="8729" width="18.42578125" style="7" customWidth="1"/>
    <col min="8730" max="8731" width="19.42578125" style="7" customWidth="1"/>
    <col min="8732" max="8733" width="17.5703125" style="7" customWidth="1"/>
    <col min="8734" max="8734" width="19.5703125" style="7" customWidth="1"/>
    <col min="8735" max="8735" width="18.5703125" style="7" customWidth="1"/>
    <col min="8736" max="8736" width="73.42578125" style="7" customWidth="1"/>
    <col min="8737" max="8737" width="15.28515625" style="7" customWidth="1"/>
    <col min="8738" max="8739" width="13.5703125" style="7" customWidth="1"/>
    <col min="8740" max="8740" width="14.5703125" style="7" customWidth="1"/>
    <col min="8741" max="8960" width="9.140625" style="7"/>
    <col min="8961" max="8961" width="56.28515625" style="7" customWidth="1"/>
    <col min="8962" max="8967" width="18.7109375" style="7" customWidth="1"/>
    <col min="8968" max="8968" width="20" style="7" customWidth="1"/>
    <col min="8969" max="8969" width="21.42578125" style="7" customWidth="1"/>
    <col min="8970" max="8971" width="19.42578125" style="7" customWidth="1"/>
    <col min="8972" max="8981" width="18.5703125" style="7" customWidth="1"/>
    <col min="8982" max="8983" width="19" style="7" customWidth="1"/>
    <col min="8984" max="8985" width="18.42578125" style="7" customWidth="1"/>
    <col min="8986" max="8987" width="19.42578125" style="7" customWidth="1"/>
    <col min="8988" max="8989" width="17.5703125" style="7" customWidth="1"/>
    <col min="8990" max="8990" width="19.5703125" style="7" customWidth="1"/>
    <col min="8991" max="8991" width="18.5703125" style="7" customWidth="1"/>
    <col min="8992" max="8992" width="73.42578125" style="7" customWidth="1"/>
    <col min="8993" max="8993" width="15.28515625" style="7" customWidth="1"/>
    <col min="8994" max="8995" width="13.5703125" style="7" customWidth="1"/>
    <col min="8996" max="8996" width="14.5703125" style="7" customWidth="1"/>
    <col min="8997" max="9216" width="9.140625" style="7"/>
    <col min="9217" max="9217" width="56.28515625" style="7" customWidth="1"/>
    <col min="9218" max="9223" width="18.7109375" style="7" customWidth="1"/>
    <col min="9224" max="9224" width="20" style="7" customWidth="1"/>
    <col min="9225" max="9225" width="21.42578125" style="7" customWidth="1"/>
    <col min="9226" max="9227" width="19.42578125" style="7" customWidth="1"/>
    <col min="9228" max="9237" width="18.5703125" style="7" customWidth="1"/>
    <col min="9238" max="9239" width="19" style="7" customWidth="1"/>
    <col min="9240" max="9241" width="18.42578125" style="7" customWidth="1"/>
    <col min="9242" max="9243" width="19.42578125" style="7" customWidth="1"/>
    <col min="9244" max="9245" width="17.5703125" style="7" customWidth="1"/>
    <col min="9246" max="9246" width="19.5703125" style="7" customWidth="1"/>
    <col min="9247" max="9247" width="18.5703125" style="7" customWidth="1"/>
    <col min="9248" max="9248" width="73.42578125" style="7" customWidth="1"/>
    <col min="9249" max="9249" width="15.28515625" style="7" customWidth="1"/>
    <col min="9250" max="9251" width="13.5703125" style="7" customWidth="1"/>
    <col min="9252" max="9252" width="14.5703125" style="7" customWidth="1"/>
    <col min="9253" max="9472" width="9.140625" style="7"/>
    <col min="9473" max="9473" width="56.28515625" style="7" customWidth="1"/>
    <col min="9474" max="9479" width="18.7109375" style="7" customWidth="1"/>
    <col min="9480" max="9480" width="20" style="7" customWidth="1"/>
    <col min="9481" max="9481" width="21.42578125" style="7" customWidth="1"/>
    <col min="9482" max="9483" width="19.42578125" style="7" customWidth="1"/>
    <col min="9484" max="9493" width="18.5703125" style="7" customWidth="1"/>
    <col min="9494" max="9495" width="19" style="7" customWidth="1"/>
    <col min="9496" max="9497" width="18.42578125" style="7" customWidth="1"/>
    <col min="9498" max="9499" width="19.42578125" style="7" customWidth="1"/>
    <col min="9500" max="9501" width="17.5703125" style="7" customWidth="1"/>
    <col min="9502" max="9502" width="19.5703125" style="7" customWidth="1"/>
    <col min="9503" max="9503" width="18.5703125" style="7" customWidth="1"/>
    <col min="9504" max="9504" width="73.42578125" style="7" customWidth="1"/>
    <col min="9505" max="9505" width="15.28515625" style="7" customWidth="1"/>
    <col min="9506" max="9507" width="13.5703125" style="7" customWidth="1"/>
    <col min="9508" max="9508" width="14.5703125" style="7" customWidth="1"/>
    <col min="9509" max="9728" width="9.140625" style="7"/>
    <col min="9729" max="9729" width="56.28515625" style="7" customWidth="1"/>
    <col min="9730" max="9735" width="18.7109375" style="7" customWidth="1"/>
    <col min="9736" max="9736" width="20" style="7" customWidth="1"/>
    <col min="9737" max="9737" width="21.42578125" style="7" customWidth="1"/>
    <col min="9738" max="9739" width="19.42578125" style="7" customWidth="1"/>
    <col min="9740" max="9749" width="18.5703125" style="7" customWidth="1"/>
    <col min="9750" max="9751" width="19" style="7" customWidth="1"/>
    <col min="9752" max="9753" width="18.42578125" style="7" customWidth="1"/>
    <col min="9754" max="9755" width="19.42578125" style="7" customWidth="1"/>
    <col min="9756" max="9757" width="17.5703125" style="7" customWidth="1"/>
    <col min="9758" max="9758" width="19.5703125" style="7" customWidth="1"/>
    <col min="9759" max="9759" width="18.5703125" style="7" customWidth="1"/>
    <col min="9760" max="9760" width="73.42578125" style="7" customWidth="1"/>
    <col min="9761" max="9761" width="15.28515625" style="7" customWidth="1"/>
    <col min="9762" max="9763" width="13.5703125" style="7" customWidth="1"/>
    <col min="9764" max="9764" width="14.5703125" style="7" customWidth="1"/>
    <col min="9765" max="9984" width="9.140625" style="7"/>
    <col min="9985" max="9985" width="56.28515625" style="7" customWidth="1"/>
    <col min="9986" max="9991" width="18.7109375" style="7" customWidth="1"/>
    <col min="9992" max="9992" width="20" style="7" customWidth="1"/>
    <col min="9993" max="9993" width="21.42578125" style="7" customWidth="1"/>
    <col min="9994" max="9995" width="19.42578125" style="7" customWidth="1"/>
    <col min="9996" max="10005" width="18.5703125" style="7" customWidth="1"/>
    <col min="10006" max="10007" width="19" style="7" customWidth="1"/>
    <col min="10008" max="10009" width="18.42578125" style="7" customWidth="1"/>
    <col min="10010" max="10011" width="19.42578125" style="7" customWidth="1"/>
    <col min="10012" max="10013" width="17.5703125" style="7" customWidth="1"/>
    <col min="10014" max="10014" width="19.5703125" style="7" customWidth="1"/>
    <col min="10015" max="10015" width="18.5703125" style="7" customWidth="1"/>
    <col min="10016" max="10016" width="73.42578125" style="7" customWidth="1"/>
    <col min="10017" max="10017" width="15.28515625" style="7" customWidth="1"/>
    <col min="10018" max="10019" width="13.5703125" style="7" customWidth="1"/>
    <col min="10020" max="10020" width="14.5703125" style="7" customWidth="1"/>
    <col min="10021" max="10240" width="9.140625" style="7"/>
    <col min="10241" max="10241" width="56.28515625" style="7" customWidth="1"/>
    <col min="10242" max="10247" width="18.7109375" style="7" customWidth="1"/>
    <col min="10248" max="10248" width="20" style="7" customWidth="1"/>
    <col min="10249" max="10249" width="21.42578125" style="7" customWidth="1"/>
    <col min="10250" max="10251" width="19.42578125" style="7" customWidth="1"/>
    <col min="10252" max="10261" width="18.5703125" style="7" customWidth="1"/>
    <col min="10262" max="10263" width="19" style="7" customWidth="1"/>
    <col min="10264" max="10265" width="18.42578125" style="7" customWidth="1"/>
    <col min="10266" max="10267" width="19.42578125" style="7" customWidth="1"/>
    <col min="10268" max="10269" width="17.5703125" style="7" customWidth="1"/>
    <col min="10270" max="10270" width="19.5703125" style="7" customWidth="1"/>
    <col min="10271" max="10271" width="18.5703125" style="7" customWidth="1"/>
    <col min="10272" max="10272" width="73.42578125" style="7" customWidth="1"/>
    <col min="10273" max="10273" width="15.28515625" style="7" customWidth="1"/>
    <col min="10274" max="10275" width="13.5703125" style="7" customWidth="1"/>
    <col min="10276" max="10276" width="14.5703125" style="7" customWidth="1"/>
    <col min="10277" max="10496" width="9.140625" style="7"/>
    <col min="10497" max="10497" width="56.28515625" style="7" customWidth="1"/>
    <col min="10498" max="10503" width="18.7109375" style="7" customWidth="1"/>
    <col min="10504" max="10504" width="20" style="7" customWidth="1"/>
    <col min="10505" max="10505" width="21.42578125" style="7" customWidth="1"/>
    <col min="10506" max="10507" width="19.42578125" style="7" customWidth="1"/>
    <col min="10508" max="10517" width="18.5703125" style="7" customWidth="1"/>
    <col min="10518" max="10519" width="19" style="7" customWidth="1"/>
    <col min="10520" max="10521" width="18.42578125" style="7" customWidth="1"/>
    <col min="10522" max="10523" width="19.42578125" style="7" customWidth="1"/>
    <col min="10524" max="10525" width="17.5703125" style="7" customWidth="1"/>
    <col min="10526" max="10526" width="19.5703125" style="7" customWidth="1"/>
    <col min="10527" max="10527" width="18.5703125" style="7" customWidth="1"/>
    <col min="10528" max="10528" width="73.42578125" style="7" customWidth="1"/>
    <col min="10529" max="10529" width="15.28515625" style="7" customWidth="1"/>
    <col min="10530" max="10531" width="13.5703125" style="7" customWidth="1"/>
    <col min="10532" max="10532" width="14.5703125" style="7" customWidth="1"/>
    <col min="10533" max="10752" width="9.140625" style="7"/>
    <col min="10753" max="10753" width="56.28515625" style="7" customWidth="1"/>
    <col min="10754" max="10759" width="18.7109375" style="7" customWidth="1"/>
    <col min="10760" max="10760" width="20" style="7" customWidth="1"/>
    <col min="10761" max="10761" width="21.42578125" style="7" customWidth="1"/>
    <col min="10762" max="10763" width="19.42578125" style="7" customWidth="1"/>
    <col min="10764" max="10773" width="18.5703125" style="7" customWidth="1"/>
    <col min="10774" max="10775" width="19" style="7" customWidth="1"/>
    <col min="10776" max="10777" width="18.42578125" style="7" customWidth="1"/>
    <col min="10778" max="10779" width="19.42578125" style="7" customWidth="1"/>
    <col min="10780" max="10781" width="17.5703125" style="7" customWidth="1"/>
    <col min="10782" max="10782" width="19.5703125" style="7" customWidth="1"/>
    <col min="10783" max="10783" width="18.5703125" style="7" customWidth="1"/>
    <col min="10784" max="10784" width="73.42578125" style="7" customWidth="1"/>
    <col min="10785" max="10785" width="15.28515625" style="7" customWidth="1"/>
    <col min="10786" max="10787" width="13.5703125" style="7" customWidth="1"/>
    <col min="10788" max="10788" width="14.5703125" style="7" customWidth="1"/>
    <col min="10789" max="11008" width="9.140625" style="7"/>
    <col min="11009" max="11009" width="56.28515625" style="7" customWidth="1"/>
    <col min="11010" max="11015" width="18.7109375" style="7" customWidth="1"/>
    <col min="11016" max="11016" width="20" style="7" customWidth="1"/>
    <col min="11017" max="11017" width="21.42578125" style="7" customWidth="1"/>
    <col min="11018" max="11019" width="19.42578125" style="7" customWidth="1"/>
    <col min="11020" max="11029" width="18.5703125" style="7" customWidth="1"/>
    <col min="11030" max="11031" width="19" style="7" customWidth="1"/>
    <col min="11032" max="11033" width="18.42578125" style="7" customWidth="1"/>
    <col min="11034" max="11035" width="19.42578125" style="7" customWidth="1"/>
    <col min="11036" max="11037" width="17.5703125" style="7" customWidth="1"/>
    <col min="11038" max="11038" width="19.5703125" style="7" customWidth="1"/>
    <col min="11039" max="11039" width="18.5703125" style="7" customWidth="1"/>
    <col min="11040" max="11040" width="73.42578125" style="7" customWidth="1"/>
    <col min="11041" max="11041" width="15.28515625" style="7" customWidth="1"/>
    <col min="11042" max="11043" width="13.5703125" style="7" customWidth="1"/>
    <col min="11044" max="11044" width="14.5703125" style="7" customWidth="1"/>
    <col min="11045" max="11264" width="9.140625" style="7"/>
    <col min="11265" max="11265" width="56.28515625" style="7" customWidth="1"/>
    <col min="11266" max="11271" width="18.7109375" style="7" customWidth="1"/>
    <col min="11272" max="11272" width="20" style="7" customWidth="1"/>
    <col min="11273" max="11273" width="21.42578125" style="7" customWidth="1"/>
    <col min="11274" max="11275" width="19.42578125" style="7" customWidth="1"/>
    <col min="11276" max="11285" width="18.5703125" style="7" customWidth="1"/>
    <col min="11286" max="11287" width="19" style="7" customWidth="1"/>
    <col min="11288" max="11289" width="18.42578125" style="7" customWidth="1"/>
    <col min="11290" max="11291" width="19.42578125" style="7" customWidth="1"/>
    <col min="11292" max="11293" width="17.5703125" style="7" customWidth="1"/>
    <col min="11294" max="11294" width="19.5703125" style="7" customWidth="1"/>
    <col min="11295" max="11295" width="18.5703125" style="7" customWidth="1"/>
    <col min="11296" max="11296" width="73.42578125" style="7" customWidth="1"/>
    <col min="11297" max="11297" width="15.28515625" style="7" customWidth="1"/>
    <col min="11298" max="11299" width="13.5703125" style="7" customWidth="1"/>
    <col min="11300" max="11300" width="14.5703125" style="7" customWidth="1"/>
    <col min="11301" max="11520" width="9.140625" style="7"/>
    <col min="11521" max="11521" width="56.28515625" style="7" customWidth="1"/>
    <col min="11522" max="11527" width="18.7109375" style="7" customWidth="1"/>
    <col min="11528" max="11528" width="20" style="7" customWidth="1"/>
    <col min="11529" max="11529" width="21.42578125" style="7" customWidth="1"/>
    <col min="11530" max="11531" width="19.42578125" style="7" customWidth="1"/>
    <col min="11532" max="11541" width="18.5703125" style="7" customWidth="1"/>
    <col min="11542" max="11543" width="19" style="7" customWidth="1"/>
    <col min="11544" max="11545" width="18.42578125" style="7" customWidth="1"/>
    <col min="11546" max="11547" width="19.42578125" style="7" customWidth="1"/>
    <col min="11548" max="11549" width="17.5703125" style="7" customWidth="1"/>
    <col min="11550" max="11550" width="19.5703125" style="7" customWidth="1"/>
    <col min="11551" max="11551" width="18.5703125" style="7" customWidth="1"/>
    <col min="11552" max="11552" width="73.42578125" style="7" customWidth="1"/>
    <col min="11553" max="11553" width="15.28515625" style="7" customWidth="1"/>
    <col min="11554" max="11555" width="13.5703125" style="7" customWidth="1"/>
    <col min="11556" max="11556" width="14.5703125" style="7" customWidth="1"/>
    <col min="11557" max="11776" width="9.140625" style="7"/>
    <col min="11777" max="11777" width="56.28515625" style="7" customWidth="1"/>
    <col min="11778" max="11783" width="18.7109375" style="7" customWidth="1"/>
    <col min="11784" max="11784" width="20" style="7" customWidth="1"/>
    <col min="11785" max="11785" width="21.42578125" style="7" customWidth="1"/>
    <col min="11786" max="11787" width="19.42578125" style="7" customWidth="1"/>
    <col min="11788" max="11797" width="18.5703125" style="7" customWidth="1"/>
    <col min="11798" max="11799" width="19" style="7" customWidth="1"/>
    <col min="11800" max="11801" width="18.42578125" style="7" customWidth="1"/>
    <col min="11802" max="11803" width="19.42578125" style="7" customWidth="1"/>
    <col min="11804" max="11805" width="17.5703125" style="7" customWidth="1"/>
    <col min="11806" max="11806" width="19.5703125" style="7" customWidth="1"/>
    <col min="11807" max="11807" width="18.5703125" style="7" customWidth="1"/>
    <col min="11808" max="11808" width="73.42578125" style="7" customWidth="1"/>
    <col min="11809" max="11809" width="15.28515625" style="7" customWidth="1"/>
    <col min="11810" max="11811" width="13.5703125" style="7" customWidth="1"/>
    <col min="11812" max="11812" width="14.5703125" style="7" customWidth="1"/>
    <col min="11813" max="12032" width="9.140625" style="7"/>
    <col min="12033" max="12033" width="56.28515625" style="7" customWidth="1"/>
    <col min="12034" max="12039" width="18.7109375" style="7" customWidth="1"/>
    <col min="12040" max="12040" width="20" style="7" customWidth="1"/>
    <col min="12041" max="12041" width="21.42578125" style="7" customWidth="1"/>
    <col min="12042" max="12043" width="19.42578125" style="7" customWidth="1"/>
    <col min="12044" max="12053" width="18.5703125" style="7" customWidth="1"/>
    <col min="12054" max="12055" width="19" style="7" customWidth="1"/>
    <col min="12056" max="12057" width="18.42578125" style="7" customWidth="1"/>
    <col min="12058" max="12059" width="19.42578125" style="7" customWidth="1"/>
    <col min="12060" max="12061" width="17.5703125" style="7" customWidth="1"/>
    <col min="12062" max="12062" width="19.5703125" style="7" customWidth="1"/>
    <col min="12063" max="12063" width="18.5703125" style="7" customWidth="1"/>
    <col min="12064" max="12064" width="73.42578125" style="7" customWidth="1"/>
    <col min="12065" max="12065" width="15.28515625" style="7" customWidth="1"/>
    <col min="12066" max="12067" width="13.5703125" style="7" customWidth="1"/>
    <col min="12068" max="12068" width="14.5703125" style="7" customWidth="1"/>
    <col min="12069" max="12288" width="9.140625" style="7"/>
    <col min="12289" max="12289" width="56.28515625" style="7" customWidth="1"/>
    <col min="12290" max="12295" width="18.7109375" style="7" customWidth="1"/>
    <col min="12296" max="12296" width="20" style="7" customWidth="1"/>
    <col min="12297" max="12297" width="21.42578125" style="7" customWidth="1"/>
    <col min="12298" max="12299" width="19.42578125" style="7" customWidth="1"/>
    <col min="12300" max="12309" width="18.5703125" style="7" customWidth="1"/>
    <col min="12310" max="12311" width="19" style="7" customWidth="1"/>
    <col min="12312" max="12313" width="18.42578125" style="7" customWidth="1"/>
    <col min="12314" max="12315" width="19.42578125" style="7" customWidth="1"/>
    <col min="12316" max="12317" width="17.5703125" style="7" customWidth="1"/>
    <col min="12318" max="12318" width="19.5703125" style="7" customWidth="1"/>
    <col min="12319" max="12319" width="18.5703125" style="7" customWidth="1"/>
    <col min="12320" max="12320" width="73.42578125" style="7" customWidth="1"/>
    <col min="12321" max="12321" width="15.28515625" style="7" customWidth="1"/>
    <col min="12322" max="12323" width="13.5703125" style="7" customWidth="1"/>
    <col min="12324" max="12324" width="14.5703125" style="7" customWidth="1"/>
    <col min="12325" max="12544" width="9.140625" style="7"/>
    <col min="12545" max="12545" width="56.28515625" style="7" customWidth="1"/>
    <col min="12546" max="12551" width="18.7109375" style="7" customWidth="1"/>
    <col min="12552" max="12552" width="20" style="7" customWidth="1"/>
    <col min="12553" max="12553" width="21.42578125" style="7" customWidth="1"/>
    <col min="12554" max="12555" width="19.42578125" style="7" customWidth="1"/>
    <col min="12556" max="12565" width="18.5703125" style="7" customWidth="1"/>
    <col min="12566" max="12567" width="19" style="7" customWidth="1"/>
    <col min="12568" max="12569" width="18.42578125" style="7" customWidth="1"/>
    <col min="12570" max="12571" width="19.42578125" style="7" customWidth="1"/>
    <col min="12572" max="12573" width="17.5703125" style="7" customWidth="1"/>
    <col min="12574" max="12574" width="19.5703125" style="7" customWidth="1"/>
    <col min="12575" max="12575" width="18.5703125" style="7" customWidth="1"/>
    <col min="12576" max="12576" width="73.42578125" style="7" customWidth="1"/>
    <col min="12577" max="12577" width="15.28515625" style="7" customWidth="1"/>
    <col min="12578" max="12579" width="13.5703125" style="7" customWidth="1"/>
    <col min="12580" max="12580" width="14.5703125" style="7" customWidth="1"/>
    <col min="12581" max="12800" width="9.140625" style="7"/>
    <col min="12801" max="12801" width="56.28515625" style="7" customWidth="1"/>
    <col min="12802" max="12807" width="18.7109375" style="7" customWidth="1"/>
    <col min="12808" max="12808" width="20" style="7" customWidth="1"/>
    <col min="12809" max="12809" width="21.42578125" style="7" customWidth="1"/>
    <col min="12810" max="12811" width="19.42578125" style="7" customWidth="1"/>
    <col min="12812" max="12821" width="18.5703125" style="7" customWidth="1"/>
    <col min="12822" max="12823" width="19" style="7" customWidth="1"/>
    <col min="12824" max="12825" width="18.42578125" style="7" customWidth="1"/>
    <col min="12826" max="12827" width="19.42578125" style="7" customWidth="1"/>
    <col min="12828" max="12829" width="17.5703125" style="7" customWidth="1"/>
    <col min="12830" max="12830" width="19.5703125" style="7" customWidth="1"/>
    <col min="12831" max="12831" width="18.5703125" style="7" customWidth="1"/>
    <col min="12832" max="12832" width="73.42578125" style="7" customWidth="1"/>
    <col min="12833" max="12833" width="15.28515625" style="7" customWidth="1"/>
    <col min="12834" max="12835" width="13.5703125" style="7" customWidth="1"/>
    <col min="12836" max="12836" width="14.5703125" style="7" customWidth="1"/>
    <col min="12837" max="13056" width="9.140625" style="7"/>
    <col min="13057" max="13057" width="56.28515625" style="7" customWidth="1"/>
    <col min="13058" max="13063" width="18.7109375" style="7" customWidth="1"/>
    <col min="13064" max="13064" width="20" style="7" customWidth="1"/>
    <col min="13065" max="13065" width="21.42578125" style="7" customWidth="1"/>
    <col min="13066" max="13067" width="19.42578125" style="7" customWidth="1"/>
    <col min="13068" max="13077" width="18.5703125" style="7" customWidth="1"/>
    <col min="13078" max="13079" width="19" style="7" customWidth="1"/>
    <col min="13080" max="13081" width="18.42578125" style="7" customWidth="1"/>
    <col min="13082" max="13083" width="19.42578125" style="7" customWidth="1"/>
    <col min="13084" max="13085" width="17.5703125" style="7" customWidth="1"/>
    <col min="13086" max="13086" width="19.5703125" style="7" customWidth="1"/>
    <col min="13087" max="13087" width="18.5703125" style="7" customWidth="1"/>
    <col min="13088" max="13088" width="73.42578125" style="7" customWidth="1"/>
    <col min="13089" max="13089" width="15.28515625" style="7" customWidth="1"/>
    <col min="13090" max="13091" width="13.5703125" style="7" customWidth="1"/>
    <col min="13092" max="13092" width="14.5703125" style="7" customWidth="1"/>
    <col min="13093" max="13312" width="9.140625" style="7"/>
    <col min="13313" max="13313" width="56.28515625" style="7" customWidth="1"/>
    <col min="13314" max="13319" width="18.7109375" style="7" customWidth="1"/>
    <col min="13320" max="13320" width="20" style="7" customWidth="1"/>
    <col min="13321" max="13321" width="21.42578125" style="7" customWidth="1"/>
    <col min="13322" max="13323" width="19.42578125" style="7" customWidth="1"/>
    <col min="13324" max="13333" width="18.5703125" style="7" customWidth="1"/>
    <col min="13334" max="13335" width="19" style="7" customWidth="1"/>
    <col min="13336" max="13337" width="18.42578125" style="7" customWidth="1"/>
    <col min="13338" max="13339" width="19.42578125" style="7" customWidth="1"/>
    <col min="13340" max="13341" width="17.5703125" style="7" customWidth="1"/>
    <col min="13342" max="13342" width="19.5703125" style="7" customWidth="1"/>
    <col min="13343" max="13343" width="18.5703125" style="7" customWidth="1"/>
    <col min="13344" max="13344" width="73.42578125" style="7" customWidth="1"/>
    <col min="13345" max="13345" width="15.28515625" style="7" customWidth="1"/>
    <col min="13346" max="13347" width="13.5703125" style="7" customWidth="1"/>
    <col min="13348" max="13348" width="14.5703125" style="7" customWidth="1"/>
    <col min="13349" max="13568" width="9.140625" style="7"/>
    <col min="13569" max="13569" width="56.28515625" style="7" customWidth="1"/>
    <col min="13570" max="13575" width="18.7109375" style="7" customWidth="1"/>
    <col min="13576" max="13576" width="20" style="7" customWidth="1"/>
    <col min="13577" max="13577" width="21.42578125" style="7" customWidth="1"/>
    <col min="13578" max="13579" width="19.42578125" style="7" customWidth="1"/>
    <col min="13580" max="13589" width="18.5703125" style="7" customWidth="1"/>
    <col min="13590" max="13591" width="19" style="7" customWidth="1"/>
    <col min="13592" max="13593" width="18.42578125" style="7" customWidth="1"/>
    <col min="13594" max="13595" width="19.42578125" style="7" customWidth="1"/>
    <col min="13596" max="13597" width="17.5703125" style="7" customWidth="1"/>
    <col min="13598" max="13598" width="19.5703125" style="7" customWidth="1"/>
    <col min="13599" max="13599" width="18.5703125" style="7" customWidth="1"/>
    <col min="13600" max="13600" width="73.42578125" style="7" customWidth="1"/>
    <col min="13601" max="13601" width="15.28515625" style="7" customWidth="1"/>
    <col min="13602" max="13603" width="13.5703125" style="7" customWidth="1"/>
    <col min="13604" max="13604" width="14.5703125" style="7" customWidth="1"/>
    <col min="13605" max="13824" width="9.140625" style="7"/>
    <col min="13825" max="13825" width="56.28515625" style="7" customWidth="1"/>
    <col min="13826" max="13831" width="18.7109375" style="7" customWidth="1"/>
    <col min="13832" max="13832" width="20" style="7" customWidth="1"/>
    <col min="13833" max="13833" width="21.42578125" style="7" customWidth="1"/>
    <col min="13834" max="13835" width="19.42578125" style="7" customWidth="1"/>
    <col min="13836" max="13845" width="18.5703125" style="7" customWidth="1"/>
    <col min="13846" max="13847" width="19" style="7" customWidth="1"/>
    <col min="13848" max="13849" width="18.42578125" style="7" customWidth="1"/>
    <col min="13850" max="13851" width="19.42578125" style="7" customWidth="1"/>
    <col min="13852" max="13853" width="17.5703125" style="7" customWidth="1"/>
    <col min="13854" max="13854" width="19.5703125" style="7" customWidth="1"/>
    <col min="13855" max="13855" width="18.5703125" style="7" customWidth="1"/>
    <col min="13856" max="13856" width="73.42578125" style="7" customWidth="1"/>
    <col min="13857" max="13857" width="15.28515625" style="7" customWidth="1"/>
    <col min="13858" max="13859" width="13.5703125" style="7" customWidth="1"/>
    <col min="13860" max="13860" width="14.5703125" style="7" customWidth="1"/>
    <col min="13861" max="14080" width="9.140625" style="7"/>
    <col min="14081" max="14081" width="56.28515625" style="7" customWidth="1"/>
    <col min="14082" max="14087" width="18.7109375" style="7" customWidth="1"/>
    <col min="14088" max="14088" width="20" style="7" customWidth="1"/>
    <col min="14089" max="14089" width="21.42578125" style="7" customWidth="1"/>
    <col min="14090" max="14091" width="19.42578125" style="7" customWidth="1"/>
    <col min="14092" max="14101" width="18.5703125" style="7" customWidth="1"/>
    <col min="14102" max="14103" width="19" style="7" customWidth="1"/>
    <col min="14104" max="14105" width="18.42578125" style="7" customWidth="1"/>
    <col min="14106" max="14107" width="19.42578125" style="7" customWidth="1"/>
    <col min="14108" max="14109" width="17.5703125" style="7" customWidth="1"/>
    <col min="14110" max="14110" width="19.5703125" style="7" customWidth="1"/>
    <col min="14111" max="14111" width="18.5703125" style="7" customWidth="1"/>
    <col min="14112" max="14112" width="73.42578125" style="7" customWidth="1"/>
    <col min="14113" max="14113" width="15.28515625" style="7" customWidth="1"/>
    <col min="14114" max="14115" width="13.5703125" style="7" customWidth="1"/>
    <col min="14116" max="14116" width="14.5703125" style="7" customWidth="1"/>
    <col min="14117" max="14336" width="9.140625" style="7"/>
    <col min="14337" max="14337" width="56.28515625" style="7" customWidth="1"/>
    <col min="14338" max="14343" width="18.7109375" style="7" customWidth="1"/>
    <col min="14344" max="14344" width="20" style="7" customWidth="1"/>
    <col min="14345" max="14345" width="21.42578125" style="7" customWidth="1"/>
    <col min="14346" max="14347" width="19.42578125" style="7" customWidth="1"/>
    <col min="14348" max="14357" width="18.5703125" style="7" customWidth="1"/>
    <col min="14358" max="14359" width="19" style="7" customWidth="1"/>
    <col min="14360" max="14361" width="18.42578125" style="7" customWidth="1"/>
    <col min="14362" max="14363" width="19.42578125" style="7" customWidth="1"/>
    <col min="14364" max="14365" width="17.5703125" style="7" customWidth="1"/>
    <col min="14366" max="14366" width="19.5703125" style="7" customWidth="1"/>
    <col min="14367" max="14367" width="18.5703125" style="7" customWidth="1"/>
    <col min="14368" max="14368" width="73.42578125" style="7" customWidth="1"/>
    <col min="14369" max="14369" width="15.28515625" style="7" customWidth="1"/>
    <col min="14370" max="14371" width="13.5703125" style="7" customWidth="1"/>
    <col min="14372" max="14372" width="14.5703125" style="7" customWidth="1"/>
    <col min="14373" max="14592" width="9.140625" style="7"/>
    <col min="14593" max="14593" width="56.28515625" style="7" customWidth="1"/>
    <col min="14594" max="14599" width="18.7109375" style="7" customWidth="1"/>
    <col min="14600" max="14600" width="20" style="7" customWidth="1"/>
    <col min="14601" max="14601" width="21.42578125" style="7" customWidth="1"/>
    <col min="14602" max="14603" width="19.42578125" style="7" customWidth="1"/>
    <col min="14604" max="14613" width="18.5703125" style="7" customWidth="1"/>
    <col min="14614" max="14615" width="19" style="7" customWidth="1"/>
    <col min="14616" max="14617" width="18.42578125" style="7" customWidth="1"/>
    <col min="14618" max="14619" width="19.42578125" style="7" customWidth="1"/>
    <col min="14620" max="14621" width="17.5703125" style="7" customWidth="1"/>
    <col min="14622" max="14622" width="19.5703125" style="7" customWidth="1"/>
    <col min="14623" max="14623" width="18.5703125" style="7" customWidth="1"/>
    <col min="14624" max="14624" width="73.42578125" style="7" customWidth="1"/>
    <col min="14625" max="14625" width="15.28515625" style="7" customWidth="1"/>
    <col min="14626" max="14627" width="13.5703125" style="7" customWidth="1"/>
    <col min="14628" max="14628" width="14.5703125" style="7" customWidth="1"/>
    <col min="14629" max="14848" width="9.140625" style="7"/>
    <col min="14849" max="14849" width="56.28515625" style="7" customWidth="1"/>
    <col min="14850" max="14855" width="18.7109375" style="7" customWidth="1"/>
    <col min="14856" max="14856" width="20" style="7" customWidth="1"/>
    <col min="14857" max="14857" width="21.42578125" style="7" customWidth="1"/>
    <col min="14858" max="14859" width="19.42578125" style="7" customWidth="1"/>
    <col min="14860" max="14869" width="18.5703125" style="7" customWidth="1"/>
    <col min="14870" max="14871" width="19" style="7" customWidth="1"/>
    <col min="14872" max="14873" width="18.42578125" style="7" customWidth="1"/>
    <col min="14874" max="14875" width="19.42578125" style="7" customWidth="1"/>
    <col min="14876" max="14877" width="17.5703125" style="7" customWidth="1"/>
    <col min="14878" max="14878" width="19.5703125" style="7" customWidth="1"/>
    <col min="14879" max="14879" width="18.5703125" style="7" customWidth="1"/>
    <col min="14880" max="14880" width="73.42578125" style="7" customWidth="1"/>
    <col min="14881" max="14881" width="15.28515625" style="7" customWidth="1"/>
    <col min="14882" max="14883" width="13.5703125" style="7" customWidth="1"/>
    <col min="14884" max="14884" width="14.5703125" style="7" customWidth="1"/>
    <col min="14885" max="15104" width="9.140625" style="7"/>
    <col min="15105" max="15105" width="56.28515625" style="7" customWidth="1"/>
    <col min="15106" max="15111" width="18.7109375" style="7" customWidth="1"/>
    <col min="15112" max="15112" width="20" style="7" customWidth="1"/>
    <col min="15113" max="15113" width="21.42578125" style="7" customWidth="1"/>
    <col min="15114" max="15115" width="19.42578125" style="7" customWidth="1"/>
    <col min="15116" max="15125" width="18.5703125" style="7" customWidth="1"/>
    <col min="15126" max="15127" width="19" style="7" customWidth="1"/>
    <col min="15128" max="15129" width="18.42578125" style="7" customWidth="1"/>
    <col min="15130" max="15131" width="19.42578125" style="7" customWidth="1"/>
    <col min="15132" max="15133" width="17.5703125" style="7" customWidth="1"/>
    <col min="15134" max="15134" width="19.5703125" style="7" customWidth="1"/>
    <col min="15135" max="15135" width="18.5703125" style="7" customWidth="1"/>
    <col min="15136" max="15136" width="73.42578125" style="7" customWidth="1"/>
    <col min="15137" max="15137" width="15.28515625" style="7" customWidth="1"/>
    <col min="15138" max="15139" width="13.5703125" style="7" customWidth="1"/>
    <col min="15140" max="15140" width="14.5703125" style="7" customWidth="1"/>
    <col min="15141" max="15360" width="9.140625" style="7"/>
    <col min="15361" max="15361" width="56.28515625" style="7" customWidth="1"/>
    <col min="15362" max="15367" width="18.7109375" style="7" customWidth="1"/>
    <col min="15368" max="15368" width="20" style="7" customWidth="1"/>
    <col min="15369" max="15369" width="21.42578125" style="7" customWidth="1"/>
    <col min="15370" max="15371" width="19.42578125" style="7" customWidth="1"/>
    <col min="15372" max="15381" width="18.5703125" style="7" customWidth="1"/>
    <col min="15382" max="15383" width="19" style="7" customWidth="1"/>
    <col min="15384" max="15385" width="18.42578125" style="7" customWidth="1"/>
    <col min="15386" max="15387" width="19.42578125" style="7" customWidth="1"/>
    <col min="15388" max="15389" width="17.5703125" style="7" customWidth="1"/>
    <col min="15390" max="15390" width="19.5703125" style="7" customWidth="1"/>
    <col min="15391" max="15391" width="18.5703125" style="7" customWidth="1"/>
    <col min="15392" max="15392" width="73.42578125" style="7" customWidth="1"/>
    <col min="15393" max="15393" width="15.28515625" style="7" customWidth="1"/>
    <col min="15394" max="15395" width="13.5703125" style="7" customWidth="1"/>
    <col min="15396" max="15396" width="14.5703125" style="7" customWidth="1"/>
    <col min="15397" max="15616" width="9.140625" style="7"/>
    <col min="15617" max="15617" width="56.28515625" style="7" customWidth="1"/>
    <col min="15618" max="15623" width="18.7109375" style="7" customWidth="1"/>
    <col min="15624" max="15624" width="20" style="7" customWidth="1"/>
    <col min="15625" max="15625" width="21.42578125" style="7" customWidth="1"/>
    <col min="15626" max="15627" width="19.42578125" style="7" customWidth="1"/>
    <col min="15628" max="15637" width="18.5703125" style="7" customWidth="1"/>
    <col min="15638" max="15639" width="19" style="7" customWidth="1"/>
    <col min="15640" max="15641" width="18.42578125" style="7" customWidth="1"/>
    <col min="15642" max="15643" width="19.42578125" style="7" customWidth="1"/>
    <col min="15644" max="15645" width="17.5703125" style="7" customWidth="1"/>
    <col min="15646" max="15646" width="19.5703125" style="7" customWidth="1"/>
    <col min="15647" max="15647" width="18.5703125" style="7" customWidth="1"/>
    <col min="15648" max="15648" width="73.42578125" style="7" customWidth="1"/>
    <col min="15649" max="15649" width="15.28515625" style="7" customWidth="1"/>
    <col min="15650" max="15651" width="13.5703125" style="7" customWidth="1"/>
    <col min="15652" max="15652" width="14.5703125" style="7" customWidth="1"/>
    <col min="15653" max="15872" width="9.140625" style="7"/>
    <col min="15873" max="15873" width="56.28515625" style="7" customWidth="1"/>
    <col min="15874" max="15879" width="18.7109375" style="7" customWidth="1"/>
    <col min="15880" max="15880" width="20" style="7" customWidth="1"/>
    <col min="15881" max="15881" width="21.42578125" style="7" customWidth="1"/>
    <col min="15882" max="15883" width="19.42578125" style="7" customWidth="1"/>
    <col min="15884" max="15893" width="18.5703125" style="7" customWidth="1"/>
    <col min="15894" max="15895" width="19" style="7" customWidth="1"/>
    <col min="15896" max="15897" width="18.42578125" style="7" customWidth="1"/>
    <col min="15898" max="15899" width="19.42578125" style="7" customWidth="1"/>
    <col min="15900" max="15901" width="17.5703125" style="7" customWidth="1"/>
    <col min="15902" max="15902" width="19.5703125" style="7" customWidth="1"/>
    <col min="15903" max="15903" width="18.5703125" style="7" customWidth="1"/>
    <col min="15904" max="15904" width="73.42578125" style="7" customWidth="1"/>
    <col min="15905" max="15905" width="15.28515625" style="7" customWidth="1"/>
    <col min="15906" max="15907" width="13.5703125" style="7" customWidth="1"/>
    <col min="15908" max="15908" width="14.5703125" style="7" customWidth="1"/>
    <col min="15909" max="16128" width="9.140625" style="7"/>
    <col min="16129" max="16129" width="56.28515625" style="7" customWidth="1"/>
    <col min="16130" max="16135" width="18.7109375" style="7" customWidth="1"/>
    <col min="16136" max="16136" width="20" style="7" customWidth="1"/>
    <col min="16137" max="16137" width="21.42578125" style="7" customWidth="1"/>
    <col min="16138" max="16139" width="19.42578125" style="7" customWidth="1"/>
    <col min="16140" max="16149" width="18.5703125" style="7" customWidth="1"/>
    <col min="16150" max="16151" width="19" style="7" customWidth="1"/>
    <col min="16152" max="16153" width="18.42578125" style="7" customWidth="1"/>
    <col min="16154" max="16155" width="19.42578125" style="7" customWidth="1"/>
    <col min="16156" max="16157" width="17.5703125" style="7" customWidth="1"/>
    <col min="16158" max="16158" width="19.5703125" style="7" customWidth="1"/>
    <col min="16159" max="16159" width="18.5703125" style="7" customWidth="1"/>
    <col min="16160" max="16160" width="73.42578125" style="7" customWidth="1"/>
    <col min="16161" max="16161" width="15.28515625" style="7" customWidth="1"/>
    <col min="16162" max="16163" width="13.5703125" style="7" customWidth="1"/>
    <col min="16164" max="16164" width="14.5703125" style="7" customWidth="1"/>
    <col min="16165" max="16384" width="9.140625" style="7"/>
  </cols>
  <sheetData>
    <row r="1" spans="1:366" ht="18.75" customHeight="1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2"/>
      <c r="AF1" s="5"/>
      <c r="AG1" s="6" t="s">
        <v>0</v>
      </c>
      <c r="AH1" s="2"/>
      <c r="AI1" s="2"/>
      <c r="AJ1" s="2"/>
    </row>
    <row r="2" spans="1:366" ht="39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6" ht="37.5" customHeight="1" x14ac:dyDescent="0.25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9"/>
      <c r="S3" s="9"/>
      <c r="T3" s="9"/>
      <c r="U3" s="9"/>
      <c r="V3" s="9"/>
      <c r="W3" s="9"/>
      <c r="X3" s="9"/>
      <c r="Y3" s="9"/>
      <c r="Z3" s="9"/>
      <c r="AA3" s="9"/>
      <c r="AB3" s="10" t="s">
        <v>3</v>
      </c>
      <c r="AC3" s="10"/>
      <c r="AD3" s="10"/>
      <c r="AE3" s="10"/>
      <c r="AF3" s="10"/>
      <c r="AG3" s="2"/>
      <c r="AH3" s="2"/>
      <c r="AI3" s="2"/>
      <c r="AJ3" s="2"/>
    </row>
    <row r="4" spans="1:366" s="12" customFormat="1" ht="36.75" customHeight="1" x14ac:dyDescent="0.25">
      <c r="A4" s="153" t="s">
        <v>4</v>
      </c>
      <c r="B4" s="161" t="s">
        <v>5</v>
      </c>
      <c r="C4" s="161" t="s">
        <v>5</v>
      </c>
      <c r="D4" s="161" t="s">
        <v>6</v>
      </c>
      <c r="E4" s="163" t="s">
        <v>7</v>
      </c>
      <c r="F4" s="149" t="s">
        <v>8</v>
      </c>
      <c r="G4" s="150"/>
      <c r="H4" s="149" t="s">
        <v>9</v>
      </c>
      <c r="I4" s="150"/>
      <c r="J4" s="149" t="s">
        <v>10</v>
      </c>
      <c r="K4" s="150"/>
      <c r="L4" s="149" t="s">
        <v>11</v>
      </c>
      <c r="M4" s="150"/>
      <c r="N4" s="149" t="s">
        <v>12</v>
      </c>
      <c r="O4" s="150"/>
      <c r="P4" s="149" t="s">
        <v>13</v>
      </c>
      <c r="Q4" s="150"/>
      <c r="R4" s="149" t="s">
        <v>14</v>
      </c>
      <c r="S4" s="150"/>
      <c r="T4" s="149" t="s">
        <v>15</v>
      </c>
      <c r="U4" s="150"/>
      <c r="V4" s="149" t="s">
        <v>16</v>
      </c>
      <c r="W4" s="150"/>
      <c r="X4" s="149" t="s">
        <v>17</v>
      </c>
      <c r="Y4" s="150"/>
      <c r="Z4" s="149" t="s">
        <v>18</v>
      </c>
      <c r="AA4" s="150"/>
      <c r="AB4" s="149" t="s">
        <v>19</v>
      </c>
      <c r="AC4" s="150"/>
      <c r="AD4" s="149" t="s">
        <v>20</v>
      </c>
      <c r="AE4" s="150"/>
      <c r="AF4" s="153" t="s">
        <v>21</v>
      </c>
      <c r="AG4" s="11"/>
      <c r="AH4" s="11"/>
      <c r="AI4" s="11"/>
      <c r="AJ4" s="11"/>
    </row>
    <row r="5" spans="1:366" s="14" customFormat="1" ht="37.5" customHeight="1" x14ac:dyDescent="0.25">
      <c r="A5" s="154"/>
      <c r="B5" s="162"/>
      <c r="C5" s="162"/>
      <c r="D5" s="162"/>
      <c r="E5" s="164"/>
      <c r="F5" s="151"/>
      <c r="G5" s="152"/>
      <c r="H5" s="151"/>
      <c r="I5" s="152"/>
      <c r="J5" s="151"/>
      <c r="K5" s="152"/>
      <c r="L5" s="151"/>
      <c r="M5" s="152"/>
      <c r="N5" s="151"/>
      <c r="O5" s="152"/>
      <c r="P5" s="151"/>
      <c r="Q5" s="152"/>
      <c r="R5" s="151"/>
      <c r="S5" s="152"/>
      <c r="T5" s="151"/>
      <c r="U5" s="152"/>
      <c r="V5" s="151"/>
      <c r="W5" s="152"/>
      <c r="X5" s="151"/>
      <c r="Y5" s="152"/>
      <c r="Z5" s="151"/>
      <c r="AA5" s="152"/>
      <c r="AB5" s="151"/>
      <c r="AC5" s="152"/>
      <c r="AD5" s="151"/>
      <c r="AE5" s="152"/>
      <c r="AF5" s="154"/>
      <c r="AG5" s="13" t="s">
        <v>22</v>
      </c>
      <c r="AH5" s="13" t="s">
        <v>23</v>
      </c>
      <c r="AI5" s="13" t="s">
        <v>24</v>
      </c>
      <c r="AJ5" s="13" t="s">
        <v>25</v>
      </c>
    </row>
    <row r="6" spans="1:366" s="14" customFormat="1" ht="42" customHeight="1" x14ac:dyDescent="0.25">
      <c r="A6" s="155"/>
      <c r="B6" s="15">
        <v>2021</v>
      </c>
      <c r="C6" s="16">
        <v>44531</v>
      </c>
      <c r="D6" s="16">
        <v>44531</v>
      </c>
      <c r="E6" s="17">
        <v>44531</v>
      </c>
      <c r="F6" s="18" t="s">
        <v>26</v>
      </c>
      <c r="G6" s="18" t="s">
        <v>27</v>
      </c>
      <c r="H6" s="18" t="s">
        <v>22</v>
      </c>
      <c r="I6" s="18" t="s">
        <v>28</v>
      </c>
      <c r="J6" s="18" t="s">
        <v>22</v>
      </c>
      <c r="K6" s="18" t="s">
        <v>28</v>
      </c>
      <c r="L6" s="18" t="s">
        <v>22</v>
      </c>
      <c r="M6" s="18" t="s">
        <v>28</v>
      </c>
      <c r="N6" s="18" t="s">
        <v>22</v>
      </c>
      <c r="O6" s="18" t="s">
        <v>28</v>
      </c>
      <c r="P6" s="18" t="s">
        <v>22</v>
      </c>
      <c r="Q6" s="18" t="s">
        <v>28</v>
      </c>
      <c r="R6" s="18" t="s">
        <v>22</v>
      </c>
      <c r="S6" s="18" t="s">
        <v>28</v>
      </c>
      <c r="T6" s="18" t="s">
        <v>22</v>
      </c>
      <c r="U6" s="18" t="s">
        <v>28</v>
      </c>
      <c r="V6" s="18" t="s">
        <v>22</v>
      </c>
      <c r="W6" s="18" t="s">
        <v>28</v>
      </c>
      <c r="X6" s="18" t="s">
        <v>22</v>
      </c>
      <c r="Y6" s="18" t="s">
        <v>28</v>
      </c>
      <c r="Z6" s="18" t="s">
        <v>22</v>
      </c>
      <c r="AA6" s="18" t="s">
        <v>28</v>
      </c>
      <c r="AB6" s="18" t="s">
        <v>22</v>
      </c>
      <c r="AC6" s="18" t="s">
        <v>28</v>
      </c>
      <c r="AD6" s="18" t="s">
        <v>22</v>
      </c>
      <c r="AE6" s="18" t="s">
        <v>28</v>
      </c>
      <c r="AF6" s="155"/>
      <c r="AG6" s="13"/>
      <c r="AH6" s="13"/>
      <c r="AI6" s="13"/>
      <c r="AJ6" s="13"/>
    </row>
    <row r="7" spans="1:366" s="20" customFormat="1" ht="17.25" customHeight="1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19">
        <v>21</v>
      </c>
      <c r="V7" s="1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27</v>
      </c>
      <c r="AB7" s="19">
        <v>28</v>
      </c>
      <c r="AC7" s="19">
        <v>29</v>
      </c>
      <c r="AD7" s="19">
        <v>30</v>
      </c>
      <c r="AE7" s="19">
        <v>31</v>
      </c>
      <c r="AF7" s="19">
        <v>32</v>
      </c>
    </row>
    <row r="8" spans="1:366" s="21" customFormat="1" ht="35.25" customHeight="1" x14ac:dyDescent="0.25">
      <c r="A8" s="156" t="s">
        <v>29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8"/>
      <c r="AF8" s="19"/>
      <c r="AG8" s="20"/>
      <c r="AH8" s="20"/>
      <c r="AI8" s="20"/>
      <c r="AJ8" s="20"/>
    </row>
    <row r="9" spans="1:366" s="27" customFormat="1" ht="105" customHeight="1" x14ac:dyDescent="0.25">
      <c r="A9" s="22" t="s">
        <v>30</v>
      </c>
      <c r="B9" s="23">
        <f>B10+B11+B12+B14</f>
        <v>44880.931900000003</v>
      </c>
      <c r="C9" s="23">
        <f>C10+C11+C12+C14</f>
        <v>41930.433900000004</v>
      </c>
      <c r="D9" s="23">
        <f>D10+D11+D12+D14</f>
        <v>37325.823219999998</v>
      </c>
      <c r="E9" s="23">
        <f>E10+E11+E12+E14</f>
        <v>37325.823219999998</v>
      </c>
      <c r="F9" s="24">
        <f>IFERROR(E9/B9*100,0)</f>
        <v>83.166328415743067</v>
      </c>
      <c r="G9" s="24">
        <f>IFERROR(E9/C9*100,0)</f>
        <v>89.018452108123768</v>
      </c>
      <c r="H9" s="23">
        <f t="shared" ref="H9:AE9" si="0">H10+H11+H12+H14</f>
        <v>4432.0279</v>
      </c>
      <c r="I9" s="23">
        <f t="shared" si="0"/>
        <v>3756.5731999999998</v>
      </c>
      <c r="J9" s="23">
        <f t="shared" si="0"/>
        <v>4305.3</v>
      </c>
      <c r="K9" s="23">
        <f t="shared" si="0"/>
        <v>3275.8634999999999</v>
      </c>
      <c r="L9" s="23">
        <f t="shared" si="0"/>
        <v>2492.5059999999999</v>
      </c>
      <c r="M9" s="23">
        <f t="shared" si="0"/>
        <v>2104.8045199999997</v>
      </c>
      <c r="N9" s="23">
        <f t="shared" si="0"/>
        <v>5153</v>
      </c>
      <c r="O9" s="23">
        <f>O10+O11+O12+O14</f>
        <v>4915.1569999999992</v>
      </c>
      <c r="P9" s="23">
        <f t="shared" si="0"/>
        <v>2969.1849999999999</v>
      </c>
      <c r="Q9" s="23">
        <f t="shared" si="0"/>
        <v>3757.48</v>
      </c>
      <c r="R9" s="23">
        <f t="shared" si="0"/>
        <v>2996.846</v>
      </c>
      <c r="S9" s="23">
        <f t="shared" si="0"/>
        <v>3982.598</v>
      </c>
      <c r="T9" s="23">
        <f t="shared" si="0"/>
        <v>5914.5249999999996</v>
      </c>
      <c r="U9" s="23">
        <f t="shared" si="0"/>
        <v>6102.5869999999995</v>
      </c>
      <c r="V9" s="23">
        <f t="shared" si="0"/>
        <v>3058.3919999999998</v>
      </c>
      <c r="W9" s="23">
        <f t="shared" si="0"/>
        <v>2983.087</v>
      </c>
      <c r="X9" s="23">
        <f t="shared" si="0"/>
        <v>1981.6200000000001</v>
      </c>
      <c r="Y9" s="23">
        <f t="shared" si="0"/>
        <v>2059.89</v>
      </c>
      <c r="Z9" s="23">
        <f t="shared" si="0"/>
        <v>5117.3320000000003</v>
      </c>
      <c r="AA9" s="23">
        <f t="shared" si="0"/>
        <v>2560.5830000000001</v>
      </c>
      <c r="AB9" s="23">
        <f t="shared" si="0"/>
        <v>3509.7</v>
      </c>
      <c r="AC9" s="23">
        <f>AC10+AC11+AC12+AC14</f>
        <v>1827.1999999999998</v>
      </c>
      <c r="AD9" s="23">
        <f t="shared" si="0"/>
        <v>2950.498</v>
      </c>
      <c r="AE9" s="23">
        <f t="shared" si="0"/>
        <v>0</v>
      </c>
      <c r="AF9" s="25"/>
      <c r="AG9" s="26">
        <f>H9+J9+L9+N9+P9+R9+T9+V9+X9+Z9+AB9+AD9</f>
        <v>44880.931900000003</v>
      </c>
      <c r="AH9" s="26">
        <f>H9+J9+L9+N9+P9+R9+T9+V9+X9</f>
        <v>33303.401900000004</v>
      </c>
      <c r="AI9" s="26">
        <f>I9+K9+M9+O9+Q9+S9+U9+W9+Y9+AA9+AC9+AE9</f>
        <v>37325.823219999991</v>
      </c>
      <c r="AJ9" s="26">
        <f>E9-C9</f>
        <v>-4604.6106800000052</v>
      </c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</row>
    <row r="10" spans="1:366" s="28" customFormat="1" ht="20.25" customHeight="1" x14ac:dyDescent="0.3">
      <c r="A10" s="29" t="s">
        <v>31</v>
      </c>
      <c r="B10" s="30">
        <f>B17</f>
        <v>535.29999999999995</v>
      </c>
      <c r="C10" s="30">
        <f t="shared" ref="B10:E14" si="1">C17</f>
        <v>535.29999999999995</v>
      </c>
      <c r="D10" s="30">
        <f>D17</f>
        <v>56.77</v>
      </c>
      <c r="E10" s="30">
        <f t="shared" si="1"/>
        <v>56.77</v>
      </c>
      <c r="F10" s="31">
        <f t="shared" ref="F10:F28" si="2">IFERROR(E10/B10*100,0)</f>
        <v>10.605268073977211</v>
      </c>
      <c r="G10" s="31">
        <f t="shared" ref="G10:G28" si="3">IFERROR(E10/C10*100,0)</f>
        <v>10.605268073977211</v>
      </c>
      <c r="H10" s="30">
        <f>H17+H48</f>
        <v>0</v>
      </c>
      <c r="I10" s="30">
        <f t="shared" ref="I10:AE10" si="4">I17+I48</f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>AA17+AA48</f>
        <v>0</v>
      </c>
      <c r="AB10" s="30">
        <f>AB17+AB48</f>
        <v>535.29999999999995</v>
      </c>
      <c r="AC10" s="30">
        <f t="shared" si="4"/>
        <v>56.77</v>
      </c>
      <c r="AD10" s="30">
        <f t="shared" si="4"/>
        <v>0</v>
      </c>
      <c r="AE10" s="30">
        <f t="shared" si="4"/>
        <v>0</v>
      </c>
      <c r="AF10" s="25"/>
      <c r="AG10" s="32">
        <f t="shared" ref="AG10:AG71" si="5">H10+J10+L10+N10+P10+R10+T10+V10+X10+Z10+AB10+AD10</f>
        <v>535.29999999999995</v>
      </c>
      <c r="AH10" s="32">
        <f t="shared" ref="AH10:AH71" si="6">H10+J10+L10+N10+P10+R10+T10+V10+X10</f>
        <v>0</v>
      </c>
      <c r="AI10" s="32">
        <f t="shared" ref="AI10:AI73" si="7">I10+K10+M10+O10+Q10+S10+U10+W10+Y10+AA10+AC10+AE10</f>
        <v>56.77</v>
      </c>
      <c r="AJ10" s="32">
        <f t="shared" ref="AJ10:AJ73" si="8">E10-C10</f>
        <v>-478.53</v>
      </c>
    </row>
    <row r="11" spans="1:366" s="28" customFormat="1" ht="37.5" x14ac:dyDescent="0.3">
      <c r="A11" s="33" t="s">
        <v>32</v>
      </c>
      <c r="B11" s="31">
        <f>B18</f>
        <v>0</v>
      </c>
      <c r="C11" s="31">
        <f t="shared" si="1"/>
        <v>0</v>
      </c>
      <c r="D11" s="31">
        <f t="shared" si="1"/>
        <v>0</v>
      </c>
      <c r="E11" s="31">
        <f t="shared" si="1"/>
        <v>0</v>
      </c>
      <c r="F11" s="31">
        <f>IFERROR(E11/B11*100,0)</f>
        <v>0</v>
      </c>
      <c r="G11" s="31">
        <f>IFERROR(E11/C11*100,0)</f>
        <v>0</v>
      </c>
      <c r="H11" s="31">
        <f>H18</f>
        <v>0</v>
      </c>
      <c r="I11" s="31">
        <f t="shared" ref="H11:AE14" si="9">I18</f>
        <v>0</v>
      </c>
      <c r="J11" s="31">
        <f t="shared" si="9"/>
        <v>0</v>
      </c>
      <c r="K11" s="31">
        <f t="shared" si="9"/>
        <v>0</v>
      </c>
      <c r="L11" s="31">
        <f t="shared" si="9"/>
        <v>0</v>
      </c>
      <c r="M11" s="31">
        <f t="shared" si="9"/>
        <v>0</v>
      </c>
      <c r="N11" s="31">
        <f t="shared" si="9"/>
        <v>0</v>
      </c>
      <c r="O11" s="31">
        <f t="shared" si="9"/>
        <v>0</v>
      </c>
      <c r="P11" s="31">
        <f t="shared" si="9"/>
        <v>0</v>
      </c>
      <c r="Q11" s="31">
        <f t="shared" si="9"/>
        <v>0</v>
      </c>
      <c r="R11" s="31">
        <f t="shared" si="9"/>
        <v>0</v>
      </c>
      <c r="S11" s="31">
        <f t="shared" si="9"/>
        <v>0</v>
      </c>
      <c r="T11" s="31">
        <f t="shared" si="9"/>
        <v>0</v>
      </c>
      <c r="U11" s="31">
        <f t="shared" si="9"/>
        <v>0</v>
      </c>
      <c r="V11" s="31">
        <f t="shared" si="9"/>
        <v>0</v>
      </c>
      <c r="W11" s="31">
        <f t="shared" si="9"/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9"/>
        <v>0</v>
      </c>
      <c r="AB11" s="31">
        <f t="shared" si="9"/>
        <v>0</v>
      </c>
      <c r="AC11" s="31">
        <f t="shared" si="9"/>
        <v>0</v>
      </c>
      <c r="AD11" s="31">
        <f t="shared" si="9"/>
        <v>0</v>
      </c>
      <c r="AE11" s="31">
        <f t="shared" si="9"/>
        <v>0</v>
      </c>
      <c r="AF11" s="25"/>
      <c r="AG11" s="32">
        <f t="shared" si="5"/>
        <v>0</v>
      </c>
      <c r="AH11" s="32">
        <f t="shared" si="6"/>
        <v>0</v>
      </c>
      <c r="AI11" s="32">
        <f t="shared" si="7"/>
        <v>0</v>
      </c>
      <c r="AJ11" s="32">
        <f t="shared" si="8"/>
        <v>0</v>
      </c>
    </row>
    <row r="12" spans="1:366" s="28" customFormat="1" x14ac:dyDescent="0.3">
      <c r="A12" s="29" t="s">
        <v>33</v>
      </c>
      <c r="B12" s="31">
        <f>B19</f>
        <v>44345.6319</v>
      </c>
      <c r="C12" s="31">
        <f>C19</f>
        <v>41395.133900000001</v>
      </c>
      <c r="D12" s="31">
        <f>D19</f>
        <v>37269.053220000002</v>
      </c>
      <c r="E12" s="31">
        <f t="shared" si="1"/>
        <v>37269.053220000002</v>
      </c>
      <c r="F12" s="31">
        <f>IFERROR(E12/B12*100,0)</f>
        <v>84.04221931946357</v>
      </c>
      <c r="G12" s="31">
        <f>IFERROR(E12/C12*100,0)</f>
        <v>90.032449973546292</v>
      </c>
      <c r="H12" s="31">
        <f t="shared" si="9"/>
        <v>4432.0279</v>
      </c>
      <c r="I12" s="31">
        <f t="shared" si="9"/>
        <v>3756.5731999999998</v>
      </c>
      <c r="J12" s="31">
        <f t="shared" si="9"/>
        <v>4305.3</v>
      </c>
      <c r="K12" s="31">
        <f t="shared" si="9"/>
        <v>3275.8634999999999</v>
      </c>
      <c r="L12" s="31">
        <f t="shared" si="9"/>
        <v>2492.5059999999999</v>
      </c>
      <c r="M12" s="31">
        <f t="shared" si="9"/>
        <v>2104.8045199999997</v>
      </c>
      <c r="N12" s="31">
        <f t="shared" si="9"/>
        <v>5153</v>
      </c>
      <c r="O12" s="31">
        <f>O19</f>
        <v>4915.1569999999992</v>
      </c>
      <c r="P12" s="31">
        <f t="shared" si="9"/>
        <v>2969.1849999999999</v>
      </c>
      <c r="Q12" s="31">
        <f>Q19</f>
        <v>3757.48</v>
      </c>
      <c r="R12" s="31">
        <f t="shared" si="9"/>
        <v>2996.846</v>
      </c>
      <c r="S12" s="31">
        <f>S19</f>
        <v>3982.598</v>
      </c>
      <c r="T12" s="31">
        <f t="shared" si="9"/>
        <v>5914.5249999999996</v>
      </c>
      <c r="U12" s="31">
        <f>U19</f>
        <v>6102.5869999999995</v>
      </c>
      <c r="V12" s="31">
        <f t="shared" si="9"/>
        <v>3058.3919999999998</v>
      </c>
      <c r="W12" s="31">
        <f>W19</f>
        <v>2983.087</v>
      </c>
      <c r="X12" s="31">
        <f t="shared" si="9"/>
        <v>1981.6200000000001</v>
      </c>
      <c r="Y12" s="31">
        <f>Y19</f>
        <v>2059.89</v>
      </c>
      <c r="Z12" s="31">
        <f t="shared" si="9"/>
        <v>5117.3320000000003</v>
      </c>
      <c r="AA12" s="31">
        <f>AA19</f>
        <v>2560.5830000000001</v>
      </c>
      <c r="AB12" s="31">
        <f t="shared" si="9"/>
        <v>2974.4</v>
      </c>
      <c r="AC12" s="31">
        <f>AC19</f>
        <v>1770.4299999999998</v>
      </c>
      <c r="AD12" s="31">
        <f t="shared" si="9"/>
        <v>2950.498</v>
      </c>
      <c r="AE12" s="31">
        <f>AE19</f>
        <v>0</v>
      </c>
      <c r="AF12" s="25"/>
      <c r="AG12" s="32">
        <f t="shared" si="5"/>
        <v>44345.631900000008</v>
      </c>
      <c r="AH12" s="32">
        <f t="shared" si="6"/>
        <v>33303.401900000004</v>
      </c>
      <c r="AI12" s="32">
        <f t="shared" si="7"/>
        <v>37269.053219999994</v>
      </c>
      <c r="AJ12" s="32">
        <f t="shared" si="8"/>
        <v>-4126.0806799999991</v>
      </c>
    </row>
    <row r="13" spans="1:366" s="28" customFormat="1" ht="37.5" x14ac:dyDescent="0.3">
      <c r="A13" s="34" t="s">
        <v>34</v>
      </c>
      <c r="B13" s="31">
        <f t="shared" si="1"/>
        <v>0</v>
      </c>
      <c r="C13" s="31">
        <f>C20</f>
        <v>0</v>
      </c>
      <c r="D13" s="31">
        <f t="shared" si="1"/>
        <v>0</v>
      </c>
      <c r="E13" s="31">
        <f t="shared" si="1"/>
        <v>0</v>
      </c>
      <c r="F13" s="31">
        <f>IFERROR(E13/B13*100,0)</f>
        <v>0</v>
      </c>
      <c r="G13" s="31">
        <f>IFERROR(E13/C13*100,0)</f>
        <v>0</v>
      </c>
      <c r="H13" s="31">
        <f t="shared" si="9"/>
        <v>0</v>
      </c>
      <c r="I13" s="31">
        <f t="shared" si="9"/>
        <v>0</v>
      </c>
      <c r="J13" s="31">
        <f t="shared" si="9"/>
        <v>0</v>
      </c>
      <c r="K13" s="31">
        <f t="shared" si="9"/>
        <v>0</v>
      </c>
      <c r="L13" s="31">
        <f t="shared" si="9"/>
        <v>0</v>
      </c>
      <c r="M13" s="31">
        <f t="shared" si="9"/>
        <v>0</v>
      </c>
      <c r="N13" s="31">
        <f>N20</f>
        <v>0</v>
      </c>
      <c r="O13" s="31">
        <f>O20</f>
        <v>0</v>
      </c>
      <c r="P13" s="31">
        <f>P20</f>
        <v>0</v>
      </c>
      <c r="Q13" s="31">
        <f>Q20</f>
        <v>0</v>
      </c>
      <c r="R13" s="31">
        <f>R20</f>
        <v>0</v>
      </c>
      <c r="S13" s="31">
        <f>S20</f>
        <v>0</v>
      </c>
      <c r="T13" s="31">
        <f>T20</f>
        <v>0</v>
      </c>
      <c r="U13" s="31">
        <f>U20</f>
        <v>0</v>
      </c>
      <c r="V13" s="31">
        <f>V20</f>
        <v>0</v>
      </c>
      <c r="W13" s="31">
        <f>W20</f>
        <v>0</v>
      </c>
      <c r="X13" s="31">
        <f>X20</f>
        <v>0</v>
      </c>
      <c r="Y13" s="31">
        <f>Y20</f>
        <v>0</v>
      </c>
      <c r="Z13" s="31">
        <f>Z20</f>
        <v>0</v>
      </c>
      <c r="AA13" s="31">
        <f>AA20</f>
        <v>0</v>
      </c>
      <c r="AB13" s="31">
        <f>AB20</f>
        <v>0</v>
      </c>
      <c r="AC13" s="31">
        <f>AC20</f>
        <v>0</v>
      </c>
      <c r="AD13" s="31">
        <f>AD20</f>
        <v>0</v>
      </c>
      <c r="AE13" s="31">
        <f>AE20</f>
        <v>0</v>
      </c>
      <c r="AF13" s="25"/>
      <c r="AG13" s="32">
        <f t="shared" si="5"/>
        <v>0</v>
      </c>
      <c r="AH13" s="32">
        <f t="shared" si="6"/>
        <v>0</v>
      </c>
      <c r="AI13" s="32">
        <f t="shared" si="7"/>
        <v>0</v>
      </c>
      <c r="AJ13" s="32">
        <f t="shared" si="8"/>
        <v>0</v>
      </c>
    </row>
    <row r="14" spans="1:366" s="28" customFormat="1" x14ac:dyDescent="0.3">
      <c r="A14" s="29" t="s">
        <v>35</v>
      </c>
      <c r="B14" s="31">
        <f t="shared" si="1"/>
        <v>0</v>
      </c>
      <c r="C14" s="31">
        <f t="shared" si="1"/>
        <v>0</v>
      </c>
      <c r="D14" s="31">
        <f t="shared" si="1"/>
        <v>0</v>
      </c>
      <c r="E14" s="31">
        <f t="shared" si="1"/>
        <v>0</v>
      </c>
      <c r="F14" s="31">
        <f t="shared" si="2"/>
        <v>0</v>
      </c>
      <c r="G14" s="31">
        <f t="shared" si="3"/>
        <v>0</v>
      </c>
      <c r="H14" s="31">
        <f t="shared" si="9"/>
        <v>0</v>
      </c>
      <c r="I14" s="31">
        <f t="shared" si="9"/>
        <v>0</v>
      </c>
      <c r="J14" s="31">
        <f t="shared" si="9"/>
        <v>0</v>
      </c>
      <c r="K14" s="31">
        <f>K21</f>
        <v>0</v>
      </c>
      <c r="L14" s="31">
        <f t="shared" si="9"/>
        <v>0</v>
      </c>
      <c r="M14" s="31">
        <f>M21</f>
        <v>0</v>
      </c>
      <c r="N14" s="31">
        <f t="shared" si="9"/>
        <v>0</v>
      </c>
      <c r="O14" s="31">
        <f>O21</f>
        <v>0</v>
      </c>
      <c r="P14" s="31">
        <f t="shared" si="9"/>
        <v>0</v>
      </c>
      <c r="Q14" s="31">
        <f>Q21</f>
        <v>0</v>
      </c>
      <c r="R14" s="31">
        <f t="shared" si="9"/>
        <v>0</v>
      </c>
      <c r="S14" s="31">
        <f>S21</f>
        <v>0</v>
      </c>
      <c r="T14" s="31">
        <f t="shared" si="9"/>
        <v>0</v>
      </c>
      <c r="U14" s="31">
        <f>U21</f>
        <v>0</v>
      </c>
      <c r="V14" s="31">
        <f t="shared" si="9"/>
        <v>0</v>
      </c>
      <c r="W14" s="31">
        <f>W21</f>
        <v>0</v>
      </c>
      <c r="X14" s="31">
        <f t="shared" si="9"/>
        <v>0</v>
      </c>
      <c r="Y14" s="31">
        <f>Y21</f>
        <v>0</v>
      </c>
      <c r="Z14" s="31">
        <f t="shared" si="9"/>
        <v>0</v>
      </c>
      <c r="AA14" s="31">
        <f>AA21</f>
        <v>0</v>
      </c>
      <c r="AB14" s="31">
        <f t="shared" si="9"/>
        <v>0</v>
      </c>
      <c r="AC14" s="31">
        <f>AC21</f>
        <v>0</v>
      </c>
      <c r="AD14" s="31">
        <f t="shared" si="9"/>
        <v>0</v>
      </c>
      <c r="AE14" s="31">
        <f>AE21</f>
        <v>0</v>
      </c>
      <c r="AF14" s="25"/>
      <c r="AG14" s="32">
        <f t="shared" si="5"/>
        <v>0</v>
      </c>
      <c r="AH14" s="32">
        <f t="shared" si="6"/>
        <v>0</v>
      </c>
      <c r="AI14" s="32">
        <f t="shared" si="7"/>
        <v>0</v>
      </c>
      <c r="AJ14" s="32">
        <f t="shared" si="8"/>
        <v>0</v>
      </c>
    </row>
    <row r="15" spans="1:366" s="28" customFormat="1" ht="40.5" customHeight="1" x14ac:dyDescent="0.25">
      <c r="A15" s="147" t="s">
        <v>36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2"/>
      <c r="AF15" s="25"/>
      <c r="AG15" s="32"/>
      <c r="AH15" s="32"/>
      <c r="AI15" s="32"/>
      <c r="AJ15" s="32"/>
    </row>
    <row r="16" spans="1:366" s="28" customFormat="1" x14ac:dyDescent="0.3">
      <c r="A16" s="35" t="s">
        <v>37</v>
      </c>
      <c r="B16" s="30">
        <f>B17+B18+B19+B21</f>
        <v>44880.931900000003</v>
      </c>
      <c r="C16" s="30">
        <f>C17+C18+C19+C21</f>
        <v>41930.433900000004</v>
      </c>
      <c r="D16" s="30">
        <f>D17+D18+D19+D21</f>
        <v>37325.823219999998</v>
      </c>
      <c r="E16" s="30">
        <f>E17+E18+E19+E21</f>
        <v>37325.823219999998</v>
      </c>
      <c r="F16" s="30">
        <f>IFERROR(E16/B16*100,0)</f>
        <v>83.166328415743067</v>
      </c>
      <c r="G16" s="30">
        <f>IFERROR(E16/C16*100,0)</f>
        <v>89.018452108123768</v>
      </c>
      <c r="H16" s="30">
        <f>H17+H18+H19+H21</f>
        <v>4432.0279</v>
      </c>
      <c r="I16" s="30">
        <f>I17+I18+I19+I21</f>
        <v>3756.5731999999998</v>
      </c>
      <c r="J16" s="30">
        <f>J17+J18+J19+J21</f>
        <v>4305.3</v>
      </c>
      <c r="K16" s="30">
        <f>K17+K18+K19+K21</f>
        <v>3275.8634999999999</v>
      </c>
      <c r="L16" s="30">
        <f>L17+L18+L19+L21</f>
        <v>2492.5059999999999</v>
      </c>
      <c r="M16" s="30">
        <f t="shared" ref="M16:AE16" si="10">M17+M18+M19+M21</f>
        <v>2104.8045199999997</v>
      </c>
      <c r="N16" s="30">
        <f t="shared" si="10"/>
        <v>5153</v>
      </c>
      <c r="O16" s="30">
        <f t="shared" si="10"/>
        <v>4915.1569999999992</v>
      </c>
      <c r="P16" s="30">
        <f t="shared" si="10"/>
        <v>2969.1849999999999</v>
      </c>
      <c r="Q16" s="30">
        <f t="shared" si="10"/>
        <v>3757.48</v>
      </c>
      <c r="R16" s="30">
        <f t="shared" si="10"/>
        <v>2996.846</v>
      </c>
      <c r="S16" s="30">
        <f t="shared" si="10"/>
        <v>3982.598</v>
      </c>
      <c r="T16" s="30">
        <f t="shared" si="10"/>
        <v>5914.5249999999996</v>
      </c>
      <c r="U16" s="30">
        <f t="shared" si="10"/>
        <v>6102.5869999999995</v>
      </c>
      <c r="V16" s="30">
        <f t="shared" si="10"/>
        <v>3058.3919999999998</v>
      </c>
      <c r="W16" s="30">
        <f t="shared" si="10"/>
        <v>2983.087</v>
      </c>
      <c r="X16" s="30">
        <f t="shared" si="10"/>
        <v>1981.6200000000001</v>
      </c>
      <c r="Y16" s="30">
        <f t="shared" si="10"/>
        <v>2059.89</v>
      </c>
      <c r="Z16" s="30">
        <f t="shared" si="10"/>
        <v>5117.3320000000003</v>
      </c>
      <c r="AA16" s="30">
        <f>AA17+AA18+AA19+AA21</f>
        <v>2560.5830000000001</v>
      </c>
      <c r="AB16" s="30">
        <f t="shared" si="10"/>
        <v>3509.7</v>
      </c>
      <c r="AC16" s="30">
        <f t="shared" si="10"/>
        <v>1827.1999999999998</v>
      </c>
      <c r="AD16" s="30">
        <f t="shared" si="10"/>
        <v>2950.498</v>
      </c>
      <c r="AE16" s="30">
        <f t="shared" si="10"/>
        <v>0</v>
      </c>
      <c r="AF16" s="25"/>
      <c r="AG16" s="32">
        <f t="shared" si="5"/>
        <v>44880.931900000003</v>
      </c>
      <c r="AH16" s="32">
        <f t="shared" si="6"/>
        <v>33303.401900000004</v>
      </c>
      <c r="AI16" s="32">
        <f t="shared" si="7"/>
        <v>37325.823219999991</v>
      </c>
      <c r="AJ16" s="32">
        <f t="shared" si="8"/>
        <v>-4604.6106800000052</v>
      </c>
    </row>
    <row r="17" spans="1:36" s="28" customFormat="1" x14ac:dyDescent="0.3">
      <c r="A17" s="29" t="s">
        <v>31</v>
      </c>
      <c r="B17" s="36">
        <f>B51</f>
        <v>535.29999999999995</v>
      </c>
      <c r="C17" s="36">
        <f t="shared" ref="C17:E17" si="11">C51</f>
        <v>535.29999999999995</v>
      </c>
      <c r="D17" s="36">
        <f t="shared" si="11"/>
        <v>56.77</v>
      </c>
      <c r="E17" s="36">
        <f t="shared" si="11"/>
        <v>56.77</v>
      </c>
      <c r="F17" s="36">
        <f t="shared" si="2"/>
        <v>10.605268073977211</v>
      </c>
      <c r="G17" s="36">
        <f t="shared" si="3"/>
        <v>10.605268073977211</v>
      </c>
      <c r="H17" s="36">
        <f>H51</f>
        <v>0</v>
      </c>
      <c r="I17" s="36">
        <f t="shared" ref="I17:AE17" si="12">I51</f>
        <v>0</v>
      </c>
      <c r="J17" s="36">
        <f t="shared" si="12"/>
        <v>0</v>
      </c>
      <c r="K17" s="36">
        <f t="shared" si="12"/>
        <v>0</v>
      </c>
      <c r="L17" s="36">
        <f t="shared" si="12"/>
        <v>0</v>
      </c>
      <c r="M17" s="36">
        <f t="shared" si="12"/>
        <v>0</v>
      </c>
      <c r="N17" s="36">
        <f t="shared" si="12"/>
        <v>0</v>
      </c>
      <c r="O17" s="36">
        <f t="shared" si="12"/>
        <v>0</v>
      </c>
      <c r="P17" s="36">
        <f t="shared" si="12"/>
        <v>0</v>
      </c>
      <c r="Q17" s="36">
        <f t="shared" si="12"/>
        <v>0</v>
      </c>
      <c r="R17" s="36">
        <f t="shared" si="12"/>
        <v>0</v>
      </c>
      <c r="S17" s="36">
        <f t="shared" si="12"/>
        <v>0</v>
      </c>
      <c r="T17" s="36">
        <f t="shared" si="12"/>
        <v>0</v>
      </c>
      <c r="U17" s="36">
        <f t="shared" si="12"/>
        <v>0</v>
      </c>
      <c r="V17" s="36">
        <f t="shared" si="12"/>
        <v>0</v>
      </c>
      <c r="W17" s="36">
        <f t="shared" si="12"/>
        <v>0</v>
      </c>
      <c r="X17" s="36">
        <f t="shared" si="12"/>
        <v>0</v>
      </c>
      <c r="Y17" s="36">
        <f t="shared" si="12"/>
        <v>0</v>
      </c>
      <c r="Z17" s="36">
        <f t="shared" si="12"/>
        <v>0</v>
      </c>
      <c r="AA17" s="36">
        <f t="shared" si="12"/>
        <v>0</v>
      </c>
      <c r="AB17" s="36">
        <f t="shared" si="12"/>
        <v>535.29999999999995</v>
      </c>
      <c r="AC17" s="36">
        <f t="shared" si="12"/>
        <v>56.77</v>
      </c>
      <c r="AD17" s="36">
        <f t="shared" si="12"/>
        <v>0</v>
      </c>
      <c r="AE17" s="36">
        <f t="shared" si="12"/>
        <v>0</v>
      </c>
      <c r="AF17" s="25"/>
      <c r="AG17" s="32">
        <f t="shared" si="5"/>
        <v>535.29999999999995</v>
      </c>
      <c r="AH17" s="32">
        <f t="shared" si="6"/>
        <v>0</v>
      </c>
      <c r="AI17" s="32">
        <f t="shared" si="7"/>
        <v>56.77</v>
      </c>
      <c r="AJ17" s="32">
        <f t="shared" si="8"/>
        <v>-478.53</v>
      </c>
    </row>
    <row r="18" spans="1:36" s="28" customFormat="1" ht="37.5" x14ac:dyDescent="0.3">
      <c r="A18" s="33" t="s">
        <v>32</v>
      </c>
      <c r="B18" s="36">
        <v>0</v>
      </c>
      <c r="C18" s="36">
        <v>0</v>
      </c>
      <c r="D18" s="36">
        <v>0</v>
      </c>
      <c r="E18" s="36">
        <v>0</v>
      </c>
      <c r="F18" s="36">
        <f t="shared" si="2"/>
        <v>0</v>
      </c>
      <c r="G18" s="36">
        <f t="shared" si="3"/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25"/>
      <c r="AG18" s="32">
        <f t="shared" si="5"/>
        <v>0</v>
      </c>
      <c r="AH18" s="32">
        <f t="shared" si="6"/>
        <v>0</v>
      </c>
      <c r="AI18" s="32">
        <f t="shared" si="7"/>
        <v>0</v>
      </c>
      <c r="AJ18" s="32">
        <f t="shared" si="8"/>
        <v>0</v>
      </c>
    </row>
    <row r="19" spans="1:36" s="28" customFormat="1" x14ac:dyDescent="0.3">
      <c r="A19" s="29" t="s">
        <v>33</v>
      </c>
      <c r="B19" s="37">
        <f>B24+B29+B35+B41+B45</f>
        <v>44345.6319</v>
      </c>
      <c r="C19" s="37">
        <f>C24+C29+C35+C41+C45</f>
        <v>41395.133900000001</v>
      </c>
      <c r="D19" s="37">
        <f>D24+D29+D35+D41+D45</f>
        <v>37269.053220000002</v>
      </c>
      <c r="E19" s="37">
        <f>E24+E29+E35+E41+E45</f>
        <v>37269.053220000002</v>
      </c>
      <c r="F19" s="36">
        <f t="shared" si="2"/>
        <v>84.04221931946357</v>
      </c>
      <c r="G19" s="36">
        <f t="shared" si="3"/>
        <v>90.032449973546292</v>
      </c>
      <c r="H19" s="37">
        <f>H24+H29+H35+H41+H45</f>
        <v>4432.0279</v>
      </c>
      <c r="I19" s="37">
        <f t="shared" ref="I19:AE19" si="13">I24+I29+I35+I41+I45</f>
        <v>3756.5731999999998</v>
      </c>
      <c r="J19" s="37">
        <f t="shared" si="13"/>
        <v>4305.3</v>
      </c>
      <c r="K19" s="37">
        <f t="shared" si="13"/>
        <v>3275.8634999999999</v>
      </c>
      <c r="L19" s="37">
        <f t="shared" si="13"/>
        <v>2492.5059999999999</v>
      </c>
      <c r="M19" s="37">
        <f t="shared" si="13"/>
        <v>2104.8045199999997</v>
      </c>
      <c r="N19" s="37">
        <f t="shared" si="13"/>
        <v>5153</v>
      </c>
      <c r="O19" s="37">
        <f t="shared" si="13"/>
        <v>4915.1569999999992</v>
      </c>
      <c r="P19" s="37">
        <f t="shared" si="13"/>
        <v>2969.1849999999999</v>
      </c>
      <c r="Q19" s="37">
        <f t="shared" si="13"/>
        <v>3757.48</v>
      </c>
      <c r="R19" s="37">
        <f t="shared" si="13"/>
        <v>2996.846</v>
      </c>
      <c r="S19" s="37">
        <f t="shared" si="13"/>
        <v>3982.598</v>
      </c>
      <c r="T19" s="37">
        <f t="shared" si="13"/>
        <v>5914.5249999999996</v>
      </c>
      <c r="U19" s="37">
        <f t="shared" si="13"/>
        <v>6102.5869999999995</v>
      </c>
      <c r="V19" s="37">
        <f t="shared" si="13"/>
        <v>3058.3919999999998</v>
      </c>
      <c r="W19" s="37">
        <f t="shared" si="13"/>
        <v>2983.087</v>
      </c>
      <c r="X19" s="37">
        <f t="shared" si="13"/>
        <v>1981.6200000000001</v>
      </c>
      <c r="Y19" s="37">
        <f t="shared" si="13"/>
        <v>2059.89</v>
      </c>
      <c r="Z19" s="37">
        <f t="shared" si="13"/>
        <v>5117.3320000000003</v>
      </c>
      <c r="AA19" s="37">
        <f t="shared" si="13"/>
        <v>2560.5830000000001</v>
      </c>
      <c r="AB19" s="37">
        <f t="shared" si="13"/>
        <v>2974.4</v>
      </c>
      <c r="AC19" s="37">
        <f t="shared" si="13"/>
        <v>1770.4299999999998</v>
      </c>
      <c r="AD19" s="37">
        <f t="shared" si="13"/>
        <v>2950.498</v>
      </c>
      <c r="AE19" s="37">
        <f t="shared" si="13"/>
        <v>0</v>
      </c>
      <c r="AF19" s="25"/>
      <c r="AG19" s="32">
        <f t="shared" si="5"/>
        <v>44345.631900000008</v>
      </c>
      <c r="AH19" s="32">
        <f t="shared" si="6"/>
        <v>33303.401900000004</v>
      </c>
      <c r="AI19" s="32">
        <f t="shared" si="7"/>
        <v>37269.053219999994</v>
      </c>
      <c r="AJ19" s="32">
        <f t="shared" si="8"/>
        <v>-4126.0806799999991</v>
      </c>
    </row>
    <row r="20" spans="1:36" s="28" customFormat="1" ht="37.5" hidden="1" x14ac:dyDescent="0.3">
      <c r="A20" s="34" t="s">
        <v>34</v>
      </c>
      <c r="B20" s="37">
        <v>0</v>
      </c>
      <c r="C20" s="37">
        <v>0</v>
      </c>
      <c r="D20" s="37">
        <v>0</v>
      </c>
      <c r="E20" s="37">
        <f>I20+K20+M20+O20+Q20+S20+U20+W20+Y20+AA20+AC20+AE20</f>
        <v>0</v>
      </c>
      <c r="F20" s="36">
        <f t="shared" si="2"/>
        <v>0</v>
      </c>
      <c r="G20" s="36">
        <f t="shared" si="3"/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25"/>
      <c r="AG20" s="32">
        <f t="shared" si="5"/>
        <v>0</v>
      </c>
      <c r="AH20" s="32">
        <f t="shared" si="6"/>
        <v>0</v>
      </c>
      <c r="AI20" s="32">
        <f t="shared" si="7"/>
        <v>0</v>
      </c>
      <c r="AJ20" s="32">
        <f t="shared" si="8"/>
        <v>0</v>
      </c>
    </row>
    <row r="21" spans="1:36" s="28" customFormat="1" hidden="1" x14ac:dyDescent="0.3">
      <c r="A21" s="29" t="s">
        <v>35</v>
      </c>
      <c r="B21" s="37">
        <v>0</v>
      </c>
      <c r="C21" s="37">
        <v>0</v>
      </c>
      <c r="D21" s="37">
        <v>0</v>
      </c>
      <c r="E21" s="37">
        <v>0</v>
      </c>
      <c r="F21" s="36">
        <f t="shared" si="2"/>
        <v>0</v>
      </c>
      <c r="G21" s="36">
        <f t="shared" si="3"/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25"/>
      <c r="AG21" s="32">
        <f t="shared" si="5"/>
        <v>0</v>
      </c>
      <c r="AH21" s="32">
        <f t="shared" si="6"/>
        <v>0</v>
      </c>
      <c r="AI21" s="32">
        <f t="shared" si="7"/>
        <v>0</v>
      </c>
      <c r="AJ21" s="32">
        <f t="shared" si="8"/>
        <v>0</v>
      </c>
    </row>
    <row r="22" spans="1:36" s="39" customFormat="1" ht="30" customHeight="1" x14ac:dyDescent="0.25">
      <c r="A22" s="144" t="s">
        <v>38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6"/>
      <c r="AF22" s="38"/>
      <c r="AG22" s="32">
        <f t="shared" si="5"/>
        <v>0</v>
      </c>
      <c r="AH22" s="32">
        <f t="shared" si="6"/>
        <v>0</v>
      </c>
      <c r="AI22" s="32">
        <f t="shared" si="7"/>
        <v>0</v>
      </c>
      <c r="AJ22" s="32">
        <f t="shared" si="8"/>
        <v>0</v>
      </c>
    </row>
    <row r="23" spans="1:36" s="28" customFormat="1" x14ac:dyDescent="0.3">
      <c r="A23" s="35" t="s">
        <v>37</v>
      </c>
      <c r="B23" s="36">
        <f>B24</f>
        <v>115</v>
      </c>
      <c r="C23" s="36">
        <f>C24</f>
        <v>105.417</v>
      </c>
      <c r="D23" s="36">
        <f>D24</f>
        <v>105.42100000000001</v>
      </c>
      <c r="E23" s="36">
        <f>E24</f>
        <v>105.42100000000001</v>
      </c>
      <c r="F23" s="36">
        <f t="shared" si="2"/>
        <v>91.670434782608694</v>
      </c>
      <c r="G23" s="36">
        <f t="shared" si="3"/>
        <v>100.00379445440488</v>
      </c>
      <c r="H23" s="36">
        <f>H24</f>
        <v>0</v>
      </c>
      <c r="I23" s="36">
        <v>0</v>
      </c>
      <c r="J23" s="36">
        <f>J24</f>
        <v>0</v>
      </c>
      <c r="K23" s="36">
        <v>0</v>
      </c>
      <c r="L23" s="36">
        <f>L24</f>
        <v>19.495000000000001</v>
      </c>
      <c r="M23" s="36">
        <v>0</v>
      </c>
      <c r="N23" s="36">
        <f t="shared" ref="N23:AE23" si="14">N24</f>
        <v>9.2780000000000005</v>
      </c>
      <c r="O23" s="36">
        <f t="shared" si="14"/>
        <v>9.2780000000000005</v>
      </c>
      <c r="P23" s="36">
        <f t="shared" si="14"/>
        <v>11.349</v>
      </c>
      <c r="Q23" s="36">
        <f t="shared" si="14"/>
        <v>11.35</v>
      </c>
      <c r="R23" s="36">
        <f t="shared" si="14"/>
        <v>9.8550000000000004</v>
      </c>
      <c r="S23" s="36">
        <f t="shared" si="14"/>
        <v>9.86</v>
      </c>
      <c r="T23" s="36">
        <f t="shared" si="14"/>
        <v>8.6720000000000006</v>
      </c>
      <c r="U23" s="36">
        <f t="shared" si="14"/>
        <v>8.6720000000000006</v>
      </c>
      <c r="V23" s="36">
        <f t="shared" si="14"/>
        <v>15.365</v>
      </c>
      <c r="W23" s="36">
        <f t="shared" si="14"/>
        <v>15.365</v>
      </c>
      <c r="X23" s="36">
        <f t="shared" si="14"/>
        <v>12.031000000000001</v>
      </c>
      <c r="Y23" s="36">
        <f t="shared" si="14"/>
        <v>12.031000000000001</v>
      </c>
      <c r="Z23" s="36">
        <f t="shared" si="14"/>
        <v>6.81</v>
      </c>
      <c r="AA23" s="36">
        <f t="shared" si="14"/>
        <v>6.81</v>
      </c>
      <c r="AB23" s="36">
        <f t="shared" si="14"/>
        <v>12.561999999999999</v>
      </c>
      <c r="AC23" s="36">
        <f t="shared" si="14"/>
        <v>12.56</v>
      </c>
      <c r="AD23" s="36">
        <f t="shared" si="14"/>
        <v>9.5830000000000002</v>
      </c>
      <c r="AE23" s="36">
        <f t="shared" si="14"/>
        <v>0</v>
      </c>
      <c r="AF23" s="25"/>
      <c r="AG23" s="32">
        <f t="shared" si="5"/>
        <v>115</v>
      </c>
      <c r="AH23" s="32">
        <f t="shared" si="6"/>
        <v>86.045000000000002</v>
      </c>
      <c r="AI23" s="32">
        <f t="shared" si="7"/>
        <v>85.926000000000002</v>
      </c>
      <c r="AJ23" s="32">
        <f t="shared" si="8"/>
        <v>4.0000000000048885E-3</v>
      </c>
    </row>
    <row r="24" spans="1:36" s="28" customFormat="1" x14ac:dyDescent="0.3">
      <c r="A24" s="29" t="s">
        <v>33</v>
      </c>
      <c r="B24" s="37">
        <f>H24+J24+L24+N24+P24+R24+T24+V24+X24+Z24+AB24+AD24</f>
        <v>115</v>
      </c>
      <c r="C24" s="37">
        <f>H24+J24+L24+N24+P24+R24+T24+V24+X24+Z24+AB24</f>
        <v>105.417</v>
      </c>
      <c r="D24" s="37">
        <f>E24</f>
        <v>105.42100000000001</v>
      </c>
      <c r="E24" s="37">
        <f>I24+K24+M24+O24+Q24+S24+U24+W24+Y24+AA24+AC24+AE24</f>
        <v>105.42100000000001</v>
      </c>
      <c r="F24" s="36">
        <f>IFERROR(E24/B24*100,0)</f>
        <v>91.670434782608694</v>
      </c>
      <c r="G24" s="36">
        <f t="shared" si="3"/>
        <v>100.00379445440488</v>
      </c>
      <c r="H24" s="37">
        <v>0</v>
      </c>
      <c r="I24" s="36"/>
      <c r="J24" s="37">
        <v>0</v>
      </c>
      <c r="K24" s="36"/>
      <c r="L24" s="37">
        <v>19.495000000000001</v>
      </c>
      <c r="M24" s="36">
        <v>19.495000000000001</v>
      </c>
      <c r="N24" s="37">
        <v>9.2780000000000005</v>
      </c>
      <c r="O24" s="36">
        <v>9.2780000000000005</v>
      </c>
      <c r="P24" s="37">
        <v>11.349</v>
      </c>
      <c r="Q24" s="36">
        <v>11.35</v>
      </c>
      <c r="R24" s="37">
        <v>9.8550000000000004</v>
      </c>
      <c r="S24" s="36">
        <v>9.86</v>
      </c>
      <c r="T24" s="37">
        <v>8.6720000000000006</v>
      </c>
      <c r="U24" s="36">
        <v>8.6720000000000006</v>
      </c>
      <c r="V24" s="37">
        <v>15.365</v>
      </c>
      <c r="W24" s="36">
        <v>15.365</v>
      </c>
      <c r="X24" s="37">
        <v>12.031000000000001</v>
      </c>
      <c r="Y24" s="36">
        <v>12.031000000000001</v>
      </c>
      <c r="Z24" s="37">
        <v>6.81</v>
      </c>
      <c r="AA24" s="36">
        <v>6.81</v>
      </c>
      <c r="AB24" s="37">
        <v>12.561999999999999</v>
      </c>
      <c r="AC24" s="37">
        <v>12.56</v>
      </c>
      <c r="AD24" s="37">
        <v>9.5830000000000002</v>
      </c>
      <c r="AE24" s="37"/>
      <c r="AF24" s="25"/>
      <c r="AG24" s="32">
        <f t="shared" si="5"/>
        <v>115</v>
      </c>
      <c r="AH24" s="32">
        <f>H24+J24+L24+N24+P24+R24+T24+V24+X24</f>
        <v>86.045000000000002</v>
      </c>
      <c r="AI24" s="32">
        <f t="shared" si="7"/>
        <v>105.42100000000001</v>
      </c>
      <c r="AJ24" s="32">
        <f>E24-C24</f>
        <v>4.0000000000048885E-3</v>
      </c>
    </row>
    <row r="25" spans="1:36" s="39" customFormat="1" hidden="1" x14ac:dyDescent="0.3">
      <c r="A25" s="29" t="s">
        <v>39</v>
      </c>
      <c r="B25" s="36"/>
      <c r="C25" s="36"/>
      <c r="D25" s="36"/>
      <c r="E25" s="36"/>
      <c r="F25" s="36">
        <f t="shared" si="2"/>
        <v>0</v>
      </c>
      <c r="G25" s="36">
        <f t="shared" si="3"/>
        <v>0</v>
      </c>
      <c r="H25" s="40"/>
      <c r="I25" s="40"/>
      <c r="J25" s="40"/>
      <c r="K25" s="36">
        <v>0</v>
      </c>
      <c r="L25" s="40"/>
      <c r="M25" s="40"/>
      <c r="N25" s="40"/>
      <c r="O25" s="36">
        <v>0</v>
      </c>
      <c r="P25" s="40"/>
      <c r="Q25" s="40"/>
      <c r="R25" s="40"/>
      <c r="S25" s="36">
        <v>0</v>
      </c>
      <c r="T25" s="40"/>
      <c r="U25" s="36">
        <v>0</v>
      </c>
      <c r="V25" s="40"/>
      <c r="W25" s="36">
        <v>0</v>
      </c>
      <c r="X25" s="40"/>
      <c r="Y25" s="36">
        <v>0</v>
      </c>
      <c r="Z25" s="40"/>
      <c r="AA25" s="36">
        <v>0</v>
      </c>
      <c r="AB25" s="40"/>
      <c r="AC25" s="40"/>
      <c r="AD25" s="40"/>
      <c r="AE25" s="41"/>
      <c r="AF25" s="25"/>
      <c r="AG25" s="32">
        <f t="shared" si="5"/>
        <v>0</v>
      </c>
      <c r="AH25" s="32">
        <f t="shared" si="6"/>
        <v>0</v>
      </c>
      <c r="AI25" s="32">
        <f t="shared" si="7"/>
        <v>0</v>
      </c>
      <c r="AJ25" s="32">
        <f t="shared" si="8"/>
        <v>0</v>
      </c>
    </row>
    <row r="26" spans="1:36" s="39" customFormat="1" ht="28.5" customHeight="1" x14ac:dyDescent="0.25">
      <c r="A26" s="144" t="s">
        <v>40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6"/>
      <c r="AF26" s="25"/>
      <c r="AG26" s="32"/>
      <c r="AH26" s="32"/>
      <c r="AI26" s="32"/>
      <c r="AJ26" s="32"/>
    </row>
    <row r="27" spans="1:36" s="28" customFormat="1" x14ac:dyDescent="0.3">
      <c r="A27" s="35" t="s">
        <v>37</v>
      </c>
      <c r="B27" s="36">
        <f>B29</f>
        <v>0</v>
      </c>
      <c r="C27" s="36">
        <f>C29</f>
        <v>0</v>
      </c>
      <c r="D27" s="36">
        <f>D29</f>
        <v>0</v>
      </c>
      <c r="E27" s="36">
        <f>E29</f>
        <v>0</v>
      </c>
      <c r="F27" s="36">
        <f t="shared" si="2"/>
        <v>0</v>
      </c>
      <c r="G27" s="36">
        <f t="shared" si="3"/>
        <v>0</v>
      </c>
      <c r="H27" s="36">
        <f t="shared" ref="H27:AE27" si="15">H29</f>
        <v>0</v>
      </c>
      <c r="I27" s="36">
        <f t="shared" si="15"/>
        <v>0</v>
      </c>
      <c r="J27" s="36">
        <f t="shared" si="15"/>
        <v>0</v>
      </c>
      <c r="K27" s="36">
        <f t="shared" si="15"/>
        <v>0</v>
      </c>
      <c r="L27" s="36">
        <f t="shared" si="15"/>
        <v>0</v>
      </c>
      <c r="M27" s="36">
        <f t="shared" si="15"/>
        <v>0</v>
      </c>
      <c r="N27" s="36">
        <f t="shared" si="15"/>
        <v>0</v>
      </c>
      <c r="O27" s="36">
        <f t="shared" si="15"/>
        <v>0</v>
      </c>
      <c r="P27" s="36">
        <f t="shared" si="15"/>
        <v>0</v>
      </c>
      <c r="Q27" s="36">
        <f t="shared" si="15"/>
        <v>0</v>
      </c>
      <c r="R27" s="36">
        <f t="shared" si="15"/>
        <v>0</v>
      </c>
      <c r="S27" s="36">
        <f t="shared" si="15"/>
        <v>0</v>
      </c>
      <c r="T27" s="36">
        <f t="shared" si="15"/>
        <v>0</v>
      </c>
      <c r="U27" s="36">
        <f t="shared" si="15"/>
        <v>0</v>
      </c>
      <c r="V27" s="36">
        <f t="shared" si="15"/>
        <v>0</v>
      </c>
      <c r="W27" s="36">
        <f t="shared" si="15"/>
        <v>0</v>
      </c>
      <c r="X27" s="36">
        <f t="shared" si="15"/>
        <v>0</v>
      </c>
      <c r="Y27" s="36">
        <f t="shared" si="15"/>
        <v>0</v>
      </c>
      <c r="Z27" s="36">
        <f t="shared" si="15"/>
        <v>0</v>
      </c>
      <c r="AA27" s="36">
        <f t="shared" si="15"/>
        <v>0</v>
      </c>
      <c r="AB27" s="36">
        <f t="shared" si="15"/>
        <v>0</v>
      </c>
      <c r="AC27" s="36">
        <f t="shared" si="15"/>
        <v>0</v>
      </c>
      <c r="AD27" s="36">
        <f t="shared" si="15"/>
        <v>0</v>
      </c>
      <c r="AE27" s="36">
        <f t="shared" si="15"/>
        <v>0</v>
      </c>
      <c r="AF27" s="25"/>
      <c r="AG27" s="32">
        <f t="shared" si="5"/>
        <v>0</v>
      </c>
      <c r="AH27" s="32">
        <f t="shared" si="6"/>
        <v>0</v>
      </c>
      <c r="AI27" s="32">
        <f t="shared" si="7"/>
        <v>0</v>
      </c>
      <c r="AJ27" s="32">
        <f t="shared" si="8"/>
        <v>0</v>
      </c>
    </row>
    <row r="28" spans="1:36" s="28" customFormat="1" hidden="1" x14ac:dyDescent="0.3">
      <c r="A28" s="29" t="s">
        <v>39</v>
      </c>
      <c r="B28" s="36"/>
      <c r="C28" s="36"/>
      <c r="D28" s="36"/>
      <c r="E28" s="36"/>
      <c r="F28" s="36">
        <f t="shared" si="2"/>
        <v>0</v>
      </c>
      <c r="G28" s="36">
        <f t="shared" si="3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25"/>
      <c r="AG28" s="32">
        <f t="shared" si="5"/>
        <v>0</v>
      </c>
      <c r="AH28" s="32">
        <f t="shared" si="6"/>
        <v>0</v>
      </c>
      <c r="AI28" s="32">
        <f t="shared" si="7"/>
        <v>0</v>
      </c>
      <c r="AJ28" s="32">
        <f t="shared" si="8"/>
        <v>0</v>
      </c>
    </row>
    <row r="29" spans="1:36" s="28" customFormat="1" x14ac:dyDescent="0.3">
      <c r="A29" s="29" t="s">
        <v>33</v>
      </c>
      <c r="B29" s="37">
        <f>H29+J29+L29+N29+P29+R29+T29+V29+X29+Z29+AB29+AD29</f>
        <v>0</v>
      </c>
      <c r="C29" s="37">
        <f>H29+J29+L29+N29+P29+R29+T29+V29+X29+Z29+AB29</f>
        <v>0</v>
      </c>
      <c r="D29" s="37">
        <f>E29</f>
        <v>0</v>
      </c>
      <c r="E29" s="37">
        <f>I29+K29+M29+O29+Q29+S29+U29+W29+Y29+AA29+AC29+AE29</f>
        <v>0</v>
      </c>
      <c r="F29" s="36">
        <f>IFERROR(E29/B29*100,0)</f>
        <v>0</v>
      </c>
      <c r="G29" s="36">
        <f>IFERROR(E29/C29*100,0)</f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25"/>
      <c r="AG29" s="32">
        <f t="shared" si="5"/>
        <v>0</v>
      </c>
      <c r="AH29" s="32">
        <f t="shared" si="6"/>
        <v>0</v>
      </c>
      <c r="AI29" s="32">
        <f t="shared" si="7"/>
        <v>0</v>
      </c>
      <c r="AJ29" s="32">
        <f t="shared" si="8"/>
        <v>0</v>
      </c>
    </row>
    <row r="30" spans="1:36" s="39" customFormat="1" hidden="1" x14ac:dyDescent="0.3">
      <c r="A30" s="29" t="s">
        <v>31</v>
      </c>
      <c r="B30" s="36"/>
      <c r="C30" s="37">
        <v>0</v>
      </c>
      <c r="D30" s="36"/>
      <c r="E30" s="36"/>
      <c r="F30" s="36">
        <f>IFERROR(D30/B30*100,0)</f>
        <v>0</v>
      </c>
      <c r="G30" s="36">
        <f>IFERROR(F30/B30*100,0)</f>
        <v>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F30" s="25"/>
      <c r="AG30" s="32">
        <f t="shared" si="5"/>
        <v>0</v>
      </c>
      <c r="AH30" s="32">
        <f t="shared" si="6"/>
        <v>0</v>
      </c>
      <c r="AI30" s="32">
        <f t="shared" si="7"/>
        <v>0</v>
      </c>
      <c r="AJ30" s="32">
        <f t="shared" si="8"/>
        <v>0</v>
      </c>
    </row>
    <row r="31" spans="1:36" s="39" customFormat="1" hidden="1" x14ac:dyDescent="0.3">
      <c r="A31" s="29" t="s">
        <v>41</v>
      </c>
      <c r="B31" s="36"/>
      <c r="C31" s="37">
        <v>0</v>
      </c>
      <c r="D31" s="36"/>
      <c r="E31" s="36"/>
      <c r="F31" s="36">
        <f>IFERROR(D31/B31*100,0)</f>
        <v>0</v>
      </c>
      <c r="G31" s="36">
        <f>IFERROR(F31/B31*100,0)</f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  <c r="AF31" s="25"/>
      <c r="AG31" s="32">
        <f t="shared" si="5"/>
        <v>0</v>
      </c>
      <c r="AH31" s="32">
        <f t="shared" si="6"/>
        <v>0</v>
      </c>
      <c r="AI31" s="32">
        <f t="shared" si="7"/>
        <v>0</v>
      </c>
      <c r="AJ31" s="32">
        <f t="shared" si="8"/>
        <v>0</v>
      </c>
    </row>
    <row r="32" spans="1:36" s="39" customFormat="1" ht="53.25" customHeight="1" x14ac:dyDescent="0.25">
      <c r="A32" s="144" t="s">
        <v>42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6"/>
      <c r="AF32" s="42"/>
      <c r="AG32" s="32">
        <f t="shared" si="5"/>
        <v>0</v>
      </c>
      <c r="AH32" s="32">
        <f t="shared" si="6"/>
        <v>0</v>
      </c>
      <c r="AI32" s="32">
        <f t="shared" si="7"/>
        <v>0</v>
      </c>
      <c r="AJ32" s="32">
        <f t="shared" si="8"/>
        <v>0</v>
      </c>
    </row>
    <row r="33" spans="1:36" s="28" customFormat="1" x14ac:dyDescent="0.3">
      <c r="A33" s="35" t="s">
        <v>37</v>
      </c>
      <c r="B33" s="30">
        <f>B35</f>
        <v>22091.964</v>
      </c>
      <c r="C33" s="30">
        <f>C35</f>
        <v>20562.468000000001</v>
      </c>
      <c r="D33" s="30">
        <f>D35</f>
        <v>18187.854900000002</v>
      </c>
      <c r="E33" s="30">
        <f>E35</f>
        <v>18187.854900000002</v>
      </c>
      <c r="F33" s="30">
        <f>IFERROR(E33/B33*100,0)</f>
        <v>82.327922044413995</v>
      </c>
      <c r="G33" s="30">
        <f>IFERROR(E33/C33*100,0)</f>
        <v>88.451711633058835</v>
      </c>
      <c r="H33" s="40">
        <f t="shared" ref="H33:AE33" si="16">H35</f>
        <v>2104.7750000000001</v>
      </c>
      <c r="I33" s="40">
        <f t="shared" si="16"/>
        <v>1754.3539000000001</v>
      </c>
      <c r="J33" s="40">
        <f t="shared" si="16"/>
        <v>2171.3820000000001</v>
      </c>
      <c r="K33" s="40">
        <f t="shared" si="16"/>
        <v>1555.4755</v>
      </c>
      <c r="L33" s="40">
        <f t="shared" si="16"/>
        <v>1267.251</v>
      </c>
      <c r="M33" s="40">
        <f t="shared" si="16"/>
        <v>1050.5345</v>
      </c>
      <c r="N33" s="40">
        <f t="shared" si="16"/>
        <v>2531.5920000000001</v>
      </c>
      <c r="O33" s="40">
        <f t="shared" si="16"/>
        <v>2373.6390000000001</v>
      </c>
      <c r="P33" s="40">
        <f t="shared" si="16"/>
        <v>1454.5450000000001</v>
      </c>
      <c r="Q33" s="40">
        <f t="shared" si="16"/>
        <v>1906.77</v>
      </c>
      <c r="R33" s="40">
        <f t="shared" si="16"/>
        <v>1631.5450000000001</v>
      </c>
      <c r="S33" s="40">
        <f t="shared" si="16"/>
        <v>2218.9009999999998</v>
      </c>
      <c r="T33" s="40">
        <f t="shared" si="16"/>
        <v>2872.2559999999999</v>
      </c>
      <c r="U33" s="40">
        <f t="shared" si="16"/>
        <v>2911.8939999999998</v>
      </c>
      <c r="V33" s="40">
        <f t="shared" si="16"/>
        <v>1454.5419999999999</v>
      </c>
      <c r="W33" s="40">
        <f t="shared" si="16"/>
        <v>1415.9649999999999</v>
      </c>
      <c r="X33" s="40">
        <f t="shared" si="16"/>
        <v>988.54300000000001</v>
      </c>
      <c r="Y33" s="40">
        <f t="shared" si="16"/>
        <v>1000.02</v>
      </c>
      <c r="Z33" s="40">
        <f t="shared" si="16"/>
        <v>2591.4920000000002</v>
      </c>
      <c r="AA33" s="40">
        <f t="shared" si="16"/>
        <v>1178.1220000000001</v>
      </c>
      <c r="AB33" s="40">
        <f t="shared" si="16"/>
        <v>1494.5450000000001</v>
      </c>
      <c r="AC33" s="40">
        <f t="shared" si="16"/>
        <v>822.18</v>
      </c>
      <c r="AD33" s="40">
        <f t="shared" si="16"/>
        <v>1529.4960000000001</v>
      </c>
      <c r="AE33" s="40">
        <f t="shared" si="16"/>
        <v>0</v>
      </c>
      <c r="AF33" s="42"/>
      <c r="AG33" s="32">
        <f t="shared" si="5"/>
        <v>22091.964</v>
      </c>
      <c r="AH33" s="32">
        <f t="shared" si="6"/>
        <v>16476.431</v>
      </c>
      <c r="AI33" s="32">
        <f t="shared" si="7"/>
        <v>18187.854900000002</v>
      </c>
      <c r="AJ33" s="32">
        <f t="shared" si="8"/>
        <v>-2374.6130999999987</v>
      </c>
    </row>
    <row r="34" spans="1:36" s="28" customFormat="1" ht="18.75" hidden="1" customHeight="1" x14ac:dyDescent="0.3">
      <c r="A34" s="29" t="s">
        <v>39</v>
      </c>
      <c r="B34" s="36"/>
      <c r="C34" s="36"/>
      <c r="D34" s="36"/>
      <c r="E34" s="36"/>
      <c r="F34" s="36">
        <f>IFERROR(E34/B34*100,0)</f>
        <v>0</v>
      </c>
      <c r="G34" s="36">
        <f>IFERROR(E34/C34*100,0)</f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  <c r="AF34" s="42"/>
      <c r="AG34" s="32">
        <f t="shared" si="5"/>
        <v>0</v>
      </c>
      <c r="AH34" s="32">
        <f t="shared" si="6"/>
        <v>0</v>
      </c>
      <c r="AI34" s="32">
        <f t="shared" si="7"/>
        <v>0</v>
      </c>
      <c r="AJ34" s="32">
        <f t="shared" si="8"/>
        <v>0</v>
      </c>
    </row>
    <row r="35" spans="1:36" s="28" customFormat="1" x14ac:dyDescent="0.3">
      <c r="A35" s="29" t="s">
        <v>33</v>
      </c>
      <c r="B35" s="43">
        <f>H35+J35+L35+N35+P35+R35+T35+V35+X35+Z35+AB35+AD35</f>
        <v>22091.964</v>
      </c>
      <c r="C35" s="43">
        <f>H35+J35+L35+N35+P35+R35+T35+V35+X35+Z35+AB35</f>
        <v>20562.468000000001</v>
      </c>
      <c r="D35" s="43">
        <f>E35</f>
        <v>18187.854900000002</v>
      </c>
      <c r="E35" s="43">
        <f>I35+K35+M35+O35+Q35+S35+U35+W35+Y35+AA35+AC35+AE35</f>
        <v>18187.854900000002</v>
      </c>
      <c r="F35" s="36">
        <f>IFERROR(E35/B35*100,0)</f>
        <v>82.327922044413995</v>
      </c>
      <c r="G35" s="36">
        <f>IFERROR(E35/C35*100,0)</f>
        <v>88.451711633058835</v>
      </c>
      <c r="H35" s="37">
        <v>2104.7750000000001</v>
      </c>
      <c r="I35" s="37">
        <v>1754.3539000000001</v>
      </c>
      <c r="J35" s="37">
        <v>2171.3820000000001</v>
      </c>
      <c r="K35" s="37">
        <v>1555.4755</v>
      </c>
      <c r="L35" s="37">
        <v>1267.251</v>
      </c>
      <c r="M35" s="37">
        <v>1050.5345</v>
      </c>
      <c r="N35" s="37">
        <v>2531.5920000000001</v>
      </c>
      <c r="O35" s="37">
        <v>2373.6390000000001</v>
      </c>
      <c r="P35" s="37">
        <v>1454.5450000000001</v>
      </c>
      <c r="Q35" s="37">
        <v>1906.77</v>
      </c>
      <c r="R35" s="37">
        <v>1631.5450000000001</v>
      </c>
      <c r="S35" s="37">
        <v>2218.9009999999998</v>
      </c>
      <c r="T35" s="37">
        <v>2872.2559999999999</v>
      </c>
      <c r="U35" s="37">
        <v>2911.8939999999998</v>
      </c>
      <c r="V35" s="37">
        <v>1454.5419999999999</v>
      </c>
      <c r="W35" s="37">
        <v>1415.9649999999999</v>
      </c>
      <c r="X35" s="37">
        <v>988.54300000000001</v>
      </c>
      <c r="Y35" s="37">
        <v>1000.02</v>
      </c>
      <c r="Z35" s="37">
        <v>2591.4920000000002</v>
      </c>
      <c r="AA35" s="37">
        <v>1178.1220000000001</v>
      </c>
      <c r="AB35" s="37">
        <v>1494.5450000000001</v>
      </c>
      <c r="AC35" s="37">
        <v>822.18</v>
      </c>
      <c r="AD35" s="37">
        <v>1529.4960000000001</v>
      </c>
      <c r="AE35" s="37">
        <v>0</v>
      </c>
      <c r="AF35" s="42"/>
      <c r="AG35" s="32">
        <f t="shared" si="5"/>
        <v>22091.964</v>
      </c>
      <c r="AH35" s="32">
        <f>H35+J35+L35+N35+P35+R35+T35+V35+X35</f>
        <v>16476.431</v>
      </c>
      <c r="AI35" s="32">
        <f t="shared" si="7"/>
        <v>18187.854900000002</v>
      </c>
      <c r="AJ35" s="32">
        <f t="shared" si="8"/>
        <v>-2374.6130999999987</v>
      </c>
    </row>
    <row r="36" spans="1:36" s="39" customFormat="1" hidden="1" x14ac:dyDescent="0.3">
      <c r="A36" s="29" t="s">
        <v>31</v>
      </c>
      <c r="B36" s="36"/>
      <c r="C36" s="36"/>
      <c r="D36" s="36"/>
      <c r="E36" s="36"/>
      <c r="F36" s="36">
        <f t="shared" ref="F36:F44" si="17">IFERROR(E36/B36*100,0)</f>
        <v>0</v>
      </c>
      <c r="G36" s="36">
        <f t="shared" ref="G36:G44" si="18">IFERROR(E36/C36*100,0)</f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25"/>
      <c r="AG36" s="32">
        <f t="shared" si="5"/>
        <v>0</v>
      </c>
      <c r="AH36" s="32">
        <f t="shared" si="6"/>
        <v>0</v>
      </c>
      <c r="AI36" s="32">
        <f t="shared" si="7"/>
        <v>0</v>
      </c>
      <c r="AJ36" s="32">
        <f t="shared" si="8"/>
        <v>0</v>
      </c>
    </row>
    <row r="37" spans="1:36" s="39" customFormat="1" hidden="1" x14ac:dyDescent="0.3">
      <c r="A37" s="29" t="s">
        <v>41</v>
      </c>
      <c r="B37" s="36"/>
      <c r="C37" s="36"/>
      <c r="D37" s="36"/>
      <c r="E37" s="36"/>
      <c r="F37" s="36">
        <f t="shared" si="17"/>
        <v>0</v>
      </c>
      <c r="G37" s="36">
        <f t="shared" si="18"/>
        <v>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1"/>
      <c r="AF37" s="25"/>
      <c r="AG37" s="32">
        <f t="shared" si="5"/>
        <v>0</v>
      </c>
      <c r="AH37" s="32">
        <f t="shared" si="6"/>
        <v>0</v>
      </c>
      <c r="AI37" s="32">
        <f t="shared" si="7"/>
        <v>0</v>
      </c>
      <c r="AJ37" s="32">
        <f t="shared" si="8"/>
        <v>0</v>
      </c>
    </row>
    <row r="38" spans="1:36" s="39" customFormat="1" ht="41.25" customHeight="1" x14ac:dyDescent="0.25">
      <c r="A38" s="144" t="s">
        <v>43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6"/>
      <c r="AF38" s="42"/>
      <c r="AG38" s="32">
        <f t="shared" si="5"/>
        <v>0</v>
      </c>
      <c r="AH38" s="32">
        <f t="shared" si="6"/>
        <v>0</v>
      </c>
      <c r="AI38" s="32">
        <f t="shared" si="7"/>
        <v>0</v>
      </c>
      <c r="AJ38" s="32">
        <f t="shared" si="8"/>
        <v>0</v>
      </c>
    </row>
    <row r="39" spans="1:36" s="28" customFormat="1" x14ac:dyDescent="0.3">
      <c r="A39" s="35" t="s">
        <v>37</v>
      </c>
      <c r="B39" s="30">
        <f>B41</f>
        <v>15619.2639</v>
      </c>
      <c r="C39" s="30">
        <f>C41</f>
        <v>14362.293900000001</v>
      </c>
      <c r="D39" s="30">
        <f>D41</f>
        <v>13059.1199</v>
      </c>
      <c r="E39" s="30">
        <f>E41</f>
        <v>13059.1199</v>
      </c>
      <c r="F39" s="30">
        <f t="shared" si="17"/>
        <v>83.609061115869864</v>
      </c>
      <c r="G39" s="30">
        <f t="shared" si="18"/>
        <v>90.926421579494345</v>
      </c>
      <c r="H39" s="40">
        <f>H41</f>
        <v>1656.7989</v>
      </c>
      <c r="I39" s="40">
        <f>I41</f>
        <v>1435.9197999999999</v>
      </c>
      <c r="J39" s="40">
        <f t="shared" ref="J39:AE39" si="19">J41</f>
        <v>1553.721</v>
      </c>
      <c r="K39" s="40">
        <f t="shared" si="19"/>
        <v>1168.5450000000001</v>
      </c>
      <c r="L39" s="40">
        <f t="shared" si="19"/>
        <v>858.64800000000002</v>
      </c>
      <c r="M39" s="40">
        <f t="shared" si="19"/>
        <v>701.53710000000001</v>
      </c>
      <c r="N39" s="40">
        <f t="shared" si="19"/>
        <v>1815.41</v>
      </c>
      <c r="O39" s="40">
        <f t="shared" si="19"/>
        <v>1614.5319999999999</v>
      </c>
      <c r="P39" s="40">
        <f t="shared" si="19"/>
        <v>1034.3979999999999</v>
      </c>
      <c r="Q39" s="40">
        <f t="shared" si="19"/>
        <v>1368.17</v>
      </c>
      <c r="R39" s="40">
        <f t="shared" si="19"/>
        <v>710.71900000000005</v>
      </c>
      <c r="S39" s="40">
        <f t="shared" si="19"/>
        <v>1118.662</v>
      </c>
      <c r="T39" s="40">
        <f t="shared" si="19"/>
        <v>2118.473</v>
      </c>
      <c r="U39" s="40">
        <f t="shared" si="19"/>
        <v>2246.817</v>
      </c>
      <c r="V39" s="40">
        <f t="shared" si="19"/>
        <v>1057.3969999999999</v>
      </c>
      <c r="W39" s="40">
        <f t="shared" si="19"/>
        <v>1052.779</v>
      </c>
      <c r="X39" s="40">
        <f t="shared" si="19"/>
        <v>739.81899999999996</v>
      </c>
      <c r="Y39" s="40">
        <f t="shared" si="19"/>
        <v>779.37300000000005</v>
      </c>
      <c r="Z39" s="40">
        <f t="shared" si="19"/>
        <v>1782.51</v>
      </c>
      <c r="AA39" s="40">
        <f t="shared" si="19"/>
        <v>937.95500000000004</v>
      </c>
      <c r="AB39" s="40">
        <f t="shared" si="19"/>
        <v>1034.4000000000001</v>
      </c>
      <c r="AC39" s="40">
        <f t="shared" si="19"/>
        <v>634.83000000000004</v>
      </c>
      <c r="AD39" s="40">
        <f t="shared" si="19"/>
        <v>1256.97</v>
      </c>
      <c r="AE39" s="40">
        <f t="shared" si="19"/>
        <v>0</v>
      </c>
      <c r="AF39" s="42"/>
      <c r="AG39" s="32">
        <f t="shared" si="5"/>
        <v>15619.2639</v>
      </c>
      <c r="AH39" s="32">
        <f t="shared" si="6"/>
        <v>11545.383900000001</v>
      </c>
      <c r="AI39" s="32">
        <f t="shared" si="7"/>
        <v>13059.1199</v>
      </c>
      <c r="AJ39" s="32">
        <f t="shared" si="8"/>
        <v>-1303.1740000000009</v>
      </c>
    </row>
    <row r="40" spans="1:36" s="28" customFormat="1" hidden="1" x14ac:dyDescent="0.3">
      <c r="A40" s="29" t="s">
        <v>39</v>
      </c>
      <c r="B40" s="36"/>
      <c r="C40" s="36"/>
      <c r="D40" s="36"/>
      <c r="E40" s="36"/>
      <c r="F40" s="36">
        <f t="shared" si="17"/>
        <v>0</v>
      </c>
      <c r="G40" s="36">
        <f t="shared" si="18"/>
        <v>0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  <c r="AF40" s="42"/>
      <c r="AG40" s="32">
        <f t="shared" si="5"/>
        <v>0</v>
      </c>
      <c r="AH40" s="32">
        <f t="shared" si="6"/>
        <v>0</v>
      </c>
      <c r="AI40" s="32">
        <f t="shared" si="7"/>
        <v>0</v>
      </c>
      <c r="AJ40" s="32">
        <f t="shared" si="8"/>
        <v>0</v>
      </c>
    </row>
    <row r="41" spans="1:36" s="28" customFormat="1" x14ac:dyDescent="0.3">
      <c r="A41" s="29" t="s">
        <v>33</v>
      </c>
      <c r="B41" s="43">
        <f>H41+J41+L41+N41+P41+R41+T41+V41+X41+Z41+AB41+AD41</f>
        <v>15619.2639</v>
      </c>
      <c r="C41" s="43">
        <f>H41+J41+L41+N41+P41+R41+T41+V41+X41+Z41+AB41</f>
        <v>14362.293900000001</v>
      </c>
      <c r="D41" s="43">
        <f>E41</f>
        <v>13059.1199</v>
      </c>
      <c r="E41" s="43">
        <f>I41+K41+M41+O41+Q41+S41+U41+W41+Y41+AA41+AC41+AE41</f>
        <v>13059.1199</v>
      </c>
      <c r="F41" s="36">
        <f t="shared" si="17"/>
        <v>83.609061115869864</v>
      </c>
      <c r="G41" s="36">
        <f t="shared" si="18"/>
        <v>90.926421579494345</v>
      </c>
      <c r="H41" s="37">
        <v>1656.7989</v>
      </c>
      <c r="I41" s="37">
        <v>1435.9197999999999</v>
      </c>
      <c r="J41" s="37">
        <v>1553.721</v>
      </c>
      <c r="K41" s="37">
        <v>1168.5450000000001</v>
      </c>
      <c r="L41" s="37">
        <v>858.64800000000002</v>
      </c>
      <c r="M41" s="37">
        <v>701.53710000000001</v>
      </c>
      <c r="N41" s="37">
        <v>1815.41</v>
      </c>
      <c r="O41" s="37">
        <v>1614.5319999999999</v>
      </c>
      <c r="P41" s="37">
        <v>1034.3979999999999</v>
      </c>
      <c r="Q41" s="37">
        <v>1368.17</v>
      </c>
      <c r="R41" s="37">
        <v>710.71900000000005</v>
      </c>
      <c r="S41" s="37">
        <v>1118.662</v>
      </c>
      <c r="T41" s="37">
        <v>2118.473</v>
      </c>
      <c r="U41" s="37">
        <v>2246.817</v>
      </c>
      <c r="V41" s="37">
        <v>1057.3969999999999</v>
      </c>
      <c r="W41" s="37">
        <v>1052.779</v>
      </c>
      <c r="X41" s="37">
        <v>739.81899999999996</v>
      </c>
      <c r="Y41" s="37">
        <v>779.37300000000005</v>
      </c>
      <c r="Z41" s="37">
        <v>1782.51</v>
      </c>
      <c r="AA41" s="37">
        <v>937.95500000000004</v>
      </c>
      <c r="AB41" s="37">
        <v>1034.4000000000001</v>
      </c>
      <c r="AC41" s="37">
        <v>634.83000000000004</v>
      </c>
      <c r="AD41" s="37">
        <v>1256.97</v>
      </c>
      <c r="AE41" s="37"/>
      <c r="AF41" s="42"/>
      <c r="AG41" s="32">
        <f t="shared" si="5"/>
        <v>15619.2639</v>
      </c>
      <c r="AH41" s="32">
        <f t="shared" si="6"/>
        <v>11545.383900000001</v>
      </c>
      <c r="AI41" s="32">
        <f>I41+K41+M41+O41+Q41+S41+U41+W41+Y41+AA41+AC41+AE41</f>
        <v>13059.1199</v>
      </c>
      <c r="AJ41" s="32">
        <f t="shared" si="8"/>
        <v>-1303.1740000000009</v>
      </c>
    </row>
    <row r="42" spans="1:36" s="39" customFormat="1" ht="24.75" customHeight="1" x14ac:dyDescent="0.25">
      <c r="A42" s="144" t="s">
        <v>44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6"/>
      <c r="AF42" s="38"/>
      <c r="AG42" s="32">
        <f t="shared" si="5"/>
        <v>0</v>
      </c>
      <c r="AH42" s="32">
        <f t="shared" si="6"/>
        <v>0</v>
      </c>
      <c r="AI42" s="32">
        <f t="shared" si="7"/>
        <v>0</v>
      </c>
      <c r="AJ42" s="32">
        <f t="shared" si="8"/>
        <v>0</v>
      </c>
    </row>
    <row r="43" spans="1:36" s="28" customFormat="1" x14ac:dyDescent="0.3">
      <c r="A43" s="35" t="s">
        <v>37</v>
      </c>
      <c r="B43" s="30">
        <f>B45</f>
        <v>6519.4039999999995</v>
      </c>
      <c r="C43" s="30">
        <f>C45</f>
        <v>6364.9549999999999</v>
      </c>
      <c r="D43" s="30">
        <f>D45</f>
        <v>5916.6574199999995</v>
      </c>
      <c r="E43" s="30">
        <f>E45</f>
        <v>5916.6574199999995</v>
      </c>
      <c r="F43" s="36">
        <f t="shared" si="17"/>
        <v>90.754575418243761</v>
      </c>
      <c r="G43" s="36">
        <f t="shared" si="18"/>
        <v>92.95678319799589</v>
      </c>
      <c r="H43" s="40">
        <f>H45</f>
        <v>670.45399999999995</v>
      </c>
      <c r="I43" s="40">
        <f>I45</f>
        <v>566.29949999999997</v>
      </c>
      <c r="J43" s="40">
        <f t="shared" ref="J43:O43" si="20">J45</f>
        <v>580.197</v>
      </c>
      <c r="K43" s="40">
        <f t="shared" si="20"/>
        <v>551.84299999999996</v>
      </c>
      <c r="L43" s="40">
        <f t="shared" si="20"/>
        <v>347.11200000000002</v>
      </c>
      <c r="M43" s="40">
        <f t="shared" si="20"/>
        <v>333.23791999999997</v>
      </c>
      <c r="N43" s="40">
        <f t="shared" si="20"/>
        <v>796.72</v>
      </c>
      <c r="O43" s="40">
        <f t="shared" si="20"/>
        <v>917.70799999999997</v>
      </c>
      <c r="P43" s="40">
        <f>P45</f>
        <v>468.89299999999997</v>
      </c>
      <c r="Q43" s="40">
        <f>Q45</f>
        <v>471.19</v>
      </c>
      <c r="R43" s="40">
        <f t="shared" ref="R43:W43" si="21">R45</f>
        <v>644.72699999999998</v>
      </c>
      <c r="S43" s="40">
        <f t="shared" si="21"/>
        <v>635.17499999999995</v>
      </c>
      <c r="T43" s="40">
        <f t="shared" si="21"/>
        <v>915.12400000000002</v>
      </c>
      <c r="U43" s="40">
        <f t="shared" si="21"/>
        <v>935.20399999999995</v>
      </c>
      <c r="V43" s="40">
        <f t="shared" si="21"/>
        <v>531.08799999999997</v>
      </c>
      <c r="W43" s="40">
        <f t="shared" si="21"/>
        <v>498.97800000000001</v>
      </c>
      <c r="X43" s="40">
        <f>X45</f>
        <v>241.227</v>
      </c>
      <c r="Y43" s="40">
        <f t="shared" ref="Y43:AE43" si="22">Y45</f>
        <v>268.46600000000001</v>
      </c>
      <c r="Z43" s="40">
        <f t="shared" si="22"/>
        <v>736.52</v>
      </c>
      <c r="AA43" s="40">
        <f t="shared" si="22"/>
        <v>437.69600000000003</v>
      </c>
      <c r="AB43" s="40">
        <f t="shared" si="22"/>
        <v>432.89299999999997</v>
      </c>
      <c r="AC43" s="40">
        <f t="shared" si="22"/>
        <v>300.86</v>
      </c>
      <c r="AD43" s="40">
        <f t="shared" si="22"/>
        <v>154.44900000000001</v>
      </c>
      <c r="AE43" s="40">
        <f t="shared" si="22"/>
        <v>0</v>
      </c>
      <c r="AF43" s="25"/>
      <c r="AG43" s="32">
        <f t="shared" si="5"/>
        <v>6519.4039999999995</v>
      </c>
      <c r="AH43" s="32">
        <f t="shared" si="6"/>
        <v>5195.5419999999995</v>
      </c>
      <c r="AI43" s="32">
        <f t="shared" si="7"/>
        <v>5916.6574199999995</v>
      </c>
      <c r="AJ43" s="32">
        <f t="shared" si="8"/>
        <v>-448.29758000000038</v>
      </c>
    </row>
    <row r="44" spans="1:36" s="28" customFormat="1" hidden="1" x14ac:dyDescent="0.3">
      <c r="A44" s="29" t="s">
        <v>39</v>
      </c>
      <c r="B44" s="36"/>
      <c r="C44" s="36"/>
      <c r="D44" s="36"/>
      <c r="E44" s="36"/>
      <c r="F44" s="36">
        <f t="shared" si="17"/>
        <v>0</v>
      </c>
      <c r="G44" s="36">
        <f t="shared" si="18"/>
        <v>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1"/>
      <c r="AF44" s="25"/>
      <c r="AG44" s="32">
        <f t="shared" si="5"/>
        <v>0</v>
      </c>
      <c r="AH44" s="32">
        <f t="shared" si="6"/>
        <v>0</v>
      </c>
      <c r="AI44" s="32">
        <f t="shared" si="7"/>
        <v>0</v>
      </c>
      <c r="AJ44" s="32">
        <f t="shared" si="8"/>
        <v>0</v>
      </c>
    </row>
    <row r="45" spans="1:36" s="28" customFormat="1" x14ac:dyDescent="0.3">
      <c r="A45" s="29" t="s">
        <v>33</v>
      </c>
      <c r="B45" s="43">
        <f>H45+J45+L45+N45+P45+R45+T45+V45+X45+Z45+AB45+AD45</f>
        <v>6519.4039999999995</v>
      </c>
      <c r="C45" s="43">
        <f>H45+J45+L45+N45+P45+R45+T45+V45+X45+Z45+AB45</f>
        <v>6364.9549999999999</v>
      </c>
      <c r="D45" s="43">
        <f>E45</f>
        <v>5916.6574199999995</v>
      </c>
      <c r="E45" s="43">
        <f>I45+K45+M45+O45+Q45+S45+U45+W45+Y45+AA45+AC45+AE45</f>
        <v>5916.6574199999995</v>
      </c>
      <c r="F45" s="36">
        <f>IFERROR(E45/B45*100,0)</f>
        <v>90.754575418243761</v>
      </c>
      <c r="G45" s="36">
        <f>IFERROR(E45/C45*100,0)</f>
        <v>92.95678319799589</v>
      </c>
      <c r="H45" s="37">
        <v>670.45399999999995</v>
      </c>
      <c r="I45" s="37">
        <v>566.29949999999997</v>
      </c>
      <c r="J45" s="37">
        <v>580.197</v>
      </c>
      <c r="K45" s="37">
        <v>551.84299999999996</v>
      </c>
      <c r="L45" s="37">
        <v>347.11200000000002</v>
      </c>
      <c r="M45" s="37">
        <v>333.23791999999997</v>
      </c>
      <c r="N45" s="37">
        <v>796.72</v>
      </c>
      <c r="O45" s="37">
        <v>917.70799999999997</v>
      </c>
      <c r="P45" s="37">
        <v>468.89299999999997</v>
      </c>
      <c r="Q45" s="37">
        <v>471.19</v>
      </c>
      <c r="R45" s="37">
        <v>644.72699999999998</v>
      </c>
      <c r="S45" s="37">
        <v>635.17499999999995</v>
      </c>
      <c r="T45" s="37">
        <v>915.12400000000002</v>
      </c>
      <c r="U45" s="37">
        <v>935.20399999999995</v>
      </c>
      <c r="V45" s="37">
        <v>531.08799999999997</v>
      </c>
      <c r="W45" s="37">
        <v>498.97800000000001</v>
      </c>
      <c r="X45" s="37">
        <v>241.227</v>
      </c>
      <c r="Y45" s="37">
        <v>268.46600000000001</v>
      </c>
      <c r="Z45" s="37">
        <v>736.52</v>
      </c>
      <c r="AA45" s="37">
        <v>437.69600000000003</v>
      </c>
      <c r="AB45" s="37">
        <v>432.89299999999997</v>
      </c>
      <c r="AC45" s="37">
        <v>300.86</v>
      </c>
      <c r="AD45" s="37">
        <v>154.44900000000001</v>
      </c>
      <c r="AE45" s="37"/>
      <c r="AF45" s="25"/>
      <c r="AG45" s="32">
        <f t="shared" si="5"/>
        <v>6519.4039999999995</v>
      </c>
      <c r="AH45" s="32">
        <f t="shared" si="6"/>
        <v>5195.5419999999995</v>
      </c>
      <c r="AI45" s="32">
        <f t="shared" si="7"/>
        <v>5916.6574199999995</v>
      </c>
      <c r="AJ45" s="32">
        <f t="shared" si="8"/>
        <v>-448.29758000000038</v>
      </c>
    </row>
    <row r="46" spans="1:36" s="39" customFormat="1" ht="24.75" hidden="1" customHeight="1" x14ac:dyDescent="0.25">
      <c r="A46" s="144" t="s">
        <v>45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6"/>
      <c r="AF46" s="25"/>
      <c r="AG46" s="32"/>
      <c r="AH46" s="32"/>
      <c r="AI46" s="32"/>
      <c r="AJ46" s="32"/>
    </row>
    <row r="47" spans="1:36" s="39" customFormat="1" hidden="1" x14ac:dyDescent="0.25">
      <c r="A47" s="44" t="s">
        <v>37</v>
      </c>
      <c r="B47" s="45">
        <f>B48</f>
        <v>0</v>
      </c>
      <c r="C47" s="45">
        <f t="shared" ref="C47:E47" si="23">C48</f>
        <v>0</v>
      </c>
      <c r="D47" s="45">
        <f t="shared" si="23"/>
        <v>0</v>
      </c>
      <c r="E47" s="45">
        <f t="shared" si="23"/>
        <v>0</v>
      </c>
      <c r="F47" s="46">
        <f>IFERROR(E47/B47*100,0)</f>
        <v>0</v>
      </c>
      <c r="G47" s="46">
        <f>IFERROR(E47/C47*100,)</f>
        <v>0</v>
      </c>
      <c r="H47" s="45">
        <f>H48</f>
        <v>0</v>
      </c>
      <c r="I47" s="45">
        <f t="shared" ref="I47:AE47" si="24">I48</f>
        <v>0</v>
      </c>
      <c r="J47" s="45">
        <f t="shared" si="24"/>
        <v>0</v>
      </c>
      <c r="K47" s="45">
        <f t="shared" si="24"/>
        <v>0</v>
      </c>
      <c r="L47" s="45">
        <f t="shared" si="24"/>
        <v>0</v>
      </c>
      <c r="M47" s="45">
        <f t="shared" si="24"/>
        <v>0</v>
      </c>
      <c r="N47" s="45">
        <f t="shared" si="24"/>
        <v>0</v>
      </c>
      <c r="O47" s="45">
        <f t="shared" si="24"/>
        <v>0</v>
      </c>
      <c r="P47" s="45">
        <f t="shared" si="24"/>
        <v>0</v>
      </c>
      <c r="Q47" s="45">
        <f t="shared" si="24"/>
        <v>0</v>
      </c>
      <c r="R47" s="45">
        <f t="shared" si="24"/>
        <v>0</v>
      </c>
      <c r="S47" s="45">
        <f t="shared" si="24"/>
        <v>0</v>
      </c>
      <c r="T47" s="45">
        <f t="shared" si="24"/>
        <v>0</v>
      </c>
      <c r="U47" s="45">
        <f t="shared" si="24"/>
        <v>0</v>
      </c>
      <c r="V47" s="45">
        <f t="shared" si="24"/>
        <v>0</v>
      </c>
      <c r="W47" s="45">
        <f t="shared" si="24"/>
        <v>0</v>
      </c>
      <c r="X47" s="45">
        <f t="shared" si="24"/>
        <v>0</v>
      </c>
      <c r="Y47" s="45">
        <f t="shared" si="24"/>
        <v>0</v>
      </c>
      <c r="Z47" s="45">
        <f t="shared" si="24"/>
        <v>0</v>
      </c>
      <c r="AA47" s="45">
        <f t="shared" si="24"/>
        <v>0</v>
      </c>
      <c r="AB47" s="45">
        <f t="shared" si="24"/>
        <v>0</v>
      </c>
      <c r="AC47" s="45">
        <f t="shared" si="24"/>
        <v>0</v>
      </c>
      <c r="AD47" s="45">
        <f t="shared" si="24"/>
        <v>0</v>
      </c>
      <c r="AE47" s="45">
        <f t="shared" si="24"/>
        <v>0</v>
      </c>
      <c r="AF47" s="45"/>
      <c r="AG47" s="32"/>
      <c r="AH47" s="32"/>
      <c r="AI47" s="32"/>
      <c r="AJ47" s="32"/>
    </row>
    <row r="48" spans="1:36" s="39" customFormat="1" hidden="1" x14ac:dyDescent="0.3">
      <c r="A48" s="47" t="s">
        <v>31</v>
      </c>
      <c r="B48" s="43">
        <f>H48+J48+L48+N48+P48+R48+T48+V48+X48+Z48+AB48+AD48</f>
        <v>0</v>
      </c>
      <c r="C48" s="43">
        <f>H48+J48+L48+N48+P48+R48+T48+V48+X48+Z48</f>
        <v>0</v>
      </c>
      <c r="D48" s="43">
        <f>E48</f>
        <v>0</v>
      </c>
      <c r="E48" s="43">
        <f>I48+K48+M48+O48+Q48+S48+U48+W48+Y48+AA48+AC48+AE48</f>
        <v>0</v>
      </c>
      <c r="F48" s="48">
        <f>IFERROR(E48/B48*100,0)</f>
        <v>0</v>
      </c>
      <c r="G48" s="49">
        <f>IFERROR(E48/C48*100,)</f>
        <v>0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>
        <v>0</v>
      </c>
      <c r="AA48" s="43"/>
      <c r="AB48" s="43">
        <v>0</v>
      </c>
      <c r="AC48" s="43"/>
      <c r="AD48" s="43">
        <v>0</v>
      </c>
      <c r="AE48" s="43"/>
      <c r="AF48" s="25"/>
      <c r="AG48" s="32"/>
      <c r="AH48" s="32"/>
      <c r="AI48" s="32"/>
      <c r="AJ48" s="32"/>
    </row>
    <row r="49" spans="1:36" s="39" customFormat="1" ht="27.75" customHeight="1" x14ac:dyDescent="0.25">
      <c r="A49" s="144" t="s">
        <v>45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6"/>
      <c r="AF49" s="25"/>
      <c r="AG49" s="32"/>
      <c r="AH49" s="32"/>
      <c r="AI49" s="32"/>
      <c r="AJ49" s="32"/>
    </row>
    <row r="50" spans="1:36" s="28" customFormat="1" x14ac:dyDescent="0.25">
      <c r="A50" s="44" t="s">
        <v>37</v>
      </c>
      <c r="B50" s="45">
        <f>B51</f>
        <v>535.29999999999995</v>
      </c>
      <c r="C50" s="45">
        <f t="shared" ref="C50:E50" si="25">C51</f>
        <v>535.29999999999995</v>
      </c>
      <c r="D50" s="45">
        <f t="shared" si="25"/>
        <v>56.77</v>
      </c>
      <c r="E50" s="45">
        <f t="shared" si="25"/>
        <v>56.77</v>
      </c>
      <c r="F50" s="129">
        <f>E50/B50*100</f>
        <v>10.605268073977211</v>
      </c>
      <c r="G50" s="129">
        <f>IFERROR(E50/C50*100,)</f>
        <v>10.605268073977211</v>
      </c>
      <c r="H50" s="45">
        <f>H51</f>
        <v>0</v>
      </c>
      <c r="I50" s="45">
        <f t="shared" ref="I50:AE50" si="26">I51</f>
        <v>0</v>
      </c>
      <c r="J50" s="45">
        <f t="shared" si="26"/>
        <v>0</v>
      </c>
      <c r="K50" s="45">
        <f t="shared" si="26"/>
        <v>0</v>
      </c>
      <c r="L50" s="45">
        <f t="shared" si="26"/>
        <v>0</v>
      </c>
      <c r="M50" s="45">
        <f t="shared" si="26"/>
        <v>0</v>
      </c>
      <c r="N50" s="45">
        <f t="shared" si="26"/>
        <v>0</v>
      </c>
      <c r="O50" s="45">
        <f t="shared" si="26"/>
        <v>0</v>
      </c>
      <c r="P50" s="45">
        <f t="shared" si="26"/>
        <v>0</v>
      </c>
      <c r="Q50" s="45">
        <f t="shared" si="26"/>
        <v>0</v>
      </c>
      <c r="R50" s="45">
        <f t="shared" si="26"/>
        <v>0</v>
      </c>
      <c r="S50" s="45">
        <f t="shared" si="26"/>
        <v>0</v>
      </c>
      <c r="T50" s="45">
        <f t="shared" si="26"/>
        <v>0</v>
      </c>
      <c r="U50" s="45">
        <f t="shared" si="26"/>
        <v>0</v>
      </c>
      <c r="V50" s="45">
        <f t="shared" si="26"/>
        <v>0</v>
      </c>
      <c r="W50" s="45">
        <f t="shared" si="26"/>
        <v>0</v>
      </c>
      <c r="X50" s="45">
        <f t="shared" si="26"/>
        <v>0</v>
      </c>
      <c r="Y50" s="45">
        <f t="shared" si="26"/>
        <v>0</v>
      </c>
      <c r="Z50" s="45">
        <f t="shared" si="26"/>
        <v>0</v>
      </c>
      <c r="AA50" s="45">
        <f t="shared" si="26"/>
        <v>0</v>
      </c>
      <c r="AB50" s="45">
        <f t="shared" si="26"/>
        <v>535.29999999999995</v>
      </c>
      <c r="AC50" s="45">
        <f t="shared" si="26"/>
        <v>56.77</v>
      </c>
      <c r="AD50" s="45">
        <f t="shared" si="26"/>
        <v>0</v>
      </c>
      <c r="AE50" s="45">
        <f t="shared" si="26"/>
        <v>0</v>
      </c>
      <c r="AF50" s="45"/>
      <c r="AG50" s="32"/>
      <c r="AH50" s="32"/>
      <c r="AI50" s="32"/>
      <c r="AJ50" s="32"/>
    </row>
    <row r="51" spans="1:36" s="28" customFormat="1" x14ac:dyDescent="0.3">
      <c r="A51" s="47" t="s">
        <v>31</v>
      </c>
      <c r="B51" s="43">
        <f>H51+J51+L51+N51+P51+R51+T51+V51+X51+Z51+AB51+AD51</f>
        <v>535.29999999999995</v>
      </c>
      <c r="C51" s="50">
        <f>H51+J51+L51+N51+P51+R51+T51+V51+X51+Z51+AB51</f>
        <v>535.29999999999995</v>
      </c>
      <c r="D51" s="43">
        <f>E51</f>
        <v>56.77</v>
      </c>
      <c r="E51" s="43">
        <f>I51+K51+M51+O51+Q51+S51+U51+W51+Y51+AA51+AC51+AE51</f>
        <v>56.77</v>
      </c>
      <c r="F51" s="130">
        <f>E51/B51*100</f>
        <v>10.605268073977211</v>
      </c>
      <c r="G51" s="131">
        <f>IFERROR(E51/C51*100,)</f>
        <v>10.605268073977211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>
        <v>0</v>
      </c>
      <c r="W51" s="43"/>
      <c r="X51" s="43"/>
      <c r="Y51" s="43"/>
      <c r="Z51" s="43"/>
      <c r="AA51" s="43"/>
      <c r="AB51" s="43">
        <v>535.29999999999995</v>
      </c>
      <c r="AC51" s="43">
        <v>56.77</v>
      </c>
      <c r="AD51" s="43"/>
      <c r="AE51" s="43"/>
      <c r="AF51" s="25"/>
      <c r="AG51" s="32"/>
      <c r="AH51" s="32"/>
      <c r="AI51" s="32"/>
      <c r="AJ51" s="32"/>
    </row>
    <row r="52" spans="1:36" s="39" customFormat="1" ht="48" customHeight="1" x14ac:dyDescent="0.3">
      <c r="A52" s="138" t="s">
        <v>46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40"/>
      <c r="AF52" s="36"/>
      <c r="AG52" s="32"/>
      <c r="AH52" s="32"/>
      <c r="AI52" s="32"/>
      <c r="AJ52" s="32"/>
    </row>
    <row r="53" spans="1:36" s="28" customFormat="1" ht="56.25" x14ac:dyDescent="0.25">
      <c r="A53" s="22" t="s">
        <v>47</v>
      </c>
      <c r="B53" s="23">
        <f>B54+B55</f>
        <v>7501.1999999999989</v>
      </c>
      <c r="C53" s="23">
        <f t="shared" ref="C53:E53" si="27">C54+C55</f>
        <v>7501.1999999999989</v>
      </c>
      <c r="D53" s="23">
        <f t="shared" si="27"/>
        <v>99.15</v>
      </c>
      <c r="E53" s="23">
        <f t="shared" si="27"/>
        <v>99.15</v>
      </c>
      <c r="F53" s="23">
        <f>IFERROR(E53/B53*100,0)</f>
        <v>1.3217885138377861</v>
      </c>
      <c r="G53" s="23">
        <f>IFERROR(E53/C53*100,0)</f>
        <v>1.3217885138377861</v>
      </c>
      <c r="H53" s="23">
        <f>H54+H55</f>
        <v>0</v>
      </c>
      <c r="I53" s="23">
        <f t="shared" ref="I53:AE53" si="28">I54+I55</f>
        <v>0</v>
      </c>
      <c r="J53" s="23">
        <f t="shared" si="28"/>
        <v>0</v>
      </c>
      <c r="K53" s="23">
        <f t="shared" si="28"/>
        <v>0</v>
      </c>
      <c r="L53" s="23">
        <f t="shared" si="28"/>
        <v>0</v>
      </c>
      <c r="M53" s="23">
        <f t="shared" si="28"/>
        <v>0</v>
      </c>
      <c r="N53" s="23">
        <f t="shared" si="28"/>
        <v>0</v>
      </c>
      <c r="O53" s="23">
        <f t="shared" si="28"/>
        <v>0</v>
      </c>
      <c r="P53" s="23">
        <f t="shared" si="28"/>
        <v>0</v>
      </c>
      <c r="Q53" s="23">
        <f t="shared" si="28"/>
        <v>0</v>
      </c>
      <c r="R53" s="23">
        <f t="shared" si="28"/>
        <v>0</v>
      </c>
      <c r="S53" s="23">
        <f t="shared" si="28"/>
        <v>0</v>
      </c>
      <c r="T53" s="23">
        <f t="shared" si="28"/>
        <v>0</v>
      </c>
      <c r="U53" s="23">
        <f t="shared" si="28"/>
        <v>0</v>
      </c>
      <c r="V53" s="23">
        <f t="shared" si="28"/>
        <v>60</v>
      </c>
      <c r="W53" s="23">
        <f t="shared" si="28"/>
        <v>0</v>
      </c>
      <c r="X53" s="23">
        <f>X54+X55</f>
        <v>6922</v>
      </c>
      <c r="Y53" s="23">
        <f t="shared" si="28"/>
        <v>0</v>
      </c>
      <c r="Z53" s="23">
        <f t="shared" si="28"/>
        <v>519.20000000000005</v>
      </c>
      <c r="AA53" s="23">
        <f t="shared" si="28"/>
        <v>99.15</v>
      </c>
      <c r="AB53" s="23">
        <f t="shared" si="28"/>
        <v>0</v>
      </c>
      <c r="AC53" s="23">
        <f t="shared" si="28"/>
        <v>4702</v>
      </c>
      <c r="AD53" s="23">
        <f t="shared" si="28"/>
        <v>0</v>
      </c>
      <c r="AE53" s="23">
        <f t="shared" si="28"/>
        <v>0</v>
      </c>
      <c r="AF53" s="51"/>
      <c r="AG53" s="32">
        <f t="shared" si="5"/>
        <v>7501.2</v>
      </c>
      <c r="AH53" s="32">
        <f t="shared" si="6"/>
        <v>6982</v>
      </c>
      <c r="AI53" s="32">
        <f t="shared" si="7"/>
        <v>4801.1499999999996</v>
      </c>
      <c r="AJ53" s="32">
        <f t="shared" si="8"/>
        <v>-7402.0499999999993</v>
      </c>
    </row>
    <row r="54" spans="1:36" s="53" customFormat="1" ht="37.5" x14ac:dyDescent="0.3">
      <c r="A54" s="33" t="s">
        <v>32</v>
      </c>
      <c r="B54" s="43">
        <f>B60+B88+B107</f>
        <v>2800.7999999999997</v>
      </c>
      <c r="C54" s="43">
        <f>C60+C88+C107</f>
        <v>2800.7999999999997</v>
      </c>
      <c r="D54" s="43">
        <f t="shared" ref="C54:E56" si="29">D60+D88</f>
        <v>0</v>
      </c>
      <c r="E54" s="43">
        <f t="shared" si="29"/>
        <v>0</v>
      </c>
      <c r="F54" s="43">
        <f>IFERROR(E54/B54*100,0)</f>
        <v>0</v>
      </c>
      <c r="G54" s="43">
        <f>IFERROR(E54/C54*100,0)</f>
        <v>0</v>
      </c>
      <c r="H54" s="43">
        <f t="shared" ref="H54:AE55" si="30">H60+H88+H107</f>
        <v>0</v>
      </c>
      <c r="I54" s="43">
        <f t="shared" si="30"/>
        <v>0</v>
      </c>
      <c r="J54" s="43">
        <f t="shared" si="30"/>
        <v>0</v>
      </c>
      <c r="K54" s="43">
        <f t="shared" si="30"/>
        <v>0</v>
      </c>
      <c r="L54" s="43">
        <f t="shared" si="30"/>
        <v>0</v>
      </c>
      <c r="M54" s="43">
        <f t="shared" si="30"/>
        <v>0</v>
      </c>
      <c r="N54" s="43">
        <f t="shared" si="30"/>
        <v>0</v>
      </c>
      <c r="O54" s="43">
        <f t="shared" si="30"/>
        <v>0</v>
      </c>
      <c r="P54" s="43">
        <f t="shared" si="30"/>
        <v>0</v>
      </c>
      <c r="Q54" s="43">
        <f t="shared" si="30"/>
        <v>0</v>
      </c>
      <c r="R54" s="43">
        <f t="shared" si="30"/>
        <v>0</v>
      </c>
      <c r="S54" s="43">
        <f t="shared" si="30"/>
        <v>0</v>
      </c>
      <c r="T54" s="43">
        <f t="shared" si="30"/>
        <v>0</v>
      </c>
      <c r="U54" s="43">
        <f t="shared" si="30"/>
        <v>0</v>
      </c>
      <c r="V54" s="43">
        <f t="shared" si="30"/>
        <v>0</v>
      </c>
      <c r="W54" s="43">
        <f t="shared" si="30"/>
        <v>0</v>
      </c>
      <c r="X54" s="43">
        <f>X60+X88+X107</f>
        <v>2800.7999999999997</v>
      </c>
      <c r="Y54" s="43">
        <f t="shared" si="30"/>
        <v>0</v>
      </c>
      <c r="Z54" s="43">
        <f t="shared" si="30"/>
        <v>0</v>
      </c>
      <c r="AA54" s="43">
        <f t="shared" si="30"/>
        <v>0</v>
      </c>
      <c r="AB54" s="43">
        <f t="shared" si="30"/>
        <v>0</v>
      </c>
      <c r="AC54" s="43">
        <f>AC60+AC88+AC107</f>
        <v>2800.7999999999997</v>
      </c>
      <c r="AD54" s="43">
        <f t="shared" si="30"/>
        <v>0</v>
      </c>
      <c r="AE54" s="43">
        <f t="shared" si="30"/>
        <v>0</v>
      </c>
      <c r="AF54" s="38"/>
      <c r="AG54" s="52">
        <f t="shared" si="5"/>
        <v>2800.7999999999997</v>
      </c>
      <c r="AH54" s="52">
        <f t="shared" si="6"/>
        <v>2800.7999999999997</v>
      </c>
      <c r="AI54" s="52">
        <f t="shared" si="7"/>
        <v>2800.7999999999997</v>
      </c>
      <c r="AJ54" s="52">
        <f t="shared" si="8"/>
        <v>-2800.7999999999997</v>
      </c>
    </row>
    <row r="55" spans="1:36" s="53" customFormat="1" x14ac:dyDescent="0.3">
      <c r="A55" s="29" t="s">
        <v>33</v>
      </c>
      <c r="B55" s="43">
        <f>B61+B89+B108</f>
        <v>4700.3999999999996</v>
      </c>
      <c r="C55" s="43">
        <f>C61+C89+C108</f>
        <v>4700.3999999999996</v>
      </c>
      <c r="D55" s="43">
        <f t="shared" si="29"/>
        <v>99.15</v>
      </c>
      <c r="E55" s="43">
        <f t="shared" si="29"/>
        <v>99.15</v>
      </c>
      <c r="F55" s="43">
        <f>IFERROR(E55/B55*100,0)</f>
        <v>2.1093949451110547</v>
      </c>
      <c r="G55" s="43">
        <f>IFERROR(E55/C55*100,0)</f>
        <v>2.1093949451110547</v>
      </c>
      <c r="H55" s="43">
        <f t="shared" si="30"/>
        <v>0</v>
      </c>
      <c r="I55" s="43">
        <f t="shared" si="30"/>
        <v>0</v>
      </c>
      <c r="J55" s="43">
        <f t="shared" si="30"/>
        <v>0</v>
      </c>
      <c r="K55" s="43">
        <f t="shared" si="30"/>
        <v>0</v>
      </c>
      <c r="L55" s="43">
        <f t="shared" si="30"/>
        <v>0</v>
      </c>
      <c r="M55" s="43">
        <f t="shared" si="30"/>
        <v>0</v>
      </c>
      <c r="N55" s="43">
        <f t="shared" si="30"/>
        <v>0</v>
      </c>
      <c r="O55" s="43">
        <f t="shared" si="30"/>
        <v>0</v>
      </c>
      <c r="P55" s="43">
        <f t="shared" si="30"/>
        <v>0</v>
      </c>
      <c r="Q55" s="43">
        <f t="shared" si="30"/>
        <v>0</v>
      </c>
      <c r="R55" s="43">
        <f t="shared" si="30"/>
        <v>0</v>
      </c>
      <c r="S55" s="43">
        <f t="shared" si="30"/>
        <v>0</v>
      </c>
      <c r="T55" s="43">
        <f t="shared" si="30"/>
        <v>0</v>
      </c>
      <c r="U55" s="43">
        <f t="shared" si="30"/>
        <v>0</v>
      </c>
      <c r="V55" s="43">
        <f t="shared" si="30"/>
        <v>60</v>
      </c>
      <c r="W55" s="43">
        <f t="shared" si="30"/>
        <v>0</v>
      </c>
      <c r="X55" s="43">
        <f t="shared" si="30"/>
        <v>4121.2</v>
      </c>
      <c r="Y55" s="43">
        <f t="shared" si="30"/>
        <v>0</v>
      </c>
      <c r="Z55" s="43">
        <f t="shared" si="30"/>
        <v>519.20000000000005</v>
      </c>
      <c r="AA55" s="43">
        <f t="shared" si="30"/>
        <v>99.15</v>
      </c>
      <c r="AB55" s="43">
        <f t="shared" si="30"/>
        <v>0</v>
      </c>
      <c r="AC55" s="43">
        <f t="shared" si="30"/>
        <v>1901.2</v>
      </c>
      <c r="AD55" s="43">
        <f t="shared" si="30"/>
        <v>0</v>
      </c>
      <c r="AE55" s="43">
        <f t="shared" si="30"/>
        <v>0</v>
      </c>
      <c r="AF55" s="38"/>
      <c r="AG55" s="52">
        <f t="shared" si="5"/>
        <v>4700.3999999999996</v>
      </c>
      <c r="AH55" s="52">
        <f t="shared" si="6"/>
        <v>4181.2</v>
      </c>
      <c r="AI55" s="52">
        <f t="shared" si="7"/>
        <v>2000.3500000000001</v>
      </c>
      <c r="AJ55" s="52">
        <f t="shared" si="8"/>
        <v>-4601.25</v>
      </c>
    </row>
    <row r="56" spans="1:36" s="53" customFormat="1" ht="37.5" hidden="1" x14ac:dyDescent="0.3">
      <c r="A56" s="54" t="s">
        <v>34</v>
      </c>
      <c r="B56" s="55">
        <f>B62+B90</f>
        <v>0</v>
      </c>
      <c r="C56" s="55">
        <f t="shared" si="29"/>
        <v>0</v>
      </c>
      <c r="D56" s="55">
        <f t="shared" si="29"/>
        <v>0</v>
      </c>
      <c r="E56" s="55">
        <f t="shared" si="29"/>
        <v>0</v>
      </c>
      <c r="F56" s="55">
        <f>IFERROR(E56/B56*100,0)</f>
        <v>0</v>
      </c>
      <c r="G56" s="55">
        <f>IFERROR(E56/C56*100,0)</f>
        <v>0</v>
      </c>
      <c r="H56" s="55">
        <f>H62</f>
        <v>0</v>
      </c>
      <c r="I56" s="55">
        <f t="shared" ref="I56:AE56" si="31">I62+I90</f>
        <v>0</v>
      </c>
      <c r="J56" s="55">
        <f t="shared" si="31"/>
        <v>0</v>
      </c>
      <c r="K56" s="55">
        <f t="shared" si="31"/>
        <v>0</v>
      </c>
      <c r="L56" s="55">
        <f t="shared" si="31"/>
        <v>0</v>
      </c>
      <c r="M56" s="55">
        <f t="shared" si="31"/>
        <v>0</v>
      </c>
      <c r="N56" s="55">
        <f t="shared" si="31"/>
        <v>0</v>
      </c>
      <c r="O56" s="55">
        <f t="shared" si="31"/>
        <v>0</v>
      </c>
      <c r="P56" s="55">
        <f t="shared" si="31"/>
        <v>0</v>
      </c>
      <c r="Q56" s="55">
        <f t="shared" si="31"/>
        <v>0</v>
      </c>
      <c r="R56" s="55">
        <f t="shared" si="31"/>
        <v>0</v>
      </c>
      <c r="S56" s="55">
        <f t="shared" si="31"/>
        <v>0</v>
      </c>
      <c r="T56" s="55">
        <f t="shared" si="31"/>
        <v>0</v>
      </c>
      <c r="U56" s="55">
        <f t="shared" si="31"/>
        <v>0</v>
      </c>
      <c r="V56" s="55">
        <f t="shared" si="31"/>
        <v>0</v>
      </c>
      <c r="W56" s="55">
        <f t="shared" si="31"/>
        <v>0</v>
      </c>
      <c r="X56" s="55">
        <f t="shared" si="31"/>
        <v>0</v>
      </c>
      <c r="Y56" s="55">
        <f t="shared" si="31"/>
        <v>0</v>
      </c>
      <c r="Z56" s="55">
        <f t="shared" si="31"/>
        <v>0</v>
      </c>
      <c r="AA56" s="55">
        <f t="shared" si="31"/>
        <v>0</v>
      </c>
      <c r="AB56" s="55">
        <f t="shared" si="31"/>
        <v>0</v>
      </c>
      <c r="AC56" s="55">
        <f t="shared" si="31"/>
        <v>0</v>
      </c>
      <c r="AD56" s="55">
        <f t="shared" si="31"/>
        <v>0</v>
      </c>
      <c r="AE56" s="55">
        <f t="shared" si="31"/>
        <v>0</v>
      </c>
      <c r="AF56" s="38"/>
      <c r="AG56" s="52">
        <f t="shared" si="5"/>
        <v>0</v>
      </c>
      <c r="AH56" s="52">
        <f t="shared" si="6"/>
        <v>0</v>
      </c>
      <c r="AI56" s="52">
        <f t="shared" si="7"/>
        <v>0</v>
      </c>
      <c r="AJ56" s="52">
        <f t="shared" si="8"/>
        <v>0</v>
      </c>
    </row>
    <row r="57" spans="1:36" s="39" customFormat="1" ht="29.25" customHeight="1" x14ac:dyDescent="0.25">
      <c r="A57" s="147" t="s">
        <v>76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2"/>
      <c r="AF57" s="38"/>
      <c r="AG57" s="32">
        <f t="shared" si="5"/>
        <v>0</v>
      </c>
      <c r="AH57" s="32">
        <f t="shared" si="6"/>
        <v>0</v>
      </c>
      <c r="AI57" s="32">
        <f t="shared" si="7"/>
        <v>0</v>
      </c>
      <c r="AJ57" s="32">
        <f t="shared" si="8"/>
        <v>0</v>
      </c>
    </row>
    <row r="58" spans="1:36" s="28" customFormat="1" ht="41.25" customHeight="1" x14ac:dyDescent="0.3">
      <c r="A58" s="35" t="s">
        <v>37</v>
      </c>
      <c r="B58" s="30">
        <f>B59+B60+B61+B63</f>
        <v>488.44400000000002</v>
      </c>
      <c r="C58" s="30">
        <f>C59+C60+C61+C63</f>
        <v>488.44400000000002</v>
      </c>
      <c r="D58" s="30">
        <f>D59+D60+D61+D63</f>
        <v>0</v>
      </c>
      <c r="E58" s="30">
        <f>E59+E60+E61+E63</f>
        <v>0</v>
      </c>
      <c r="F58" s="30">
        <f t="shared" ref="F58:F63" si="32">IFERROR(E58/B58*100,0)</f>
        <v>0</v>
      </c>
      <c r="G58" s="30">
        <f t="shared" ref="G58:G63" si="33">IFERROR(E58/C58*100,0)</f>
        <v>0</v>
      </c>
      <c r="H58" s="30">
        <f>H59+H60+H61+H63</f>
        <v>0</v>
      </c>
      <c r="I58" s="30">
        <f>I59+I60+I61+I63</f>
        <v>0</v>
      </c>
      <c r="J58" s="30">
        <f>J59+J60+J61+J63</f>
        <v>0</v>
      </c>
      <c r="K58" s="30">
        <f>K59+K60+K61+K63</f>
        <v>0</v>
      </c>
      <c r="L58" s="30">
        <f t="shared" ref="L58:AE58" si="34">L59+L60+L61+L63</f>
        <v>0</v>
      </c>
      <c r="M58" s="30">
        <f t="shared" si="34"/>
        <v>0</v>
      </c>
      <c r="N58" s="30">
        <f t="shared" si="34"/>
        <v>0</v>
      </c>
      <c r="O58" s="30">
        <f t="shared" si="34"/>
        <v>0</v>
      </c>
      <c r="P58" s="30">
        <f t="shared" si="34"/>
        <v>0</v>
      </c>
      <c r="Q58" s="30">
        <f t="shared" si="34"/>
        <v>0</v>
      </c>
      <c r="R58" s="30">
        <f t="shared" si="34"/>
        <v>0</v>
      </c>
      <c r="S58" s="30">
        <f t="shared" si="34"/>
        <v>0</v>
      </c>
      <c r="T58" s="30">
        <f t="shared" si="34"/>
        <v>0</v>
      </c>
      <c r="U58" s="30">
        <f t="shared" si="34"/>
        <v>0</v>
      </c>
      <c r="V58" s="30">
        <f t="shared" si="34"/>
        <v>0</v>
      </c>
      <c r="W58" s="30">
        <f t="shared" si="34"/>
        <v>0</v>
      </c>
      <c r="X58" s="30">
        <f t="shared" si="34"/>
        <v>488.44400000000002</v>
      </c>
      <c r="Y58" s="30">
        <f t="shared" si="34"/>
        <v>0</v>
      </c>
      <c r="Z58" s="30">
        <f t="shared" si="34"/>
        <v>0</v>
      </c>
      <c r="AA58" s="30">
        <f t="shared" si="34"/>
        <v>0</v>
      </c>
      <c r="AB58" s="30">
        <f>AB59+AB60+AB61+AB63</f>
        <v>0</v>
      </c>
      <c r="AC58" s="30">
        <f t="shared" si="34"/>
        <v>488.44400000000002</v>
      </c>
      <c r="AD58" s="30">
        <f t="shared" si="34"/>
        <v>0</v>
      </c>
      <c r="AE58" s="30">
        <f t="shared" si="34"/>
        <v>0</v>
      </c>
      <c r="AF58" s="56"/>
      <c r="AG58" s="32">
        <f t="shared" si="5"/>
        <v>488.44400000000002</v>
      </c>
      <c r="AH58" s="32">
        <f t="shared" si="6"/>
        <v>488.44400000000002</v>
      </c>
      <c r="AI58" s="32">
        <f t="shared" si="7"/>
        <v>488.44400000000002</v>
      </c>
      <c r="AJ58" s="32">
        <f t="shared" si="8"/>
        <v>-488.44400000000002</v>
      </c>
    </row>
    <row r="59" spans="1:36" s="53" customFormat="1" ht="20.25" hidden="1" customHeight="1" x14ac:dyDescent="0.3">
      <c r="A59" s="29" t="s">
        <v>31</v>
      </c>
      <c r="B59" s="36">
        <v>0</v>
      </c>
      <c r="C59" s="36">
        <v>0</v>
      </c>
      <c r="D59" s="36">
        <v>0</v>
      </c>
      <c r="E59" s="36">
        <v>0</v>
      </c>
      <c r="F59" s="36">
        <f t="shared" si="32"/>
        <v>0</v>
      </c>
      <c r="G59" s="36">
        <f t="shared" si="33"/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8"/>
      <c r="AG59" s="52">
        <f t="shared" si="5"/>
        <v>0</v>
      </c>
      <c r="AH59" s="52">
        <f t="shared" si="6"/>
        <v>0</v>
      </c>
      <c r="AI59" s="52">
        <f t="shared" si="7"/>
        <v>0</v>
      </c>
      <c r="AJ59" s="52">
        <f t="shared" si="8"/>
        <v>0</v>
      </c>
    </row>
    <row r="60" spans="1:36" s="53" customFormat="1" ht="37.5" x14ac:dyDescent="0.3">
      <c r="A60" s="33" t="s">
        <v>32</v>
      </c>
      <c r="B60" s="43">
        <f>B66+B72+B77+B82</f>
        <v>439.6</v>
      </c>
      <c r="C60" s="43">
        <f>C66</f>
        <v>439.6</v>
      </c>
      <c r="D60" s="43">
        <f>D72+D77+D82</f>
        <v>0</v>
      </c>
      <c r="E60" s="43">
        <f>E72+E77+E82</f>
        <v>0</v>
      </c>
      <c r="F60" s="43">
        <f t="shared" si="32"/>
        <v>0</v>
      </c>
      <c r="G60" s="43">
        <f t="shared" si="33"/>
        <v>0</v>
      </c>
      <c r="H60" s="43">
        <f t="shared" ref="H60:V60" si="35">H72+H77+H82</f>
        <v>0</v>
      </c>
      <c r="I60" s="43">
        <f t="shared" si="35"/>
        <v>0</v>
      </c>
      <c r="J60" s="43">
        <f t="shared" si="35"/>
        <v>0</v>
      </c>
      <c r="K60" s="43">
        <f t="shared" si="35"/>
        <v>0</v>
      </c>
      <c r="L60" s="43">
        <f t="shared" si="35"/>
        <v>0</v>
      </c>
      <c r="M60" s="43">
        <f t="shared" si="35"/>
        <v>0</v>
      </c>
      <c r="N60" s="43">
        <f t="shared" si="35"/>
        <v>0</v>
      </c>
      <c r="O60" s="43">
        <f t="shared" si="35"/>
        <v>0</v>
      </c>
      <c r="P60" s="43">
        <f t="shared" si="35"/>
        <v>0</v>
      </c>
      <c r="Q60" s="43">
        <f t="shared" si="35"/>
        <v>0</v>
      </c>
      <c r="R60" s="43">
        <f t="shared" si="35"/>
        <v>0</v>
      </c>
      <c r="S60" s="43">
        <f t="shared" si="35"/>
        <v>0</v>
      </c>
      <c r="T60" s="43">
        <f t="shared" si="35"/>
        <v>0</v>
      </c>
      <c r="U60" s="43">
        <f t="shared" si="35"/>
        <v>0</v>
      </c>
      <c r="V60" s="43">
        <f t="shared" si="35"/>
        <v>0</v>
      </c>
      <c r="W60" s="43">
        <f>W72+W77+W8</f>
        <v>0</v>
      </c>
      <c r="X60" s="43">
        <f>X66+X72+X77+X82</f>
        <v>439.6</v>
      </c>
      <c r="Y60" s="43">
        <f t="shared" ref="Y60:AE60" si="36">Y72+Y77+Y82</f>
        <v>0</v>
      </c>
      <c r="Z60" s="43">
        <f t="shared" si="36"/>
        <v>0</v>
      </c>
      <c r="AA60" s="43">
        <f t="shared" si="36"/>
        <v>0</v>
      </c>
      <c r="AB60" s="43">
        <f t="shared" si="36"/>
        <v>0</v>
      </c>
      <c r="AC60" s="43">
        <f>AC66+AC72+AC77+AC82</f>
        <v>439.6</v>
      </c>
      <c r="AD60" s="43">
        <f t="shared" si="36"/>
        <v>0</v>
      </c>
      <c r="AE60" s="43">
        <f t="shared" si="36"/>
        <v>0</v>
      </c>
      <c r="AF60" s="38"/>
      <c r="AG60" s="52">
        <f t="shared" si="5"/>
        <v>439.6</v>
      </c>
      <c r="AH60" s="52">
        <f t="shared" si="6"/>
        <v>439.6</v>
      </c>
      <c r="AI60" s="52">
        <f t="shared" si="7"/>
        <v>439.6</v>
      </c>
      <c r="AJ60" s="52">
        <f t="shared" si="8"/>
        <v>-439.6</v>
      </c>
    </row>
    <row r="61" spans="1:36" s="53" customFormat="1" x14ac:dyDescent="0.3">
      <c r="A61" s="29" t="s">
        <v>33</v>
      </c>
      <c r="B61" s="43">
        <f>B67+B73+B78+B83</f>
        <v>48.844000000000001</v>
      </c>
      <c r="C61" s="43">
        <f>C67</f>
        <v>48.844000000000001</v>
      </c>
      <c r="D61" s="43">
        <f>D67+D73+D78+D83</f>
        <v>0</v>
      </c>
      <c r="E61" s="43">
        <f>E67+E73+E78+E83</f>
        <v>0</v>
      </c>
      <c r="F61" s="43">
        <f t="shared" si="32"/>
        <v>0</v>
      </c>
      <c r="G61" s="43">
        <f t="shared" si="33"/>
        <v>0</v>
      </c>
      <c r="H61" s="43">
        <f t="shared" ref="H61:W61" si="37">H67+H73+H78+H83</f>
        <v>0</v>
      </c>
      <c r="I61" s="43">
        <f t="shared" si="37"/>
        <v>0</v>
      </c>
      <c r="J61" s="43">
        <f t="shared" si="37"/>
        <v>0</v>
      </c>
      <c r="K61" s="43">
        <f t="shared" si="37"/>
        <v>0</v>
      </c>
      <c r="L61" s="43">
        <f t="shared" si="37"/>
        <v>0</v>
      </c>
      <c r="M61" s="43">
        <f t="shared" si="37"/>
        <v>0</v>
      </c>
      <c r="N61" s="43">
        <f t="shared" si="37"/>
        <v>0</v>
      </c>
      <c r="O61" s="43">
        <f t="shared" si="37"/>
        <v>0</v>
      </c>
      <c r="P61" s="43">
        <f t="shared" si="37"/>
        <v>0</v>
      </c>
      <c r="Q61" s="43">
        <f t="shared" si="37"/>
        <v>0</v>
      </c>
      <c r="R61" s="43">
        <f t="shared" si="37"/>
        <v>0</v>
      </c>
      <c r="S61" s="43">
        <f t="shared" si="37"/>
        <v>0</v>
      </c>
      <c r="T61" s="43">
        <f t="shared" si="37"/>
        <v>0</v>
      </c>
      <c r="U61" s="43">
        <f t="shared" si="37"/>
        <v>0</v>
      </c>
      <c r="V61" s="43">
        <f t="shared" si="37"/>
        <v>0</v>
      </c>
      <c r="W61" s="43">
        <f t="shared" si="37"/>
        <v>0</v>
      </c>
      <c r="X61" s="43">
        <f>X67+X73+X78+X83</f>
        <v>48.844000000000001</v>
      </c>
      <c r="Y61" s="43">
        <f t="shared" ref="Y61:AE61" si="38">Y67+Y73+Y78+Y83</f>
        <v>0</v>
      </c>
      <c r="Z61" s="43">
        <f t="shared" si="38"/>
        <v>0</v>
      </c>
      <c r="AA61" s="43">
        <f t="shared" si="38"/>
        <v>0</v>
      </c>
      <c r="AB61" s="43">
        <f t="shared" si="38"/>
        <v>0</v>
      </c>
      <c r="AC61" s="43">
        <f>AC67+AC73+AC78+AC83</f>
        <v>48.844000000000001</v>
      </c>
      <c r="AD61" s="43">
        <f t="shared" si="38"/>
        <v>0</v>
      </c>
      <c r="AE61" s="43">
        <f t="shared" si="38"/>
        <v>0</v>
      </c>
      <c r="AF61" s="38"/>
      <c r="AG61" s="52">
        <f t="shared" si="5"/>
        <v>48.844000000000001</v>
      </c>
      <c r="AH61" s="52">
        <f t="shared" si="6"/>
        <v>48.844000000000001</v>
      </c>
      <c r="AI61" s="52">
        <f t="shared" si="7"/>
        <v>48.844000000000001</v>
      </c>
      <c r="AJ61" s="52">
        <f t="shared" si="8"/>
        <v>-48.844000000000001</v>
      </c>
    </row>
    <row r="62" spans="1:36" s="53" customFormat="1" ht="37.5" hidden="1" x14ac:dyDescent="0.3">
      <c r="A62" s="34" t="s">
        <v>34</v>
      </c>
      <c r="B62" s="43">
        <f>B74+B79+B84</f>
        <v>0</v>
      </c>
      <c r="C62" s="43">
        <f>C74+C79+C84</f>
        <v>0</v>
      </c>
      <c r="D62" s="43">
        <f>D74+D79+D84</f>
        <v>0</v>
      </c>
      <c r="E62" s="43">
        <f>E74+E79+E84</f>
        <v>0</v>
      </c>
      <c r="F62" s="43">
        <f t="shared" si="32"/>
        <v>0</v>
      </c>
      <c r="G62" s="43">
        <f t="shared" si="33"/>
        <v>0</v>
      </c>
      <c r="H62" s="43">
        <f>H74</f>
        <v>0</v>
      </c>
      <c r="I62" s="43">
        <f t="shared" ref="I62:AE62" si="39">I74</f>
        <v>0</v>
      </c>
      <c r="J62" s="43">
        <f t="shared" si="39"/>
        <v>0</v>
      </c>
      <c r="K62" s="43">
        <f t="shared" si="39"/>
        <v>0</v>
      </c>
      <c r="L62" s="43">
        <f t="shared" si="39"/>
        <v>0</v>
      </c>
      <c r="M62" s="43">
        <f t="shared" si="39"/>
        <v>0</v>
      </c>
      <c r="N62" s="43">
        <f t="shared" si="39"/>
        <v>0</v>
      </c>
      <c r="O62" s="43">
        <f t="shared" si="39"/>
        <v>0</v>
      </c>
      <c r="P62" s="43">
        <f>P74+P79+P84</f>
        <v>0</v>
      </c>
      <c r="Q62" s="43">
        <f t="shared" si="39"/>
        <v>0</v>
      </c>
      <c r="R62" s="43">
        <f t="shared" si="39"/>
        <v>0</v>
      </c>
      <c r="S62" s="43">
        <f t="shared" si="39"/>
        <v>0</v>
      </c>
      <c r="T62" s="43">
        <f t="shared" si="39"/>
        <v>0</v>
      </c>
      <c r="U62" s="43">
        <f t="shared" si="39"/>
        <v>0</v>
      </c>
      <c r="V62" s="43">
        <f t="shared" si="39"/>
        <v>0</v>
      </c>
      <c r="W62" s="43">
        <f t="shared" si="39"/>
        <v>0</v>
      </c>
      <c r="X62" s="43">
        <f>X74</f>
        <v>0</v>
      </c>
      <c r="Y62" s="43">
        <f t="shared" si="39"/>
        <v>0</v>
      </c>
      <c r="Z62" s="43">
        <f t="shared" si="39"/>
        <v>0</v>
      </c>
      <c r="AA62" s="43">
        <f t="shared" si="39"/>
        <v>0</v>
      </c>
      <c r="AB62" s="43">
        <f t="shared" si="39"/>
        <v>0</v>
      </c>
      <c r="AC62" s="43">
        <f>AC74</f>
        <v>0</v>
      </c>
      <c r="AD62" s="43">
        <f t="shared" si="39"/>
        <v>0</v>
      </c>
      <c r="AE62" s="43">
        <f t="shared" si="39"/>
        <v>0</v>
      </c>
      <c r="AF62" s="38"/>
      <c r="AG62" s="52">
        <f t="shared" si="5"/>
        <v>0</v>
      </c>
      <c r="AH62" s="52">
        <f t="shared" si="6"/>
        <v>0</v>
      </c>
      <c r="AI62" s="52">
        <f t="shared" si="7"/>
        <v>0</v>
      </c>
      <c r="AJ62" s="52">
        <f t="shared" si="8"/>
        <v>0</v>
      </c>
    </row>
    <row r="63" spans="1:36" s="53" customFormat="1" x14ac:dyDescent="0.3">
      <c r="A63" s="29" t="s">
        <v>35</v>
      </c>
      <c r="B63" s="43">
        <v>0</v>
      </c>
      <c r="C63" s="43">
        <v>0</v>
      </c>
      <c r="D63" s="43">
        <v>0</v>
      </c>
      <c r="E63" s="43">
        <v>0</v>
      </c>
      <c r="F63" s="43">
        <f t="shared" si="32"/>
        <v>0</v>
      </c>
      <c r="G63" s="43">
        <f t="shared" si="33"/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38"/>
      <c r="AG63" s="52">
        <f t="shared" si="5"/>
        <v>0</v>
      </c>
      <c r="AH63" s="52">
        <f t="shared" si="6"/>
        <v>0</v>
      </c>
      <c r="AI63" s="52">
        <f t="shared" si="7"/>
        <v>0</v>
      </c>
      <c r="AJ63" s="52">
        <f t="shared" si="8"/>
        <v>0</v>
      </c>
    </row>
    <row r="64" spans="1:36" s="57" customFormat="1" ht="34.5" customHeight="1" x14ac:dyDescent="0.25">
      <c r="A64" s="135" t="s">
        <v>48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7"/>
      <c r="AF64" s="56"/>
      <c r="AG64" s="52">
        <f t="shared" si="5"/>
        <v>0</v>
      </c>
      <c r="AH64" s="52">
        <f t="shared" si="6"/>
        <v>0</v>
      </c>
      <c r="AI64" s="52">
        <f t="shared" si="7"/>
        <v>0</v>
      </c>
      <c r="AJ64" s="52">
        <f t="shared" si="8"/>
        <v>0</v>
      </c>
    </row>
    <row r="65" spans="1:366" s="2" customFormat="1" x14ac:dyDescent="0.3">
      <c r="A65" s="29" t="s">
        <v>37</v>
      </c>
      <c r="B65" s="36">
        <f>B66+B67</f>
        <v>488.44400000000002</v>
      </c>
      <c r="C65" s="36">
        <f>C67+C66</f>
        <v>488.44400000000002</v>
      </c>
      <c r="D65" s="36">
        <f>D66+D67</f>
        <v>0</v>
      </c>
      <c r="E65" s="36">
        <f>E67</f>
        <v>0</v>
      </c>
      <c r="F65" s="36">
        <f>IFERROR(E65/B65*100,0)</f>
        <v>0</v>
      </c>
      <c r="G65" s="36">
        <f>IFERROR(E65/C65*100,0)</f>
        <v>0</v>
      </c>
      <c r="H65" s="36">
        <f>H67</f>
        <v>0</v>
      </c>
      <c r="I65" s="36">
        <f>I67</f>
        <v>0</v>
      </c>
      <c r="J65" s="36">
        <f t="shared" ref="J65:AE65" si="40">J67</f>
        <v>0</v>
      </c>
      <c r="K65" s="36">
        <f t="shared" si="40"/>
        <v>0</v>
      </c>
      <c r="L65" s="36">
        <f t="shared" si="40"/>
        <v>0</v>
      </c>
      <c r="M65" s="36">
        <f t="shared" si="40"/>
        <v>0</v>
      </c>
      <c r="N65" s="36">
        <f t="shared" si="40"/>
        <v>0</v>
      </c>
      <c r="O65" s="36">
        <f t="shared" si="40"/>
        <v>0</v>
      </c>
      <c r="P65" s="36">
        <f t="shared" si="40"/>
        <v>0</v>
      </c>
      <c r="Q65" s="36">
        <f t="shared" si="40"/>
        <v>0</v>
      </c>
      <c r="R65" s="36">
        <f t="shared" si="40"/>
        <v>0</v>
      </c>
      <c r="S65" s="36">
        <f t="shared" si="40"/>
        <v>0</v>
      </c>
      <c r="T65" s="36">
        <f t="shared" si="40"/>
        <v>0</v>
      </c>
      <c r="U65" s="36">
        <f t="shared" si="40"/>
        <v>0</v>
      </c>
      <c r="V65" s="36">
        <f t="shared" si="40"/>
        <v>0</v>
      </c>
      <c r="W65" s="36">
        <f t="shared" si="40"/>
        <v>0</v>
      </c>
      <c r="X65" s="36">
        <f>X66+X67</f>
        <v>488.44400000000002</v>
      </c>
      <c r="Y65" s="36">
        <f t="shared" si="40"/>
        <v>0</v>
      </c>
      <c r="Z65" s="36">
        <f t="shared" si="40"/>
        <v>0</v>
      </c>
      <c r="AA65" s="36">
        <f t="shared" si="40"/>
        <v>0</v>
      </c>
      <c r="AB65" s="36">
        <f t="shared" si="40"/>
        <v>0</v>
      </c>
      <c r="AC65" s="36">
        <f t="shared" si="40"/>
        <v>48.844000000000001</v>
      </c>
      <c r="AD65" s="36">
        <f t="shared" si="40"/>
        <v>0</v>
      </c>
      <c r="AE65" s="36">
        <f t="shared" si="40"/>
        <v>0</v>
      </c>
      <c r="AF65" s="38"/>
      <c r="AG65" s="52">
        <f t="shared" si="5"/>
        <v>488.44400000000002</v>
      </c>
      <c r="AH65" s="52">
        <f t="shared" si="6"/>
        <v>488.44400000000002</v>
      </c>
      <c r="AI65" s="52">
        <f t="shared" si="7"/>
        <v>48.844000000000001</v>
      </c>
      <c r="AJ65" s="52">
        <f t="shared" si="8"/>
        <v>-488.44400000000002</v>
      </c>
    </row>
    <row r="66" spans="1:366" s="53" customFormat="1" x14ac:dyDescent="0.3">
      <c r="A66" s="29" t="s">
        <v>39</v>
      </c>
      <c r="B66" s="36">
        <f>H66+J66+L66+N66+P66+R66+T66+V66+X66+Z66+AB66+AD66</f>
        <v>439.6</v>
      </c>
      <c r="C66" s="36">
        <f>H66+J66+L66+N66+P66+R66+T66+V66+X66+Z66+AB66</f>
        <v>439.6</v>
      </c>
      <c r="D66" s="36">
        <f>E66</f>
        <v>0</v>
      </c>
      <c r="E66" s="36">
        <f>I66</f>
        <v>0</v>
      </c>
      <c r="F66" s="36">
        <f>IFERROR(E66/B66*100,0)</f>
        <v>0</v>
      </c>
      <c r="G66" s="36">
        <f>IFERROR(E66/C66*100,0)</f>
        <v>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>
        <v>439.6</v>
      </c>
      <c r="Y66" s="37"/>
      <c r="Z66" s="37"/>
      <c r="AA66" s="37"/>
      <c r="AB66" s="37"/>
      <c r="AC66" s="37">
        <v>439.6</v>
      </c>
      <c r="AD66" s="37"/>
      <c r="AE66" s="37"/>
      <c r="AF66" s="38"/>
      <c r="AG66" s="52">
        <f t="shared" si="5"/>
        <v>439.6</v>
      </c>
      <c r="AH66" s="52">
        <f t="shared" si="6"/>
        <v>439.6</v>
      </c>
      <c r="AI66" s="52">
        <f t="shared" si="7"/>
        <v>439.6</v>
      </c>
      <c r="AJ66" s="52">
        <f t="shared" si="8"/>
        <v>-439.6</v>
      </c>
    </row>
    <row r="67" spans="1:366" s="53" customFormat="1" x14ac:dyDescent="0.3">
      <c r="A67" s="29" t="s">
        <v>33</v>
      </c>
      <c r="B67" s="43">
        <f>H67+J67+L67+N67+P67+R67+T67+V67+X67+Z67+AB67+AD67</f>
        <v>48.844000000000001</v>
      </c>
      <c r="C67" s="43">
        <f>H67+J67+L67+N67+P67+R67+T67+V67+X67+Z67+AB67</f>
        <v>48.844000000000001</v>
      </c>
      <c r="D67" s="43">
        <f>E67</f>
        <v>0</v>
      </c>
      <c r="E67" s="43">
        <f>I67</f>
        <v>0</v>
      </c>
      <c r="F67" s="43">
        <f>IFERROR(E67/B67*100,0)</f>
        <v>0</v>
      </c>
      <c r="G67" s="43">
        <f>IFERROR(E67/C67*100,0)</f>
        <v>0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>
        <v>48.844000000000001</v>
      </c>
      <c r="Y67" s="37"/>
      <c r="Z67" s="37">
        <v>0</v>
      </c>
      <c r="AA67" s="37"/>
      <c r="AB67" s="37">
        <v>0</v>
      </c>
      <c r="AC67" s="37">
        <v>48.844000000000001</v>
      </c>
      <c r="AD67" s="37">
        <v>0</v>
      </c>
      <c r="AE67" s="37"/>
      <c r="AF67" s="38"/>
      <c r="AG67" s="52">
        <f t="shared" si="5"/>
        <v>48.844000000000001</v>
      </c>
      <c r="AH67" s="52">
        <f t="shared" si="6"/>
        <v>48.844000000000001</v>
      </c>
      <c r="AI67" s="52">
        <f t="shared" si="7"/>
        <v>48.844000000000001</v>
      </c>
      <c r="AJ67" s="52">
        <f t="shared" si="8"/>
        <v>-48.844000000000001</v>
      </c>
    </row>
    <row r="68" spans="1:366" s="57" customFormat="1" x14ac:dyDescent="0.3">
      <c r="A68" s="29" t="s">
        <v>31</v>
      </c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58"/>
      <c r="AF68" s="38"/>
      <c r="AG68" s="52">
        <f t="shared" si="5"/>
        <v>0</v>
      </c>
      <c r="AH68" s="52">
        <f t="shared" si="6"/>
        <v>0</v>
      </c>
      <c r="AI68" s="52">
        <f t="shared" si="7"/>
        <v>0</v>
      </c>
      <c r="AJ68" s="52">
        <f t="shared" si="8"/>
        <v>0</v>
      </c>
    </row>
    <row r="69" spans="1:366" s="57" customFormat="1" x14ac:dyDescent="0.3">
      <c r="A69" s="29" t="s">
        <v>41</v>
      </c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58"/>
      <c r="AF69" s="38"/>
      <c r="AG69" s="52">
        <f t="shared" si="5"/>
        <v>0</v>
      </c>
      <c r="AH69" s="52">
        <f t="shared" si="6"/>
        <v>0</v>
      </c>
      <c r="AI69" s="52">
        <f t="shared" si="7"/>
        <v>0</v>
      </c>
      <c r="AJ69" s="52">
        <f t="shared" si="8"/>
        <v>0</v>
      </c>
    </row>
    <row r="70" spans="1:366" s="57" customFormat="1" ht="26.25" customHeight="1" x14ac:dyDescent="0.25">
      <c r="A70" s="135" t="s">
        <v>49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7"/>
      <c r="AF70" s="56"/>
      <c r="AG70" s="52">
        <f t="shared" si="5"/>
        <v>0</v>
      </c>
      <c r="AH70" s="52">
        <f t="shared" si="6"/>
        <v>0</v>
      </c>
      <c r="AI70" s="52">
        <f t="shared" si="7"/>
        <v>0</v>
      </c>
      <c r="AJ70" s="52">
        <f t="shared" si="8"/>
        <v>0</v>
      </c>
    </row>
    <row r="71" spans="1:366" s="2" customFormat="1" x14ac:dyDescent="0.3">
      <c r="A71" s="35" t="s">
        <v>37</v>
      </c>
      <c r="B71" s="30">
        <f>B73+B72</f>
        <v>0</v>
      </c>
      <c r="C71" s="30">
        <f>C73+C72</f>
        <v>0</v>
      </c>
      <c r="D71" s="30">
        <f>D73+D72</f>
        <v>0</v>
      </c>
      <c r="E71" s="30">
        <f>E73+E72</f>
        <v>0</v>
      </c>
      <c r="F71" s="30">
        <f t="shared" ref="F71:F74" si="41">IFERROR(E71/B71*100,0)</f>
        <v>0</v>
      </c>
      <c r="G71" s="30">
        <f t="shared" ref="G71:G74" si="42">IFERROR(E71/C71*100,0)</f>
        <v>0</v>
      </c>
      <c r="H71" s="30">
        <f>H73+H72</f>
        <v>0</v>
      </c>
      <c r="I71" s="30">
        <f t="shared" ref="I71:AE71" si="43">I73+I72</f>
        <v>0</v>
      </c>
      <c r="J71" s="30">
        <f t="shared" si="43"/>
        <v>0</v>
      </c>
      <c r="K71" s="30">
        <f t="shared" si="43"/>
        <v>0</v>
      </c>
      <c r="L71" s="30">
        <f t="shared" si="43"/>
        <v>0</v>
      </c>
      <c r="M71" s="30">
        <f t="shared" si="43"/>
        <v>0</v>
      </c>
      <c r="N71" s="30">
        <f t="shared" si="43"/>
        <v>0</v>
      </c>
      <c r="O71" s="30">
        <f t="shared" si="43"/>
        <v>0</v>
      </c>
      <c r="P71" s="30">
        <f>P73+P72</f>
        <v>0</v>
      </c>
      <c r="Q71" s="30">
        <f t="shared" si="43"/>
        <v>0</v>
      </c>
      <c r="R71" s="30">
        <f t="shared" si="43"/>
        <v>0</v>
      </c>
      <c r="S71" s="30">
        <f t="shared" si="43"/>
        <v>0</v>
      </c>
      <c r="T71" s="30">
        <f t="shared" si="43"/>
        <v>0</v>
      </c>
      <c r="U71" s="30">
        <f t="shared" si="43"/>
        <v>0</v>
      </c>
      <c r="V71" s="30">
        <f t="shared" si="43"/>
        <v>0</v>
      </c>
      <c r="W71" s="30">
        <f t="shared" si="43"/>
        <v>0</v>
      </c>
      <c r="X71" s="30">
        <f>X73+X72</f>
        <v>0</v>
      </c>
      <c r="Y71" s="30">
        <f t="shared" si="43"/>
        <v>0</v>
      </c>
      <c r="Z71" s="30">
        <f t="shared" si="43"/>
        <v>0</v>
      </c>
      <c r="AA71" s="30">
        <f>AA73+AA72</f>
        <v>0</v>
      </c>
      <c r="AB71" s="30">
        <f>AB73+AB72</f>
        <v>0</v>
      </c>
      <c r="AC71" s="30">
        <f>AC73+AC72</f>
        <v>0</v>
      </c>
      <c r="AD71" s="30">
        <f t="shared" si="43"/>
        <v>0</v>
      </c>
      <c r="AE71" s="30">
        <f t="shared" si="43"/>
        <v>0</v>
      </c>
      <c r="AF71" s="38"/>
      <c r="AG71" s="32">
        <f t="shared" si="5"/>
        <v>0</v>
      </c>
      <c r="AH71" s="32">
        <f t="shared" si="6"/>
        <v>0</v>
      </c>
      <c r="AI71" s="32">
        <f t="shared" si="7"/>
        <v>0</v>
      </c>
      <c r="AJ71" s="32">
        <f t="shared" si="8"/>
        <v>0</v>
      </c>
    </row>
    <row r="72" spans="1:366" s="28" customFormat="1" ht="36.75" customHeight="1" x14ac:dyDescent="0.3">
      <c r="A72" s="33" t="s">
        <v>32</v>
      </c>
      <c r="B72" s="36">
        <f>H72+J72+L72+N72+P72+R72+T72+V72+X72+Z72+AB72+AD72</f>
        <v>0</v>
      </c>
      <c r="C72" s="36">
        <f>H72</f>
        <v>0</v>
      </c>
      <c r="D72" s="36">
        <f>E72</f>
        <v>0</v>
      </c>
      <c r="E72" s="36">
        <f>I72</f>
        <v>0</v>
      </c>
      <c r="F72" s="36">
        <f t="shared" si="41"/>
        <v>0</v>
      </c>
      <c r="G72" s="36">
        <f t="shared" si="42"/>
        <v>0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40"/>
      <c r="AB72" s="40"/>
      <c r="AC72" s="40"/>
      <c r="AD72" s="40"/>
      <c r="AE72" s="40"/>
      <c r="AF72" s="25"/>
      <c r="AG72" s="32">
        <f>H72+J72+L72+N72+P72+R72+T72+V72+X72+Z72+AB72+AD72</f>
        <v>0</v>
      </c>
      <c r="AH72" s="32">
        <f>H72+J72+L72+N72+P72+R72+T72+V72+X72</f>
        <v>0</v>
      </c>
      <c r="AI72" s="32">
        <f t="shared" si="7"/>
        <v>0</v>
      </c>
      <c r="AJ72" s="32">
        <f t="shared" si="8"/>
        <v>0</v>
      </c>
    </row>
    <row r="73" spans="1:366" s="28" customFormat="1" x14ac:dyDescent="0.3">
      <c r="A73" s="29" t="s">
        <v>33</v>
      </c>
      <c r="B73" s="43">
        <f>H73+J73+L73+N73+P73+R73+T73+V73+X73+Z73+AB73+AD73</f>
        <v>0</v>
      </c>
      <c r="C73" s="36">
        <f>H73</f>
        <v>0</v>
      </c>
      <c r="D73" s="36">
        <f>E73</f>
        <v>0</v>
      </c>
      <c r="E73" s="36">
        <f>I73</f>
        <v>0</v>
      </c>
      <c r="F73" s="36">
        <f t="shared" si="41"/>
        <v>0</v>
      </c>
      <c r="G73" s="36">
        <f t="shared" si="42"/>
        <v>0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25"/>
      <c r="AG73" s="32">
        <f>H73+J73+L73+N73+P73+R73+T73+V73+X73+Z73+AB73+AD73</f>
        <v>0</v>
      </c>
      <c r="AH73" s="32">
        <f>H73+J73+L73+N73+P73+R73+T73+V73+X73</f>
        <v>0</v>
      </c>
      <c r="AI73" s="32">
        <f t="shared" si="7"/>
        <v>0</v>
      </c>
      <c r="AJ73" s="32">
        <f t="shared" si="8"/>
        <v>0</v>
      </c>
    </row>
    <row r="74" spans="1:366" s="62" customFormat="1" ht="32.25" customHeight="1" x14ac:dyDescent="0.3">
      <c r="A74" s="54" t="s">
        <v>34</v>
      </c>
      <c r="B74" s="55">
        <f>H74+J74+L74+N74+P74+R74+T74+V74+X74+Z74+AB74+AD74</f>
        <v>0</v>
      </c>
      <c r="C74" s="59">
        <f>H74</f>
        <v>0</v>
      </c>
      <c r="D74" s="55">
        <f>E74</f>
        <v>0</v>
      </c>
      <c r="E74" s="55">
        <f>I74+K74+M74+O74+Q74+S74+U74+W74+Y74+AA74+AC74+AE74</f>
        <v>0</v>
      </c>
      <c r="F74" s="55">
        <f t="shared" si="41"/>
        <v>0</v>
      </c>
      <c r="G74" s="55">
        <f t="shared" si="42"/>
        <v>0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38"/>
      <c r="AG74" s="61">
        <f>H74+J74+L74+N74+P74+R74+T74+V74+X74+Z74+AB74+AD74</f>
        <v>0</v>
      </c>
      <c r="AH74" s="61">
        <f>H74+J74+L74+N74+P74+R74+T74+V74+X74</f>
        <v>0</v>
      </c>
      <c r="AI74" s="61">
        <f t="shared" ref="AI74:AI103" si="44">I74+K74+M74+O74+Q74+S74+U74+W74+Y74+AA74+AC74+AE74</f>
        <v>0</v>
      </c>
      <c r="AJ74" s="61">
        <f t="shared" ref="AJ74:AJ103" si="45">E74-C74</f>
        <v>0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3"/>
      <c r="LR74" s="53"/>
      <c r="LS74" s="53"/>
      <c r="LT74" s="53"/>
      <c r="LU74" s="53"/>
      <c r="LV74" s="53"/>
      <c r="LW74" s="53"/>
      <c r="LX74" s="53"/>
      <c r="LY74" s="53"/>
      <c r="LZ74" s="53"/>
      <c r="MA74" s="53"/>
      <c r="MB74" s="53"/>
      <c r="MC74" s="53"/>
      <c r="MD74" s="53"/>
      <c r="ME74" s="53"/>
      <c r="MF74" s="53"/>
      <c r="MG74" s="53"/>
      <c r="MH74" s="53"/>
      <c r="MI74" s="53"/>
      <c r="MJ74" s="53"/>
      <c r="MK74" s="53"/>
      <c r="ML74" s="53"/>
      <c r="MM74" s="53"/>
      <c r="MN74" s="53"/>
      <c r="MO74" s="53"/>
      <c r="MP74" s="53"/>
      <c r="MQ74" s="53"/>
      <c r="MR74" s="53"/>
      <c r="MS74" s="53"/>
      <c r="MT74" s="53"/>
      <c r="MU74" s="53"/>
      <c r="MV74" s="53"/>
      <c r="MW74" s="53"/>
      <c r="MX74" s="53"/>
      <c r="MY74" s="53"/>
      <c r="MZ74" s="53"/>
      <c r="NA74" s="53"/>
      <c r="NB74" s="53"/>
    </row>
    <row r="75" spans="1:366" s="39" customFormat="1" ht="41.25" customHeight="1" x14ac:dyDescent="0.25">
      <c r="A75" s="135" t="s">
        <v>50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7"/>
      <c r="AF75" s="56"/>
      <c r="AG75" s="32">
        <f t="shared" ref="AG75:AG103" si="46">H75+J75+L75+N75+P75+R75+T75+V75+X75+Z75+AB75+AD75</f>
        <v>0</v>
      </c>
      <c r="AH75" s="32">
        <f t="shared" ref="AH75:AH103" si="47">H75+J75+L75+N75+P75+R75+T75+V75+X75</f>
        <v>0</v>
      </c>
      <c r="AI75" s="32">
        <f t="shared" si="44"/>
        <v>0</v>
      </c>
      <c r="AJ75" s="32">
        <f t="shared" si="45"/>
        <v>0</v>
      </c>
    </row>
    <row r="76" spans="1:366" s="2" customFormat="1" x14ac:dyDescent="0.3">
      <c r="A76" s="35" t="s">
        <v>37</v>
      </c>
      <c r="B76" s="30">
        <f>B78+B77</f>
        <v>0</v>
      </c>
      <c r="C76" s="30">
        <f>C78+C77</f>
        <v>0</v>
      </c>
      <c r="D76" s="30">
        <f>D78+D77</f>
        <v>0</v>
      </c>
      <c r="E76" s="30">
        <f>E78+E77</f>
        <v>0</v>
      </c>
      <c r="F76" s="30">
        <f>IFERROR(E76/B76*100,0)</f>
        <v>0</v>
      </c>
      <c r="G76" s="30">
        <f>IFERROR(E76/C76*100,0)</f>
        <v>0</v>
      </c>
      <c r="H76" s="30">
        <f>H78+H77</f>
        <v>0</v>
      </c>
      <c r="I76" s="30">
        <f t="shared" ref="I76:AE76" si="48">I78+I77</f>
        <v>0</v>
      </c>
      <c r="J76" s="30">
        <f t="shared" si="48"/>
        <v>0</v>
      </c>
      <c r="K76" s="30">
        <f t="shared" si="48"/>
        <v>0</v>
      </c>
      <c r="L76" s="30">
        <f t="shared" si="48"/>
        <v>0</v>
      </c>
      <c r="M76" s="30">
        <f t="shared" si="48"/>
        <v>0</v>
      </c>
      <c r="N76" s="30">
        <f t="shared" si="48"/>
        <v>0</v>
      </c>
      <c r="O76" s="30">
        <f t="shared" si="48"/>
        <v>0</v>
      </c>
      <c r="P76" s="30">
        <f t="shared" si="48"/>
        <v>0</v>
      </c>
      <c r="Q76" s="30">
        <f t="shared" si="48"/>
        <v>0</v>
      </c>
      <c r="R76" s="30">
        <f t="shared" si="48"/>
        <v>0</v>
      </c>
      <c r="S76" s="30">
        <f t="shared" si="48"/>
        <v>0</v>
      </c>
      <c r="T76" s="30">
        <f t="shared" si="48"/>
        <v>0</v>
      </c>
      <c r="U76" s="30">
        <f t="shared" si="48"/>
        <v>0</v>
      </c>
      <c r="V76" s="30">
        <f t="shared" si="48"/>
        <v>0</v>
      </c>
      <c r="W76" s="30">
        <f t="shared" si="48"/>
        <v>0</v>
      </c>
      <c r="X76" s="30">
        <f t="shared" si="48"/>
        <v>0</v>
      </c>
      <c r="Y76" s="30">
        <f t="shared" si="48"/>
        <v>0</v>
      </c>
      <c r="Z76" s="30">
        <f t="shared" si="48"/>
        <v>0</v>
      </c>
      <c r="AA76" s="30">
        <f t="shared" si="48"/>
        <v>0</v>
      </c>
      <c r="AB76" s="30">
        <f t="shared" si="48"/>
        <v>0</v>
      </c>
      <c r="AC76" s="30">
        <f t="shared" si="48"/>
        <v>0</v>
      </c>
      <c r="AD76" s="30">
        <f t="shared" si="48"/>
        <v>0</v>
      </c>
      <c r="AE76" s="30">
        <f t="shared" si="48"/>
        <v>0</v>
      </c>
      <c r="AF76" s="38"/>
      <c r="AG76" s="32">
        <f t="shared" si="46"/>
        <v>0</v>
      </c>
      <c r="AH76" s="32">
        <f t="shared" si="47"/>
        <v>0</v>
      </c>
      <c r="AI76" s="32">
        <f t="shared" si="44"/>
        <v>0</v>
      </c>
      <c r="AJ76" s="32">
        <f t="shared" si="45"/>
        <v>0</v>
      </c>
    </row>
    <row r="77" spans="1:366" s="53" customFormat="1" ht="40.5" customHeight="1" x14ac:dyDescent="0.3">
      <c r="A77" s="33" t="s">
        <v>32</v>
      </c>
      <c r="B77" s="43">
        <f>H77+J77+L77+N77+P77+R77+T77+V77+X77+Z77+AB77+AD77</f>
        <v>0</v>
      </c>
      <c r="C77" s="43">
        <f>H77</f>
        <v>0</v>
      </c>
      <c r="D77" s="43">
        <f>E77</f>
        <v>0</v>
      </c>
      <c r="E77" s="43">
        <f>I77+K77+M77+O77+Q77+S77+U77+W77+Y77+AA77+AC77+AE77</f>
        <v>0</v>
      </c>
      <c r="F77" s="36">
        <f>IFERROR(E77/B77*100,0)</f>
        <v>0</v>
      </c>
      <c r="G77" s="36">
        <f>IFERROR(E77/C77*100,0)</f>
        <v>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8"/>
      <c r="AG77" s="32">
        <f t="shared" si="46"/>
        <v>0</v>
      </c>
      <c r="AH77" s="32">
        <f t="shared" si="47"/>
        <v>0</v>
      </c>
      <c r="AI77" s="32">
        <f t="shared" si="44"/>
        <v>0</v>
      </c>
      <c r="AJ77" s="32">
        <f t="shared" si="45"/>
        <v>0</v>
      </c>
    </row>
    <row r="78" spans="1:366" s="28" customFormat="1" ht="24.75" customHeight="1" x14ac:dyDescent="0.3">
      <c r="A78" s="29" t="s">
        <v>33</v>
      </c>
      <c r="B78" s="43">
        <f>H78+J78+L78+N78+P78+R78+T78+V78+X78+Z78+AB78+AD78</f>
        <v>0</v>
      </c>
      <c r="C78" s="43">
        <f>H78</f>
        <v>0</v>
      </c>
      <c r="D78" s="43">
        <f>E78</f>
        <v>0</v>
      </c>
      <c r="E78" s="43">
        <f>I78+K78+M78+O78+Q78+S78+U78+W78+Y78+AA78+AC78+AE78</f>
        <v>0</v>
      </c>
      <c r="F78" s="43">
        <f>IFERROR(E78/B78*100,0)</f>
        <v>0</v>
      </c>
      <c r="G78" s="43">
        <f>IFERROR(E78/C78*100,0)</f>
        <v>0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25"/>
      <c r="AG78" s="32">
        <f t="shared" si="46"/>
        <v>0</v>
      </c>
      <c r="AH78" s="32">
        <f t="shared" si="47"/>
        <v>0</v>
      </c>
      <c r="AI78" s="32">
        <f t="shared" si="44"/>
        <v>0</v>
      </c>
      <c r="AJ78" s="32">
        <f t="shared" si="45"/>
        <v>0</v>
      </c>
    </row>
    <row r="79" spans="1:366" s="63" customFormat="1" ht="40.5" customHeight="1" x14ac:dyDescent="0.3">
      <c r="A79" s="54" t="s">
        <v>34</v>
      </c>
      <c r="B79" s="55">
        <f>H79+J79+L79+N79+P79+R79+T79+V79+X79+Z79+AB79+AD79</f>
        <v>0</v>
      </c>
      <c r="C79" s="55">
        <f>H79</f>
        <v>0</v>
      </c>
      <c r="D79" s="55">
        <f>E79</f>
        <v>0</v>
      </c>
      <c r="E79" s="55">
        <f>I79+K79+M79+O79+Q79+S79+U79+W79+Y79+AA79+AC79+AE79</f>
        <v>0</v>
      </c>
      <c r="F79" s="55">
        <f>IFERROR(E79/B79*100,0)</f>
        <v>0</v>
      </c>
      <c r="G79" s="55">
        <f>IFERROR(E79/C79*100,0)</f>
        <v>0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25"/>
      <c r="AG79" s="61">
        <f t="shared" si="46"/>
        <v>0</v>
      </c>
      <c r="AH79" s="61">
        <f t="shared" si="47"/>
        <v>0</v>
      </c>
      <c r="AI79" s="61">
        <f t="shared" si="44"/>
        <v>0</v>
      </c>
      <c r="AJ79" s="61">
        <f t="shared" si="45"/>
        <v>0</v>
      </c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28"/>
      <c r="JI79" s="28"/>
      <c r="JJ79" s="28"/>
      <c r="JK79" s="28"/>
      <c r="JL79" s="28"/>
      <c r="JM79" s="28"/>
      <c r="JN79" s="28"/>
      <c r="JO79" s="28"/>
      <c r="JP79" s="28"/>
      <c r="JQ79" s="28"/>
      <c r="JR79" s="28"/>
      <c r="JS79" s="28"/>
      <c r="JT79" s="28"/>
      <c r="JU79" s="28"/>
      <c r="JV79" s="28"/>
      <c r="JW79" s="28"/>
      <c r="JX79" s="28"/>
      <c r="JY79" s="28"/>
      <c r="JZ79" s="28"/>
      <c r="KA79" s="28"/>
      <c r="KB79" s="28"/>
      <c r="KC79" s="28"/>
      <c r="KD79" s="28"/>
      <c r="KE79" s="28"/>
      <c r="KF79" s="28"/>
      <c r="KG79" s="28"/>
      <c r="KH79" s="28"/>
      <c r="KI79" s="28"/>
      <c r="KJ79" s="28"/>
      <c r="KK79" s="28"/>
      <c r="KL79" s="28"/>
      <c r="KM79" s="28"/>
      <c r="KN79" s="28"/>
      <c r="KO79" s="28"/>
      <c r="KP79" s="28"/>
      <c r="KQ79" s="28"/>
      <c r="KR79" s="28"/>
      <c r="KS79" s="28"/>
      <c r="KT79" s="28"/>
      <c r="KU79" s="28"/>
      <c r="KV79" s="28"/>
      <c r="KW79" s="28"/>
      <c r="KX79" s="28"/>
      <c r="KY79" s="28"/>
      <c r="KZ79" s="28"/>
      <c r="LA79" s="28"/>
      <c r="LB79" s="28"/>
      <c r="LC79" s="28"/>
      <c r="LD79" s="28"/>
      <c r="LE79" s="28"/>
      <c r="LF79" s="28"/>
      <c r="LG79" s="28"/>
      <c r="LH79" s="28"/>
      <c r="LI79" s="28"/>
      <c r="LJ79" s="28"/>
      <c r="LK79" s="28"/>
      <c r="LL79" s="28"/>
      <c r="LM79" s="28"/>
      <c r="LN79" s="28"/>
      <c r="LO79" s="28"/>
      <c r="LP79" s="28"/>
      <c r="LQ79" s="28"/>
      <c r="LR79" s="28"/>
      <c r="LS79" s="28"/>
      <c r="LT79" s="28"/>
      <c r="LU79" s="28"/>
      <c r="LV79" s="28"/>
      <c r="LW79" s="28"/>
      <c r="LX79" s="28"/>
      <c r="LY79" s="28"/>
      <c r="LZ79" s="28"/>
      <c r="MA79" s="28"/>
      <c r="MB79" s="28"/>
      <c r="MC79" s="28"/>
      <c r="MD79" s="28"/>
      <c r="ME79" s="28"/>
      <c r="MF79" s="28"/>
      <c r="MG79" s="28"/>
      <c r="MH79" s="28"/>
      <c r="MI79" s="28"/>
      <c r="MJ79" s="28"/>
      <c r="MK79" s="28"/>
      <c r="ML79" s="28"/>
      <c r="MM79" s="28"/>
      <c r="MN79" s="28"/>
      <c r="MO79" s="28"/>
      <c r="MP79" s="28"/>
      <c r="MQ79" s="28"/>
      <c r="MR79" s="28"/>
      <c r="MS79" s="28"/>
      <c r="MT79" s="28"/>
      <c r="MU79" s="28"/>
      <c r="MV79" s="28"/>
      <c r="MW79" s="28"/>
      <c r="MX79" s="28"/>
      <c r="MY79" s="28"/>
      <c r="MZ79" s="28"/>
      <c r="NA79" s="28"/>
      <c r="NB79" s="28"/>
    </row>
    <row r="80" spans="1:366" s="39" customFormat="1" ht="27" customHeight="1" x14ac:dyDescent="0.25">
      <c r="A80" s="135" t="s">
        <v>51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7"/>
      <c r="AF80" s="56"/>
      <c r="AG80" s="32">
        <f t="shared" si="46"/>
        <v>0</v>
      </c>
      <c r="AH80" s="32">
        <f t="shared" si="47"/>
        <v>0</v>
      </c>
      <c r="AI80" s="32">
        <f t="shared" si="44"/>
        <v>0</v>
      </c>
      <c r="AJ80" s="32">
        <f t="shared" si="45"/>
        <v>0</v>
      </c>
    </row>
    <row r="81" spans="1:366" s="2" customFormat="1" x14ac:dyDescent="0.3">
      <c r="A81" s="35" t="s">
        <v>37</v>
      </c>
      <c r="B81" s="30">
        <f>B83+B82</f>
        <v>0</v>
      </c>
      <c r="C81" s="30">
        <f>C83+C82</f>
        <v>0</v>
      </c>
      <c r="D81" s="30">
        <f>D83+D82</f>
        <v>0</v>
      </c>
      <c r="E81" s="30">
        <f>E83+E82</f>
        <v>0</v>
      </c>
      <c r="F81" s="30">
        <f>IFERROR(E81/B81*100,0)</f>
        <v>0</v>
      </c>
      <c r="G81" s="30">
        <f>IFERROR(E81/C81*100,0)</f>
        <v>0</v>
      </c>
      <c r="H81" s="30">
        <f>H83+H82</f>
        <v>0</v>
      </c>
      <c r="I81" s="30">
        <f t="shared" ref="I81:AE81" si="49">I83+I82</f>
        <v>0</v>
      </c>
      <c r="J81" s="30">
        <f t="shared" si="49"/>
        <v>0</v>
      </c>
      <c r="K81" s="30">
        <f t="shared" si="49"/>
        <v>0</v>
      </c>
      <c r="L81" s="30">
        <f t="shared" si="49"/>
        <v>0</v>
      </c>
      <c r="M81" s="30">
        <f t="shared" si="49"/>
        <v>0</v>
      </c>
      <c r="N81" s="30">
        <f t="shared" si="49"/>
        <v>0</v>
      </c>
      <c r="O81" s="30">
        <f t="shared" si="49"/>
        <v>0</v>
      </c>
      <c r="P81" s="30">
        <f t="shared" si="49"/>
        <v>0</v>
      </c>
      <c r="Q81" s="30">
        <f t="shared" si="49"/>
        <v>0</v>
      </c>
      <c r="R81" s="30">
        <f t="shared" si="49"/>
        <v>0</v>
      </c>
      <c r="S81" s="30">
        <f t="shared" si="49"/>
        <v>0</v>
      </c>
      <c r="T81" s="30">
        <f t="shared" si="49"/>
        <v>0</v>
      </c>
      <c r="U81" s="30">
        <f t="shared" si="49"/>
        <v>0</v>
      </c>
      <c r="V81" s="30">
        <f t="shared" si="49"/>
        <v>0</v>
      </c>
      <c r="W81" s="30">
        <f t="shared" si="49"/>
        <v>0</v>
      </c>
      <c r="X81" s="30">
        <f t="shared" si="49"/>
        <v>0</v>
      </c>
      <c r="Y81" s="30">
        <f t="shared" si="49"/>
        <v>0</v>
      </c>
      <c r="Z81" s="30">
        <f t="shared" si="49"/>
        <v>0</v>
      </c>
      <c r="AA81" s="30">
        <f t="shared" si="49"/>
        <v>0</v>
      </c>
      <c r="AB81" s="30">
        <f t="shared" si="49"/>
        <v>0</v>
      </c>
      <c r="AC81" s="30">
        <f t="shared" si="49"/>
        <v>0</v>
      </c>
      <c r="AD81" s="30">
        <f t="shared" si="49"/>
        <v>0</v>
      </c>
      <c r="AE81" s="30">
        <f t="shared" si="49"/>
        <v>0</v>
      </c>
      <c r="AF81" s="38"/>
      <c r="AG81" s="32">
        <f t="shared" si="46"/>
        <v>0</v>
      </c>
      <c r="AH81" s="32">
        <f t="shared" si="47"/>
        <v>0</v>
      </c>
      <c r="AI81" s="32">
        <f t="shared" si="44"/>
        <v>0</v>
      </c>
      <c r="AJ81" s="32">
        <f t="shared" si="45"/>
        <v>0</v>
      </c>
    </row>
    <row r="82" spans="1:366" s="28" customFormat="1" ht="36" customHeight="1" x14ac:dyDescent="0.3">
      <c r="A82" s="33" t="s">
        <v>32</v>
      </c>
      <c r="B82" s="43">
        <f>H82+J82+L82+N82+P82+R82+T82+V82+X82+Z82+AB82+AD82</f>
        <v>0</v>
      </c>
      <c r="C82" s="43">
        <f>H82</f>
        <v>0</v>
      </c>
      <c r="D82" s="43">
        <f>E82</f>
        <v>0</v>
      </c>
      <c r="E82" s="43">
        <f>I82+K82+M82+O82+Q82+S82+U82+W82+Y82+AA82+AC82+AE82</f>
        <v>0</v>
      </c>
      <c r="F82" s="36">
        <f>IFERROR(E82/B82*100,0)</f>
        <v>0</v>
      </c>
      <c r="G82" s="36">
        <f>IFERROR(E82/C82*100,0)</f>
        <v>0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25"/>
      <c r="AG82" s="32">
        <f t="shared" si="46"/>
        <v>0</v>
      </c>
      <c r="AH82" s="32">
        <f t="shared" si="47"/>
        <v>0</v>
      </c>
      <c r="AI82" s="32">
        <f t="shared" si="44"/>
        <v>0</v>
      </c>
      <c r="AJ82" s="32">
        <f t="shared" si="45"/>
        <v>0</v>
      </c>
    </row>
    <row r="83" spans="1:366" s="28" customFormat="1" ht="31.5" customHeight="1" x14ac:dyDescent="0.3">
      <c r="A83" s="29" t="s">
        <v>33</v>
      </c>
      <c r="B83" s="43">
        <f>H83+J83+L83+N83+P83+R83+T83+V83+X83+Z83+AB83+AD83</f>
        <v>0</v>
      </c>
      <c r="C83" s="43">
        <f>H83</f>
        <v>0</v>
      </c>
      <c r="D83" s="43">
        <f>E83</f>
        <v>0</v>
      </c>
      <c r="E83" s="43">
        <f>I83+K83+M83+O83+Q83+S83+U83+W83+Y83+AA83+AC83+AE83</f>
        <v>0</v>
      </c>
      <c r="F83" s="43">
        <f>IFERROR(E83/B83*100,0)</f>
        <v>0</v>
      </c>
      <c r="G83" s="43">
        <f>IFERROR(E83/C83*100,0)</f>
        <v>0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25"/>
      <c r="AG83" s="32">
        <f t="shared" si="46"/>
        <v>0</v>
      </c>
      <c r="AH83" s="32">
        <f t="shared" si="47"/>
        <v>0</v>
      </c>
      <c r="AI83" s="32">
        <f t="shared" si="44"/>
        <v>0</v>
      </c>
      <c r="AJ83" s="32">
        <f t="shared" si="45"/>
        <v>0</v>
      </c>
    </row>
    <row r="84" spans="1:366" s="63" customFormat="1" ht="31.5" customHeight="1" x14ac:dyDescent="0.3">
      <c r="A84" s="54" t="s">
        <v>34</v>
      </c>
      <c r="B84" s="55">
        <f>H84+J84+L84+N84+P84+R84+T84+V84+X84+Z84+AB84+AD84</f>
        <v>0</v>
      </c>
      <c r="C84" s="55">
        <f>H84</f>
        <v>0</v>
      </c>
      <c r="D84" s="55">
        <f>E84</f>
        <v>0</v>
      </c>
      <c r="E84" s="55">
        <f>I84+K84+M84+O84+Q84+S84+U84+W84+Y84+AA84+AC84+AE84</f>
        <v>0</v>
      </c>
      <c r="F84" s="55">
        <f>IFERROR(E84/B84*100,0)</f>
        <v>0</v>
      </c>
      <c r="G84" s="55">
        <f>IFERROR(E84/C84*100,0)</f>
        <v>0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25"/>
      <c r="AG84" s="61">
        <f t="shared" si="46"/>
        <v>0</v>
      </c>
      <c r="AH84" s="61">
        <f t="shared" si="47"/>
        <v>0</v>
      </c>
      <c r="AI84" s="61">
        <f t="shared" si="44"/>
        <v>0</v>
      </c>
      <c r="AJ84" s="61">
        <f t="shared" si="45"/>
        <v>0</v>
      </c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  <c r="IX84" s="28"/>
      <c r="IY84" s="28"/>
      <c r="IZ84" s="28"/>
      <c r="JA84" s="28"/>
      <c r="JB84" s="28"/>
      <c r="JC84" s="28"/>
      <c r="JD84" s="28"/>
      <c r="JE84" s="28"/>
      <c r="JF84" s="28"/>
      <c r="JG84" s="28"/>
      <c r="JH84" s="28"/>
      <c r="JI84" s="28"/>
      <c r="JJ84" s="28"/>
      <c r="JK84" s="28"/>
      <c r="JL84" s="28"/>
      <c r="JM84" s="28"/>
      <c r="JN84" s="28"/>
      <c r="JO84" s="28"/>
      <c r="JP84" s="28"/>
      <c r="JQ84" s="28"/>
      <c r="JR84" s="28"/>
      <c r="JS84" s="28"/>
      <c r="JT84" s="28"/>
      <c r="JU84" s="28"/>
      <c r="JV84" s="28"/>
      <c r="JW84" s="28"/>
      <c r="JX84" s="28"/>
      <c r="JY84" s="28"/>
      <c r="JZ84" s="28"/>
      <c r="KA84" s="28"/>
      <c r="KB84" s="28"/>
      <c r="KC84" s="28"/>
      <c r="KD84" s="28"/>
      <c r="KE84" s="28"/>
      <c r="KF84" s="28"/>
      <c r="KG84" s="28"/>
      <c r="KH84" s="28"/>
      <c r="KI84" s="28"/>
      <c r="KJ84" s="28"/>
      <c r="KK84" s="28"/>
      <c r="KL84" s="28"/>
      <c r="KM84" s="28"/>
      <c r="KN84" s="28"/>
      <c r="KO84" s="28"/>
      <c r="KP84" s="28"/>
      <c r="KQ84" s="28"/>
      <c r="KR84" s="28"/>
      <c r="KS84" s="28"/>
      <c r="KT84" s="28"/>
      <c r="KU84" s="28"/>
      <c r="KV84" s="28"/>
      <c r="KW84" s="28"/>
      <c r="KX84" s="28"/>
      <c r="KY84" s="28"/>
      <c r="KZ84" s="28"/>
      <c r="LA84" s="28"/>
      <c r="LB84" s="28"/>
      <c r="LC84" s="28"/>
      <c r="LD84" s="28"/>
      <c r="LE84" s="28"/>
      <c r="LF84" s="28"/>
      <c r="LG84" s="28"/>
      <c r="LH84" s="28"/>
      <c r="LI84" s="28"/>
      <c r="LJ84" s="28"/>
      <c r="LK84" s="28"/>
      <c r="LL84" s="28"/>
      <c r="LM84" s="28"/>
      <c r="LN84" s="28"/>
      <c r="LO84" s="28"/>
      <c r="LP84" s="28"/>
      <c r="LQ84" s="28"/>
      <c r="LR84" s="28"/>
      <c r="LS84" s="28"/>
      <c r="LT84" s="28"/>
      <c r="LU84" s="28"/>
      <c r="LV84" s="28"/>
      <c r="LW84" s="28"/>
      <c r="LX84" s="28"/>
      <c r="LY84" s="28"/>
      <c r="LZ84" s="28"/>
      <c r="MA84" s="28"/>
      <c r="MB84" s="28"/>
      <c r="MC84" s="28"/>
      <c r="MD84" s="28"/>
      <c r="ME84" s="28"/>
      <c r="MF84" s="28"/>
      <c r="MG84" s="28"/>
      <c r="MH84" s="28"/>
      <c r="MI84" s="28"/>
      <c r="MJ84" s="28"/>
      <c r="MK84" s="28"/>
      <c r="ML84" s="28"/>
      <c r="MM84" s="28"/>
      <c r="MN84" s="28"/>
      <c r="MO84" s="28"/>
      <c r="MP84" s="28"/>
      <c r="MQ84" s="28"/>
      <c r="MR84" s="28"/>
      <c r="MS84" s="28"/>
      <c r="MT84" s="28"/>
      <c r="MU84" s="28"/>
      <c r="MV84" s="28"/>
      <c r="MW84" s="28"/>
      <c r="MX84" s="28"/>
      <c r="MY84" s="28"/>
      <c r="MZ84" s="28"/>
      <c r="NA84" s="28"/>
      <c r="NB84" s="28"/>
    </row>
    <row r="85" spans="1:366" s="39" customFormat="1" ht="30" customHeight="1" x14ac:dyDescent="0.25">
      <c r="A85" s="148" t="s">
        <v>52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64"/>
      <c r="AG85" s="65">
        <f>H85+J85+L85+N85+P85+R85+T85+V85+X85+Z85+AB85+AD85</f>
        <v>0</v>
      </c>
      <c r="AH85" s="65">
        <f>H85+J85+L85+N85+P85+R85+T85+V85+X85</f>
        <v>0</v>
      </c>
      <c r="AI85" s="65">
        <f>I85+K85+M85+O85+Q85+S85+U85+W85+Y85+AA85+AC85+AE85</f>
        <v>0</v>
      </c>
      <c r="AJ85" s="65">
        <f>E85-C85</f>
        <v>0</v>
      </c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</row>
    <row r="86" spans="1:366" s="69" customFormat="1" ht="27.75" customHeight="1" x14ac:dyDescent="0.3">
      <c r="A86" s="67" t="s">
        <v>37</v>
      </c>
      <c r="B86" s="68">
        <f>B87+B88+B89+B91</f>
        <v>99.2</v>
      </c>
      <c r="C86" s="68">
        <f>C87+C88+C89+C91</f>
        <v>99.2</v>
      </c>
      <c r="D86" s="68">
        <f>D87+D88+D89+D91</f>
        <v>99.15</v>
      </c>
      <c r="E86" s="68">
        <f>E87+E88+E89+E91</f>
        <v>99.15</v>
      </c>
      <c r="F86" s="68">
        <f t="shared" ref="F86:F91" si="50">IFERROR(E86/B86*100,0)</f>
        <v>99.949596774193552</v>
      </c>
      <c r="G86" s="68">
        <f t="shared" ref="G86:G91" si="51">IFERROR(E86/C86*100,0)</f>
        <v>99.949596774193552</v>
      </c>
      <c r="H86" s="68">
        <f t="shared" ref="H86:AE86" si="52">H87+H88+H89+H91</f>
        <v>0</v>
      </c>
      <c r="I86" s="68">
        <f t="shared" si="52"/>
        <v>0</v>
      </c>
      <c r="J86" s="68">
        <f t="shared" si="52"/>
        <v>0</v>
      </c>
      <c r="K86" s="68">
        <f t="shared" si="52"/>
        <v>0</v>
      </c>
      <c r="L86" s="68">
        <f t="shared" si="52"/>
        <v>0</v>
      </c>
      <c r="M86" s="68">
        <f t="shared" si="52"/>
        <v>0</v>
      </c>
      <c r="N86" s="68">
        <f t="shared" si="52"/>
        <v>0</v>
      </c>
      <c r="O86" s="68">
        <f t="shared" si="52"/>
        <v>0</v>
      </c>
      <c r="P86" s="68">
        <f t="shared" si="52"/>
        <v>0</v>
      </c>
      <c r="Q86" s="68">
        <f t="shared" si="52"/>
        <v>0</v>
      </c>
      <c r="R86" s="68">
        <f t="shared" si="52"/>
        <v>0</v>
      </c>
      <c r="S86" s="68">
        <f t="shared" si="52"/>
        <v>0</v>
      </c>
      <c r="T86" s="68">
        <f t="shared" si="52"/>
        <v>0</v>
      </c>
      <c r="U86" s="68">
        <f t="shared" si="52"/>
        <v>0</v>
      </c>
      <c r="V86" s="68">
        <f t="shared" si="52"/>
        <v>60</v>
      </c>
      <c r="W86" s="68">
        <f t="shared" si="52"/>
        <v>0</v>
      </c>
      <c r="X86" s="68">
        <f t="shared" si="52"/>
        <v>20</v>
      </c>
      <c r="Y86" s="68">
        <f t="shared" si="52"/>
        <v>0</v>
      </c>
      <c r="Z86" s="68">
        <f t="shared" si="52"/>
        <v>19.2</v>
      </c>
      <c r="AA86" s="68">
        <f t="shared" si="52"/>
        <v>99.15</v>
      </c>
      <c r="AB86" s="68">
        <f t="shared" si="52"/>
        <v>0</v>
      </c>
      <c r="AC86" s="68">
        <f t="shared" si="52"/>
        <v>0</v>
      </c>
      <c r="AD86" s="68">
        <f t="shared" si="52"/>
        <v>0</v>
      </c>
      <c r="AE86" s="68">
        <f t="shared" si="52"/>
        <v>0</v>
      </c>
      <c r="AF86" s="68"/>
      <c r="AG86" s="32">
        <f t="shared" si="46"/>
        <v>99.2</v>
      </c>
      <c r="AH86" s="32">
        <f t="shared" si="47"/>
        <v>80</v>
      </c>
      <c r="AI86" s="32">
        <f t="shared" si="44"/>
        <v>99.15</v>
      </c>
      <c r="AJ86" s="32">
        <f t="shared" si="45"/>
        <v>-4.9999999999997158E-2</v>
      </c>
    </row>
    <row r="87" spans="1:366" s="28" customFormat="1" ht="21" hidden="1" customHeight="1" x14ac:dyDescent="0.3">
      <c r="A87" s="29" t="s">
        <v>31</v>
      </c>
      <c r="B87" s="36">
        <v>0</v>
      </c>
      <c r="C87" s="36">
        <v>0</v>
      </c>
      <c r="D87" s="36">
        <v>0</v>
      </c>
      <c r="E87" s="36">
        <v>0</v>
      </c>
      <c r="F87" s="36">
        <f t="shared" si="50"/>
        <v>0</v>
      </c>
      <c r="G87" s="36">
        <f t="shared" si="51"/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/>
      <c r="AG87" s="32">
        <f t="shared" si="46"/>
        <v>0</v>
      </c>
      <c r="AH87" s="32">
        <f t="shared" si="47"/>
        <v>0</v>
      </c>
      <c r="AI87" s="32">
        <f t="shared" si="44"/>
        <v>0</v>
      </c>
      <c r="AJ87" s="32">
        <f t="shared" si="45"/>
        <v>0</v>
      </c>
    </row>
    <row r="88" spans="1:366" s="28" customFormat="1" ht="37.5" x14ac:dyDescent="0.3">
      <c r="A88" s="33" t="s">
        <v>32</v>
      </c>
      <c r="B88" s="43">
        <f t="shared" ref="B88:E89" si="53">B94</f>
        <v>0</v>
      </c>
      <c r="C88" s="43">
        <f t="shared" si="53"/>
        <v>0</v>
      </c>
      <c r="D88" s="43">
        <f t="shared" si="53"/>
        <v>0</v>
      </c>
      <c r="E88" s="43">
        <f t="shared" si="53"/>
        <v>0</v>
      </c>
      <c r="F88" s="43">
        <f t="shared" si="50"/>
        <v>0</v>
      </c>
      <c r="G88" s="43">
        <f t="shared" si="51"/>
        <v>0</v>
      </c>
      <c r="H88" s="43">
        <f t="shared" ref="H88:AE89" si="54">H94</f>
        <v>0</v>
      </c>
      <c r="I88" s="43">
        <f t="shared" si="54"/>
        <v>0</v>
      </c>
      <c r="J88" s="43">
        <f t="shared" si="54"/>
        <v>0</v>
      </c>
      <c r="K88" s="43">
        <f t="shared" si="54"/>
        <v>0</v>
      </c>
      <c r="L88" s="43">
        <f t="shared" si="54"/>
        <v>0</v>
      </c>
      <c r="M88" s="43">
        <f t="shared" si="54"/>
        <v>0</v>
      </c>
      <c r="N88" s="43">
        <f t="shared" si="54"/>
        <v>0</v>
      </c>
      <c r="O88" s="43">
        <f t="shared" si="54"/>
        <v>0</v>
      </c>
      <c r="P88" s="43">
        <f t="shared" si="54"/>
        <v>0</v>
      </c>
      <c r="Q88" s="43">
        <f t="shared" si="54"/>
        <v>0</v>
      </c>
      <c r="R88" s="43">
        <f t="shared" si="54"/>
        <v>0</v>
      </c>
      <c r="S88" s="43">
        <f t="shared" si="54"/>
        <v>0</v>
      </c>
      <c r="T88" s="43">
        <f t="shared" si="54"/>
        <v>0</v>
      </c>
      <c r="U88" s="43">
        <f t="shared" si="54"/>
        <v>0</v>
      </c>
      <c r="V88" s="43">
        <f t="shared" si="54"/>
        <v>0</v>
      </c>
      <c r="W88" s="43">
        <f t="shared" si="54"/>
        <v>0</v>
      </c>
      <c r="X88" s="43">
        <f t="shared" si="54"/>
        <v>0</v>
      </c>
      <c r="Y88" s="43">
        <f t="shared" si="54"/>
        <v>0</v>
      </c>
      <c r="Z88" s="43">
        <f t="shared" si="54"/>
        <v>0</v>
      </c>
      <c r="AA88" s="43">
        <f t="shared" si="54"/>
        <v>0</v>
      </c>
      <c r="AB88" s="43">
        <f t="shared" si="54"/>
        <v>0</v>
      </c>
      <c r="AC88" s="43">
        <f t="shared" si="54"/>
        <v>0</v>
      </c>
      <c r="AD88" s="43">
        <f t="shared" si="54"/>
        <v>0</v>
      </c>
      <c r="AE88" s="43">
        <f t="shared" si="54"/>
        <v>0</v>
      </c>
      <c r="AF88" s="43"/>
      <c r="AG88" s="32">
        <f t="shared" si="46"/>
        <v>0</v>
      </c>
      <c r="AH88" s="32">
        <f t="shared" si="47"/>
        <v>0</v>
      </c>
      <c r="AI88" s="32">
        <f t="shared" si="44"/>
        <v>0</v>
      </c>
      <c r="AJ88" s="32">
        <f t="shared" si="45"/>
        <v>0</v>
      </c>
    </row>
    <row r="89" spans="1:366" s="28" customFormat="1" ht="24.75" customHeight="1" x14ac:dyDescent="0.3">
      <c r="A89" s="29" t="s">
        <v>33</v>
      </c>
      <c r="B89" s="43">
        <f t="shared" si="53"/>
        <v>99.2</v>
      </c>
      <c r="C89" s="43">
        <f t="shared" si="53"/>
        <v>99.2</v>
      </c>
      <c r="D89" s="43">
        <f t="shared" si="53"/>
        <v>99.15</v>
      </c>
      <c r="E89" s="43">
        <f t="shared" si="53"/>
        <v>99.15</v>
      </c>
      <c r="F89" s="43">
        <f t="shared" si="50"/>
        <v>99.949596774193552</v>
      </c>
      <c r="G89" s="43">
        <f t="shared" si="51"/>
        <v>99.949596774193552</v>
      </c>
      <c r="H89" s="43">
        <f t="shared" si="54"/>
        <v>0</v>
      </c>
      <c r="I89" s="43">
        <f t="shared" si="54"/>
        <v>0</v>
      </c>
      <c r="J89" s="43">
        <f t="shared" si="54"/>
        <v>0</v>
      </c>
      <c r="K89" s="43">
        <f t="shared" si="54"/>
        <v>0</v>
      </c>
      <c r="L89" s="43">
        <f t="shared" si="54"/>
        <v>0</v>
      </c>
      <c r="M89" s="43">
        <f t="shared" si="54"/>
        <v>0</v>
      </c>
      <c r="N89" s="43">
        <f t="shared" si="54"/>
        <v>0</v>
      </c>
      <c r="O89" s="43">
        <f t="shared" si="54"/>
        <v>0</v>
      </c>
      <c r="P89" s="43">
        <f t="shared" si="54"/>
        <v>0</v>
      </c>
      <c r="Q89" s="43">
        <f t="shared" si="54"/>
        <v>0</v>
      </c>
      <c r="R89" s="43">
        <f t="shared" si="54"/>
        <v>0</v>
      </c>
      <c r="S89" s="43">
        <f t="shared" si="54"/>
        <v>0</v>
      </c>
      <c r="T89" s="43">
        <f t="shared" si="54"/>
        <v>0</v>
      </c>
      <c r="U89" s="43">
        <f t="shared" si="54"/>
        <v>0</v>
      </c>
      <c r="V89" s="43">
        <f t="shared" si="54"/>
        <v>60</v>
      </c>
      <c r="W89" s="43">
        <f t="shared" si="54"/>
        <v>0</v>
      </c>
      <c r="X89" s="43">
        <f t="shared" si="54"/>
        <v>20</v>
      </c>
      <c r="Y89" s="43">
        <f t="shared" si="54"/>
        <v>0</v>
      </c>
      <c r="Z89" s="43">
        <f t="shared" si="54"/>
        <v>19.2</v>
      </c>
      <c r="AA89" s="43">
        <f t="shared" si="54"/>
        <v>99.15</v>
      </c>
      <c r="AB89" s="43">
        <f t="shared" si="54"/>
        <v>0</v>
      </c>
      <c r="AC89" s="43">
        <f t="shared" si="54"/>
        <v>0</v>
      </c>
      <c r="AD89" s="43">
        <f t="shared" si="54"/>
        <v>0</v>
      </c>
      <c r="AE89" s="43">
        <f t="shared" si="54"/>
        <v>0</v>
      </c>
      <c r="AF89" s="43"/>
      <c r="AG89" s="32">
        <f t="shared" si="46"/>
        <v>99.2</v>
      </c>
      <c r="AH89" s="32">
        <f t="shared" si="47"/>
        <v>80</v>
      </c>
      <c r="AI89" s="32">
        <f t="shared" si="44"/>
        <v>99.15</v>
      </c>
      <c r="AJ89" s="32">
        <f t="shared" si="45"/>
        <v>-4.9999999999997158E-2</v>
      </c>
    </row>
    <row r="90" spans="1:366" s="63" customFormat="1" ht="37.5" hidden="1" x14ac:dyDescent="0.3">
      <c r="A90" s="54" t="s">
        <v>34</v>
      </c>
      <c r="B90" s="55">
        <f>B98+B101</f>
        <v>0</v>
      </c>
      <c r="C90" s="55">
        <f>C98+C101</f>
        <v>0</v>
      </c>
      <c r="D90" s="55">
        <f>D98+D101</f>
        <v>0</v>
      </c>
      <c r="E90" s="55">
        <f>E98+E101</f>
        <v>0</v>
      </c>
      <c r="F90" s="55">
        <f t="shared" si="50"/>
        <v>0</v>
      </c>
      <c r="G90" s="55">
        <f t="shared" si="51"/>
        <v>0</v>
      </c>
      <c r="H90" s="55">
        <f t="shared" ref="H90:AE90" si="55">H98+H101</f>
        <v>0</v>
      </c>
      <c r="I90" s="55">
        <f t="shared" si="55"/>
        <v>0</v>
      </c>
      <c r="J90" s="55">
        <f t="shared" si="55"/>
        <v>0</v>
      </c>
      <c r="K90" s="55">
        <f t="shared" si="55"/>
        <v>0</v>
      </c>
      <c r="L90" s="55">
        <f t="shared" si="55"/>
        <v>0</v>
      </c>
      <c r="M90" s="55">
        <f t="shared" si="55"/>
        <v>0</v>
      </c>
      <c r="N90" s="55">
        <f t="shared" si="55"/>
        <v>0</v>
      </c>
      <c r="O90" s="55">
        <f t="shared" si="55"/>
        <v>0</v>
      </c>
      <c r="P90" s="55">
        <f t="shared" si="55"/>
        <v>0</v>
      </c>
      <c r="Q90" s="55">
        <f t="shared" si="55"/>
        <v>0</v>
      </c>
      <c r="R90" s="55">
        <f t="shared" si="55"/>
        <v>0</v>
      </c>
      <c r="S90" s="55">
        <f t="shared" si="55"/>
        <v>0</v>
      </c>
      <c r="T90" s="55">
        <f t="shared" si="55"/>
        <v>0</v>
      </c>
      <c r="U90" s="55">
        <f t="shared" si="55"/>
        <v>0</v>
      </c>
      <c r="V90" s="55">
        <f t="shared" si="55"/>
        <v>0</v>
      </c>
      <c r="W90" s="55">
        <f t="shared" si="55"/>
        <v>0</v>
      </c>
      <c r="X90" s="55">
        <f t="shared" si="55"/>
        <v>0</v>
      </c>
      <c r="Y90" s="55">
        <f t="shared" si="55"/>
        <v>0</v>
      </c>
      <c r="Z90" s="55">
        <f t="shared" si="55"/>
        <v>0</v>
      </c>
      <c r="AA90" s="55">
        <f t="shared" si="55"/>
        <v>0</v>
      </c>
      <c r="AB90" s="55">
        <f t="shared" si="55"/>
        <v>0</v>
      </c>
      <c r="AC90" s="55">
        <f t="shared" si="55"/>
        <v>0</v>
      </c>
      <c r="AD90" s="55">
        <f t="shared" si="55"/>
        <v>0</v>
      </c>
      <c r="AE90" s="55">
        <f t="shared" si="55"/>
        <v>0</v>
      </c>
      <c r="AF90" s="43"/>
      <c r="AG90" s="61">
        <f t="shared" si="46"/>
        <v>0</v>
      </c>
      <c r="AH90" s="61">
        <f t="shared" si="47"/>
        <v>0</v>
      </c>
      <c r="AI90" s="61">
        <f t="shared" si="44"/>
        <v>0</v>
      </c>
      <c r="AJ90" s="61">
        <f t="shared" si="45"/>
        <v>0</v>
      </c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  <c r="JG90" s="28"/>
      <c r="JH90" s="28"/>
      <c r="JI90" s="28"/>
      <c r="JJ90" s="28"/>
      <c r="JK90" s="28"/>
      <c r="JL90" s="28"/>
      <c r="JM90" s="28"/>
      <c r="JN90" s="28"/>
      <c r="JO90" s="28"/>
      <c r="JP90" s="28"/>
      <c r="JQ90" s="28"/>
      <c r="JR90" s="28"/>
      <c r="JS90" s="28"/>
      <c r="JT90" s="28"/>
      <c r="JU90" s="28"/>
      <c r="JV90" s="28"/>
      <c r="JW90" s="28"/>
      <c r="JX90" s="28"/>
      <c r="JY90" s="28"/>
      <c r="JZ90" s="28"/>
      <c r="KA90" s="28"/>
      <c r="KB90" s="28"/>
      <c r="KC90" s="28"/>
      <c r="KD90" s="28"/>
      <c r="KE90" s="28"/>
      <c r="KF90" s="28"/>
      <c r="KG90" s="28"/>
      <c r="KH90" s="28"/>
      <c r="KI90" s="28"/>
      <c r="KJ90" s="28"/>
      <c r="KK90" s="28"/>
      <c r="KL90" s="28"/>
      <c r="KM90" s="28"/>
      <c r="KN90" s="28"/>
      <c r="KO90" s="28"/>
      <c r="KP90" s="28"/>
      <c r="KQ90" s="28"/>
      <c r="KR90" s="28"/>
      <c r="KS90" s="28"/>
      <c r="KT90" s="28"/>
      <c r="KU90" s="28"/>
      <c r="KV90" s="28"/>
      <c r="KW90" s="28"/>
      <c r="KX90" s="28"/>
      <c r="KY90" s="28"/>
      <c r="KZ90" s="28"/>
      <c r="LA90" s="28"/>
      <c r="LB90" s="28"/>
      <c r="LC90" s="28"/>
      <c r="LD90" s="28"/>
      <c r="LE90" s="28"/>
      <c r="LF90" s="28"/>
      <c r="LG90" s="28"/>
      <c r="LH90" s="28"/>
      <c r="LI90" s="28"/>
      <c r="LJ90" s="28"/>
      <c r="LK90" s="28"/>
      <c r="LL90" s="28"/>
      <c r="LM90" s="28"/>
      <c r="LN90" s="28"/>
      <c r="LO90" s="28"/>
      <c r="LP90" s="28"/>
      <c r="LQ90" s="28"/>
      <c r="LR90" s="28"/>
      <c r="LS90" s="28"/>
      <c r="LT90" s="28"/>
      <c r="LU90" s="28"/>
      <c r="LV90" s="28"/>
      <c r="LW90" s="28"/>
      <c r="LX90" s="28"/>
      <c r="LY90" s="28"/>
      <c r="LZ90" s="28"/>
      <c r="MA90" s="28"/>
      <c r="MB90" s="28"/>
      <c r="MC90" s="28"/>
      <c r="MD90" s="28"/>
      <c r="ME90" s="28"/>
      <c r="MF90" s="28"/>
      <c r="MG90" s="28"/>
      <c r="MH90" s="28"/>
      <c r="MI90" s="28"/>
      <c r="MJ90" s="28"/>
      <c r="MK90" s="28"/>
      <c r="ML90" s="28"/>
      <c r="MM90" s="28"/>
      <c r="MN90" s="28"/>
      <c r="MO90" s="28"/>
      <c r="MP90" s="28"/>
      <c r="MQ90" s="28"/>
      <c r="MR90" s="28"/>
      <c r="MS90" s="28"/>
      <c r="MT90" s="28"/>
      <c r="MU90" s="28"/>
      <c r="MV90" s="28"/>
      <c r="MW90" s="28"/>
      <c r="MX90" s="28"/>
      <c r="MY90" s="28"/>
      <c r="MZ90" s="28"/>
      <c r="NA90" s="28"/>
      <c r="NB90" s="28"/>
    </row>
    <row r="91" spans="1:366" s="28" customFormat="1" x14ac:dyDescent="0.3">
      <c r="A91" s="29" t="s">
        <v>35</v>
      </c>
      <c r="B91" s="43">
        <v>0</v>
      </c>
      <c r="C91" s="43">
        <v>0</v>
      </c>
      <c r="D91" s="43">
        <v>0</v>
      </c>
      <c r="E91" s="43">
        <v>0</v>
      </c>
      <c r="F91" s="43">
        <f t="shared" si="50"/>
        <v>0</v>
      </c>
      <c r="G91" s="43">
        <f t="shared" si="51"/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/>
      <c r="AG91" s="32">
        <f t="shared" si="46"/>
        <v>0</v>
      </c>
      <c r="AH91" s="32">
        <f t="shared" si="47"/>
        <v>0</v>
      </c>
      <c r="AI91" s="32">
        <f t="shared" si="44"/>
        <v>0</v>
      </c>
      <c r="AJ91" s="32">
        <f t="shared" si="45"/>
        <v>0</v>
      </c>
    </row>
    <row r="92" spans="1:366" s="28" customFormat="1" ht="21.75" customHeight="1" x14ac:dyDescent="0.25">
      <c r="A92" s="135" t="s">
        <v>53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7"/>
      <c r="AF92" s="25"/>
      <c r="AG92" s="32">
        <f t="shared" si="46"/>
        <v>0</v>
      </c>
      <c r="AH92" s="32">
        <f t="shared" si="47"/>
        <v>0</v>
      </c>
      <c r="AI92" s="32">
        <f t="shared" si="44"/>
        <v>0</v>
      </c>
      <c r="AJ92" s="32">
        <f t="shared" si="45"/>
        <v>0</v>
      </c>
    </row>
    <row r="93" spans="1:366" s="2" customFormat="1" x14ac:dyDescent="0.3">
      <c r="A93" s="35" t="s">
        <v>37</v>
      </c>
      <c r="B93" s="30">
        <f>B95+B94</f>
        <v>99.2</v>
      </c>
      <c r="C93" s="30">
        <f>C95+C94</f>
        <v>99.2</v>
      </c>
      <c r="D93" s="30">
        <f>D95+D94</f>
        <v>99.15</v>
      </c>
      <c r="E93" s="30">
        <f>E95+E94</f>
        <v>99.15</v>
      </c>
      <c r="F93" s="30">
        <f t="shared" ref="F93:F101" si="56">IFERROR(E93/B93*100,0)</f>
        <v>99.949596774193552</v>
      </c>
      <c r="G93" s="30">
        <f t="shared" ref="G93:G101" si="57">IFERROR(E93/C93*100,0)</f>
        <v>99.949596774193552</v>
      </c>
      <c r="H93" s="30">
        <f>H95+H94</f>
        <v>0</v>
      </c>
      <c r="I93" s="30">
        <f>I95+I94</f>
        <v>0</v>
      </c>
      <c r="J93" s="30">
        <f>J95+J94</f>
        <v>0</v>
      </c>
      <c r="K93" s="30">
        <f t="shared" ref="K93:AE93" si="58">K95+K94</f>
        <v>0</v>
      </c>
      <c r="L93" s="30">
        <f t="shared" si="58"/>
        <v>0</v>
      </c>
      <c r="M93" s="30">
        <f t="shared" si="58"/>
        <v>0</v>
      </c>
      <c r="N93" s="30">
        <f t="shared" si="58"/>
        <v>0</v>
      </c>
      <c r="O93" s="30">
        <f t="shared" si="58"/>
        <v>0</v>
      </c>
      <c r="P93" s="30">
        <f t="shared" si="58"/>
        <v>0</v>
      </c>
      <c r="Q93" s="30">
        <f t="shared" si="58"/>
        <v>0</v>
      </c>
      <c r="R93" s="30">
        <f t="shared" si="58"/>
        <v>0</v>
      </c>
      <c r="S93" s="30">
        <f t="shared" si="58"/>
        <v>0</v>
      </c>
      <c r="T93" s="30">
        <f t="shared" si="58"/>
        <v>0</v>
      </c>
      <c r="U93" s="30">
        <f t="shared" si="58"/>
        <v>0</v>
      </c>
      <c r="V93" s="30">
        <f t="shared" si="58"/>
        <v>60</v>
      </c>
      <c r="W93" s="30">
        <f t="shared" si="58"/>
        <v>0</v>
      </c>
      <c r="X93" s="30">
        <f t="shared" si="58"/>
        <v>20</v>
      </c>
      <c r="Y93" s="30">
        <f t="shared" si="58"/>
        <v>0</v>
      </c>
      <c r="Z93" s="30">
        <f t="shared" si="58"/>
        <v>19.2</v>
      </c>
      <c r="AA93" s="30">
        <f t="shared" si="58"/>
        <v>99.15</v>
      </c>
      <c r="AB93" s="30">
        <f t="shared" si="58"/>
        <v>0</v>
      </c>
      <c r="AC93" s="30">
        <f t="shared" si="58"/>
        <v>0</v>
      </c>
      <c r="AD93" s="30">
        <f t="shared" si="58"/>
        <v>0</v>
      </c>
      <c r="AE93" s="30">
        <f t="shared" si="58"/>
        <v>0</v>
      </c>
      <c r="AF93" s="38"/>
      <c r="AG93" s="32">
        <f t="shared" si="46"/>
        <v>99.2</v>
      </c>
      <c r="AH93" s="32">
        <f t="shared" si="47"/>
        <v>80</v>
      </c>
      <c r="AI93" s="32">
        <f t="shared" si="44"/>
        <v>99.15</v>
      </c>
      <c r="AJ93" s="32">
        <f t="shared" si="45"/>
        <v>-4.9999999999997158E-2</v>
      </c>
    </row>
    <row r="94" spans="1:366" s="53" customFormat="1" ht="38.25" customHeight="1" x14ac:dyDescent="0.3">
      <c r="A94" s="33" t="s">
        <v>32</v>
      </c>
      <c r="B94" s="43">
        <f t="shared" ref="B94:B101" si="59">H94+J94+L94+N94+P94+R94+T94+V94+X94+Z94+AB94+AD94</f>
        <v>0</v>
      </c>
      <c r="C94" s="43">
        <f>H94+J94+L94+N94+P94+R94+T94+V94+X94+Z94+AB94</f>
        <v>0</v>
      </c>
      <c r="D94" s="43">
        <f t="shared" ref="D94:D101" si="60">E94</f>
        <v>0</v>
      </c>
      <c r="E94" s="43">
        <f>I94+K94+M94+O94+Q94+S94+U94+W94+Y94++AA94+AC94+AE94</f>
        <v>0</v>
      </c>
      <c r="F94" s="43">
        <f t="shared" si="56"/>
        <v>0</v>
      </c>
      <c r="G94" s="43">
        <f t="shared" si="57"/>
        <v>0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8"/>
      <c r="AG94" s="32">
        <f t="shared" si="46"/>
        <v>0</v>
      </c>
      <c r="AH94" s="32">
        <f t="shared" si="47"/>
        <v>0</v>
      </c>
      <c r="AI94" s="32">
        <f t="shared" si="44"/>
        <v>0</v>
      </c>
      <c r="AJ94" s="32">
        <f t="shared" si="45"/>
        <v>0</v>
      </c>
    </row>
    <row r="95" spans="1:366" s="28" customFormat="1" ht="27.75" customHeight="1" x14ac:dyDescent="0.3">
      <c r="A95" s="29" t="s">
        <v>33</v>
      </c>
      <c r="B95" s="43">
        <f t="shared" si="59"/>
        <v>99.2</v>
      </c>
      <c r="C95" s="43">
        <f>H95+J95+L95+N95+P95+R95+T95+V95+X95+Z95+AB95</f>
        <v>99.2</v>
      </c>
      <c r="D95" s="43">
        <f t="shared" si="60"/>
        <v>99.15</v>
      </c>
      <c r="E95" s="43">
        <f>I95+K95+M95+O95+Q95+S95+U95+W95+Y95++AA95+AC95+AE95</f>
        <v>99.15</v>
      </c>
      <c r="F95" s="43">
        <f t="shared" si="56"/>
        <v>99.949596774193552</v>
      </c>
      <c r="G95" s="43">
        <f t="shared" si="57"/>
        <v>99.949596774193552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>
        <v>60</v>
      </c>
      <c r="W95" s="37"/>
      <c r="X95" s="37">
        <v>20</v>
      </c>
      <c r="Y95" s="37"/>
      <c r="Z95" s="37">
        <v>19.2</v>
      </c>
      <c r="AA95" s="37">
        <v>99.15</v>
      </c>
      <c r="AB95" s="37">
        <v>0</v>
      </c>
      <c r="AC95" s="37"/>
      <c r="AD95" s="37">
        <v>0</v>
      </c>
      <c r="AE95" s="37"/>
      <c r="AF95" s="25"/>
      <c r="AG95" s="32">
        <f t="shared" si="46"/>
        <v>99.2</v>
      </c>
      <c r="AH95" s="32">
        <f t="shared" si="47"/>
        <v>80</v>
      </c>
      <c r="AI95" s="32">
        <f t="shared" si="44"/>
        <v>99.15</v>
      </c>
      <c r="AJ95" s="32">
        <f t="shared" si="45"/>
        <v>-4.9999999999997158E-2</v>
      </c>
    </row>
    <row r="96" spans="1:366" s="28" customFormat="1" hidden="1" x14ac:dyDescent="0.3">
      <c r="A96" s="29" t="s">
        <v>31</v>
      </c>
      <c r="B96" s="43">
        <f t="shared" si="59"/>
        <v>0</v>
      </c>
      <c r="C96" s="43">
        <f t="shared" ref="C96:C97" si="61">H96</f>
        <v>0</v>
      </c>
      <c r="D96" s="43">
        <f t="shared" si="60"/>
        <v>0</v>
      </c>
      <c r="E96" s="43">
        <f>I96+K96+M96+O96+Q96+S96+U96+W96+Y96++AA96+AC96+AE96</f>
        <v>0</v>
      </c>
      <c r="F96" s="43">
        <f t="shared" si="56"/>
        <v>0</v>
      </c>
      <c r="G96" s="43">
        <f t="shared" si="57"/>
        <v>0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25"/>
      <c r="AG96" s="32">
        <f t="shared" si="46"/>
        <v>0</v>
      </c>
      <c r="AH96" s="32">
        <f t="shared" si="47"/>
        <v>0</v>
      </c>
      <c r="AI96" s="32">
        <f t="shared" si="44"/>
        <v>0</v>
      </c>
      <c r="AJ96" s="32">
        <f t="shared" si="45"/>
        <v>0</v>
      </c>
    </row>
    <row r="97" spans="1:366" s="28" customFormat="1" hidden="1" x14ac:dyDescent="0.3">
      <c r="A97" s="29" t="s">
        <v>41</v>
      </c>
      <c r="B97" s="43">
        <f t="shared" si="59"/>
        <v>0</v>
      </c>
      <c r="C97" s="43">
        <f t="shared" si="61"/>
        <v>0</v>
      </c>
      <c r="D97" s="43">
        <f t="shared" si="60"/>
        <v>0</v>
      </c>
      <c r="E97" s="43">
        <f>I97+K97+M97+O97+Q97+S97+U97+W97+Y97++AA97+AC97+AE97</f>
        <v>0</v>
      </c>
      <c r="F97" s="43">
        <f t="shared" si="56"/>
        <v>0</v>
      </c>
      <c r="G97" s="43">
        <f t="shared" si="57"/>
        <v>0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25"/>
      <c r="AG97" s="32">
        <f t="shared" si="46"/>
        <v>0</v>
      </c>
      <c r="AH97" s="32">
        <f t="shared" si="47"/>
        <v>0</v>
      </c>
      <c r="AI97" s="32">
        <f t="shared" si="44"/>
        <v>0</v>
      </c>
      <c r="AJ97" s="32">
        <f t="shared" si="45"/>
        <v>0</v>
      </c>
    </row>
    <row r="98" spans="1:366" s="63" customFormat="1" ht="0.75" customHeight="1" x14ac:dyDescent="0.3">
      <c r="A98" s="54" t="s">
        <v>34</v>
      </c>
      <c r="B98" s="55">
        <f t="shared" si="59"/>
        <v>0</v>
      </c>
      <c r="C98" s="55">
        <f>H98+J98+L98+N98+P98+R98+T98</f>
        <v>0</v>
      </c>
      <c r="D98" s="55">
        <f t="shared" si="60"/>
        <v>0</v>
      </c>
      <c r="E98" s="55">
        <f>I98+K98+M98+O98+Q98+S98+U98+W98+Y98++AA98+AC98+AE98</f>
        <v>0</v>
      </c>
      <c r="F98" s="55">
        <f t="shared" si="56"/>
        <v>0</v>
      </c>
      <c r="G98" s="55">
        <f t="shared" si="57"/>
        <v>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25"/>
      <c r="AG98" s="61">
        <f t="shared" si="46"/>
        <v>0</v>
      </c>
      <c r="AH98" s="61">
        <f t="shared" si="47"/>
        <v>0</v>
      </c>
      <c r="AI98" s="61">
        <f t="shared" si="44"/>
        <v>0</v>
      </c>
      <c r="AJ98" s="61">
        <f t="shared" si="45"/>
        <v>0</v>
      </c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  <c r="IW98" s="28"/>
      <c r="IX98" s="28"/>
      <c r="IY98" s="28"/>
      <c r="IZ98" s="28"/>
      <c r="JA98" s="28"/>
      <c r="JB98" s="28"/>
      <c r="JC98" s="28"/>
      <c r="JD98" s="28"/>
      <c r="JE98" s="28"/>
      <c r="JF98" s="28"/>
      <c r="JG98" s="28"/>
      <c r="JH98" s="28"/>
      <c r="JI98" s="28"/>
      <c r="JJ98" s="28"/>
      <c r="JK98" s="28"/>
      <c r="JL98" s="28"/>
      <c r="JM98" s="28"/>
      <c r="JN98" s="28"/>
      <c r="JO98" s="28"/>
      <c r="JP98" s="28"/>
      <c r="JQ98" s="28"/>
      <c r="JR98" s="28"/>
      <c r="JS98" s="28"/>
      <c r="JT98" s="28"/>
      <c r="JU98" s="28"/>
      <c r="JV98" s="28"/>
      <c r="JW98" s="28"/>
      <c r="JX98" s="28"/>
      <c r="JY98" s="28"/>
      <c r="JZ98" s="28"/>
      <c r="KA98" s="28"/>
      <c r="KB98" s="28"/>
      <c r="KC98" s="28"/>
      <c r="KD98" s="28"/>
      <c r="KE98" s="28"/>
      <c r="KF98" s="28"/>
      <c r="KG98" s="28"/>
      <c r="KH98" s="28"/>
      <c r="KI98" s="28"/>
      <c r="KJ98" s="28"/>
      <c r="KK98" s="28"/>
      <c r="KL98" s="28"/>
      <c r="KM98" s="28"/>
      <c r="KN98" s="28"/>
      <c r="KO98" s="28"/>
      <c r="KP98" s="28"/>
      <c r="KQ98" s="28"/>
      <c r="KR98" s="28"/>
      <c r="KS98" s="28"/>
      <c r="KT98" s="28"/>
      <c r="KU98" s="28"/>
      <c r="KV98" s="28"/>
      <c r="KW98" s="28"/>
      <c r="KX98" s="28"/>
      <c r="KY98" s="28"/>
      <c r="KZ98" s="28"/>
      <c r="LA98" s="28"/>
      <c r="LB98" s="28"/>
      <c r="LC98" s="28"/>
      <c r="LD98" s="28"/>
      <c r="LE98" s="28"/>
      <c r="LF98" s="28"/>
      <c r="LG98" s="28"/>
      <c r="LH98" s="28"/>
      <c r="LI98" s="28"/>
      <c r="LJ98" s="28"/>
      <c r="LK98" s="28"/>
      <c r="LL98" s="28"/>
      <c r="LM98" s="28"/>
      <c r="LN98" s="28"/>
      <c r="LO98" s="28"/>
      <c r="LP98" s="28"/>
      <c r="LQ98" s="28"/>
      <c r="LR98" s="28"/>
      <c r="LS98" s="28"/>
      <c r="LT98" s="28"/>
      <c r="LU98" s="28"/>
      <c r="LV98" s="28"/>
      <c r="LW98" s="28"/>
      <c r="LX98" s="28"/>
      <c r="LY98" s="28"/>
      <c r="LZ98" s="28"/>
      <c r="MA98" s="28"/>
      <c r="MB98" s="28"/>
      <c r="MC98" s="28"/>
      <c r="MD98" s="28"/>
      <c r="ME98" s="28"/>
      <c r="MF98" s="28"/>
      <c r="MG98" s="28"/>
      <c r="MH98" s="28"/>
      <c r="MI98" s="28"/>
      <c r="MJ98" s="28"/>
      <c r="MK98" s="28"/>
      <c r="ML98" s="28"/>
      <c r="MM98" s="28"/>
      <c r="MN98" s="28"/>
      <c r="MO98" s="28"/>
      <c r="MP98" s="28"/>
      <c r="MQ98" s="28"/>
      <c r="MR98" s="28"/>
      <c r="MS98" s="28"/>
      <c r="MT98" s="28"/>
      <c r="MU98" s="28"/>
      <c r="MV98" s="28"/>
      <c r="MW98" s="28"/>
      <c r="MX98" s="28"/>
      <c r="MY98" s="28"/>
      <c r="MZ98" s="28"/>
      <c r="NA98" s="28"/>
      <c r="NB98" s="28"/>
    </row>
    <row r="99" spans="1:366" s="53" customFormat="1" hidden="1" x14ac:dyDescent="0.3">
      <c r="A99" s="29" t="s">
        <v>31</v>
      </c>
      <c r="B99" s="43">
        <f t="shared" si="59"/>
        <v>0</v>
      </c>
      <c r="C99" s="43">
        <f t="shared" ref="C99:C100" si="62">H99</f>
        <v>0</v>
      </c>
      <c r="D99" s="43">
        <f t="shared" si="60"/>
        <v>0</v>
      </c>
      <c r="E99" s="43">
        <f>I99+K99+M99+O99+Q99+S99+U99+W99+Y99+AA99+AC99+AE99</f>
        <v>0</v>
      </c>
      <c r="F99" s="43">
        <f t="shared" si="56"/>
        <v>0</v>
      </c>
      <c r="G99" s="43">
        <f t="shared" si="57"/>
        <v>0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8"/>
      <c r="AG99" s="32">
        <f t="shared" si="46"/>
        <v>0</v>
      </c>
      <c r="AH99" s="32">
        <f t="shared" si="47"/>
        <v>0</v>
      </c>
      <c r="AI99" s="32">
        <f t="shared" si="44"/>
        <v>0</v>
      </c>
      <c r="AJ99" s="32">
        <f t="shared" si="45"/>
        <v>0</v>
      </c>
    </row>
    <row r="100" spans="1:366" s="53" customFormat="1" hidden="1" x14ac:dyDescent="0.3">
      <c r="A100" s="29" t="s">
        <v>41</v>
      </c>
      <c r="B100" s="43">
        <f t="shared" si="59"/>
        <v>0</v>
      </c>
      <c r="C100" s="43">
        <f t="shared" si="62"/>
        <v>0</v>
      </c>
      <c r="D100" s="43">
        <f t="shared" si="60"/>
        <v>0</v>
      </c>
      <c r="E100" s="43">
        <f>I100+K100+M100+O100+Q100+S100+U100+W100+Y100+AA100+AC100+AE100</f>
        <v>0</v>
      </c>
      <c r="F100" s="43">
        <f t="shared" si="56"/>
        <v>0</v>
      </c>
      <c r="G100" s="43">
        <f t="shared" si="57"/>
        <v>0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8"/>
      <c r="AG100" s="32">
        <f t="shared" si="46"/>
        <v>0</v>
      </c>
      <c r="AH100" s="32">
        <f t="shared" si="47"/>
        <v>0</v>
      </c>
      <c r="AI100" s="32">
        <f t="shared" si="44"/>
        <v>0</v>
      </c>
      <c r="AJ100" s="32">
        <f t="shared" si="45"/>
        <v>0</v>
      </c>
    </row>
    <row r="101" spans="1:366" s="75" customFormat="1" ht="12.75" hidden="1" customHeight="1" x14ac:dyDescent="0.3">
      <c r="A101" s="54" t="s">
        <v>34</v>
      </c>
      <c r="B101" s="55">
        <f t="shared" si="59"/>
        <v>0</v>
      </c>
      <c r="C101" s="55">
        <f>H101+J101+L101+N101+P101+R101+T101+V101+X101</f>
        <v>0</v>
      </c>
      <c r="D101" s="71">
        <f t="shared" si="60"/>
        <v>0</v>
      </c>
      <c r="E101" s="71">
        <f>I101+K101+M101+O101+Q101+S101+U101+W101+Y101+AA101+AC101+AE101</f>
        <v>0</v>
      </c>
      <c r="F101" s="71">
        <f t="shared" si="56"/>
        <v>0</v>
      </c>
      <c r="G101" s="71">
        <f t="shared" si="57"/>
        <v>0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60"/>
      <c r="AE101" s="72"/>
      <c r="AF101" s="73"/>
      <c r="AG101" s="74">
        <f t="shared" si="46"/>
        <v>0</v>
      </c>
      <c r="AH101" s="74">
        <f t="shared" si="47"/>
        <v>0</v>
      </c>
      <c r="AI101" s="74">
        <f t="shared" si="44"/>
        <v>0</v>
      </c>
      <c r="AJ101" s="74">
        <f t="shared" si="45"/>
        <v>0</v>
      </c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  <c r="IW101" s="76"/>
      <c r="IX101" s="76"/>
      <c r="IY101" s="76"/>
      <c r="IZ101" s="76"/>
      <c r="JA101" s="76"/>
      <c r="JB101" s="76"/>
      <c r="JC101" s="76"/>
      <c r="JD101" s="76"/>
      <c r="JE101" s="76"/>
      <c r="JF101" s="76"/>
      <c r="JG101" s="76"/>
      <c r="JH101" s="76"/>
      <c r="JI101" s="76"/>
      <c r="JJ101" s="76"/>
      <c r="JK101" s="76"/>
      <c r="JL101" s="76"/>
      <c r="JM101" s="76"/>
      <c r="JN101" s="76"/>
      <c r="JO101" s="76"/>
      <c r="JP101" s="76"/>
      <c r="JQ101" s="76"/>
      <c r="JR101" s="76"/>
      <c r="JS101" s="76"/>
      <c r="JT101" s="76"/>
      <c r="JU101" s="76"/>
      <c r="JV101" s="76"/>
      <c r="JW101" s="76"/>
      <c r="JX101" s="76"/>
      <c r="JY101" s="76"/>
      <c r="JZ101" s="76"/>
      <c r="KA101" s="76"/>
      <c r="KB101" s="76"/>
      <c r="KC101" s="76"/>
      <c r="KD101" s="76"/>
      <c r="KE101" s="76"/>
      <c r="KF101" s="76"/>
      <c r="KG101" s="76"/>
      <c r="KH101" s="76"/>
      <c r="KI101" s="76"/>
      <c r="KJ101" s="76"/>
      <c r="KK101" s="76"/>
      <c r="KL101" s="76"/>
      <c r="KM101" s="76"/>
      <c r="KN101" s="76"/>
      <c r="KO101" s="76"/>
      <c r="KP101" s="76"/>
      <c r="KQ101" s="76"/>
      <c r="KR101" s="76"/>
      <c r="KS101" s="76"/>
      <c r="KT101" s="76"/>
      <c r="KU101" s="76"/>
      <c r="KV101" s="76"/>
      <c r="KW101" s="76"/>
      <c r="KX101" s="76"/>
      <c r="KY101" s="76"/>
      <c r="KZ101" s="76"/>
      <c r="LA101" s="76"/>
      <c r="LB101" s="76"/>
      <c r="LC101" s="76"/>
      <c r="LD101" s="76"/>
      <c r="LE101" s="76"/>
      <c r="LF101" s="76"/>
      <c r="LG101" s="76"/>
      <c r="LH101" s="76"/>
      <c r="LI101" s="76"/>
      <c r="LJ101" s="76"/>
      <c r="LK101" s="76"/>
      <c r="LL101" s="76"/>
      <c r="LM101" s="76"/>
      <c r="LN101" s="76"/>
      <c r="LO101" s="76"/>
      <c r="LP101" s="76"/>
      <c r="LQ101" s="76"/>
      <c r="LR101" s="76"/>
      <c r="LS101" s="76"/>
      <c r="LT101" s="76"/>
      <c r="LU101" s="76"/>
      <c r="LV101" s="76"/>
      <c r="LW101" s="76"/>
      <c r="LX101" s="76"/>
      <c r="LY101" s="76"/>
      <c r="LZ101" s="76"/>
      <c r="MA101" s="76"/>
      <c r="MB101" s="76"/>
      <c r="MC101" s="76"/>
      <c r="MD101" s="76"/>
      <c r="ME101" s="76"/>
      <c r="MF101" s="76"/>
      <c r="MG101" s="76"/>
      <c r="MH101" s="76"/>
      <c r="MI101" s="76"/>
      <c r="MJ101" s="76"/>
      <c r="MK101" s="76"/>
      <c r="ML101" s="76"/>
      <c r="MM101" s="76"/>
      <c r="MN101" s="76"/>
      <c r="MO101" s="76"/>
      <c r="MP101" s="76"/>
      <c r="MQ101" s="76"/>
      <c r="MR101" s="76"/>
      <c r="MS101" s="76"/>
      <c r="MT101" s="76"/>
      <c r="MU101" s="76"/>
      <c r="MV101" s="76"/>
      <c r="MW101" s="76"/>
      <c r="MX101" s="76"/>
      <c r="MY101" s="76"/>
      <c r="MZ101" s="76"/>
      <c r="NA101" s="76"/>
      <c r="NB101" s="76"/>
    </row>
    <row r="102" spans="1:366" s="28" customFormat="1" ht="1.5" hidden="1" customHeight="1" x14ac:dyDescent="0.3">
      <c r="A102" s="77" t="s">
        <v>31</v>
      </c>
      <c r="B102" s="36"/>
      <c r="C102" s="43">
        <f>H102+J102+L102+N102+P102+R102+T102</f>
        <v>0</v>
      </c>
      <c r="D102" s="36"/>
      <c r="E102" s="36"/>
      <c r="F102" s="36">
        <f>IFERROR(D102/B102*100,0)</f>
        <v>0</v>
      </c>
      <c r="G102" s="36">
        <f>IFERROR(F102/B102*100,0)</f>
        <v>0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1"/>
      <c r="AF102" s="25"/>
      <c r="AG102" s="32">
        <f t="shared" si="46"/>
        <v>0</v>
      </c>
      <c r="AH102" s="32">
        <f t="shared" si="47"/>
        <v>0</v>
      </c>
      <c r="AI102" s="32">
        <f t="shared" si="44"/>
        <v>0</v>
      </c>
      <c r="AJ102" s="32">
        <f t="shared" si="45"/>
        <v>0</v>
      </c>
    </row>
    <row r="103" spans="1:366" s="28" customFormat="1" ht="15" hidden="1" customHeight="1" x14ac:dyDescent="0.3">
      <c r="A103" s="77" t="s">
        <v>41</v>
      </c>
      <c r="B103" s="36"/>
      <c r="C103" s="43">
        <f>H103+J103+L103+N103+P103+R103+T103</f>
        <v>0</v>
      </c>
      <c r="D103" s="36"/>
      <c r="E103" s="36"/>
      <c r="F103" s="36">
        <f>IFERROR(D103/B103*100,0)</f>
        <v>0</v>
      </c>
      <c r="G103" s="36">
        <f>IFERROR(F103/B103*100,0)</f>
        <v>0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1"/>
      <c r="AF103" s="25"/>
      <c r="AG103" s="32">
        <f t="shared" si="46"/>
        <v>0</v>
      </c>
      <c r="AH103" s="32">
        <f t="shared" si="47"/>
        <v>0</v>
      </c>
      <c r="AI103" s="32">
        <f t="shared" si="44"/>
        <v>0</v>
      </c>
      <c r="AJ103" s="32">
        <f t="shared" si="45"/>
        <v>0</v>
      </c>
    </row>
    <row r="104" spans="1:366" s="39" customFormat="1" ht="30" customHeight="1" x14ac:dyDescent="0.25">
      <c r="A104" s="148" t="s">
        <v>54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64"/>
      <c r="AG104" s="65">
        <f>H104+J104+L104+N104+P104+R104+T104+V104+X104+Z104+AB104+AD104</f>
        <v>0</v>
      </c>
      <c r="AH104" s="65">
        <f>H104+J104+L104+N104+P104+R104+T104+V104+X104</f>
        <v>0</v>
      </c>
      <c r="AI104" s="65">
        <f>I104+K104+M104+O104+Q104+S104+U104+W104+Y104+AA104+AC104+AE104</f>
        <v>0</v>
      </c>
      <c r="AJ104" s="65">
        <f>E104-C104</f>
        <v>0</v>
      </c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</row>
    <row r="105" spans="1:366" s="69" customFormat="1" ht="27.75" customHeight="1" x14ac:dyDescent="0.3">
      <c r="A105" s="67" t="s">
        <v>37</v>
      </c>
      <c r="B105" s="68">
        <f>B106+B107+B108+B110</f>
        <v>6913.5559999999996</v>
      </c>
      <c r="C105" s="68">
        <f>C106+C107+C108+C110</f>
        <v>6913.5559999999996</v>
      </c>
      <c r="D105" s="68">
        <f>D106+D107+D108+D110</f>
        <v>4213.5559999999996</v>
      </c>
      <c r="E105" s="68">
        <f>E106+E107+E108+E110</f>
        <v>4213.5559999999996</v>
      </c>
      <c r="F105" s="68">
        <f t="shared" ref="F105:F110" si="63">IFERROR(E105/B105*100,0)</f>
        <v>60.946291604494128</v>
      </c>
      <c r="G105" s="68">
        <f t="shared" ref="G105:G110" si="64">IFERROR(E105/C105*100,0)</f>
        <v>60.946291604494128</v>
      </c>
      <c r="H105" s="68">
        <f t="shared" ref="H105:AE105" si="65">H106+H107+H108+H110</f>
        <v>0</v>
      </c>
      <c r="I105" s="68">
        <f t="shared" si="65"/>
        <v>0</v>
      </c>
      <c r="J105" s="68">
        <f t="shared" si="65"/>
        <v>0</v>
      </c>
      <c r="K105" s="68">
        <f t="shared" si="65"/>
        <v>0</v>
      </c>
      <c r="L105" s="68">
        <f t="shared" si="65"/>
        <v>0</v>
      </c>
      <c r="M105" s="68">
        <f t="shared" si="65"/>
        <v>0</v>
      </c>
      <c r="N105" s="68">
        <f t="shared" si="65"/>
        <v>0</v>
      </c>
      <c r="O105" s="68">
        <f t="shared" si="65"/>
        <v>0</v>
      </c>
      <c r="P105" s="68">
        <f t="shared" si="65"/>
        <v>0</v>
      </c>
      <c r="Q105" s="68">
        <f t="shared" si="65"/>
        <v>0</v>
      </c>
      <c r="R105" s="68">
        <f t="shared" si="65"/>
        <v>0</v>
      </c>
      <c r="S105" s="68">
        <f t="shared" si="65"/>
        <v>0</v>
      </c>
      <c r="T105" s="68">
        <f t="shared" si="65"/>
        <v>0</v>
      </c>
      <c r="U105" s="68">
        <f t="shared" si="65"/>
        <v>0</v>
      </c>
      <c r="V105" s="68">
        <f t="shared" si="65"/>
        <v>0</v>
      </c>
      <c r="W105" s="68">
        <f t="shared" si="65"/>
        <v>0</v>
      </c>
      <c r="X105" s="68">
        <f t="shared" si="65"/>
        <v>6413.5559999999996</v>
      </c>
      <c r="Y105" s="68">
        <f t="shared" si="65"/>
        <v>0</v>
      </c>
      <c r="Z105" s="68">
        <f t="shared" si="65"/>
        <v>500</v>
      </c>
      <c r="AA105" s="68">
        <f t="shared" si="65"/>
        <v>0</v>
      </c>
      <c r="AB105" s="68">
        <f t="shared" si="65"/>
        <v>0</v>
      </c>
      <c r="AC105" s="68">
        <f t="shared" si="65"/>
        <v>4213.5559999999996</v>
      </c>
      <c r="AD105" s="68">
        <f t="shared" si="65"/>
        <v>0</v>
      </c>
      <c r="AE105" s="68">
        <f t="shared" si="65"/>
        <v>0</v>
      </c>
      <c r="AF105" s="68"/>
      <c r="AG105" s="32">
        <f t="shared" ref="AG105:AG161" si="66">H105+J105+L105+N105+P105+R105+T105+V105+X105+Z105+AB105+AD105</f>
        <v>6913.5559999999996</v>
      </c>
      <c r="AH105" s="32">
        <f t="shared" ref="AH105:AH161" si="67">H105+J105+L105+N105+P105+R105+T105+V105+X105</f>
        <v>6413.5559999999996</v>
      </c>
      <c r="AI105" s="32">
        <f t="shared" ref="AI105:AI161" si="68">I105+K105+M105+O105+Q105+S105+U105+W105+Y105+AA105+AC105+AE105</f>
        <v>4213.5559999999996</v>
      </c>
      <c r="AJ105" s="32">
        <f t="shared" ref="AJ105:AJ161" si="69">E105-C105</f>
        <v>-2700</v>
      </c>
    </row>
    <row r="106" spans="1:366" s="28" customFormat="1" ht="21" hidden="1" customHeight="1" x14ac:dyDescent="0.3">
      <c r="A106" s="29" t="s">
        <v>31</v>
      </c>
      <c r="B106" s="36">
        <v>0</v>
      </c>
      <c r="C106" s="36">
        <v>0</v>
      </c>
      <c r="D106" s="36">
        <v>0</v>
      </c>
      <c r="E106" s="36">
        <v>0</v>
      </c>
      <c r="F106" s="36">
        <f t="shared" si="63"/>
        <v>0</v>
      </c>
      <c r="G106" s="36">
        <f t="shared" si="64"/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/>
      <c r="AG106" s="32">
        <f t="shared" si="66"/>
        <v>0</v>
      </c>
      <c r="AH106" s="32">
        <f t="shared" si="67"/>
        <v>0</v>
      </c>
      <c r="AI106" s="32">
        <f t="shared" si="68"/>
        <v>0</v>
      </c>
      <c r="AJ106" s="32">
        <f t="shared" si="69"/>
        <v>0</v>
      </c>
    </row>
    <row r="107" spans="1:366" s="28" customFormat="1" ht="37.5" x14ac:dyDescent="0.3">
      <c r="A107" s="33" t="s">
        <v>32</v>
      </c>
      <c r="B107" s="43">
        <f>B113+B120+B127++B136+B140+B144+B148+B152+B156+B160</f>
        <v>2361.1999999999998</v>
      </c>
      <c r="C107" s="43">
        <f t="shared" ref="C107:E108" si="70">C113+C120+C127+C136+C140+C144+C148+C152+C156+C160</f>
        <v>2361.1999999999998</v>
      </c>
      <c r="D107" s="43">
        <f>D113+D120+D127+D136+D140+D144+D148+D152+D156+D160</f>
        <v>2361.1999999999998</v>
      </c>
      <c r="E107" s="43">
        <f>E113+E120+E127+E136+E140+E144+E148+E152+E156+E160</f>
        <v>2361.1999999999998</v>
      </c>
      <c r="F107" s="43">
        <f t="shared" si="63"/>
        <v>100</v>
      </c>
      <c r="G107" s="43">
        <f t="shared" si="64"/>
        <v>100</v>
      </c>
      <c r="H107" s="43">
        <f t="shared" ref="H107:AE108" si="71">H113+H120+H127+H136+H140+H144+H148+H152+H156+H160</f>
        <v>0</v>
      </c>
      <c r="I107" s="43">
        <f t="shared" si="71"/>
        <v>0</v>
      </c>
      <c r="J107" s="43">
        <f t="shared" si="71"/>
        <v>0</v>
      </c>
      <c r="K107" s="43">
        <f t="shared" si="71"/>
        <v>0</v>
      </c>
      <c r="L107" s="43">
        <f t="shared" si="71"/>
        <v>0</v>
      </c>
      <c r="M107" s="43">
        <f t="shared" si="71"/>
        <v>0</v>
      </c>
      <c r="N107" s="43">
        <f t="shared" si="71"/>
        <v>0</v>
      </c>
      <c r="O107" s="43">
        <f t="shared" si="71"/>
        <v>0</v>
      </c>
      <c r="P107" s="43">
        <f t="shared" si="71"/>
        <v>0</v>
      </c>
      <c r="Q107" s="43">
        <f t="shared" si="71"/>
        <v>0</v>
      </c>
      <c r="R107" s="43">
        <f t="shared" si="71"/>
        <v>0</v>
      </c>
      <c r="S107" s="43">
        <f t="shared" si="71"/>
        <v>0</v>
      </c>
      <c r="T107" s="43">
        <f t="shared" si="71"/>
        <v>0</v>
      </c>
      <c r="U107" s="43">
        <f t="shared" si="71"/>
        <v>0</v>
      </c>
      <c r="V107" s="43">
        <f t="shared" si="71"/>
        <v>0</v>
      </c>
      <c r="W107" s="43">
        <f t="shared" si="71"/>
        <v>0</v>
      </c>
      <c r="X107" s="43">
        <f t="shared" si="71"/>
        <v>2361.1999999999998</v>
      </c>
      <c r="Y107" s="43">
        <f t="shared" si="71"/>
        <v>0</v>
      </c>
      <c r="Z107" s="43">
        <f t="shared" si="71"/>
        <v>0</v>
      </c>
      <c r="AA107" s="43">
        <f t="shared" si="71"/>
        <v>0</v>
      </c>
      <c r="AB107" s="43">
        <f t="shared" si="71"/>
        <v>0</v>
      </c>
      <c r="AC107" s="43">
        <f t="shared" si="71"/>
        <v>2361.1999999999998</v>
      </c>
      <c r="AD107" s="43">
        <f t="shared" si="71"/>
        <v>0</v>
      </c>
      <c r="AE107" s="43">
        <f t="shared" si="71"/>
        <v>0</v>
      </c>
      <c r="AF107" s="43"/>
      <c r="AG107" s="32">
        <f t="shared" si="66"/>
        <v>2361.1999999999998</v>
      </c>
      <c r="AH107" s="32">
        <f t="shared" si="67"/>
        <v>2361.1999999999998</v>
      </c>
      <c r="AI107" s="32">
        <f t="shared" si="68"/>
        <v>2361.1999999999998</v>
      </c>
      <c r="AJ107" s="32">
        <f t="shared" si="69"/>
        <v>0</v>
      </c>
    </row>
    <row r="108" spans="1:366" s="28" customFormat="1" ht="24.75" customHeight="1" x14ac:dyDescent="0.3">
      <c r="A108" s="29" t="s">
        <v>33</v>
      </c>
      <c r="B108" s="43">
        <f>B114+B121+B128++B137+B141+B145+B149+B153+B157+B161</f>
        <v>4552.3559999999998</v>
      </c>
      <c r="C108" s="43">
        <f t="shared" si="70"/>
        <v>4552.3559999999998</v>
      </c>
      <c r="D108" s="43">
        <f t="shared" si="70"/>
        <v>1852.356</v>
      </c>
      <c r="E108" s="43">
        <f t="shared" si="70"/>
        <v>1852.356</v>
      </c>
      <c r="F108" s="43">
        <f t="shared" si="63"/>
        <v>40.690051481035319</v>
      </c>
      <c r="G108" s="43">
        <f t="shared" si="64"/>
        <v>40.690051481035319</v>
      </c>
      <c r="H108" s="43">
        <f t="shared" si="71"/>
        <v>0</v>
      </c>
      <c r="I108" s="43">
        <f t="shared" si="71"/>
        <v>0</v>
      </c>
      <c r="J108" s="43">
        <f t="shared" si="71"/>
        <v>0</v>
      </c>
      <c r="K108" s="43">
        <f t="shared" si="71"/>
        <v>0</v>
      </c>
      <c r="L108" s="43">
        <f t="shared" si="71"/>
        <v>0</v>
      </c>
      <c r="M108" s="43">
        <f t="shared" si="71"/>
        <v>0</v>
      </c>
      <c r="N108" s="43">
        <f t="shared" si="71"/>
        <v>0</v>
      </c>
      <c r="O108" s="43">
        <f t="shared" si="71"/>
        <v>0</v>
      </c>
      <c r="P108" s="43">
        <f t="shared" si="71"/>
        <v>0</v>
      </c>
      <c r="Q108" s="43">
        <f t="shared" si="71"/>
        <v>0</v>
      </c>
      <c r="R108" s="43">
        <f t="shared" si="71"/>
        <v>0</v>
      </c>
      <c r="S108" s="43">
        <f t="shared" si="71"/>
        <v>0</v>
      </c>
      <c r="T108" s="43">
        <f t="shared" si="71"/>
        <v>0</v>
      </c>
      <c r="U108" s="43">
        <f t="shared" si="71"/>
        <v>0</v>
      </c>
      <c r="V108" s="43">
        <f t="shared" si="71"/>
        <v>0</v>
      </c>
      <c r="W108" s="43">
        <f t="shared" si="71"/>
        <v>0</v>
      </c>
      <c r="X108" s="43">
        <f t="shared" si="71"/>
        <v>4052.3559999999998</v>
      </c>
      <c r="Y108" s="43">
        <f t="shared" si="71"/>
        <v>0</v>
      </c>
      <c r="Z108" s="43">
        <f t="shared" si="71"/>
        <v>500</v>
      </c>
      <c r="AA108" s="43">
        <f t="shared" si="71"/>
        <v>0</v>
      </c>
      <c r="AB108" s="43">
        <f t="shared" si="71"/>
        <v>0</v>
      </c>
      <c r="AC108" s="43">
        <f t="shared" si="71"/>
        <v>1852.356</v>
      </c>
      <c r="AD108" s="43">
        <f t="shared" si="71"/>
        <v>0</v>
      </c>
      <c r="AE108" s="43">
        <f t="shared" si="71"/>
        <v>0</v>
      </c>
      <c r="AF108" s="43"/>
      <c r="AG108" s="32">
        <f t="shared" si="66"/>
        <v>4552.3559999999998</v>
      </c>
      <c r="AH108" s="32">
        <f t="shared" si="67"/>
        <v>4052.3559999999998</v>
      </c>
      <c r="AI108" s="32">
        <f t="shared" si="68"/>
        <v>1852.356</v>
      </c>
      <c r="AJ108" s="32">
        <f t="shared" si="69"/>
        <v>-2700</v>
      </c>
    </row>
    <row r="109" spans="1:366" s="63" customFormat="1" ht="37.5" hidden="1" x14ac:dyDescent="0.3">
      <c r="A109" s="54" t="s">
        <v>34</v>
      </c>
      <c r="B109" s="55">
        <f>B117+B124+B131</f>
        <v>0</v>
      </c>
      <c r="C109" s="55">
        <f>C117+C124+C131</f>
        <v>0</v>
      </c>
      <c r="D109" s="55">
        <f>D117+D124+D131</f>
        <v>0</v>
      </c>
      <c r="E109" s="43">
        <f>E117+E124+E131</f>
        <v>0</v>
      </c>
      <c r="F109" s="55">
        <f t="shared" si="63"/>
        <v>0</v>
      </c>
      <c r="G109" s="55">
        <f t="shared" si="64"/>
        <v>0</v>
      </c>
      <c r="H109" s="55">
        <f t="shared" ref="H109:AE109" si="72">H117+H124+H131</f>
        <v>0</v>
      </c>
      <c r="I109" s="55">
        <f t="shared" si="72"/>
        <v>0</v>
      </c>
      <c r="J109" s="55">
        <f t="shared" si="72"/>
        <v>0</v>
      </c>
      <c r="K109" s="55">
        <f t="shared" si="72"/>
        <v>0</v>
      </c>
      <c r="L109" s="55">
        <f t="shared" si="72"/>
        <v>0</v>
      </c>
      <c r="M109" s="55">
        <f t="shared" si="72"/>
        <v>0</v>
      </c>
      <c r="N109" s="55">
        <f t="shared" si="72"/>
        <v>0</v>
      </c>
      <c r="O109" s="55">
        <f t="shared" si="72"/>
        <v>0</v>
      </c>
      <c r="P109" s="55">
        <f t="shared" si="72"/>
        <v>0</v>
      </c>
      <c r="Q109" s="55">
        <f t="shared" si="72"/>
        <v>0</v>
      </c>
      <c r="R109" s="55">
        <f t="shared" si="72"/>
        <v>0</v>
      </c>
      <c r="S109" s="55">
        <f t="shared" si="72"/>
        <v>0</v>
      </c>
      <c r="T109" s="55">
        <f t="shared" si="72"/>
        <v>0</v>
      </c>
      <c r="U109" s="55">
        <f t="shared" si="72"/>
        <v>0</v>
      </c>
      <c r="V109" s="55">
        <f t="shared" si="72"/>
        <v>0</v>
      </c>
      <c r="W109" s="55">
        <f t="shared" si="72"/>
        <v>0</v>
      </c>
      <c r="X109" s="55">
        <f t="shared" si="72"/>
        <v>0</v>
      </c>
      <c r="Y109" s="55">
        <f t="shared" si="72"/>
        <v>0</v>
      </c>
      <c r="Z109" s="55">
        <f t="shared" si="72"/>
        <v>0</v>
      </c>
      <c r="AA109" s="55">
        <f t="shared" si="72"/>
        <v>0</v>
      </c>
      <c r="AB109" s="55">
        <f t="shared" si="72"/>
        <v>0</v>
      </c>
      <c r="AC109" s="55">
        <f t="shared" si="72"/>
        <v>0</v>
      </c>
      <c r="AD109" s="55">
        <f t="shared" si="72"/>
        <v>0</v>
      </c>
      <c r="AE109" s="55">
        <f t="shared" si="72"/>
        <v>0</v>
      </c>
      <c r="AF109" s="43"/>
      <c r="AG109" s="61">
        <f t="shared" si="66"/>
        <v>0</v>
      </c>
      <c r="AH109" s="61">
        <f t="shared" si="67"/>
        <v>0</v>
      </c>
      <c r="AI109" s="61">
        <f t="shared" si="68"/>
        <v>0</v>
      </c>
      <c r="AJ109" s="61">
        <f t="shared" si="69"/>
        <v>0</v>
      </c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  <c r="IW109" s="28"/>
      <c r="IX109" s="28"/>
      <c r="IY109" s="28"/>
      <c r="IZ109" s="28"/>
      <c r="JA109" s="28"/>
      <c r="JB109" s="28"/>
      <c r="JC109" s="28"/>
      <c r="JD109" s="28"/>
      <c r="JE109" s="28"/>
      <c r="JF109" s="28"/>
      <c r="JG109" s="28"/>
      <c r="JH109" s="28"/>
      <c r="JI109" s="28"/>
      <c r="JJ109" s="28"/>
      <c r="JK109" s="28"/>
      <c r="JL109" s="28"/>
      <c r="JM109" s="28"/>
      <c r="JN109" s="28"/>
      <c r="JO109" s="28"/>
      <c r="JP109" s="28"/>
      <c r="JQ109" s="28"/>
      <c r="JR109" s="28"/>
      <c r="JS109" s="28"/>
      <c r="JT109" s="28"/>
      <c r="JU109" s="28"/>
      <c r="JV109" s="28"/>
      <c r="JW109" s="28"/>
      <c r="JX109" s="28"/>
      <c r="JY109" s="28"/>
      <c r="JZ109" s="28"/>
      <c r="KA109" s="28"/>
      <c r="KB109" s="28"/>
      <c r="KC109" s="28"/>
      <c r="KD109" s="28"/>
      <c r="KE109" s="28"/>
      <c r="KF109" s="28"/>
      <c r="KG109" s="28"/>
      <c r="KH109" s="28"/>
      <c r="KI109" s="28"/>
      <c r="KJ109" s="28"/>
      <c r="KK109" s="28"/>
      <c r="KL109" s="28"/>
      <c r="KM109" s="28"/>
      <c r="KN109" s="28"/>
      <c r="KO109" s="28"/>
      <c r="KP109" s="28"/>
      <c r="KQ109" s="28"/>
      <c r="KR109" s="28"/>
      <c r="KS109" s="28"/>
      <c r="KT109" s="28"/>
      <c r="KU109" s="28"/>
      <c r="KV109" s="28"/>
      <c r="KW109" s="28"/>
      <c r="KX109" s="28"/>
      <c r="KY109" s="28"/>
      <c r="KZ109" s="28"/>
      <c r="LA109" s="28"/>
      <c r="LB109" s="28"/>
      <c r="LC109" s="28"/>
      <c r="LD109" s="28"/>
      <c r="LE109" s="28"/>
      <c r="LF109" s="28"/>
      <c r="LG109" s="28"/>
      <c r="LH109" s="28"/>
      <c r="LI109" s="28"/>
      <c r="LJ109" s="28"/>
      <c r="LK109" s="28"/>
      <c r="LL109" s="28"/>
      <c r="LM109" s="28"/>
      <c r="LN109" s="28"/>
      <c r="LO109" s="28"/>
      <c r="LP109" s="28"/>
      <c r="LQ109" s="28"/>
      <c r="LR109" s="28"/>
      <c r="LS109" s="28"/>
      <c r="LT109" s="28"/>
      <c r="LU109" s="28"/>
      <c r="LV109" s="28"/>
      <c r="LW109" s="28"/>
      <c r="LX109" s="28"/>
      <c r="LY109" s="28"/>
      <c r="LZ109" s="28"/>
      <c r="MA109" s="28"/>
      <c r="MB109" s="28"/>
      <c r="MC109" s="28"/>
      <c r="MD109" s="28"/>
      <c r="ME109" s="28"/>
      <c r="MF109" s="28"/>
      <c r="MG109" s="28"/>
      <c r="MH109" s="28"/>
      <c r="MI109" s="28"/>
      <c r="MJ109" s="28"/>
      <c r="MK109" s="28"/>
      <c r="ML109" s="28"/>
      <c r="MM109" s="28"/>
      <c r="MN109" s="28"/>
      <c r="MO109" s="28"/>
      <c r="MP109" s="28"/>
      <c r="MQ109" s="28"/>
      <c r="MR109" s="28"/>
      <c r="MS109" s="28"/>
      <c r="MT109" s="28"/>
      <c r="MU109" s="28"/>
      <c r="MV109" s="28"/>
      <c r="MW109" s="28"/>
      <c r="MX109" s="28"/>
      <c r="MY109" s="28"/>
      <c r="MZ109" s="28"/>
      <c r="NA109" s="28"/>
      <c r="NB109" s="28"/>
    </row>
    <row r="110" spans="1:366" s="28" customFormat="1" x14ac:dyDescent="0.3">
      <c r="A110" s="29" t="s">
        <v>35</v>
      </c>
      <c r="B110" s="43">
        <v>0</v>
      </c>
      <c r="C110" s="43">
        <v>0</v>
      </c>
      <c r="D110" s="43">
        <v>0</v>
      </c>
      <c r="E110" s="43">
        <v>0</v>
      </c>
      <c r="F110" s="43">
        <f t="shared" si="63"/>
        <v>0</v>
      </c>
      <c r="G110" s="43">
        <f t="shared" si="64"/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/>
      <c r="AG110" s="32">
        <f t="shared" si="66"/>
        <v>0</v>
      </c>
      <c r="AH110" s="32">
        <f t="shared" si="67"/>
        <v>0</v>
      </c>
      <c r="AI110" s="32">
        <f t="shared" si="68"/>
        <v>0</v>
      </c>
      <c r="AJ110" s="32">
        <f t="shared" si="69"/>
        <v>0</v>
      </c>
    </row>
    <row r="111" spans="1:366" s="28" customFormat="1" ht="21.75" customHeight="1" x14ac:dyDescent="0.25">
      <c r="A111" s="135" t="s">
        <v>55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7"/>
      <c r="AF111" s="25"/>
      <c r="AG111" s="32">
        <f t="shared" si="66"/>
        <v>0</v>
      </c>
      <c r="AH111" s="32">
        <f t="shared" si="67"/>
        <v>0</v>
      </c>
      <c r="AI111" s="32">
        <f t="shared" si="68"/>
        <v>0</v>
      </c>
      <c r="AJ111" s="32">
        <f t="shared" si="69"/>
        <v>0</v>
      </c>
    </row>
    <row r="112" spans="1:366" s="2" customFormat="1" x14ac:dyDescent="0.3">
      <c r="A112" s="35" t="s">
        <v>37</v>
      </c>
      <c r="B112" s="30">
        <f>B114+B113</f>
        <v>1273.556</v>
      </c>
      <c r="C112" s="30">
        <f>C114+C113</f>
        <v>1273.556</v>
      </c>
      <c r="D112" s="30">
        <f>D114+D113</f>
        <v>1273.556</v>
      </c>
      <c r="E112" s="30">
        <f>E114+E113</f>
        <v>1273.556</v>
      </c>
      <c r="F112" s="30">
        <f t="shared" ref="F112:F117" si="73">IFERROR(E112/B112*100,0)</f>
        <v>100</v>
      </c>
      <c r="G112" s="30">
        <f t="shared" ref="G112:G117" si="74">IFERROR(E112/C112*100,0)</f>
        <v>100</v>
      </c>
      <c r="H112" s="30">
        <f>H114+H113</f>
        <v>0</v>
      </c>
      <c r="I112" s="30">
        <f>I114+I113</f>
        <v>0</v>
      </c>
      <c r="J112" s="30">
        <f>J114+J113</f>
        <v>0</v>
      </c>
      <c r="K112" s="30">
        <f t="shared" ref="K112:AE112" si="75">K114+K113</f>
        <v>0</v>
      </c>
      <c r="L112" s="30">
        <f t="shared" si="75"/>
        <v>0</v>
      </c>
      <c r="M112" s="30">
        <f t="shared" si="75"/>
        <v>0</v>
      </c>
      <c r="N112" s="30">
        <f t="shared" si="75"/>
        <v>0</v>
      </c>
      <c r="O112" s="30">
        <f t="shared" si="75"/>
        <v>0</v>
      </c>
      <c r="P112" s="30">
        <f t="shared" si="75"/>
        <v>0</v>
      </c>
      <c r="Q112" s="30">
        <f t="shared" si="75"/>
        <v>0</v>
      </c>
      <c r="R112" s="30">
        <f t="shared" si="75"/>
        <v>0</v>
      </c>
      <c r="S112" s="30">
        <f t="shared" si="75"/>
        <v>0</v>
      </c>
      <c r="T112" s="30">
        <f t="shared" si="75"/>
        <v>0</v>
      </c>
      <c r="U112" s="30">
        <f t="shared" si="75"/>
        <v>0</v>
      </c>
      <c r="V112" s="30">
        <f t="shared" si="75"/>
        <v>0</v>
      </c>
      <c r="W112" s="30">
        <f t="shared" si="75"/>
        <v>0</v>
      </c>
      <c r="X112" s="30">
        <f t="shared" si="75"/>
        <v>1273.556</v>
      </c>
      <c r="Y112" s="30">
        <f t="shared" si="75"/>
        <v>0</v>
      </c>
      <c r="Z112" s="30">
        <f t="shared" si="75"/>
        <v>0</v>
      </c>
      <c r="AA112" s="30">
        <f t="shared" si="75"/>
        <v>0</v>
      </c>
      <c r="AB112" s="30">
        <f t="shared" si="75"/>
        <v>0</v>
      </c>
      <c r="AC112" s="30">
        <f t="shared" si="75"/>
        <v>1273.556</v>
      </c>
      <c r="AD112" s="30">
        <f t="shared" si="75"/>
        <v>0</v>
      </c>
      <c r="AE112" s="30">
        <f t="shared" si="75"/>
        <v>0</v>
      </c>
      <c r="AF112" s="38"/>
      <c r="AG112" s="32">
        <f t="shared" si="66"/>
        <v>1273.556</v>
      </c>
      <c r="AH112" s="32">
        <f t="shared" si="67"/>
        <v>1273.556</v>
      </c>
      <c r="AI112" s="32">
        <f t="shared" si="68"/>
        <v>1273.556</v>
      </c>
      <c r="AJ112" s="32">
        <f t="shared" si="69"/>
        <v>0</v>
      </c>
    </row>
    <row r="113" spans="1:366" s="53" customFormat="1" ht="38.25" customHeight="1" x14ac:dyDescent="0.3">
      <c r="A113" s="33" t="s">
        <v>32</v>
      </c>
      <c r="B113" s="43">
        <f>H113+J113+L113+N113+P113+R113+T113+V113+X113+Z113+AB113+AD113</f>
        <v>1146.2</v>
      </c>
      <c r="C113" s="43">
        <f>H113+J113+L113+N113+P113+R113+T113+V113+X113+Z113+AB113</f>
        <v>1146.2</v>
      </c>
      <c r="D113" s="43">
        <f>E113</f>
        <v>1146.2</v>
      </c>
      <c r="E113" s="43">
        <f>I113+K113+M113+O113+Q113+S113+U113+W113+Y113++AA113+AC113+AE113</f>
        <v>1146.2</v>
      </c>
      <c r="F113" s="43">
        <f t="shared" si="73"/>
        <v>100</v>
      </c>
      <c r="G113" s="43">
        <f t="shared" si="74"/>
        <v>100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>
        <v>1146.2</v>
      </c>
      <c r="Y113" s="37"/>
      <c r="Z113" s="37">
        <v>0</v>
      </c>
      <c r="AA113" s="37"/>
      <c r="AB113" s="37"/>
      <c r="AC113" s="37">
        <v>1146.2</v>
      </c>
      <c r="AD113" s="37"/>
      <c r="AE113" s="37"/>
      <c r="AF113" s="38"/>
      <c r="AG113" s="32">
        <f t="shared" si="66"/>
        <v>1146.2</v>
      </c>
      <c r="AH113" s="32">
        <f t="shared" si="67"/>
        <v>1146.2</v>
      </c>
      <c r="AI113" s="32">
        <f t="shared" si="68"/>
        <v>1146.2</v>
      </c>
      <c r="AJ113" s="32">
        <f t="shared" si="69"/>
        <v>0</v>
      </c>
    </row>
    <row r="114" spans="1:366" s="28" customFormat="1" ht="27.75" customHeight="1" x14ac:dyDescent="0.3">
      <c r="A114" s="29" t="s">
        <v>33</v>
      </c>
      <c r="B114" s="43">
        <f>H114+J114+L114+N114+P114+R114+T114+V114+X114+Z114+AB114+AD114</f>
        <v>127.35599999999999</v>
      </c>
      <c r="C114" s="43">
        <f>H114+J114+L114+N114+P114+R114+T114+V114+X114+Z114+AB114</f>
        <v>127.35599999999999</v>
      </c>
      <c r="D114" s="43">
        <f>E114</f>
        <v>127.35599999999999</v>
      </c>
      <c r="E114" s="43">
        <f>I114+K114+M114+O114+Q114+S114+U114+W114+Y114++AA114+AC114+AE114</f>
        <v>127.35599999999999</v>
      </c>
      <c r="F114" s="43">
        <f t="shared" si="73"/>
        <v>100</v>
      </c>
      <c r="G114" s="43">
        <f t="shared" si="74"/>
        <v>100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>
        <v>127.35599999999999</v>
      </c>
      <c r="Y114" s="37"/>
      <c r="Z114" s="37">
        <v>0</v>
      </c>
      <c r="AA114" s="37"/>
      <c r="AB114" s="37"/>
      <c r="AC114" s="37">
        <v>127.35599999999999</v>
      </c>
      <c r="AD114" s="37"/>
      <c r="AE114" s="37"/>
      <c r="AF114" s="25"/>
      <c r="AG114" s="32">
        <f t="shared" si="66"/>
        <v>127.35599999999999</v>
      </c>
      <c r="AH114" s="32">
        <f t="shared" si="67"/>
        <v>127.35599999999999</v>
      </c>
      <c r="AI114" s="32">
        <f t="shared" si="68"/>
        <v>127.35599999999999</v>
      </c>
      <c r="AJ114" s="32">
        <f t="shared" si="69"/>
        <v>0</v>
      </c>
    </row>
    <row r="115" spans="1:366" s="28" customFormat="1" hidden="1" x14ac:dyDescent="0.3">
      <c r="A115" s="29" t="s">
        <v>31</v>
      </c>
      <c r="B115" s="43">
        <f>H115+J115+L115+N115+P115+R115+T115+V115+X115+Z115+AB115+AD115</f>
        <v>0</v>
      </c>
      <c r="C115" s="43">
        <f t="shared" ref="C115:C116" si="76">H115</f>
        <v>0</v>
      </c>
      <c r="D115" s="43">
        <f>E115</f>
        <v>0</v>
      </c>
      <c r="E115" s="43">
        <f>I115+K115+M115+O115+Q115+S115+U115+W115+Y115++AA115+AC115+AE115</f>
        <v>0</v>
      </c>
      <c r="F115" s="43">
        <f t="shared" si="73"/>
        <v>0</v>
      </c>
      <c r="G115" s="43">
        <f t="shared" si="74"/>
        <v>0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25"/>
      <c r="AG115" s="32">
        <f t="shared" si="66"/>
        <v>0</v>
      </c>
      <c r="AH115" s="32">
        <f t="shared" si="67"/>
        <v>0</v>
      </c>
      <c r="AI115" s="32">
        <f t="shared" si="68"/>
        <v>0</v>
      </c>
      <c r="AJ115" s="32">
        <f t="shared" si="69"/>
        <v>0</v>
      </c>
    </row>
    <row r="116" spans="1:366" s="28" customFormat="1" hidden="1" x14ac:dyDescent="0.3">
      <c r="A116" s="29" t="s">
        <v>41</v>
      </c>
      <c r="B116" s="43">
        <f>H116+J116+L116+N116+P116+R116+T116+V116+X116+Z116+AB116+AD116</f>
        <v>0</v>
      </c>
      <c r="C116" s="43">
        <f t="shared" si="76"/>
        <v>0</v>
      </c>
      <c r="D116" s="43">
        <f>E116</f>
        <v>0</v>
      </c>
      <c r="E116" s="43">
        <f>I116+K116+M116+O116+Q116+S116+U116+W116+Y116++AA116+AC116+AE116</f>
        <v>0</v>
      </c>
      <c r="F116" s="43">
        <f t="shared" si="73"/>
        <v>0</v>
      </c>
      <c r="G116" s="43">
        <f t="shared" si="74"/>
        <v>0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25"/>
      <c r="AG116" s="32">
        <f t="shared" si="66"/>
        <v>0</v>
      </c>
      <c r="AH116" s="32">
        <f t="shared" si="67"/>
        <v>0</v>
      </c>
      <c r="AI116" s="32">
        <f t="shared" si="68"/>
        <v>0</v>
      </c>
      <c r="AJ116" s="32">
        <f t="shared" si="69"/>
        <v>0</v>
      </c>
    </row>
    <row r="117" spans="1:366" s="63" customFormat="1" ht="0.75" customHeight="1" x14ac:dyDescent="0.3">
      <c r="A117" s="54" t="s">
        <v>34</v>
      </c>
      <c r="B117" s="55">
        <f>H117+J117+L117+N117+P117+R117+T117+V117+X117+Z117+AB117+AD117</f>
        <v>0</v>
      </c>
      <c r="C117" s="55">
        <f>H117+J117+L117+N117+P117+R117+T117</f>
        <v>0</v>
      </c>
      <c r="D117" s="55">
        <f>E117</f>
        <v>0</v>
      </c>
      <c r="E117" s="55">
        <f>I117+K117+M117+O117+Q117+S117+U117+W117+Y117++AA117+AC117+AE117</f>
        <v>0</v>
      </c>
      <c r="F117" s="55">
        <f t="shared" si="73"/>
        <v>0</v>
      </c>
      <c r="G117" s="55">
        <f t="shared" si="74"/>
        <v>0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25"/>
      <c r="AG117" s="61">
        <f t="shared" si="66"/>
        <v>0</v>
      </c>
      <c r="AH117" s="61">
        <f t="shared" si="67"/>
        <v>0</v>
      </c>
      <c r="AI117" s="61">
        <f t="shared" si="68"/>
        <v>0</v>
      </c>
      <c r="AJ117" s="61">
        <f t="shared" si="69"/>
        <v>0</v>
      </c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  <c r="IW117" s="28"/>
      <c r="IX117" s="28"/>
      <c r="IY117" s="28"/>
      <c r="IZ117" s="28"/>
      <c r="JA117" s="28"/>
      <c r="JB117" s="28"/>
      <c r="JC117" s="28"/>
      <c r="JD117" s="28"/>
      <c r="JE117" s="28"/>
      <c r="JF117" s="28"/>
      <c r="JG117" s="28"/>
      <c r="JH117" s="28"/>
      <c r="JI117" s="28"/>
      <c r="JJ117" s="28"/>
      <c r="JK117" s="28"/>
      <c r="JL117" s="28"/>
      <c r="JM117" s="28"/>
      <c r="JN117" s="28"/>
      <c r="JO117" s="28"/>
      <c r="JP117" s="28"/>
      <c r="JQ117" s="28"/>
      <c r="JR117" s="28"/>
      <c r="JS117" s="28"/>
      <c r="JT117" s="28"/>
      <c r="JU117" s="28"/>
      <c r="JV117" s="28"/>
      <c r="JW117" s="28"/>
      <c r="JX117" s="28"/>
      <c r="JY117" s="28"/>
      <c r="JZ117" s="28"/>
      <c r="KA117" s="28"/>
      <c r="KB117" s="28"/>
      <c r="KC117" s="28"/>
      <c r="KD117" s="28"/>
      <c r="KE117" s="28"/>
      <c r="KF117" s="28"/>
      <c r="KG117" s="28"/>
      <c r="KH117" s="28"/>
      <c r="KI117" s="28"/>
      <c r="KJ117" s="28"/>
      <c r="KK117" s="28"/>
      <c r="KL117" s="28"/>
      <c r="KM117" s="28"/>
      <c r="KN117" s="28"/>
      <c r="KO117" s="28"/>
      <c r="KP117" s="28"/>
      <c r="KQ117" s="28"/>
      <c r="KR117" s="28"/>
      <c r="KS117" s="28"/>
      <c r="KT117" s="28"/>
      <c r="KU117" s="28"/>
      <c r="KV117" s="28"/>
      <c r="KW117" s="28"/>
      <c r="KX117" s="28"/>
      <c r="KY117" s="28"/>
      <c r="KZ117" s="28"/>
      <c r="LA117" s="28"/>
      <c r="LB117" s="28"/>
      <c r="LC117" s="28"/>
      <c r="LD117" s="28"/>
      <c r="LE117" s="28"/>
      <c r="LF117" s="28"/>
      <c r="LG117" s="28"/>
      <c r="LH117" s="28"/>
      <c r="LI117" s="28"/>
      <c r="LJ117" s="28"/>
      <c r="LK117" s="28"/>
      <c r="LL117" s="28"/>
      <c r="LM117" s="28"/>
      <c r="LN117" s="28"/>
      <c r="LO117" s="28"/>
      <c r="LP117" s="28"/>
      <c r="LQ117" s="28"/>
      <c r="LR117" s="28"/>
      <c r="LS117" s="28"/>
      <c r="LT117" s="28"/>
      <c r="LU117" s="28"/>
      <c r="LV117" s="28"/>
      <c r="LW117" s="28"/>
      <c r="LX117" s="28"/>
      <c r="LY117" s="28"/>
      <c r="LZ117" s="28"/>
      <c r="MA117" s="28"/>
      <c r="MB117" s="28"/>
      <c r="MC117" s="28"/>
      <c r="MD117" s="28"/>
      <c r="ME117" s="28"/>
      <c r="MF117" s="28"/>
      <c r="MG117" s="28"/>
      <c r="MH117" s="28"/>
      <c r="MI117" s="28"/>
      <c r="MJ117" s="28"/>
      <c r="MK117" s="28"/>
      <c r="ML117" s="28"/>
      <c r="MM117" s="28"/>
      <c r="MN117" s="28"/>
      <c r="MO117" s="28"/>
      <c r="MP117" s="28"/>
      <c r="MQ117" s="28"/>
      <c r="MR117" s="28"/>
      <c r="MS117" s="28"/>
      <c r="MT117" s="28"/>
      <c r="MU117" s="28"/>
      <c r="MV117" s="28"/>
      <c r="MW117" s="28"/>
      <c r="MX117" s="28"/>
      <c r="MY117" s="28"/>
      <c r="MZ117" s="28"/>
      <c r="NA117" s="28"/>
      <c r="NB117" s="28"/>
    </row>
    <row r="118" spans="1:366" s="28" customFormat="1" ht="29.25" customHeight="1" x14ac:dyDescent="0.25">
      <c r="A118" s="135" t="s">
        <v>56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7"/>
      <c r="AF118" s="25"/>
      <c r="AG118" s="32">
        <f t="shared" si="66"/>
        <v>0</v>
      </c>
      <c r="AH118" s="32">
        <f t="shared" si="67"/>
        <v>0</v>
      </c>
      <c r="AI118" s="32">
        <f t="shared" si="68"/>
        <v>0</v>
      </c>
      <c r="AJ118" s="32">
        <f t="shared" si="69"/>
        <v>0</v>
      </c>
    </row>
    <row r="119" spans="1:366" s="69" customFormat="1" x14ac:dyDescent="0.3">
      <c r="A119" s="35" t="s">
        <v>37</v>
      </c>
      <c r="B119" s="30">
        <f>B121+B120</f>
        <v>1150</v>
      </c>
      <c r="C119" s="30">
        <f>C121+C120</f>
        <v>1150</v>
      </c>
      <c r="D119" s="30">
        <f>D121+D120</f>
        <v>1150</v>
      </c>
      <c r="E119" s="30">
        <f>E121+E120</f>
        <v>1150</v>
      </c>
      <c r="F119" s="30">
        <f t="shared" ref="F119:F124" si="77">IFERROR(E119/B119*100,0)</f>
        <v>100</v>
      </c>
      <c r="G119" s="30">
        <f t="shared" ref="G119:G124" si="78">IFERROR(E119/C119*100,0)</f>
        <v>100</v>
      </c>
      <c r="H119" s="30">
        <f>H121+H120</f>
        <v>0</v>
      </c>
      <c r="I119" s="30">
        <f t="shared" ref="I119:AE119" si="79">I121+I120</f>
        <v>0</v>
      </c>
      <c r="J119" s="30">
        <f t="shared" si="79"/>
        <v>0</v>
      </c>
      <c r="K119" s="30">
        <f t="shared" si="79"/>
        <v>0</v>
      </c>
      <c r="L119" s="30">
        <f t="shared" si="79"/>
        <v>0</v>
      </c>
      <c r="M119" s="30">
        <f t="shared" si="79"/>
        <v>0</v>
      </c>
      <c r="N119" s="30">
        <f t="shared" si="79"/>
        <v>0</v>
      </c>
      <c r="O119" s="30">
        <f t="shared" si="79"/>
        <v>0</v>
      </c>
      <c r="P119" s="30">
        <f t="shared" si="79"/>
        <v>0</v>
      </c>
      <c r="Q119" s="30">
        <f t="shared" si="79"/>
        <v>0</v>
      </c>
      <c r="R119" s="30">
        <f t="shared" si="79"/>
        <v>0</v>
      </c>
      <c r="S119" s="30">
        <f t="shared" si="79"/>
        <v>0</v>
      </c>
      <c r="T119" s="30">
        <f t="shared" si="79"/>
        <v>0</v>
      </c>
      <c r="U119" s="30">
        <f t="shared" si="79"/>
        <v>0</v>
      </c>
      <c r="V119" s="30">
        <f t="shared" si="79"/>
        <v>0</v>
      </c>
      <c r="W119" s="30">
        <f t="shared" si="79"/>
        <v>0</v>
      </c>
      <c r="X119" s="30">
        <f t="shared" si="79"/>
        <v>1150</v>
      </c>
      <c r="Y119" s="30">
        <f t="shared" si="79"/>
        <v>0</v>
      </c>
      <c r="Z119" s="30">
        <f t="shared" si="79"/>
        <v>0</v>
      </c>
      <c r="AA119" s="30">
        <f t="shared" si="79"/>
        <v>0</v>
      </c>
      <c r="AB119" s="30">
        <f t="shared" si="79"/>
        <v>0</v>
      </c>
      <c r="AC119" s="30">
        <f t="shared" si="79"/>
        <v>1150</v>
      </c>
      <c r="AD119" s="30">
        <f t="shared" si="79"/>
        <v>0</v>
      </c>
      <c r="AE119" s="30">
        <f t="shared" si="79"/>
        <v>0</v>
      </c>
      <c r="AF119" s="25"/>
      <c r="AG119" s="32">
        <f t="shared" si="66"/>
        <v>1150</v>
      </c>
      <c r="AH119" s="32">
        <f t="shared" si="67"/>
        <v>1150</v>
      </c>
      <c r="AI119" s="32">
        <f t="shared" si="68"/>
        <v>1150</v>
      </c>
      <c r="AJ119" s="32">
        <f t="shared" si="69"/>
        <v>0</v>
      </c>
    </row>
    <row r="120" spans="1:366" s="53" customFormat="1" ht="37.5" customHeight="1" x14ac:dyDescent="0.3">
      <c r="A120" s="33" t="s">
        <v>32</v>
      </c>
      <c r="B120" s="43">
        <f>H120+J120+L120+N120+P120+R120+T120+V120+X120+Z120+AB120+AD120</f>
        <v>1035</v>
      </c>
      <c r="C120" s="43">
        <f>H120+J120+L120+N120+P120+R120+T120+V120+X120+Z120+AB120</f>
        <v>1035</v>
      </c>
      <c r="D120" s="43">
        <f>E120</f>
        <v>1035</v>
      </c>
      <c r="E120" s="43">
        <f>I120+K120+M120+O120+Q120+S120+U120+W120+Y120++AA120+AC120+AE120</f>
        <v>1035</v>
      </c>
      <c r="F120" s="43">
        <f t="shared" si="77"/>
        <v>100</v>
      </c>
      <c r="G120" s="43">
        <f t="shared" si="78"/>
        <v>100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>
        <v>1035</v>
      </c>
      <c r="Y120" s="37"/>
      <c r="Z120" s="37">
        <v>0</v>
      </c>
      <c r="AA120" s="37"/>
      <c r="AB120" s="37"/>
      <c r="AC120" s="37">
        <v>1035</v>
      </c>
      <c r="AD120" s="37"/>
      <c r="AE120" s="37"/>
      <c r="AF120" s="38"/>
      <c r="AG120" s="32">
        <f t="shared" si="66"/>
        <v>1035</v>
      </c>
      <c r="AH120" s="32">
        <f t="shared" si="67"/>
        <v>1035</v>
      </c>
      <c r="AI120" s="32">
        <f t="shared" si="68"/>
        <v>1035</v>
      </c>
      <c r="AJ120" s="32">
        <f t="shared" si="69"/>
        <v>0</v>
      </c>
    </row>
    <row r="121" spans="1:366" s="53" customFormat="1" ht="26.25" customHeight="1" x14ac:dyDescent="0.3">
      <c r="A121" s="29" t="s">
        <v>33</v>
      </c>
      <c r="B121" s="43">
        <f>H121+J121+L121+N121+P121+R121+T121+V121+X121+Z121+AB121+AD121</f>
        <v>115</v>
      </c>
      <c r="C121" s="43">
        <f>H121+J121+L121+N121+P121+R121+T121+V121+X121+Z121+AB121</f>
        <v>115</v>
      </c>
      <c r="D121" s="43">
        <f>E121</f>
        <v>115</v>
      </c>
      <c r="E121" s="43">
        <f>I121+K121+M121+O121+Q121+S121+U121+W121+Y121++AA121+AC121+AE121</f>
        <v>115</v>
      </c>
      <c r="F121" s="43">
        <f t="shared" si="77"/>
        <v>100</v>
      </c>
      <c r="G121" s="43">
        <f t="shared" si="78"/>
        <v>100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>
        <v>115</v>
      </c>
      <c r="Y121" s="37"/>
      <c r="Z121" s="37">
        <v>0</v>
      </c>
      <c r="AA121" s="37"/>
      <c r="AB121" s="37"/>
      <c r="AC121" s="37">
        <v>115</v>
      </c>
      <c r="AD121" s="37"/>
      <c r="AE121" s="37"/>
      <c r="AF121" s="38"/>
      <c r="AG121" s="32">
        <f t="shared" si="66"/>
        <v>115</v>
      </c>
      <c r="AH121" s="32">
        <f t="shared" si="67"/>
        <v>115</v>
      </c>
      <c r="AI121" s="32">
        <f t="shared" si="68"/>
        <v>115</v>
      </c>
      <c r="AJ121" s="32">
        <f t="shared" si="69"/>
        <v>0</v>
      </c>
    </row>
    <row r="122" spans="1:366" s="53" customFormat="1" hidden="1" x14ac:dyDescent="0.3">
      <c r="A122" s="29" t="s">
        <v>31</v>
      </c>
      <c r="B122" s="43">
        <f>H122+J122+L122+N122+P122+R122+T122+V122+X122+Z122+AB122+AD122</f>
        <v>0</v>
      </c>
      <c r="C122" s="43">
        <f t="shared" ref="C122:C123" si="80">H122</f>
        <v>0</v>
      </c>
      <c r="D122" s="43">
        <f>E122</f>
        <v>0</v>
      </c>
      <c r="E122" s="43">
        <f>I122+K122+M122+O122+Q122+S122+U122+W122+Y122++AA122+AC122+AE122</f>
        <v>0</v>
      </c>
      <c r="F122" s="43">
        <f t="shared" si="77"/>
        <v>0</v>
      </c>
      <c r="G122" s="43">
        <f t="shared" si="78"/>
        <v>0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8"/>
      <c r="AG122" s="32">
        <f t="shared" si="66"/>
        <v>0</v>
      </c>
      <c r="AH122" s="32">
        <f t="shared" si="67"/>
        <v>0</v>
      </c>
      <c r="AI122" s="32">
        <f t="shared" si="68"/>
        <v>0</v>
      </c>
      <c r="AJ122" s="32">
        <f t="shared" si="69"/>
        <v>0</v>
      </c>
    </row>
    <row r="123" spans="1:366" s="53" customFormat="1" hidden="1" x14ac:dyDescent="0.3">
      <c r="A123" s="29" t="s">
        <v>41</v>
      </c>
      <c r="B123" s="43">
        <f>H123+J123+L123+N123+P123+R123+T123+V123+X123+Z123+AB123+AD123</f>
        <v>0</v>
      </c>
      <c r="C123" s="43">
        <f t="shared" si="80"/>
        <v>0</v>
      </c>
      <c r="D123" s="43">
        <f>E123</f>
        <v>0</v>
      </c>
      <c r="E123" s="43">
        <f>I123+K123+M123+O123+Q123+S123+U123+W123+Y123++AA123+AC123+AE123</f>
        <v>0</v>
      </c>
      <c r="F123" s="43">
        <f t="shared" si="77"/>
        <v>0</v>
      </c>
      <c r="G123" s="43">
        <f t="shared" si="78"/>
        <v>0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8"/>
      <c r="AG123" s="32">
        <f t="shared" si="66"/>
        <v>0</v>
      </c>
      <c r="AH123" s="32">
        <f t="shared" si="67"/>
        <v>0</v>
      </c>
      <c r="AI123" s="32">
        <f t="shared" si="68"/>
        <v>0</v>
      </c>
      <c r="AJ123" s="32">
        <f t="shared" si="69"/>
        <v>0</v>
      </c>
    </row>
    <row r="124" spans="1:366" s="62" customFormat="1" ht="1.5" customHeight="1" x14ac:dyDescent="0.3">
      <c r="A124" s="54" t="s">
        <v>34</v>
      </c>
      <c r="B124" s="55">
        <f>H124+J124+L124+N124+P124+R124+T124+V124+X124+Z124+AB124+AD124</f>
        <v>0</v>
      </c>
      <c r="C124" s="55">
        <f>H124+J124+L124+N124+P124+R124+T124+V124+X124</f>
        <v>0</v>
      </c>
      <c r="D124" s="55">
        <f>E124</f>
        <v>0</v>
      </c>
      <c r="E124" s="55">
        <f>I124+K124+M124+O124+Q124+S124+U124+W124+Y124++AA124+AC124+AE124</f>
        <v>0</v>
      </c>
      <c r="F124" s="55">
        <f t="shared" si="77"/>
        <v>0</v>
      </c>
      <c r="G124" s="55">
        <f t="shared" si="78"/>
        <v>0</v>
      </c>
      <c r="H124" s="55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38"/>
      <c r="AG124" s="61">
        <f t="shared" si="66"/>
        <v>0</v>
      </c>
      <c r="AH124" s="61">
        <f t="shared" si="67"/>
        <v>0</v>
      </c>
      <c r="AI124" s="61">
        <f t="shared" si="68"/>
        <v>0</v>
      </c>
      <c r="AJ124" s="61">
        <f t="shared" si="69"/>
        <v>0</v>
      </c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/>
      <c r="IF124" s="53"/>
      <c r="IG124" s="53"/>
      <c r="IH124" s="53"/>
      <c r="II124" s="53"/>
      <c r="IJ124" s="53"/>
      <c r="IK124" s="53"/>
      <c r="IL124" s="53"/>
      <c r="IM124" s="53"/>
      <c r="IN124" s="53"/>
      <c r="IO124" s="53"/>
      <c r="IP124" s="53"/>
      <c r="IQ124" s="53"/>
      <c r="IR124" s="53"/>
      <c r="IS124" s="53"/>
      <c r="IT124" s="53"/>
      <c r="IU124" s="53"/>
      <c r="IV124" s="53"/>
      <c r="IW124" s="53"/>
      <c r="IX124" s="53"/>
      <c r="IY124" s="53"/>
      <c r="IZ124" s="53"/>
      <c r="JA124" s="53"/>
      <c r="JB124" s="53"/>
      <c r="JC124" s="53"/>
      <c r="JD124" s="53"/>
      <c r="JE124" s="53"/>
      <c r="JF124" s="53"/>
      <c r="JG124" s="53"/>
      <c r="JH124" s="53"/>
      <c r="JI124" s="53"/>
      <c r="JJ124" s="53"/>
      <c r="JK124" s="53"/>
      <c r="JL124" s="53"/>
      <c r="JM124" s="53"/>
      <c r="JN124" s="53"/>
      <c r="JO124" s="53"/>
      <c r="JP124" s="53"/>
      <c r="JQ124" s="53"/>
      <c r="JR124" s="53"/>
      <c r="JS124" s="53"/>
      <c r="JT124" s="53"/>
      <c r="JU124" s="53"/>
      <c r="JV124" s="53"/>
      <c r="JW124" s="53"/>
      <c r="JX124" s="53"/>
      <c r="JY124" s="53"/>
      <c r="JZ124" s="53"/>
      <c r="KA124" s="53"/>
      <c r="KB124" s="53"/>
      <c r="KC124" s="53"/>
      <c r="KD124" s="53"/>
      <c r="KE124" s="53"/>
      <c r="KF124" s="53"/>
      <c r="KG124" s="53"/>
      <c r="KH124" s="53"/>
      <c r="KI124" s="53"/>
      <c r="KJ124" s="53"/>
      <c r="KK124" s="53"/>
      <c r="KL124" s="53"/>
      <c r="KM124" s="53"/>
      <c r="KN124" s="53"/>
      <c r="KO124" s="53"/>
      <c r="KP124" s="53"/>
      <c r="KQ124" s="53"/>
      <c r="KR124" s="53"/>
      <c r="KS124" s="53"/>
      <c r="KT124" s="53"/>
      <c r="KU124" s="53"/>
      <c r="KV124" s="53"/>
      <c r="KW124" s="53"/>
      <c r="KX124" s="53"/>
      <c r="KY124" s="53"/>
      <c r="KZ124" s="53"/>
      <c r="LA124" s="53"/>
      <c r="LB124" s="53"/>
      <c r="LC124" s="53"/>
      <c r="LD124" s="53"/>
      <c r="LE124" s="53"/>
      <c r="LF124" s="53"/>
      <c r="LG124" s="53"/>
      <c r="LH124" s="53"/>
      <c r="LI124" s="53"/>
      <c r="LJ124" s="53"/>
      <c r="LK124" s="53"/>
      <c r="LL124" s="53"/>
      <c r="LM124" s="53"/>
      <c r="LN124" s="53"/>
      <c r="LO124" s="53"/>
      <c r="LP124" s="53"/>
      <c r="LQ124" s="53"/>
      <c r="LR124" s="53"/>
      <c r="LS124" s="53"/>
      <c r="LT124" s="53"/>
      <c r="LU124" s="53"/>
      <c r="LV124" s="53"/>
      <c r="LW124" s="53"/>
      <c r="LX124" s="53"/>
      <c r="LY124" s="53"/>
      <c r="LZ124" s="53"/>
      <c r="MA124" s="53"/>
      <c r="MB124" s="53"/>
      <c r="MC124" s="53"/>
      <c r="MD124" s="53"/>
      <c r="ME124" s="53"/>
      <c r="MF124" s="53"/>
      <c r="MG124" s="53"/>
      <c r="MH124" s="53"/>
      <c r="MI124" s="53"/>
      <c r="MJ124" s="53"/>
      <c r="MK124" s="53"/>
      <c r="ML124" s="53"/>
      <c r="MM124" s="53"/>
      <c r="MN124" s="53"/>
      <c r="MO124" s="53"/>
      <c r="MP124" s="53"/>
      <c r="MQ124" s="53"/>
      <c r="MR124" s="53"/>
      <c r="MS124" s="53"/>
      <c r="MT124" s="53"/>
      <c r="MU124" s="53"/>
      <c r="MV124" s="53"/>
      <c r="MW124" s="53"/>
      <c r="MX124" s="53"/>
      <c r="MY124" s="53"/>
      <c r="MZ124" s="53"/>
      <c r="NA124" s="53"/>
      <c r="NB124" s="53"/>
    </row>
    <row r="125" spans="1:366" s="53" customFormat="1" ht="27.75" customHeight="1" x14ac:dyDescent="0.25">
      <c r="A125" s="135" t="s">
        <v>57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7"/>
      <c r="AF125" s="38"/>
      <c r="AG125" s="32">
        <f t="shared" si="66"/>
        <v>0</v>
      </c>
      <c r="AH125" s="32">
        <f t="shared" si="67"/>
        <v>0</v>
      </c>
      <c r="AI125" s="32">
        <f t="shared" si="68"/>
        <v>0</v>
      </c>
      <c r="AJ125" s="32">
        <f t="shared" si="69"/>
        <v>0</v>
      </c>
    </row>
    <row r="126" spans="1:366" s="69" customFormat="1" x14ac:dyDescent="0.3">
      <c r="A126" s="35" t="s">
        <v>37</v>
      </c>
      <c r="B126" s="30">
        <f>B128+B127</f>
        <v>200</v>
      </c>
      <c r="C126" s="30">
        <f>C128+C127</f>
        <v>200</v>
      </c>
      <c r="D126" s="30">
        <f>D128+D127</f>
        <v>200</v>
      </c>
      <c r="E126" s="30">
        <f>E128+E127</f>
        <v>200</v>
      </c>
      <c r="F126" s="30">
        <f t="shared" ref="F126:F131" si="81">IFERROR(E126/B126*100,0)</f>
        <v>100</v>
      </c>
      <c r="G126" s="30">
        <f t="shared" ref="G126:G131" si="82">IFERROR(E126/C126*100,0)</f>
        <v>100</v>
      </c>
      <c r="H126" s="30">
        <f>H128+H127</f>
        <v>0</v>
      </c>
      <c r="I126" s="30">
        <f t="shared" ref="I126:AC126" si="83">I128+I127</f>
        <v>0</v>
      </c>
      <c r="J126" s="30">
        <f t="shared" si="83"/>
        <v>0</v>
      </c>
      <c r="K126" s="30">
        <f t="shared" si="83"/>
        <v>0</v>
      </c>
      <c r="L126" s="30">
        <f t="shared" si="83"/>
        <v>0</v>
      </c>
      <c r="M126" s="30">
        <f t="shared" si="83"/>
        <v>0</v>
      </c>
      <c r="N126" s="30">
        <f t="shared" si="83"/>
        <v>0</v>
      </c>
      <c r="O126" s="30">
        <f t="shared" si="83"/>
        <v>0</v>
      </c>
      <c r="P126" s="30">
        <f t="shared" si="83"/>
        <v>0</v>
      </c>
      <c r="Q126" s="30">
        <f t="shared" si="83"/>
        <v>0</v>
      </c>
      <c r="R126" s="30">
        <f t="shared" si="83"/>
        <v>0</v>
      </c>
      <c r="S126" s="30">
        <f t="shared" si="83"/>
        <v>0</v>
      </c>
      <c r="T126" s="30">
        <f t="shared" si="83"/>
        <v>0</v>
      </c>
      <c r="U126" s="30">
        <f t="shared" si="83"/>
        <v>0</v>
      </c>
      <c r="V126" s="30">
        <f t="shared" si="83"/>
        <v>0</v>
      </c>
      <c r="W126" s="30">
        <f t="shared" si="83"/>
        <v>0</v>
      </c>
      <c r="X126" s="30">
        <f t="shared" si="83"/>
        <v>200</v>
      </c>
      <c r="Y126" s="30">
        <f t="shared" si="83"/>
        <v>0</v>
      </c>
      <c r="Z126" s="30">
        <f t="shared" si="83"/>
        <v>0</v>
      </c>
      <c r="AA126" s="30">
        <f t="shared" si="83"/>
        <v>0</v>
      </c>
      <c r="AB126" s="30">
        <f t="shared" si="83"/>
        <v>0</v>
      </c>
      <c r="AC126" s="30">
        <f t="shared" si="83"/>
        <v>200</v>
      </c>
      <c r="AD126" s="30">
        <f>AD128+AD127</f>
        <v>0</v>
      </c>
      <c r="AE126" s="30">
        <f t="shared" ref="AE126" si="84">AE128+AE127</f>
        <v>0</v>
      </c>
      <c r="AF126" s="25"/>
      <c r="AG126" s="32">
        <f t="shared" si="66"/>
        <v>200</v>
      </c>
      <c r="AH126" s="32">
        <f t="shared" si="67"/>
        <v>200</v>
      </c>
      <c r="AI126" s="32">
        <f t="shared" si="68"/>
        <v>200</v>
      </c>
      <c r="AJ126" s="32">
        <f t="shared" si="69"/>
        <v>0</v>
      </c>
    </row>
    <row r="127" spans="1:366" s="53" customFormat="1" ht="37.5" customHeight="1" x14ac:dyDescent="0.3">
      <c r="A127" s="33" t="s">
        <v>32</v>
      </c>
      <c r="B127" s="43">
        <f>H127+J127+L127+N127+P127+R127+T127+V127+X127+Z127+AB127+AD127</f>
        <v>180</v>
      </c>
      <c r="C127" s="43">
        <f>H127+J127+L127+N127+P127+R127+T127+V127+X127+Z127+AB127</f>
        <v>180</v>
      </c>
      <c r="D127" s="43">
        <f>E127</f>
        <v>180</v>
      </c>
      <c r="E127" s="43">
        <f>I127+K127+M127+O127+Q127+S127+U127+W127+Y127+AA127+AC127+AE127</f>
        <v>180</v>
      </c>
      <c r="F127" s="43">
        <f t="shared" si="81"/>
        <v>100</v>
      </c>
      <c r="G127" s="43">
        <f t="shared" si="82"/>
        <v>100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>
        <v>180</v>
      </c>
      <c r="Y127" s="37"/>
      <c r="Z127" s="37">
        <v>0</v>
      </c>
      <c r="AA127" s="37"/>
      <c r="AB127" s="37"/>
      <c r="AC127" s="37">
        <v>180</v>
      </c>
      <c r="AD127" s="37"/>
      <c r="AE127" s="37"/>
      <c r="AF127" s="38"/>
      <c r="AG127" s="32">
        <f t="shared" si="66"/>
        <v>180</v>
      </c>
      <c r="AH127" s="32">
        <f t="shared" si="67"/>
        <v>180</v>
      </c>
      <c r="AI127" s="32">
        <f t="shared" si="68"/>
        <v>180</v>
      </c>
      <c r="AJ127" s="32">
        <f t="shared" si="69"/>
        <v>0</v>
      </c>
    </row>
    <row r="128" spans="1:366" s="53" customFormat="1" ht="24.75" customHeight="1" x14ac:dyDescent="0.3">
      <c r="A128" s="29" t="s">
        <v>33</v>
      </c>
      <c r="B128" s="43">
        <f>H128+J128+L128+N128+P128+R128+T128+V128+X128+Z128+AB128+AD128</f>
        <v>20</v>
      </c>
      <c r="C128" s="43">
        <f>H128+J128+L128+N128+P128+R128+T128+V128+X128+Z128+AB128</f>
        <v>20</v>
      </c>
      <c r="D128" s="43">
        <f>E128</f>
        <v>20</v>
      </c>
      <c r="E128" s="43">
        <f>I128+K128+M128+O128+Q128+S128+U128+W128+Y128+AA128+AC128+AE128</f>
        <v>20</v>
      </c>
      <c r="F128" s="43">
        <f t="shared" si="81"/>
        <v>100</v>
      </c>
      <c r="G128" s="43">
        <f t="shared" si="82"/>
        <v>100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>
        <v>20</v>
      </c>
      <c r="Y128" s="37"/>
      <c r="Z128" s="37">
        <v>0</v>
      </c>
      <c r="AA128" s="37"/>
      <c r="AB128" s="37"/>
      <c r="AC128" s="37">
        <v>20</v>
      </c>
      <c r="AD128" s="37"/>
      <c r="AE128" s="37"/>
      <c r="AF128" s="38"/>
      <c r="AG128" s="32">
        <f t="shared" si="66"/>
        <v>20</v>
      </c>
      <c r="AH128" s="32">
        <f t="shared" si="67"/>
        <v>20</v>
      </c>
      <c r="AI128" s="32">
        <f t="shared" si="68"/>
        <v>20</v>
      </c>
      <c r="AJ128" s="32">
        <f t="shared" si="69"/>
        <v>0</v>
      </c>
    </row>
    <row r="129" spans="1:366" s="53" customFormat="1" hidden="1" x14ac:dyDescent="0.3">
      <c r="A129" s="29" t="s">
        <v>31</v>
      </c>
      <c r="B129" s="43">
        <f>H129+J129+L129+N129+P129+R129+T129+V129+X129+Z129+AB129+AD129</f>
        <v>0</v>
      </c>
      <c r="C129" s="43">
        <f t="shared" ref="C129:C130" si="85">H129</f>
        <v>0</v>
      </c>
      <c r="D129" s="43">
        <f>E129</f>
        <v>0</v>
      </c>
      <c r="E129" s="43">
        <f>I129+K129+M129+O129+Q129+S129+U129+W129+Y129+AA129+AC129+AE129</f>
        <v>0</v>
      </c>
      <c r="F129" s="43">
        <f t="shared" si="81"/>
        <v>0</v>
      </c>
      <c r="G129" s="43">
        <f t="shared" si="82"/>
        <v>0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8"/>
      <c r="AG129" s="32">
        <f t="shared" si="66"/>
        <v>0</v>
      </c>
      <c r="AH129" s="32">
        <f t="shared" si="67"/>
        <v>0</v>
      </c>
      <c r="AI129" s="32">
        <f t="shared" si="68"/>
        <v>0</v>
      </c>
      <c r="AJ129" s="32">
        <f t="shared" si="69"/>
        <v>0</v>
      </c>
    </row>
    <row r="130" spans="1:366" s="53" customFormat="1" hidden="1" x14ac:dyDescent="0.3">
      <c r="A130" s="29" t="s">
        <v>41</v>
      </c>
      <c r="B130" s="43">
        <f>H130+J130+L130+N130+P130+R130+T130+V130+X130+Z130+AB130+AD130</f>
        <v>0</v>
      </c>
      <c r="C130" s="43">
        <f t="shared" si="85"/>
        <v>0</v>
      </c>
      <c r="D130" s="43">
        <f>E130</f>
        <v>0</v>
      </c>
      <c r="E130" s="43">
        <f>I130+K130+M130+O130+Q130+S130+U130+W130+Y130+AA130+AC130+AE130</f>
        <v>0</v>
      </c>
      <c r="F130" s="43">
        <f t="shared" si="81"/>
        <v>0</v>
      </c>
      <c r="G130" s="43">
        <f t="shared" si="82"/>
        <v>0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8"/>
      <c r="AG130" s="32">
        <f t="shared" si="66"/>
        <v>0</v>
      </c>
      <c r="AH130" s="32">
        <f t="shared" si="67"/>
        <v>0</v>
      </c>
      <c r="AI130" s="32">
        <f t="shared" si="68"/>
        <v>0</v>
      </c>
      <c r="AJ130" s="32">
        <f t="shared" si="69"/>
        <v>0</v>
      </c>
    </row>
    <row r="131" spans="1:366" s="75" customFormat="1" ht="12.75" hidden="1" customHeight="1" x14ac:dyDescent="0.3">
      <c r="A131" s="54" t="s">
        <v>34</v>
      </c>
      <c r="B131" s="55">
        <f>H131+J131+L131+N131+P131+R131+T131+V131+X131+Z131+AB131+AD131</f>
        <v>0</v>
      </c>
      <c r="C131" s="55">
        <f>H131+J131+L131+N131+P131+R131+T131+V131+X131</f>
        <v>0</v>
      </c>
      <c r="D131" s="71">
        <f>E131</f>
        <v>0</v>
      </c>
      <c r="E131" s="71">
        <f>I131+K131+M131+O131+Q131+S131+U131+W131+Y131+AA131+AC131+AE131</f>
        <v>0</v>
      </c>
      <c r="F131" s="71">
        <f t="shared" si="81"/>
        <v>0</v>
      </c>
      <c r="G131" s="71">
        <f t="shared" si="82"/>
        <v>0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60"/>
      <c r="AE131" s="72"/>
      <c r="AF131" s="73"/>
      <c r="AG131" s="74">
        <f t="shared" si="66"/>
        <v>0</v>
      </c>
      <c r="AH131" s="74">
        <f t="shared" si="67"/>
        <v>0</v>
      </c>
      <c r="AI131" s="74">
        <f t="shared" si="68"/>
        <v>0</v>
      </c>
      <c r="AJ131" s="74">
        <f t="shared" si="69"/>
        <v>0</v>
      </c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  <c r="IT131" s="76"/>
      <c r="IU131" s="76"/>
      <c r="IV131" s="76"/>
      <c r="IW131" s="76"/>
      <c r="IX131" s="76"/>
      <c r="IY131" s="76"/>
      <c r="IZ131" s="76"/>
      <c r="JA131" s="76"/>
      <c r="JB131" s="76"/>
      <c r="JC131" s="76"/>
      <c r="JD131" s="76"/>
      <c r="JE131" s="76"/>
      <c r="JF131" s="76"/>
      <c r="JG131" s="76"/>
      <c r="JH131" s="76"/>
      <c r="JI131" s="76"/>
      <c r="JJ131" s="76"/>
      <c r="JK131" s="76"/>
      <c r="JL131" s="76"/>
      <c r="JM131" s="76"/>
      <c r="JN131" s="76"/>
      <c r="JO131" s="76"/>
      <c r="JP131" s="76"/>
      <c r="JQ131" s="76"/>
      <c r="JR131" s="76"/>
      <c r="JS131" s="76"/>
      <c r="JT131" s="76"/>
      <c r="JU131" s="76"/>
      <c r="JV131" s="76"/>
      <c r="JW131" s="76"/>
      <c r="JX131" s="76"/>
      <c r="JY131" s="76"/>
      <c r="JZ131" s="76"/>
      <c r="KA131" s="76"/>
      <c r="KB131" s="76"/>
      <c r="KC131" s="76"/>
      <c r="KD131" s="76"/>
      <c r="KE131" s="76"/>
      <c r="KF131" s="76"/>
      <c r="KG131" s="76"/>
      <c r="KH131" s="76"/>
      <c r="KI131" s="76"/>
      <c r="KJ131" s="76"/>
      <c r="KK131" s="76"/>
      <c r="KL131" s="76"/>
      <c r="KM131" s="76"/>
      <c r="KN131" s="76"/>
      <c r="KO131" s="76"/>
      <c r="KP131" s="76"/>
      <c r="KQ131" s="76"/>
      <c r="KR131" s="76"/>
      <c r="KS131" s="76"/>
      <c r="KT131" s="76"/>
      <c r="KU131" s="76"/>
      <c r="KV131" s="76"/>
      <c r="KW131" s="76"/>
      <c r="KX131" s="76"/>
      <c r="KY131" s="76"/>
      <c r="KZ131" s="76"/>
      <c r="LA131" s="76"/>
      <c r="LB131" s="76"/>
      <c r="LC131" s="76"/>
      <c r="LD131" s="76"/>
      <c r="LE131" s="76"/>
      <c r="LF131" s="76"/>
      <c r="LG131" s="76"/>
      <c r="LH131" s="76"/>
      <c r="LI131" s="76"/>
      <c r="LJ131" s="76"/>
      <c r="LK131" s="76"/>
      <c r="LL131" s="76"/>
      <c r="LM131" s="76"/>
      <c r="LN131" s="76"/>
      <c r="LO131" s="76"/>
      <c r="LP131" s="76"/>
      <c r="LQ131" s="76"/>
      <c r="LR131" s="76"/>
      <c r="LS131" s="76"/>
      <c r="LT131" s="76"/>
      <c r="LU131" s="76"/>
      <c r="LV131" s="76"/>
      <c r="LW131" s="76"/>
      <c r="LX131" s="76"/>
      <c r="LY131" s="76"/>
      <c r="LZ131" s="76"/>
      <c r="MA131" s="76"/>
      <c r="MB131" s="76"/>
      <c r="MC131" s="76"/>
      <c r="MD131" s="76"/>
      <c r="ME131" s="76"/>
      <c r="MF131" s="76"/>
      <c r="MG131" s="76"/>
      <c r="MH131" s="76"/>
      <c r="MI131" s="76"/>
      <c r="MJ131" s="76"/>
      <c r="MK131" s="76"/>
      <c r="ML131" s="76"/>
      <c r="MM131" s="76"/>
      <c r="MN131" s="76"/>
      <c r="MO131" s="76"/>
      <c r="MP131" s="76"/>
      <c r="MQ131" s="76"/>
      <c r="MR131" s="76"/>
      <c r="MS131" s="76"/>
      <c r="MT131" s="76"/>
      <c r="MU131" s="76"/>
      <c r="MV131" s="76"/>
      <c r="MW131" s="76"/>
      <c r="MX131" s="76"/>
      <c r="MY131" s="76"/>
      <c r="MZ131" s="76"/>
      <c r="NA131" s="76"/>
      <c r="NB131" s="76"/>
    </row>
    <row r="132" spans="1:366" s="28" customFormat="1" ht="1.5" hidden="1" customHeight="1" x14ac:dyDescent="0.3">
      <c r="A132" s="77" t="s">
        <v>31</v>
      </c>
      <c r="B132" s="36"/>
      <c r="C132" s="43">
        <f>H132+J132+L132+N132+P132+R132+T132</f>
        <v>0</v>
      </c>
      <c r="D132" s="36"/>
      <c r="E132" s="36"/>
      <c r="F132" s="36">
        <f>IFERROR(D132/B132*100,0)</f>
        <v>0</v>
      </c>
      <c r="G132" s="36">
        <f>IFERROR(F132/B132*100,0)</f>
        <v>0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1"/>
      <c r="AF132" s="25"/>
      <c r="AG132" s="32">
        <f t="shared" si="66"/>
        <v>0</v>
      </c>
      <c r="AH132" s="32">
        <f t="shared" si="67"/>
        <v>0</v>
      </c>
      <c r="AI132" s="32">
        <f t="shared" si="68"/>
        <v>0</v>
      </c>
      <c r="AJ132" s="32">
        <f t="shared" si="69"/>
        <v>0</v>
      </c>
    </row>
    <row r="133" spans="1:366" s="28" customFormat="1" ht="15" hidden="1" customHeight="1" x14ac:dyDescent="0.3">
      <c r="A133" s="77" t="s">
        <v>41</v>
      </c>
      <c r="B133" s="36"/>
      <c r="C133" s="43">
        <f>H133+J133+L133+N133+P133+R133+T133</f>
        <v>0</v>
      </c>
      <c r="D133" s="36"/>
      <c r="E133" s="36"/>
      <c r="F133" s="36">
        <f>IFERROR(D133/B133*100,0)</f>
        <v>0</v>
      </c>
      <c r="G133" s="36">
        <f>IFERROR(F133/B133*100,0)</f>
        <v>0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1"/>
      <c r="AF133" s="25"/>
      <c r="AG133" s="32">
        <f t="shared" si="66"/>
        <v>0</v>
      </c>
      <c r="AH133" s="32">
        <f t="shared" si="67"/>
        <v>0</v>
      </c>
      <c r="AI133" s="32">
        <f t="shared" si="68"/>
        <v>0</v>
      </c>
      <c r="AJ133" s="32">
        <f t="shared" si="69"/>
        <v>0</v>
      </c>
    </row>
    <row r="134" spans="1:366" s="53" customFormat="1" ht="27.75" customHeight="1" x14ac:dyDescent="0.25">
      <c r="A134" s="78" t="s">
        <v>58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8"/>
      <c r="AD134" s="125"/>
      <c r="AE134" s="126"/>
      <c r="AF134" s="56"/>
      <c r="AG134" s="32">
        <f t="shared" si="66"/>
        <v>0</v>
      </c>
      <c r="AH134" s="32">
        <f t="shared" si="67"/>
        <v>0</v>
      </c>
      <c r="AI134" s="32">
        <f t="shared" si="68"/>
        <v>0</v>
      </c>
      <c r="AJ134" s="32">
        <f t="shared" si="69"/>
        <v>0</v>
      </c>
    </row>
    <row r="135" spans="1:366" s="69" customFormat="1" ht="33.75" customHeight="1" x14ac:dyDescent="0.3">
      <c r="A135" s="35" t="s">
        <v>37</v>
      </c>
      <c r="B135" s="30">
        <f>B137+B136</f>
        <v>500</v>
      </c>
      <c r="C135" s="30">
        <f>C137+C136</f>
        <v>500</v>
      </c>
      <c r="D135" s="30">
        <f>D137+D136</f>
        <v>500</v>
      </c>
      <c r="E135" s="30">
        <f>E137+E136</f>
        <v>500</v>
      </c>
      <c r="F135" s="30">
        <f t="shared" ref="F135:F137" si="86">IFERROR(E135/B135*100,0)</f>
        <v>100</v>
      </c>
      <c r="G135" s="30">
        <f t="shared" ref="G135:G137" si="87">IFERROR(E135/C135*100,0)</f>
        <v>100</v>
      </c>
      <c r="H135" s="30">
        <f t="shared" ref="H135:AE135" si="88">H137+H136</f>
        <v>0</v>
      </c>
      <c r="I135" s="30">
        <f t="shared" si="88"/>
        <v>0</v>
      </c>
      <c r="J135" s="30">
        <f t="shared" si="88"/>
        <v>0</v>
      </c>
      <c r="K135" s="30">
        <f t="shared" si="88"/>
        <v>0</v>
      </c>
      <c r="L135" s="30">
        <f t="shared" si="88"/>
        <v>0</v>
      </c>
      <c r="M135" s="30">
        <f t="shared" si="88"/>
        <v>0</v>
      </c>
      <c r="N135" s="30">
        <f t="shared" si="88"/>
        <v>0</v>
      </c>
      <c r="O135" s="30">
        <f t="shared" si="88"/>
        <v>0</v>
      </c>
      <c r="P135" s="30">
        <f t="shared" si="88"/>
        <v>0</v>
      </c>
      <c r="Q135" s="30">
        <f t="shared" si="88"/>
        <v>0</v>
      </c>
      <c r="R135" s="30">
        <f t="shared" si="88"/>
        <v>0</v>
      </c>
      <c r="S135" s="30">
        <f t="shared" si="88"/>
        <v>0</v>
      </c>
      <c r="T135" s="30">
        <f t="shared" si="88"/>
        <v>0</v>
      </c>
      <c r="U135" s="30">
        <f t="shared" si="88"/>
        <v>0</v>
      </c>
      <c r="V135" s="30">
        <f t="shared" si="88"/>
        <v>0</v>
      </c>
      <c r="W135" s="30">
        <f t="shared" si="88"/>
        <v>0</v>
      </c>
      <c r="X135" s="30">
        <f t="shared" si="88"/>
        <v>500</v>
      </c>
      <c r="Y135" s="30">
        <f t="shared" si="88"/>
        <v>0</v>
      </c>
      <c r="Z135" s="30">
        <f t="shared" si="88"/>
        <v>0</v>
      </c>
      <c r="AA135" s="30">
        <f t="shared" si="88"/>
        <v>0</v>
      </c>
      <c r="AB135" s="30">
        <f t="shared" si="88"/>
        <v>0</v>
      </c>
      <c r="AC135" s="30">
        <f t="shared" si="88"/>
        <v>500</v>
      </c>
      <c r="AD135" s="30">
        <f t="shared" si="88"/>
        <v>0</v>
      </c>
      <c r="AE135" s="30">
        <f t="shared" si="88"/>
        <v>0</v>
      </c>
      <c r="AF135" s="25"/>
      <c r="AG135" s="32">
        <f t="shared" si="66"/>
        <v>500</v>
      </c>
      <c r="AH135" s="32">
        <f t="shared" si="67"/>
        <v>500</v>
      </c>
      <c r="AI135" s="32">
        <f t="shared" si="68"/>
        <v>500</v>
      </c>
      <c r="AJ135" s="32">
        <f t="shared" si="69"/>
        <v>0</v>
      </c>
    </row>
    <row r="136" spans="1:366" s="53" customFormat="1" ht="42.75" customHeight="1" x14ac:dyDescent="0.3">
      <c r="A136" s="33" t="s">
        <v>32</v>
      </c>
      <c r="B136" s="43">
        <f>H136+J136+L136+N136+P136+R136+T136+V136+X136+Z136+AB136+AD136</f>
        <v>0</v>
      </c>
      <c r="C136" s="43">
        <f>H136+J136+L136+N136+P136+R136+T136+V136+X136+Z136+AB136</f>
        <v>0</v>
      </c>
      <c r="D136" s="43">
        <f>E136</f>
        <v>0</v>
      </c>
      <c r="E136" s="43">
        <f t="shared" ref="E136:E137" si="89">I136+K136+M136+O136+Q136+S136+U136+W136+Y136+AA136+AC136+AE136</f>
        <v>0</v>
      </c>
      <c r="F136" s="43">
        <f t="shared" si="86"/>
        <v>0</v>
      </c>
      <c r="G136" s="43">
        <f t="shared" si="87"/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8"/>
      <c r="AG136" s="32">
        <f t="shared" si="66"/>
        <v>0</v>
      </c>
      <c r="AH136" s="32">
        <f t="shared" si="67"/>
        <v>0</v>
      </c>
      <c r="AI136" s="32">
        <f t="shared" si="68"/>
        <v>0</v>
      </c>
      <c r="AJ136" s="32">
        <f t="shared" si="69"/>
        <v>0</v>
      </c>
    </row>
    <row r="137" spans="1:366" s="53" customFormat="1" ht="43.5" customHeight="1" x14ac:dyDescent="0.3">
      <c r="A137" s="29" t="s">
        <v>33</v>
      </c>
      <c r="B137" s="43">
        <f>H137+J137+L137+N137+P137+R137+T137+V137+X137+Z137+AB137+AD137</f>
        <v>500</v>
      </c>
      <c r="C137" s="43">
        <f>H137+J137+L137+N137+P137+R137+T137+V137+X137+Z137+AB137</f>
        <v>500</v>
      </c>
      <c r="D137" s="43">
        <f>E137</f>
        <v>500</v>
      </c>
      <c r="E137" s="43">
        <f t="shared" si="89"/>
        <v>500</v>
      </c>
      <c r="F137" s="43">
        <f t="shared" si="86"/>
        <v>100</v>
      </c>
      <c r="G137" s="43">
        <f t="shared" si="87"/>
        <v>100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500</v>
      </c>
      <c r="Y137" s="37">
        <v>0</v>
      </c>
      <c r="Z137" s="37">
        <v>0</v>
      </c>
      <c r="AA137" s="37">
        <v>0</v>
      </c>
      <c r="AB137" s="37">
        <v>0</v>
      </c>
      <c r="AC137" s="37">
        <v>500</v>
      </c>
      <c r="AD137" s="37">
        <v>0</v>
      </c>
      <c r="AE137" s="37">
        <v>0</v>
      </c>
      <c r="AF137" s="38"/>
      <c r="AG137" s="32">
        <f t="shared" si="66"/>
        <v>500</v>
      </c>
      <c r="AH137" s="32">
        <f t="shared" si="67"/>
        <v>500</v>
      </c>
      <c r="AI137" s="32">
        <f t="shared" si="68"/>
        <v>500</v>
      </c>
      <c r="AJ137" s="32">
        <f t="shared" si="69"/>
        <v>0</v>
      </c>
    </row>
    <row r="138" spans="1:366" s="53" customFormat="1" ht="27.75" customHeight="1" x14ac:dyDescent="0.25">
      <c r="A138" s="78" t="s">
        <v>59</v>
      </c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8"/>
      <c r="AD138" s="125"/>
      <c r="AE138" s="126"/>
      <c r="AF138" s="56"/>
      <c r="AG138" s="32">
        <f t="shared" si="66"/>
        <v>0</v>
      </c>
      <c r="AH138" s="32">
        <f t="shared" si="67"/>
        <v>0</v>
      </c>
      <c r="AI138" s="32">
        <f t="shared" si="68"/>
        <v>0</v>
      </c>
      <c r="AJ138" s="32">
        <f t="shared" si="69"/>
        <v>0</v>
      </c>
    </row>
    <row r="139" spans="1:366" s="69" customFormat="1" ht="33.75" customHeight="1" x14ac:dyDescent="0.3">
      <c r="A139" s="35" t="s">
        <v>37</v>
      </c>
      <c r="B139" s="30">
        <f>B141+B140</f>
        <v>790</v>
      </c>
      <c r="C139" s="30">
        <f>C141+C140</f>
        <v>790</v>
      </c>
      <c r="D139" s="30">
        <f>D141+D140</f>
        <v>790</v>
      </c>
      <c r="E139" s="30">
        <f>E141+E140</f>
        <v>790</v>
      </c>
      <c r="F139" s="30">
        <f t="shared" ref="F139:F141" si="90">IFERROR(E139/B139*100,0)</f>
        <v>100</v>
      </c>
      <c r="G139" s="30">
        <f t="shared" ref="G139:G141" si="91">IFERROR(E139/C139*100,0)</f>
        <v>100</v>
      </c>
      <c r="H139" s="30">
        <f t="shared" ref="H139:AE139" si="92">H141+H140</f>
        <v>0</v>
      </c>
      <c r="I139" s="30">
        <f t="shared" si="92"/>
        <v>0</v>
      </c>
      <c r="J139" s="30">
        <f t="shared" si="92"/>
        <v>0</v>
      </c>
      <c r="K139" s="30">
        <f t="shared" si="92"/>
        <v>0</v>
      </c>
      <c r="L139" s="30">
        <f t="shared" si="92"/>
        <v>0</v>
      </c>
      <c r="M139" s="30">
        <f t="shared" si="92"/>
        <v>0</v>
      </c>
      <c r="N139" s="30">
        <f t="shared" si="92"/>
        <v>0</v>
      </c>
      <c r="O139" s="30">
        <f t="shared" si="92"/>
        <v>0</v>
      </c>
      <c r="P139" s="30">
        <f t="shared" si="92"/>
        <v>0</v>
      </c>
      <c r="Q139" s="30">
        <f t="shared" si="92"/>
        <v>0</v>
      </c>
      <c r="R139" s="30">
        <f t="shared" si="92"/>
        <v>0</v>
      </c>
      <c r="S139" s="30">
        <f t="shared" si="92"/>
        <v>0</v>
      </c>
      <c r="T139" s="30">
        <f t="shared" si="92"/>
        <v>0</v>
      </c>
      <c r="U139" s="30">
        <f t="shared" si="92"/>
        <v>0</v>
      </c>
      <c r="V139" s="30">
        <f t="shared" si="92"/>
        <v>0</v>
      </c>
      <c r="W139" s="30">
        <f t="shared" si="92"/>
        <v>0</v>
      </c>
      <c r="X139" s="30">
        <f t="shared" si="92"/>
        <v>790</v>
      </c>
      <c r="Y139" s="30">
        <f t="shared" si="92"/>
        <v>0</v>
      </c>
      <c r="Z139" s="30">
        <f t="shared" si="92"/>
        <v>0</v>
      </c>
      <c r="AA139" s="30">
        <f t="shared" si="92"/>
        <v>0</v>
      </c>
      <c r="AB139" s="30">
        <f t="shared" si="92"/>
        <v>0</v>
      </c>
      <c r="AC139" s="30">
        <f t="shared" si="92"/>
        <v>790</v>
      </c>
      <c r="AD139" s="30">
        <f t="shared" si="92"/>
        <v>0</v>
      </c>
      <c r="AE139" s="30">
        <f t="shared" si="92"/>
        <v>0</v>
      </c>
      <c r="AF139" s="25"/>
      <c r="AG139" s="32">
        <f t="shared" si="66"/>
        <v>790</v>
      </c>
      <c r="AH139" s="32">
        <f t="shared" si="67"/>
        <v>790</v>
      </c>
      <c r="AI139" s="32">
        <f t="shared" si="68"/>
        <v>790</v>
      </c>
      <c r="AJ139" s="32">
        <f t="shared" si="69"/>
        <v>0</v>
      </c>
    </row>
    <row r="140" spans="1:366" s="53" customFormat="1" ht="42.75" customHeight="1" x14ac:dyDescent="0.3">
      <c r="A140" s="33" t="s">
        <v>32</v>
      </c>
      <c r="B140" s="43">
        <f>H140+J140+L140+N140+P140+R140+T140+V140+X140+Z140+AB140+AD140</f>
        <v>0</v>
      </c>
      <c r="C140" s="43">
        <f>H140+J140+L140+N140+P140+R140+T140+V140+X140+Z140+AB140</f>
        <v>0</v>
      </c>
      <c r="D140" s="43">
        <f>E140</f>
        <v>0</v>
      </c>
      <c r="E140" s="43">
        <f t="shared" ref="E140:E141" si="93">I140+K140+M140+O140+Q140+S140+U140+W140+Y140+AA140+AC140+AE140</f>
        <v>0</v>
      </c>
      <c r="F140" s="43">
        <f t="shared" si="90"/>
        <v>0</v>
      </c>
      <c r="G140" s="43">
        <f t="shared" si="91"/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8"/>
      <c r="AG140" s="32">
        <f t="shared" si="66"/>
        <v>0</v>
      </c>
      <c r="AH140" s="32">
        <f t="shared" si="67"/>
        <v>0</v>
      </c>
      <c r="AI140" s="32">
        <f t="shared" si="68"/>
        <v>0</v>
      </c>
      <c r="AJ140" s="32">
        <f t="shared" si="69"/>
        <v>0</v>
      </c>
    </row>
    <row r="141" spans="1:366" s="53" customFormat="1" ht="43.5" customHeight="1" x14ac:dyDescent="0.3">
      <c r="A141" s="29" t="s">
        <v>33</v>
      </c>
      <c r="B141" s="43">
        <f>H141+J141+L141+N141+P141+R141+T141+V141+X141+Z141+AB141+AD141</f>
        <v>790</v>
      </c>
      <c r="C141" s="43">
        <f>H141+J141+L141+N141+P141+R141+T141+V141+X141+Z141+AB141</f>
        <v>790</v>
      </c>
      <c r="D141" s="43">
        <f>E141</f>
        <v>790</v>
      </c>
      <c r="E141" s="43">
        <f t="shared" si="93"/>
        <v>790</v>
      </c>
      <c r="F141" s="43">
        <f t="shared" si="90"/>
        <v>100</v>
      </c>
      <c r="G141" s="43">
        <f t="shared" si="91"/>
        <v>100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790</v>
      </c>
      <c r="Y141" s="37">
        <v>0</v>
      </c>
      <c r="Z141" s="37">
        <v>0</v>
      </c>
      <c r="AA141" s="37">
        <v>0</v>
      </c>
      <c r="AB141" s="37">
        <v>0</v>
      </c>
      <c r="AC141" s="37">
        <v>790</v>
      </c>
      <c r="AD141" s="37">
        <v>0</v>
      </c>
      <c r="AE141" s="37">
        <v>0</v>
      </c>
      <c r="AF141" s="38"/>
      <c r="AG141" s="32">
        <f t="shared" si="66"/>
        <v>790</v>
      </c>
      <c r="AH141" s="32">
        <f t="shared" si="67"/>
        <v>790</v>
      </c>
      <c r="AI141" s="32">
        <f t="shared" si="68"/>
        <v>790</v>
      </c>
      <c r="AJ141" s="32">
        <f t="shared" si="69"/>
        <v>0</v>
      </c>
    </row>
    <row r="142" spans="1:366" s="53" customFormat="1" ht="27.75" customHeight="1" x14ac:dyDescent="0.25">
      <c r="A142" s="78" t="s">
        <v>60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8"/>
      <c r="AD142" s="125"/>
      <c r="AE142" s="126"/>
      <c r="AF142" s="56"/>
      <c r="AG142" s="32">
        <f t="shared" si="66"/>
        <v>0</v>
      </c>
      <c r="AH142" s="32">
        <f t="shared" si="67"/>
        <v>0</v>
      </c>
      <c r="AI142" s="32">
        <f t="shared" si="68"/>
        <v>0</v>
      </c>
      <c r="AJ142" s="32">
        <f t="shared" si="69"/>
        <v>0</v>
      </c>
    </row>
    <row r="143" spans="1:366" s="69" customFormat="1" ht="33.75" customHeight="1" x14ac:dyDescent="0.3">
      <c r="A143" s="35" t="s">
        <v>37</v>
      </c>
      <c r="B143" s="30">
        <f>B145+B144</f>
        <v>500</v>
      </c>
      <c r="C143" s="30">
        <f>C145+C144</f>
        <v>500</v>
      </c>
      <c r="D143" s="30">
        <f>D145+D144</f>
        <v>0</v>
      </c>
      <c r="E143" s="30">
        <f>E145+E144</f>
        <v>0</v>
      </c>
      <c r="F143" s="30">
        <f t="shared" ref="F143:F145" si="94">IFERROR(E143/B143*100,0)</f>
        <v>0</v>
      </c>
      <c r="G143" s="30">
        <f t="shared" ref="G143:G145" si="95">IFERROR(E143/C143*100,0)</f>
        <v>0</v>
      </c>
      <c r="H143" s="30">
        <f t="shared" ref="H143:AE143" si="96">H145+H144</f>
        <v>0</v>
      </c>
      <c r="I143" s="30">
        <f t="shared" si="96"/>
        <v>0</v>
      </c>
      <c r="J143" s="30">
        <f t="shared" si="96"/>
        <v>0</v>
      </c>
      <c r="K143" s="30">
        <f t="shared" si="96"/>
        <v>0</v>
      </c>
      <c r="L143" s="30">
        <f t="shared" si="96"/>
        <v>0</v>
      </c>
      <c r="M143" s="30">
        <f t="shared" si="96"/>
        <v>0</v>
      </c>
      <c r="N143" s="30">
        <f t="shared" si="96"/>
        <v>0</v>
      </c>
      <c r="O143" s="30">
        <f t="shared" si="96"/>
        <v>0</v>
      </c>
      <c r="P143" s="30">
        <f t="shared" si="96"/>
        <v>0</v>
      </c>
      <c r="Q143" s="30">
        <f t="shared" si="96"/>
        <v>0</v>
      </c>
      <c r="R143" s="30">
        <f t="shared" si="96"/>
        <v>0</v>
      </c>
      <c r="S143" s="30">
        <f t="shared" si="96"/>
        <v>0</v>
      </c>
      <c r="T143" s="30">
        <f t="shared" si="96"/>
        <v>0</v>
      </c>
      <c r="U143" s="30">
        <f t="shared" si="96"/>
        <v>0</v>
      </c>
      <c r="V143" s="30">
        <f t="shared" si="96"/>
        <v>0</v>
      </c>
      <c r="W143" s="30">
        <f t="shared" si="96"/>
        <v>0</v>
      </c>
      <c r="X143" s="30">
        <f t="shared" si="96"/>
        <v>0</v>
      </c>
      <c r="Y143" s="30">
        <f t="shared" si="96"/>
        <v>0</v>
      </c>
      <c r="Z143" s="30">
        <f t="shared" si="96"/>
        <v>500</v>
      </c>
      <c r="AA143" s="30">
        <f t="shared" si="96"/>
        <v>0</v>
      </c>
      <c r="AB143" s="30">
        <f t="shared" si="96"/>
        <v>0</v>
      </c>
      <c r="AC143" s="30">
        <f t="shared" si="96"/>
        <v>0</v>
      </c>
      <c r="AD143" s="30">
        <f t="shared" si="96"/>
        <v>0</v>
      </c>
      <c r="AE143" s="30">
        <f t="shared" si="96"/>
        <v>0</v>
      </c>
      <c r="AF143" s="25"/>
      <c r="AG143" s="32">
        <f t="shared" si="66"/>
        <v>500</v>
      </c>
      <c r="AH143" s="32">
        <f t="shared" si="67"/>
        <v>0</v>
      </c>
      <c r="AI143" s="32">
        <f t="shared" si="68"/>
        <v>0</v>
      </c>
      <c r="AJ143" s="32">
        <f t="shared" si="69"/>
        <v>-500</v>
      </c>
    </row>
    <row r="144" spans="1:366" s="53" customFormat="1" ht="42.75" customHeight="1" x14ac:dyDescent="0.3">
      <c r="A144" s="33" t="s">
        <v>32</v>
      </c>
      <c r="B144" s="43">
        <f>H144+J144+L144+N144+P144+R144+T144+V144+X144+Z144+AB144+AD144</f>
        <v>0</v>
      </c>
      <c r="C144" s="43">
        <f>H144+J144+L144+N144+P144+R144+T144+V144+X144+Z144+AB144</f>
        <v>0</v>
      </c>
      <c r="D144" s="43">
        <f>E144</f>
        <v>0</v>
      </c>
      <c r="E144" s="43">
        <f t="shared" ref="E144:E145" si="97">I144+K144+M144+O144+Q144+S144+U144+W144+Y144+AA144+AC144+AE144</f>
        <v>0</v>
      </c>
      <c r="F144" s="43">
        <f t="shared" si="94"/>
        <v>0</v>
      </c>
      <c r="G144" s="43">
        <f t="shared" si="95"/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38"/>
      <c r="AG144" s="32">
        <f t="shared" si="66"/>
        <v>0</v>
      </c>
      <c r="AH144" s="32">
        <f t="shared" si="67"/>
        <v>0</v>
      </c>
      <c r="AI144" s="32">
        <f t="shared" si="68"/>
        <v>0</v>
      </c>
      <c r="AJ144" s="32">
        <f t="shared" si="69"/>
        <v>0</v>
      </c>
    </row>
    <row r="145" spans="1:36" s="53" customFormat="1" ht="43.5" customHeight="1" x14ac:dyDescent="0.3">
      <c r="A145" s="29" t="s">
        <v>33</v>
      </c>
      <c r="B145" s="43">
        <f>H145+J145+L145+N145+P145+R145+T145+V145+X145+Z145+AB145+AD145</f>
        <v>500</v>
      </c>
      <c r="C145" s="43">
        <f>H145+J145+L145+N145+P145+R145+T145+V145+X145+Z145+AB145</f>
        <v>500</v>
      </c>
      <c r="D145" s="43">
        <f>E145</f>
        <v>0</v>
      </c>
      <c r="E145" s="43">
        <f t="shared" si="97"/>
        <v>0</v>
      </c>
      <c r="F145" s="43">
        <f t="shared" si="94"/>
        <v>0</v>
      </c>
      <c r="G145" s="43">
        <f t="shared" si="95"/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500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8"/>
      <c r="AG145" s="32">
        <f t="shared" si="66"/>
        <v>500</v>
      </c>
      <c r="AH145" s="32">
        <f t="shared" si="67"/>
        <v>0</v>
      </c>
      <c r="AI145" s="32">
        <f t="shared" si="68"/>
        <v>0</v>
      </c>
      <c r="AJ145" s="32">
        <f t="shared" si="69"/>
        <v>-500</v>
      </c>
    </row>
    <row r="146" spans="1:36" s="53" customFormat="1" ht="27.75" customHeight="1" x14ac:dyDescent="0.25">
      <c r="A146" s="78" t="s">
        <v>61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8"/>
      <c r="AD146" s="125"/>
      <c r="AE146" s="126"/>
      <c r="AF146" s="56"/>
      <c r="AG146" s="32">
        <f t="shared" si="66"/>
        <v>0</v>
      </c>
      <c r="AH146" s="32">
        <f t="shared" si="67"/>
        <v>0</v>
      </c>
      <c r="AI146" s="32">
        <f t="shared" si="68"/>
        <v>0</v>
      </c>
      <c r="AJ146" s="32">
        <f t="shared" si="69"/>
        <v>0</v>
      </c>
    </row>
    <row r="147" spans="1:36" s="69" customFormat="1" ht="33.75" customHeight="1" x14ac:dyDescent="0.3">
      <c r="A147" s="35" t="s">
        <v>37</v>
      </c>
      <c r="B147" s="30">
        <f>B149+B148</f>
        <v>300</v>
      </c>
      <c r="C147" s="30">
        <f>C149+C148</f>
        <v>300</v>
      </c>
      <c r="D147" s="30">
        <f>D149+D148</f>
        <v>300</v>
      </c>
      <c r="E147" s="30">
        <f>E149+E148</f>
        <v>300</v>
      </c>
      <c r="F147" s="30">
        <f t="shared" ref="F147:F149" si="98">IFERROR(E147/B147*100,0)</f>
        <v>100</v>
      </c>
      <c r="G147" s="30">
        <f t="shared" ref="G147:G149" si="99">IFERROR(E147/C147*100,0)</f>
        <v>100</v>
      </c>
      <c r="H147" s="30">
        <f t="shared" ref="H147:AE147" si="100">H149+H148</f>
        <v>0</v>
      </c>
      <c r="I147" s="30">
        <f t="shared" si="100"/>
        <v>0</v>
      </c>
      <c r="J147" s="30">
        <f t="shared" si="100"/>
        <v>0</v>
      </c>
      <c r="K147" s="30">
        <f t="shared" si="100"/>
        <v>0</v>
      </c>
      <c r="L147" s="30">
        <f t="shared" si="100"/>
        <v>0</v>
      </c>
      <c r="M147" s="30">
        <f t="shared" si="100"/>
        <v>0</v>
      </c>
      <c r="N147" s="30">
        <f t="shared" si="100"/>
        <v>0</v>
      </c>
      <c r="O147" s="30">
        <f t="shared" si="100"/>
        <v>0</v>
      </c>
      <c r="P147" s="30">
        <f t="shared" si="100"/>
        <v>0</v>
      </c>
      <c r="Q147" s="30">
        <f t="shared" si="100"/>
        <v>0</v>
      </c>
      <c r="R147" s="30">
        <f t="shared" si="100"/>
        <v>0</v>
      </c>
      <c r="S147" s="30">
        <f t="shared" si="100"/>
        <v>0</v>
      </c>
      <c r="T147" s="30">
        <f t="shared" si="100"/>
        <v>0</v>
      </c>
      <c r="U147" s="30">
        <f t="shared" si="100"/>
        <v>0</v>
      </c>
      <c r="V147" s="30">
        <f t="shared" si="100"/>
        <v>0</v>
      </c>
      <c r="W147" s="30">
        <f t="shared" si="100"/>
        <v>0</v>
      </c>
      <c r="X147" s="30">
        <f t="shared" si="100"/>
        <v>300</v>
      </c>
      <c r="Y147" s="30">
        <f t="shared" si="100"/>
        <v>0</v>
      </c>
      <c r="Z147" s="30">
        <f t="shared" si="100"/>
        <v>0</v>
      </c>
      <c r="AA147" s="30">
        <f t="shared" si="100"/>
        <v>0</v>
      </c>
      <c r="AB147" s="30">
        <f t="shared" si="100"/>
        <v>0</v>
      </c>
      <c r="AC147" s="30">
        <f t="shared" si="100"/>
        <v>300</v>
      </c>
      <c r="AD147" s="30">
        <f t="shared" si="100"/>
        <v>0</v>
      </c>
      <c r="AE147" s="30">
        <f t="shared" si="100"/>
        <v>0</v>
      </c>
      <c r="AF147" s="25"/>
      <c r="AG147" s="32">
        <f t="shared" si="66"/>
        <v>300</v>
      </c>
      <c r="AH147" s="32">
        <f t="shared" si="67"/>
        <v>300</v>
      </c>
      <c r="AI147" s="32">
        <f t="shared" si="68"/>
        <v>300</v>
      </c>
      <c r="AJ147" s="32">
        <f t="shared" si="69"/>
        <v>0</v>
      </c>
    </row>
    <row r="148" spans="1:36" s="53" customFormat="1" ht="42.75" customHeight="1" x14ac:dyDescent="0.3">
      <c r="A148" s="33" t="s">
        <v>32</v>
      </c>
      <c r="B148" s="43">
        <f>H148+J148+L148+N148+P148+R148+T148+V148+X148+Z148+AB148+AD148</f>
        <v>0</v>
      </c>
      <c r="C148" s="43">
        <f>H148+J148+L148+N148+P148+R148+T148+V148+X148+Z148</f>
        <v>0</v>
      </c>
      <c r="D148" s="43">
        <f>E148</f>
        <v>0</v>
      </c>
      <c r="E148" s="43">
        <f t="shared" ref="E148:E149" si="101">I148+K148+M148+O148+Q148+S148+U148+W148+Y148+AA148+AC148+AE148</f>
        <v>0</v>
      </c>
      <c r="F148" s="43">
        <f t="shared" si="98"/>
        <v>0</v>
      </c>
      <c r="G148" s="43">
        <f t="shared" si="99"/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8"/>
      <c r="AG148" s="32">
        <f t="shared" si="66"/>
        <v>0</v>
      </c>
      <c r="AH148" s="32">
        <f t="shared" si="67"/>
        <v>0</v>
      </c>
      <c r="AI148" s="32">
        <f t="shared" si="68"/>
        <v>0</v>
      </c>
      <c r="AJ148" s="32">
        <f t="shared" si="69"/>
        <v>0</v>
      </c>
    </row>
    <row r="149" spans="1:36" s="53" customFormat="1" ht="43.5" customHeight="1" x14ac:dyDescent="0.3">
      <c r="A149" s="29" t="s">
        <v>33</v>
      </c>
      <c r="B149" s="43">
        <f>H149+J149+L149+N149+P149+R149+T149+V149+X149+Z149+AB149+AD149</f>
        <v>300</v>
      </c>
      <c r="C149" s="43">
        <f>H149+J149+L149+N149+P149+R149+T149+V149+X149+Z149</f>
        <v>300</v>
      </c>
      <c r="D149" s="43">
        <f>E149</f>
        <v>300</v>
      </c>
      <c r="E149" s="43">
        <f t="shared" si="101"/>
        <v>300</v>
      </c>
      <c r="F149" s="43">
        <f t="shared" si="98"/>
        <v>100</v>
      </c>
      <c r="G149" s="43">
        <f t="shared" si="99"/>
        <v>100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300</v>
      </c>
      <c r="Y149" s="37">
        <v>0</v>
      </c>
      <c r="Z149" s="37">
        <v>0</v>
      </c>
      <c r="AA149" s="37">
        <v>0</v>
      </c>
      <c r="AB149" s="37">
        <v>0</v>
      </c>
      <c r="AC149" s="37">
        <v>300</v>
      </c>
      <c r="AD149" s="37">
        <v>0</v>
      </c>
      <c r="AE149" s="37">
        <v>0</v>
      </c>
      <c r="AF149" s="38"/>
      <c r="AG149" s="32">
        <f t="shared" si="66"/>
        <v>300</v>
      </c>
      <c r="AH149" s="32">
        <f t="shared" si="67"/>
        <v>300</v>
      </c>
      <c r="AI149" s="32">
        <f t="shared" si="68"/>
        <v>300</v>
      </c>
      <c r="AJ149" s="32">
        <f t="shared" si="69"/>
        <v>0</v>
      </c>
    </row>
    <row r="150" spans="1:36" s="53" customFormat="1" ht="27.75" customHeight="1" x14ac:dyDescent="0.25">
      <c r="A150" s="78" t="s">
        <v>62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8"/>
      <c r="AD150" s="125"/>
      <c r="AE150" s="126"/>
      <c r="AF150" s="56"/>
      <c r="AG150" s="32">
        <f t="shared" si="66"/>
        <v>0</v>
      </c>
      <c r="AH150" s="32">
        <f t="shared" si="67"/>
        <v>0</v>
      </c>
      <c r="AI150" s="32">
        <f t="shared" si="68"/>
        <v>0</v>
      </c>
      <c r="AJ150" s="32">
        <f t="shared" si="69"/>
        <v>0</v>
      </c>
    </row>
    <row r="151" spans="1:36" s="69" customFormat="1" ht="33.75" customHeight="1" x14ac:dyDescent="0.3">
      <c r="A151" s="35" t="s">
        <v>37</v>
      </c>
      <c r="B151" s="30">
        <f>B153+B152</f>
        <v>1000</v>
      </c>
      <c r="C151" s="30">
        <f>C153+C152</f>
        <v>1000</v>
      </c>
      <c r="D151" s="30">
        <f>D153+D152</f>
        <v>0</v>
      </c>
      <c r="E151" s="30">
        <f>E153+E152</f>
        <v>0</v>
      </c>
      <c r="F151" s="30">
        <f t="shared" ref="F151:F153" si="102">IFERROR(E151/B151*100,0)</f>
        <v>0</v>
      </c>
      <c r="G151" s="30">
        <f t="shared" ref="G151:G153" si="103">IFERROR(E151/C151*100,0)</f>
        <v>0</v>
      </c>
      <c r="H151" s="30">
        <f t="shared" ref="H151:AE151" si="104">H153+H152</f>
        <v>0</v>
      </c>
      <c r="I151" s="30">
        <f t="shared" si="104"/>
        <v>0</v>
      </c>
      <c r="J151" s="30">
        <f t="shared" si="104"/>
        <v>0</v>
      </c>
      <c r="K151" s="30">
        <f t="shared" si="104"/>
        <v>0</v>
      </c>
      <c r="L151" s="30">
        <f t="shared" si="104"/>
        <v>0</v>
      </c>
      <c r="M151" s="30">
        <f t="shared" si="104"/>
        <v>0</v>
      </c>
      <c r="N151" s="30">
        <f t="shared" si="104"/>
        <v>0</v>
      </c>
      <c r="O151" s="30">
        <f t="shared" si="104"/>
        <v>0</v>
      </c>
      <c r="P151" s="30">
        <f t="shared" si="104"/>
        <v>0</v>
      </c>
      <c r="Q151" s="30">
        <f t="shared" si="104"/>
        <v>0</v>
      </c>
      <c r="R151" s="30">
        <f t="shared" si="104"/>
        <v>0</v>
      </c>
      <c r="S151" s="30">
        <f t="shared" si="104"/>
        <v>0</v>
      </c>
      <c r="T151" s="30">
        <f t="shared" si="104"/>
        <v>0</v>
      </c>
      <c r="U151" s="30">
        <f t="shared" si="104"/>
        <v>0</v>
      </c>
      <c r="V151" s="30">
        <f t="shared" si="104"/>
        <v>0</v>
      </c>
      <c r="W151" s="30">
        <f t="shared" si="104"/>
        <v>0</v>
      </c>
      <c r="X151" s="30">
        <f t="shared" si="104"/>
        <v>1000</v>
      </c>
      <c r="Y151" s="30">
        <f t="shared" si="104"/>
        <v>0</v>
      </c>
      <c r="Z151" s="30">
        <f t="shared" si="104"/>
        <v>0</v>
      </c>
      <c r="AA151" s="30">
        <f t="shared" si="104"/>
        <v>0</v>
      </c>
      <c r="AB151" s="30">
        <f t="shared" si="104"/>
        <v>0</v>
      </c>
      <c r="AC151" s="30">
        <f t="shared" si="104"/>
        <v>0</v>
      </c>
      <c r="AD151" s="30">
        <f t="shared" si="104"/>
        <v>0</v>
      </c>
      <c r="AE151" s="30">
        <f t="shared" si="104"/>
        <v>0</v>
      </c>
      <c r="AF151" s="25"/>
      <c r="AG151" s="32">
        <f t="shared" si="66"/>
        <v>1000</v>
      </c>
      <c r="AH151" s="32">
        <f t="shared" si="67"/>
        <v>1000</v>
      </c>
      <c r="AI151" s="32">
        <f t="shared" si="68"/>
        <v>0</v>
      </c>
      <c r="AJ151" s="32">
        <f t="shared" si="69"/>
        <v>-1000</v>
      </c>
    </row>
    <row r="152" spans="1:36" s="53" customFormat="1" ht="42.75" customHeight="1" x14ac:dyDescent="0.3">
      <c r="A152" s="33" t="s">
        <v>32</v>
      </c>
      <c r="B152" s="43">
        <f>H152+J152+L152+N152+P152+R152+T152+V152+X152+Z152+AB152+AD152</f>
        <v>0</v>
      </c>
      <c r="C152" s="43">
        <f>H152+J152+L152+N152+P152+R152+T152+V152+X152+Z152+AB152</f>
        <v>0</v>
      </c>
      <c r="D152" s="43">
        <f>E152</f>
        <v>0</v>
      </c>
      <c r="E152" s="43">
        <f t="shared" ref="E152:E153" si="105">I152+K152+M152+O152+Q152+S152+U152+W152+Y152+AA152+AC152+AE152</f>
        <v>0</v>
      </c>
      <c r="F152" s="43">
        <f t="shared" si="102"/>
        <v>0</v>
      </c>
      <c r="G152" s="43">
        <f t="shared" si="103"/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8"/>
      <c r="AG152" s="32">
        <f t="shared" si="66"/>
        <v>0</v>
      </c>
      <c r="AH152" s="32">
        <f t="shared" si="67"/>
        <v>0</v>
      </c>
      <c r="AI152" s="32">
        <f t="shared" si="68"/>
        <v>0</v>
      </c>
      <c r="AJ152" s="32">
        <f t="shared" si="69"/>
        <v>0</v>
      </c>
    </row>
    <row r="153" spans="1:36" s="53" customFormat="1" ht="43.5" customHeight="1" x14ac:dyDescent="0.3">
      <c r="A153" s="29" t="s">
        <v>33</v>
      </c>
      <c r="B153" s="43">
        <f>H153+J153+L153+N153+P153+R153+T153+V153+X153+Z153+AB153+AD153</f>
        <v>1000</v>
      </c>
      <c r="C153" s="43">
        <f>H153+J153+L153+N153+P153+R153+T153+V153+X153+Z153+AB153</f>
        <v>1000</v>
      </c>
      <c r="D153" s="43">
        <f>E153</f>
        <v>0</v>
      </c>
      <c r="E153" s="43">
        <f t="shared" si="105"/>
        <v>0</v>
      </c>
      <c r="F153" s="43">
        <f t="shared" si="102"/>
        <v>0</v>
      </c>
      <c r="G153" s="43">
        <f t="shared" si="103"/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1000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8"/>
      <c r="AG153" s="32">
        <f t="shared" si="66"/>
        <v>1000</v>
      </c>
      <c r="AH153" s="32">
        <f t="shared" si="67"/>
        <v>1000</v>
      </c>
      <c r="AI153" s="32">
        <f t="shared" si="68"/>
        <v>0</v>
      </c>
      <c r="AJ153" s="32">
        <f t="shared" si="69"/>
        <v>-1000</v>
      </c>
    </row>
    <row r="154" spans="1:36" s="53" customFormat="1" ht="27.75" customHeight="1" x14ac:dyDescent="0.25">
      <c r="A154" s="78" t="s">
        <v>63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8"/>
      <c r="AD154" s="125"/>
      <c r="AE154" s="126"/>
      <c r="AF154" s="56"/>
      <c r="AG154" s="32">
        <f t="shared" si="66"/>
        <v>0</v>
      </c>
      <c r="AH154" s="32">
        <f t="shared" si="67"/>
        <v>0</v>
      </c>
      <c r="AI154" s="32">
        <f t="shared" si="68"/>
        <v>0</v>
      </c>
      <c r="AJ154" s="32">
        <f t="shared" si="69"/>
        <v>0</v>
      </c>
    </row>
    <row r="155" spans="1:36" s="69" customFormat="1" ht="33.75" customHeight="1" x14ac:dyDescent="0.3">
      <c r="A155" s="35" t="s">
        <v>37</v>
      </c>
      <c r="B155" s="30">
        <f>B157+B156</f>
        <v>600</v>
      </c>
      <c r="C155" s="30">
        <f>C157+C156</f>
        <v>600</v>
      </c>
      <c r="D155" s="30">
        <f>D157+D156</f>
        <v>0</v>
      </c>
      <c r="E155" s="30">
        <f>E157+E156</f>
        <v>0</v>
      </c>
      <c r="F155" s="30">
        <f t="shared" ref="F155:F157" si="106">IFERROR(E155/B155*100,0)</f>
        <v>0</v>
      </c>
      <c r="G155" s="30">
        <f t="shared" ref="G155:G157" si="107">IFERROR(E155/C155*100,0)</f>
        <v>0</v>
      </c>
      <c r="H155" s="30">
        <f t="shared" ref="H155:AE155" si="108">H157+H156</f>
        <v>0</v>
      </c>
      <c r="I155" s="30">
        <f t="shared" si="108"/>
        <v>0</v>
      </c>
      <c r="J155" s="30">
        <f t="shared" si="108"/>
        <v>0</v>
      </c>
      <c r="K155" s="30">
        <f t="shared" si="108"/>
        <v>0</v>
      </c>
      <c r="L155" s="30">
        <f t="shared" si="108"/>
        <v>0</v>
      </c>
      <c r="M155" s="30">
        <f t="shared" si="108"/>
        <v>0</v>
      </c>
      <c r="N155" s="30">
        <f t="shared" si="108"/>
        <v>0</v>
      </c>
      <c r="O155" s="30">
        <f t="shared" si="108"/>
        <v>0</v>
      </c>
      <c r="P155" s="30">
        <f t="shared" si="108"/>
        <v>0</v>
      </c>
      <c r="Q155" s="30">
        <f t="shared" si="108"/>
        <v>0</v>
      </c>
      <c r="R155" s="30">
        <f t="shared" si="108"/>
        <v>0</v>
      </c>
      <c r="S155" s="30">
        <f t="shared" si="108"/>
        <v>0</v>
      </c>
      <c r="T155" s="30">
        <f t="shared" si="108"/>
        <v>0</v>
      </c>
      <c r="U155" s="30">
        <f t="shared" si="108"/>
        <v>0</v>
      </c>
      <c r="V155" s="30">
        <f t="shared" si="108"/>
        <v>0</v>
      </c>
      <c r="W155" s="30">
        <f t="shared" si="108"/>
        <v>0</v>
      </c>
      <c r="X155" s="30">
        <f t="shared" si="108"/>
        <v>600</v>
      </c>
      <c r="Y155" s="30">
        <f t="shared" si="108"/>
        <v>0</v>
      </c>
      <c r="Z155" s="30">
        <f t="shared" si="108"/>
        <v>0</v>
      </c>
      <c r="AA155" s="30">
        <f t="shared" si="108"/>
        <v>0</v>
      </c>
      <c r="AB155" s="30">
        <f t="shared" si="108"/>
        <v>0</v>
      </c>
      <c r="AC155" s="30">
        <f t="shared" si="108"/>
        <v>0</v>
      </c>
      <c r="AD155" s="30">
        <f t="shared" si="108"/>
        <v>0</v>
      </c>
      <c r="AE155" s="30">
        <f t="shared" si="108"/>
        <v>0</v>
      </c>
      <c r="AF155" s="25"/>
      <c r="AG155" s="32">
        <f t="shared" si="66"/>
        <v>600</v>
      </c>
      <c r="AH155" s="32">
        <f t="shared" si="67"/>
        <v>600</v>
      </c>
      <c r="AI155" s="32">
        <f t="shared" si="68"/>
        <v>0</v>
      </c>
      <c r="AJ155" s="32">
        <f t="shared" si="69"/>
        <v>-600</v>
      </c>
    </row>
    <row r="156" spans="1:36" s="53" customFormat="1" ht="42.75" customHeight="1" x14ac:dyDescent="0.3">
      <c r="A156" s="33" t="s">
        <v>32</v>
      </c>
      <c r="B156" s="43">
        <f>H156+J156+L156+N156+P156+R156+T156+V156+X156+Z156+AB156+AD156</f>
        <v>0</v>
      </c>
      <c r="C156" s="43">
        <f>H156+J156+L156+N156+P156+R156+T156+V156+X156+Z156+AB156</f>
        <v>0</v>
      </c>
      <c r="D156" s="43">
        <f>E156</f>
        <v>0</v>
      </c>
      <c r="E156" s="43">
        <f t="shared" ref="E156:E157" si="109">I156+K156+M156+O156+Q156+S156+U156+W156+Y156+AA156+AC156+AE156</f>
        <v>0</v>
      </c>
      <c r="F156" s="43">
        <f t="shared" si="106"/>
        <v>0</v>
      </c>
      <c r="G156" s="43">
        <f t="shared" si="107"/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8"/>
      <c r="AG156" s="32">
        <f t="shared" si="66"/>
        <v>0</v>
      </c>
      <c r="AH156" s="32">
        <f t="shared" si="67"/>
        <v>0</v>
      </c>
      <c r="AI156" s="32">
        <f t="shared" si="68"/>
        <v>0</v>
      </c>
      <c r="AJ156" s="32">
        <f t="shared" si="69"/>
        <v>0</v>
      </c>
    </row>
    <row r="157" spans="1:36" s="53" customFormat="1" ht="43.5" customHeight="1" x14ac:dyDescent="0.3">
      <c r="A157" s="29" t="s">
        <v>33</v>
      </c>
      <c r="B157" s="43">
        <f>H157+J157+L157+N157+P157+R157+T157+V157+X157+Z157+AB157+AD157</f>
        <v>600</v>
      </c>
      <c r="C157" s="43">
        <f>H157+J157+L157+N157+P157+R157+T157+V157+X157+Z157+AB157</f>
        <v>600</v>
      </c>
      <c r="D157" s="43">
        <f>E157</f>
        <v>0</v>
      </c>
      <c r="E157" s="43">
        <f t="shared" si="109"/>
        <v>0</v>
      </c>
      <c r="F157" s="43">
        <f t="shared" si="106"/>
        <v>0</v>
      </c>
      <c r="G157" s="43">
        <f t="shared" si="107"/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600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8"/>
      <c r="AG157" s="32">
        <f t="shared" si="66"/>
        <v>600</v>
      </c>
      <c r="AH157" s="32">
        <f t="shared" si="67"/>
        <v>600</v>
      </c>
      <c r="AI157" s="32">
        <f t="shared" si="68"/>
        <v>0</v>
      </c>
      <c r="AJ157" s="32">
        <f t="shared" si="69"/>
        <v>-600</v>
      </c>
    </row>
    <row r="158" spans="1:36" s="53" customFormat="1" ht="27.75" customHeight="1" x14ac:dyDescent="0.25">
      <c r="A158" s="78" t="s">
        <v>64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8"/>
      <c r="AD158" s="125"/>
      <c r="AE158" s="126"/>
      <c r="AF158" s="56"/>
      <c r="AG158" s="32">
        <f t="shared" si="66"/>
        <v>0</v>
      </c>
      <c r="AH158" s="32">
        <f t="shared" si="67"/>
        <v>0</v>
      </c>
      <c r="AI158" s="32">
        <f t="shared" si="68"/>
        <v>0</v>
      </c>
      <c r="AJ158" s="32">
        <f t="shared" si="69"/>
        <v>0</v>
      </c>
    </row>
    <row r="159" spans="1:36" s="69" customFormat="1" ht="33.75" customHeight="1" x14ac:dyDescent="0.3">
      <c r="A159" s="35" t="s">
        <v>37</v>
      </c>
      <c r="B159" s="30">
        <f>B161+B160</f>
        <v>600</v>
      </c>
      <c r="C159" s="30">
        <f>C161+C160</f>
        <v>600</v>
      </c>
      <c r="D159" s="30">
        <f>D161+D160</f>
        <v>0</v>
      </c>
      <c r="E159" s="30">
        <f>E161+E160</f>
        <v>0</v>
      </c>
      <c r="F159" s="30">
        <f t="shared" ref="F159:F161" si="110">IFERROR(E159/B159*100,0)</f>
        <v>0</v>
      </c>
      <c r="G159" s="30">
        <f t="shared" ref="G159:G161" si="111">IFERROR(E159/C159*100,0)</f>
        <v>0</v>
      </c>
      <c r="H159" s="30">
        <f t="shared" ref="H159:AE159" si="112">H161+H160</f>
        <v>0</v>
      </c>
      <c r="I159" s="30">
        <f t="shared" si="112"/>
        <v>0</v>
      </c>
      <c r="J159" s="30">
        <f t="shared" si="112"/>
        <v>0</v>
      </c>
      <c r="K159" s="30">
        <f t="shared" si="112"/>
        <v>0</v>
      </c>
      <c r="L159" s="30">
        <f t="shared" si="112"/>
        <v>0</v>
      </c>
      <c r="M159" s="30">
        <f t="shared" si="112"/>
        <v>0</v>
      </c>
      <c r="N159" s="30">
        <f t="shared" si="112"/>
        <v>0</v>
      </c>
      <c r="O159" s="30">
        <f t="shared" si="112"/>
        <v>0</v>
      </c>
      <c r="P159" s="30">
        <f t="shared" si="112"/>
        <v>0</v>
      </c>
      <c r="Q159" s="30">
        <f t="shared" si="112"/>
        <v>0</v>
      </c>
      <c r="R159" s="30">
        <f t="shared" si="112"/>
        <v>0</v>
      </c>
      <c r="S159" s="30">
        <f t="shared" si="112"/>
        <v>0</v>
      </c>
      <c r="T159" s="30">
        <f t="shared" si="112"/>
        <v>0</v>
      </c>
      <c r="U159" s="30">
        <f t="shared" si="112"/>
        <v>0</v>
      </c>
      <c r="V159" s="30">
        <f t="shared" si="112"/>
        <v>0</v>
      </c>
      <c r="W159" s="30">
        <f t="shared" si="112"/>
        <v>0</v>
      </c>
      <c r="X159" s="30">
        <f t="shared" si="112"/>
        <v>600</v>
      </c>
      <c r="Y159" s="30">
        <f t="shared" si="112"/>
        <v>0</v>
      </c>
      <c r="Z159" s="30">
        <f t="shared" si="112"/>
        <v>0</v>
      </c>
      <c r="AA159" s="30">
        <f t="shared" si="112"/>
        <v>0</v>
      </c>
      <c r="AB159" s="30">
        <f t="shared" si="112"/>
        <v>0</v>
      </c>
      <c r="AC159" s="30">
        <f t="shared" si="112"/>
        <v>0</v>
      </c>
      <c r="AD159" s="30">
        <f t="shared" si="112"/>
        <v>0</v>
      </c>
      <c r="AE159" s="30">
        <f t="shared" si="112"/>
        <v>0</v>
      </c>
      <c r="AF159" s="25"/>
      <c r="AG159" s="32">
        <f t="shared" si="66"/>
        <v>600</v>
      </c>
      <c r="AH159" s="32">
        <f t="shared" si="67"/>
        <v>600</v>
      </c>
      <c r="AI159" s="32">
        <f t="shared" si="68"/>
        <v>0</v>
      </c>
      <c r="AJ159" s="32">
        <f t="shared" si="69"/>
        <v>-600</v>
      </c>
    </row>
    <row r="160" spans="1:36" s="53" customFormat="1" ht="42.75" customHeight="1" x14ac:dyDescent="0.3">
      <c r="A160" s="33" t="s">
        <v>32</v>
      </c>
      <c r="B160" s="43">
        <f>H160+J160+L160+N160+P160+R160+T160+V160+X160+Z160+AB160+AD160</f>
        <v>0</v>
      </c>
      <c r="C160" s="43">
        <f>H160+J160+L160+N160+P160+R160+T160+V160+X160+Z160+AB160</f>
        <v>0</v>
      </c>
      <c r="D160" s="43">
        <f>E160</f>
        <v>0</v>
      </c>
      <c r="E160" s="43">
        <f t="shared" ref="E160:E161" si="113">I160+K160+M160+O160+Q160+S160+U160+W160+Y160+AA160+AC160+AE160</f>
        <v>0</v>
      </c>
      <c r="F160" s="43">
        <f t="shared" si="110"/>
        <v>0</v>
      </c>
      <c r="G160" s="43">
        <f t="shared" si="111"/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8"/>
      <c r="AG160" s="32">
        <f t="shared" si="66"/>
        <v>0</v>
      </c>
      <c r="AH160" s="32">
        <f t="shared" si="67"/>
        <v>0</v>
      </c>
      <c r="AI160" s="32">
        <f t="shared" si="68"/>
        <v>0</v>
      </c>
      <c r="AJ160" s="32">
        <f t="shared" si="69"/>
        <v>0</v>
      </c>
    </row>
    <row r="161" spans="1:366" s="53" customFormat="1" ht="43.5" customHeight="1" x14ac:dyDescent="0.3">
      <c r="A161" s="29" t="s">
        <v>33</v>
      </c>
      <c r="B161" s="43">
        <f>H161+J161+L161+N161+P161+R161+T161+V161+X161+Z161+AB161+AD161</f>
        <v>600</v>
      </c>
      <c r="C161" s="43">
        <f>H161+J161+L161+N161+P161+R161+T161+V161+X161+Z161+AB161</f>
        <v>600</v>
      </c>
      <c r="D161" s="43">
        <f>E161</f>
        <v>0</v>
      </c>
      <c r="E161" s="43">
        <f t="shared" si="113"/>
        <v>0</v>
      </c>
      <c r="F161" s="43">
        <f t="shared" si="110"/>
        <v>0</v>
      </c>
      <c r="G161" s="43">
        <f t="shared" si="111"/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600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8"/>
      <c r="AG161" s="32">
        <f t="shared" si="66"/>
        <v>600</v>
      </c>
      <c r="AH161" s="32">
        <f t="shared" si="67"/>
        <v>600</v>
      </c>
      <c r="AI161" s="32">
        <f t="shared" si="68"/>
        <v>0</v>
      </c>
      <c r="AJ161" s="32">
        <f t="shared" si="69"/>
        <v>-600</v>
      </c>
    </row>
    <row r="162" spans="1:366" s="57" customFormat="1" ht="30" customHeight="1" x14ac:dyDescent="0.25">
      <c r="A162" s="138" t="s">
        <v>65</v>
      </c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40"/>
      <c r="AF162" s="38"/>
      <c r="AG162" s="32"/>
      <c r="AH162" s="32"/>
      <c r="AI162" s="32"/>
      <c r="AJ162" s="32"/>
    </row>
    <row r="163" spans="1:366" s="57" customFormat="1" ht="40.5" customHeight="1" x14ac:dyDescent="0.25">
      <c r="A163" s="141" t="s">
        <v>66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2"/>
      <c r="AF163" s="38"/>
      <c r="AG163" s="32"/>
      <c r="AH163" s="32"/>
      <c r="AI163" s="32"/>
      <c r="AJ163" s="32"/>
    </row>
    <row r="164" spans="1:366" s="57" customFormat="1" ht="24.75" customHeight="1" x14ac:dyDescent="0.3">
      <c r="A164" s="35" t="s">
        <v>37</v>
      </c>
      <c r="B164" s="31">
        <f>B165</f>
        <v>6586</v>
      </c>
      <c r="C164" s="31">
        <f t="shared" ref="C164:E164" si="114">C165</f>
        <v>6586</v>
      </c>
      <c r="D164" s="31">
        <f t="shared" si="114"/>
        <v>6585.32</v>
      </c>
      <c r="E164" s="31">
        <f t="shared" si="114"/>
        <v>6585.32</v>
      </c>
      <c r="F164" s="31">
        <f>E164/B164*100</f>
        <v>99.989675068326747</v>
      </c>
      <c r="G164" s="31">
        <f>E164/C164*100</f>
        <v>99.989675068326747</v>
      </c>
      <c r="H164" s="40">
        <f>H165</f>
        <v>0</v>
      </c>
      <c r="I164" s="40">
        <f t="shared" ref="I164:AE164" si="115">I165</f>
        <v>0</v>
      </c>
      <c r="J164" s="40">
        <f t="shared" si="115"/>
        <v>0</v>
      </c>
      <c r="K164" s="40">
        <f t="shared" si="115"/>
        <v>0</v>
      </c>
      <c r="L164" s="40">
        <f t="shared" si="115"/>
        <v>0</v>
      </c>
      <c r="M164" s="40">
        <f t="shared" si="115"/>
        <v>0</v>
      </c>
      <c r="N164" s="40">
        <f t="shared" si="115"/>
        <v>6586</v>
      </c>
      <c r="O164" s="40">
        <f t="shared" si="115"/>
        <v>6585.32</v>
      </c>
      <c r="P164" s="40">
        <f t="shared" si="115"/>
        <v>0</v>
      </c>
      <c r="Q164" s="40">
        <f t="shared" si="115"/>
        <v>0</v>
      </c>
      <c r="R164" s="40">
        <f t="shared" si="115"/>
        <v>0</v>
      </c>
      <c r="S164" s="40">
        <f t="shared" si="115"/>
        <v>0</v>
      </c>
      <c r="T164" s="40">
        <f t="shared" si="115"/>
        <v>0</v>
      </c>
      <c r="U164" s="40">
        <f t="shared" si="115"/>
        <v>0</v>
      </c>
      <c r="V164" s="40">
        <f t="shared" si="115"/>
        <v>0</v>
      </c>
      <c r="W164" s="40">
        <f t="shared" si="115"/>
        <v>0</v>
      </c>
      <c r="X164" s="40">
        <f t="shared" si="115"/>
        <v>0</v>
      </c>
      <c r="Y164" s="40">
        <f t="shared" si="115"/>
        <v>0</v>
      </c>
      <c r="Z164" s="40">
        <f t="shared" si="115"/>
        <v>0</v>
      </c>
      <c r="AA164" s="40">
        <f t="shared" si="115"/>
        <v>0</v>
      </c>
      <c r="AB164" s="40">
        <f t="shared" si="115"/>
        <v>0</v>
      </c>
      <c r="AC164" s="40">
        <f t="shared" si="115"/>
        <v>0</v>
      </c>
      <c r="AD164" s="40">
        <f t="shared" si="115"/>
        <v>0</v>
      </c>
      <c r="AE164" s="40">
        <f t="shared" si="115"/>
        <v>0</v>
      </c>
      <c r="AF164" s="38"/>
      <c r="AG164" s="32"/>
      <c r="AH164" s="32"/>
      <c r="AI164" s="32"/>
      <c r="AJ164" s="32"/>
    </row>
    <row r="165" spans="1:366" s="57" customFormat="1" ht="34.5" customHeight="1" x14ac:dyDescent="0.3">
      <c r="A165" s="29" t="s">
        <v>33</v>
      </c>
      <c r="B165" s="43">
        <f>H165+J165+L165+N165+P165+R165+T165+V165+X165+Z165+AB165+AD165</f>
        <v>6586</v>
      </c>
      <c r="C165" s="43">
        <f>H165+J165+L165+N165+P165+R165+T165+V165+X165+Z165+AB165</f>
        <v>6586</v>
      </c>
      <c r="D165" s="43">
        <f>E165</f>
        <v>6585.32</v>
      </c>
      <c r="E165" s="43">
        <f>I165+K165+M165+O165+Q165+S165+U165+W165+Y165+AA165+AC165+AE165</f>
        <v>6585.32</v>
      </c>
      <c r="F165" s="43">
        <f>E165/B165*100</f>
        <v>99.989675068326747</v>
      </c>
      <c r="G165" s="43">
        <f>E165/C165*100</f>
        <v>99.989675068326747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6586</v>
      </c>
      <c r="O165" s="37">
        <v>6585.32</v>
      </c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8"/>
      <c r="AG165" s="32"/>
      <c r="AH165" s="32"/>
      <c r="AI165" s="32"/>
      <c r="AJ165" s="32"/>
    </row>
    <row r="166" spans="1:366" s="81" customFormat="1" ht="26.25" customHeight="1" x14ac:dyDescent="0.3">
      <c r="A166" s="79" t="s">
        <v>67</v>
      </c>
      <c r="B166" s="80">
        <f>B167+B168+B169</f>
        <v>58968.1319</v>
      </c>
      <c r="C166" s="80">
        <f>C167+C168+C169</f>
        <v>56017.633900000001</v>
      </c>
      <c r="D166" s="80">
        <f>D167+D168+D169</f>
        <v>48712.293219999992</v>
      </c>
      <c r="E166" s="80">
        <f>E167+E168+E169</f>
        <v>48712.293219999992</v>
      </c>
      <c r="F166" s="80">
        <f t="shared" ref="F166:F171" si="116">IFERROR(E166/B166*100,0)</f>
        <v>82.607828415876938</v>
      </c>
      <c r="G166" s="80">
        <f>IFERROR(E166/C166*100,0)</f>
        <v>86.95885532573341</v>
      </c>
      <c r="H166" s="80">
        <f>H167+H168+H169+H171</f>
        <v>4432.0279</v>
      </c>
      <c r="I166" s="80">
        <f t="shared" ref="I166:AE166" si="117">I167+I168+I169+I171</f>
        <v>3756.5731999999998</v>
      </c>
      <c r="J166" s="80">
        <f t="shared" si="117"/>
        <v>4305.3</v>
      </c>
      <c r="K166" s="80">
        <f t="shared" si="117"/>
        <v>3275.8634999999999</v>
      </c>
      <c r="L166" s="80">
        <f t="shared" si="117"/>
        <v>2492.5059999999999</v>
      </c>
      <c r="M166" s="80">
        <f t="shared" si="117"/>
        <v>2104.8045199999997</v>
      </c>
      <c r="N166" s="80">
        <f t="shared" si="117"/>
        <v>11739</v>
      </c>
      <c r="O166" s="80">
        <f t="shared" si="117"/>
        <v>11500.476999999999</v>
      </c>
      <c r="P166" s="80">
        <f t="shared" si="117"/>
        <v>2969.1849999999999</v>
      </c>
      <c r="Q166" s="80">
        <f t="shared" si="117"/>
        <v>3757.48</v>
      </c>
      <c r="R166" s="80">
        <f t="shared" si="117"/>
        <v>2996.846</v>
      </c>
      <c r="S166" s="80">
        <f t="shared" si="117"/>
        <v>3982.598</v>
      </c>
      <c r="T166" s="80">
        <f t="shared" si="117"/>
        <v>5914.5249999999996</v>
      </c>
      <c r="U166" s="80">
        <f t="shared" si="117"/>
        <v>6102.5869999999995</v>
      </c>
      <c r="V166" s="80">
        <f t="shared" si="117"/>
        <v>3118.3919999999998</v>
      </c>
      <c r="W166" s="80">
        <f t="shared" si="117"/>
        <v>2983.087</v>
      </c>
      <c r="X166" s="80">
        <f t="shared" si="117"/>
        <v>8903.619999999999</v>
      </c>
      <c r="Y166" s="80">
        <f t="shared" si="117"/>
        <v>2059.89</v>
      </c>
      <c r="Z166" s="80">
        <f t="shared" si="117"/>
        <v>5636.5320000000002</v>
      </c>
      <c r="AA166" s="80">
        <f t="shared" si="117"/>
        <v>2659.7330000000002</v>
      </c>
      <c r="AB166" s="80">
        <f t="shared" si="117"/>
        <v>3509.7</v>
      </c>
      <c r="AC166" s="80">
        <f t="shared" si="117"/>
        <v>6529.2</v>
      </c>
      <c r="AD166" s="80">
        <f t="shared" si="117"/>
        <v>2950.498</v>
      </c>
      <c r="AE166" s="80">
        <f t="shared" si="117"/>
        <v>0</v>
      </c>
      <c r="AF166" s="30"/>
      <c r="AG166" s="26">
        <f>H166+J166+L166+N166+P166+R166+T166+V166+X166+Z166+AB166+AD166</f>
        <v>58968.131899999993</v>
      </c>
      <c r="AH166" s="26">
        <f>H166+J166+L166+N166</f>
        <v>22968.833899999998</v>
      </c>
      <c r="AI166" s="26">
        <f t="shared" ref="AI166:AI171" si="118">I166+K166+M166+O166+Q166+S166+U166+W166+Y166+AA166+AC166+AE166</f>
        <v>48712.293219999992</v>
      </c>
      <c r="AJ166" s="26">
        <f t="shared" ref="AJ166:AJ171" si="119">E166-C166</f>
        <v>-7305.3406800000084</v>
      </c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  <c r="IW166" s="39"/>
      <c r="IX166" s="39"/>
      <c r="IY166" s="39"/>
      <c r="IZ166" s="39"/>
      <c r="JA166" s="39"/>
      <c r="JB166" s="39"/>
      <c r="JC166" s="39"/>
      <c r="JD166" s="39"/>
      <c r="JE166" s="39"/>
      <c r="JF166" s="39"/>
      <c r="JG166" s="39"/>
      <c r="JH166" s="39"/>
      <c r="JI166" s="39"/>
      <c r="JJ166" s="39"/>
      <c r="JK166" s="39"/>
      <c r="JL166" s="39"/>
      <c r="JM166" s="39"/>
      <c r="JN166" s="39"/>
      <c r="JO166" s="39"/>
      <c r="JP166" s="39"/>
      <c r="JQ166" s="39"/>
      <c r="JR166" s="39"/>
      <c r="JS166" s="39"/>
      <c r="JT166" s="39"/>
      <c r="JU166" s="39"/>
      <c r="JV166" s="39"/>
      <c r="JW166" s="39"/>
      <c r="JX166" s="39"/>
      <c r="JY166" s="39"/>
      <c r="JZ166" s="39"/>
      <c r="KA166" s="39"/>
      <c r="KB166" s="39"/>
      <c r="KC166" s="39"/>
      <c r="KD166" s="39"/>
      <c r="KE166" s="39"/>
      <c r="KF166" s="39"/>
      <c r="KG166" s="39"/>
      <c r="KH166" s="39"/>
      <c r="KI166" s="39"/>
      <c r="KJ166" s="39"/>
      <c r="KK166" s="39"/>
      <c r="KL166" s="39"/>
      <c r="KM166" s="39"/>
      <c r="KN166" s="39"/>
      <c r="KO166" s="39"/>
      <c r="KP166" s="39"/>
      <c r="KQ166" s="39"/>
      <c r="KR166" s="39"/>
      <c r="KS166" s="39"/>
      <c r="KT166" s="39"/>
      <c r="KU166" s="39"/>
      <c r="KV166" s="39"/>
      <c r="KW166" s="39"/>
      <c r="KX166" s="39"/>
      <c r="KY166" s="39"/>
      <c r="KZ166" s="39"/>
      <c r="LA166" s="39"/>
      <c r="LB166" s="39"/>
      <c r="LC166" s="39"/>
      <c r="LD166" s="39"/>
      <c r="LE166" s="39"/>
      <c r="LF166" s="39"/>
      <c r="LG166" s="39"/>
      <c r="LH166" s="39"/>
      <c r="LI166" s="39"/>
      <c r="LJ166" s="39"/>
      <c r="LK166" s="39"/>
      <c r="LL166" s="39"/>
      <c r="LM166" s="39"/>
      <c r="LN166" s="39"/>
      <c r="LO166" s="39"/>
      <c r="LP166" s="39"/>
      <c r="LQ166" s="39"/>
      <c r="LR166" s="39"/>
      <c r="LS166" s="39"/>
      <c r="LT166" s="39"/>
      <c r="LU166" s="39"/>
      <c r="LV166" s="39"/>
      <c r="LW166" s="39"/>
      <c r="LX166" s="39"/>
      <c r="LY166" s="39"/>
      <c r="LZ166" s="39"/>
      <c r="MA166" s="39"/>
      <c r="MB166" s="39"/>
      <c r="MC166" s="39"/>
      <c r="MD166" s="39"/>
      <c r="ME166" s="39"/>
      <c r="MF166" s="39"/>
      <c r="MG166" s="39"/>
      <c r="MH166" s="39"/>
      <c r="MI166" s="39"/>
      <c r="MJ166" s="39"/>
      <c r="MK166" s="39"/>
      <c r="ML166" s="39"/>
      <c r="MM166" s="39"/>
      <c r="MN166" s="39"/>
      <c r="MO166" s="39"/>
      <c r="MP166" s="39"/>
      <c r="MQ166" s="39"/>
      <c r="MR166" s="39"/>
      <c r="MS166" s="39"/>
      <c r="MT166" s="39"/>
      <c r="MU166" s="39"/>
      <c r="MV166" s="39"/>
      <c r="MW166" s="39"/>
      <c r="MX166" s="39"/>
      <c r="MY166" s="39"/>
      <c r="MZ166" s="39"/>
      <c r="NA166" s="39"/>
      <c r="NB166" s="39"/>
    </row>
    <row r="167" spans="1:366" s="57" customFormat="1" x14ac:dyDescent="0.3">
      <c r="A167" s="29" t="s">
        <v>31</v>
      </c>
      <c r="B167" s="43">
        <f>H167+J1101+L167+N167+P167+R167+T167+V167+X167+Z167+AB167+AD167+J167</f>
        <v>535.29999999999995</v>
      </c>
      <c r="C167" s="36">
        <f>H167+J167+L167+N167+P167+R167+T167+V167+X167+Z167+AB167</f>
        <v>535.29999999999995</v>
      </c>
      <c r="D167" s="36">
        <f>E167</f>
        <v>56.77</v>
      </c>
      <c r="E167" s="36">
        <f>I167+K167+M167+O167+Q167+S167+U167+W167+Y167+AA167+AC167+AE167</f>
        <v>56.77</v>
      </c>
      <c r="F167" s="36">
        <f t="shared" si="116"/>
        <v>10.605268073977211</v>
      </c>
      <c r="G167" s="36">
        <f t="shared" ref="G167:G171" si="120">IFERROR(E167/C167*100,0)</f>
        <v>10.605268073977211</v>
      </c>
      <c r="H167" s="36">
        <f>H10</f>
        <v>0</v>
      </c>
      <c r="I167" s="36">
        <f t="shared" ref="H167:AE167" si="121">I10</f>
        <v>0</v>
      </c>
      <c r="J167" s="36">
        <f t="shared" si="121"/>
        <v>0</v>
      </c>
      <c r="K167" s="36">
        <f t="shared" si="121"/>
        <v>0</v>
      </c>
      <c r="L167" s="36">
        <f t="shared" si="121"/>
        <v>0</v>
      </c>
      <c r="M167" s="36">
        <f t="shared" si="121"/>
        <v>0</v>
      </c>
      <c r="N167" s="36">
        <f t="shared" si="121"/>
        <v>0</v>
      </c>
      <c r="O167" s="36">
        <f t="shared" si="121"/>
        <v>0</v>
      </c>
      <c r="P167" s="36">
        <f t="shared" si="121"/>
        <v>0</v>
      </c>
      <c r="Q167" s="36">
        <f t="shared" si="121"/>
        <v>0</v>
      </c>
      <c r="R167" s="36">
        <f t="shared" si="121"/>
        <v>0</v>
      </c>
      <c r="S167" s="36">
        <f t="shared" si="121"/>
        <v>0</v>
      </c>
      <c r="T167" s="36">
        <f t="shared" si="121"/>
        <v>0</v>
      </c>
      <c r="U167" s="36">
        <f t="shared" si="121"/>
        <v>0</v>
      </c>
      <c r="V167" s="36">
        <f t="shared" si="121"/>
        <v>0</v>
      </c>
      <c r="W167" s="36">
        <f t="shared" si="121"/>
        <v>0</v>
      </c>
      <c r="X167" s="36">
        <f t="shared" si="121"/>
        <v>0</v>
      </c>
      <c r="Y167" s="36">
        <f t="shared" si="121"/>
        <v>0</v>
      </c>
      <c r="Z167" s="36">
        <f t="shared" si="121"/>
        <v>0</v>
      </c>
      <c r="AA167" s="36">
        <f t="shared" si="121"/>
        <v>0</v>
      </c>
      <c r="AB167" s="36">
        <f t="shared" si="121"/>
        <v>535.29999999999995</v>
      </c>
      <c r="AC167" s="36">
        <f>AC10</f>
        <v>56.77</v>
      </c>
      <c r="AD167" s="36">
        <f t="shared" si="121"/>
        <v>0</v>
      </c>
      <c r="AE167" s="36">
        <f t="shared" si="121"/>
        <v>0</v>
      </c>
      <c r="AF167" s="36"/>
      <c r="AG167" s="52">
        <f t="shared" ref="AG167:AG171" si="122">H167+J167+L167+N167+P167+R167+T167+V167+X167+Z167+AB167+AD167</f>
        <v>535.29999999999995</v>
      </c>
      <c r="AH167" s="52">
        <f t="shared" ref="AH167:AH171" si="123">H167+J167+L167+N167+P167+R167+T167+V167+X167</f>
        <v>0</v>
      </c>
      <c r="AI167" s="52">
        <f t="shared" si="118"/>
        <v>56.77</v>
      </c>
      <c r="AJ167" s="52">
        <f t="shared" si="119"/>
        <v>-478.53</v>
      </c>
    </row>
    <row r="168" spans="1:366" s="57" customFormat="1" ht="37.5" x14ac:dyDescent="0.3">
      <c r="A168" s="33" t="s">
        <v>32</v>
      </c>
      <c r="B168" s="43">
        <f>H168+L168+N168+P168+R168+T168+V168+X168+Z168+AB168+AD168+J168</f>
        <v>2800.7999999999997</v>
      </c>
      <c r="C168" s="36">
        <f>H168+J168+L168+N168+P168+R168+T168+V168+X168+Z168+AB168</f>
        <v>2800.7999999999997</v>
      </c>
      <c r="D168" s="36">
        <f>E168</f>
        <v>2800.7999999999997</v>
      </c>
      <c r="E168" s="36">
        <f>I168+K168+M168+O168+Q168+S168+U168+W168+Y168+AA168+AC168+AE168</f>
        <v>2800.7999999999997</v>
      </c>
      <c r="F168" s="36">
        <f t="shared" si="116"/>
        <v>100</v>
      </c>
      <c r="G168" s="36">
        <f t="shared" si="120"/>
        <v>100</v>
      </c>
      <c r="H168" s="36">
        <f>H11+H54</f>
        <v>0</v>
      </c>
      <c r="I168" s="36">
        <f t="shared" ref="H168:AE168" si="124">I11+I54</f>
        <v>0</v>
      </c>
      <c r="J168" s="36">
        <f t="shared" si="124"/>
        <v>0</v>
      </c>
      <c r="K168" s="36">
        <f t="shared" si="124"/>
        <v>0</v>
      </c>
      <c r="L168" s="36">
        <f t="shared" si="124"/>
        <v>0</v>
      </c>
      <c r="M168" s="36">
        <f t="shared" si="124"/>
        <v>0</v>
      </c>
      <c r="N168" s="36">
        <f t="shared" si="124"/>
        <v>0</v>
      </c>
      <c r="O168" s="36">
        <f t="shared" si="124"/>
        <v>0</v>
      </c>
      <c r="P168" s="36">
        <f t="shared" si="124"/>
        <v>0</v>
      </c>
      <c r="Q168" s="36">
        <f t="shared" si="124"/>
        <v>0</v>
      </c>
      <c r="R168" s="36">
        <f t="shared" si="124"/>
        <v>0</v>
      </c>
      <c r="S168" s="36">
        <f t="shared" si="124"/>
        <v>0</v>
      </c>
      <c r="T168" s="36">
        <f t="shared" si="124"/>
        <v>0</v>
      </c>
      <c r="U168" s="36">
        <f t="shared" si="124"/>
        <v>0</v>
      </c>
      <c r="V168" s="36">
        <f t="shared" si="124"/>
        <v>0</v>
      </c>
      <c r="W168" s="36">
        <f t="shared" si="124"/>
        <v>0</v>
      </c>
      <c r="X168" s="36">
        <f t="shared" si="124"/>
        <v>2800.7999999999997</v>
      </c>
      <c r="Y168" s="36">
        <f t="shared" si="124"/>
        <v>0</v>
      </c>
      <c r="Z168" s="36">
        <f t="shared" si="124"/>
        <v>0</v>
      </c>
      <c r="AA168" s="36">
        <f t="shared" si="124"/>
        <v>0</v>
      </c>
      <c r="AB168" s="36">
        <f t="shared" si="124"/>
        <v>0</v>
      </c>
      <c r="AC168" s="36">
        <f>AC11+AC54</f>
        <v>2800.7999999999997</v>
      </c>
      <c r="AD168" s="36">
        <f t="shared" si="124"/>
        <v>0</v>
      </c>
      <c r="AE168" s="36">
        <f t="shared" si="124"/>
        <v>0</v>
      </c>
      <c r="AF168" s="36"/>
      <c r="AG168" s="52">
        <f>H168+J168+L168+N168+P168+R168+T168+V168+X168+Z168+AB168+AD168</f>
        <v>2800.7999999999997</v>
      </c>
      <c r="AH168" s="52">
        <f t="shared" si="123"/>
        <v>2800.7999999999997</v>
      </c>
      <c r="AI168" s="52">
        <f t="shared" si="118"/>
        <v>2800.7999999999997</v>
      </c>
      <c r="AJ168" s="52">
        <f t="shared" si="119"/>
        <v>0</v>
      </c>
    </row>
    <row r="169" spans="1:366" s="57" customFormat="1" x14ac:dyDescent="0.3">
      <c r="A169" s="29" t="s">
        <v>33</v>
      </c>
      <c r="B169" s="43">
        <f>H169+J169+L169+N169+P169+R169+T169+V169+X169+Z169+AB169+AD169</f>
        <v>55632.031900000002</v>
      </c>
      <c r="C169" s="36">
        <f>H169+J169+L169+N169+P169+R169+T169+V169+X169+Z169+AB169</f>
        <v>52681.533900000002</v>
      </c>
      <c r="D169" s="36">
        <f>E169</f>
        <v>45854.723219999993</v>
      </c>
      <c r="E169" s="36">
        <f>I169+K169+M169+O169+Q169+S169+U169+W169+Y169+AA169+AC169+AE169</f>
        <v>45854.723219999993</v>
      </c>
      <c r="F169" s="36">
        <f t="shared" si="116"/>
        <v>82.425037615784063</v>
      </c>
      <c r="G169" s="36">
        <f t="shared" si="120"/>
        <v>87.041359325340352</v>
      </c>
      <c r="H169" s="36">
        <f t="shared" ref="H169:AE169" si="125">H12+H55+H165</f>
        <v>4432.0279</v>
      </c>
      <c r="I169" s="36">
        <f t="shared" si="125"/>
        <v>3756.5731999999998</v>
      </c>
      <c r="J169" s="36">
        <f t="shared" si="125"/>
        <v>4305.3</v>
      </c>
      <c r="K169" s="36">
        <f t="shared" si="125"/>
        <v>3275.8634999999999</v>
      </c>
      <c r="L169" s="36">
        <f t="shared" si="125"/>
        <v>2492.5059999999999</v>
      </c>
      <c r="M169" s="36">
        <f t="shared" si="125"/>
        <v>2104.8045199999997</v>
      </c>
      <c r="N169" s="36">
        <f>N12+N55+N165</f>
        <v>11739</v>
      </c>
      <c r="O169" s="36">
        <f>O12+O55+O165</f>
        <v>11500.476999999999</v>
      </c>
      <c r="P169" s="36">
        <f t="shared" si="125"/>
        <v>2969.1849999999999</v>
      </c>
      <c r="Q169" s="36">
        <f t="shared" si="125"/>
        <v>3757.48</v>
      </c>
      <c r="R169" s="36">
        <f t="shared" si="125"/>
        <v>2996.846</v>
      </c>
      <c r="S169" s="36">
        <f t="shared" si="125"/>
        <v>3982.598</v>
      </c>
      <c r="T169" s="36">
        <f t="shared" si="125"/>
        <v>5914.5249999999996</v>
      </c>
      <c r="U169" s="36">
        <f t="shared" si="125"/>
        <v>6102.5869999999995</v>
      </c>
      <c r="V169" s="36">
        <f t="shared" si="125"/>
        <v>3118.3919999999998</v>
      </c>
      <c r="W169" s="36">
        <f t="shared" si="125"/>
        <v>2983.087</v>
      </c>
      <c r="X169" s="36">
        <f t="shared" si="125"/>
        <v>6102.82</v>
      </c>
      <c r="Y169" s="36">
        <f t="shared" si="125"/>
        <v>2059.89</v>
      </c>
      <c r="Z169" s="36">
        <f t="shared" si="125"/>
        <v>5636.5320000000002</v>
      </c>
      <c r="AA169" s="36">
        <f t="shared" si="125"/>
        <v>2659.7330000000002</v>
      </c>
      <c r="AB169" s="36">
        <f t="shared" si="125"/>
        <v>2974.4</v>
      </c>
      <c r="AC169" s="36">
        <f>AC12+AC55+AC165</f>
        <v>3671.63</v>
      </c>
      <c r="AD169" s="36">
        <f t="shared" si="125"/>
        <v>2950.498</v>
      </c>
      <c r="AE169" s="36">
        <f t="shared" si="125"/>
        <v>0</v>
      </c>
      <c r="AF169" s="36"/>
      <c r="AG169" s="52">
        <f t="shared" si="122"/>
        <v>55632.031900000002</v>
      </c>
      <c r="AH169" s="52">
        <f t="shared" si="123"/>
        <v>44070.601900000001</v>
      </c>
      <c r="AI169" s="52">
        <f t="shared" si="118"/>
        <v>45854.723219999993</v>
      </c>
      <c r="AJ169" s="52">
        <f t="shared" si="119"/>
        <v>-6826.8106800000096</v>
      </c>
    </row>
    <row r="170" spans="1:366" s="57" customFormat="1" ht="37.5" x14ac:dyDescent="0.3">
      <c r="A170" s="34" t="s">
        <v>34</v>
      </c>
      <c r="B170" s="43">
        <f>H170+J1104+L170+N170+P170+R170+T170+V170+X170+Z170+AB170+AD170+J170</f>
        <v>0</v>
      </c>
      <c r="C170" s="36">
        <f>H170+J170+L170+N170+P170+R170+T170+V170+X170+Z170+AB170</f>
        <v>0</v>
      </c>
      <c r="D170" s="36">
        <f>E170</f>
        <v>0</v>
      </c>
      <c r="E170" s="36">
        <f>I170+K170+M170+O170+Q170+S170+U170+W170+Y170+AA170+AC170+AE170</f>
        <v>0</v>
      </c>
      <c r="F170" s="36">
        <f t="shared" si="116"/>
        <v>0</v>
      </c>
      <c r="G170" s="36">
        <f t="shared" si="120"/>
        <v>0</v>
      </c>
      <c r="H170" s="36">
        <f t="shared" ref="H170:AE170" si="126">H13+H56</f>
        <v>0</v>
      </c>
      <c r="I170" s="36">
        <f t="shared" si="126"/>
        <v>0</v>
      </c>
      <c r="J170" s="36">
        <f t="shared" si="126"/>
        <v>0</v>
      </c>
      <c r="K170" s="36">
        <f t="shared" si="126"/>
        <v>0</v>
      </c>
      <c r="L170" s="36">
        <f t="shared" si="126"/>
        <v>0</v>
      </c>
      <c r="M170" s="36">
        <f t="shared" si="126"/>
        <v>0</v>
      </c>
      <c r="N170" s="36">
        <f t="shared" si="126"/>
        <v>0</v>
      </c>
      <c r="O170" s="36">
        <f t="shared" si="126"/>
        <v>0</v>
      </c>
      <c r="P170" s="36">
        <f t="shared" si="126"/>
        <v>0</v>
      </c>
      <c r="Q170" s="36">
        <f t="shared" si="126"/>
        <v>0</v>
      </c>
      <c r="R170" s="36">
        <f t="shared" si="126"/>
        <v>0</v>
      </c>
      <c r="S170" s="36">
        <f t="shared" si="126"/>
        <v>0</v>
      </c>
      <c r="T170" s="36">
        <f t="shared" si="126"/>
        <v>0</v>
      </c>
      <c r="U170" s="36">
        <f t="shared" si="126"/>
        <v>0</v>
      </c>
      <c r="V170" s="36">
        <f t="shared" si="126"/>
        <v>0</v>
      </c>
      <c r="W170" s="36">
        <f t="shared" si="126"/>
        <v>0</v>
      </c>
      <c r="X170" s="36">
        <f t="shared" si="126"/>
        <v>0</v>
      </c>
      <c r="Y170" s="36">
        <f t="shared" si="126"/>
        <v>0</v>
      </c>
      <c r="Z170" s="36">
        <f t="shared" si="126"/>
        <v>0</v>
      </c>
      <c r="AA170" s="36">
        <f t="shared" si="126"/>
        <v>0</v>
      </c>
      <c r="AB170" s="36">
        <f t="shared" si="126"/>
        <v>0</v>
      </c>
      <c r="AC170" s="36">
        <f t="shared" si="126"/>
        <v>0</v>
      </c>
      <c r="AD170" s="36">
        <f t="shared" si="126"/>
        <v>0</v>
      </c>
      <c r="AE170" s="36">
        <f t="shared" si="126"/>
        <v>0</v>
      </c>
      <c r="AF170" s="36"/>
      <c r="AG170" s="52">
        <f t="shared" si="122"/>
        <v>0</v>
      </c>
      <c r="AH170" s="52">
        <f t="shared" si="123"/>
        <v>0</v>
      </c>
      <c r="AI170" s="52">
        <f t="shared" si="118"/>
        <v>0</v>
      </c>
      <c r="AJ170" s="52">
        <f t="shared" si="119"/>
        <v>0</v>
      </c>
    </row>
    <row r="171" spans="1:366" s="57" customFormat="1" hidden="1" x14ac:dyDescent="0.3">
      <c r="A171" s="82" t="s">
        <v>35</v>
      </c>
      <c r="B171" s="43">
        <f>H171+J1105+L171+N171+P171+R171+T171+V171+X171+Z171+AB171+AD171+J171</f>
        <v>0</v>
      </c>
      <c r="C171" s="36">
        <f>H171+J171+L171+N171+P171+R171+T171+V171</f>
        <v>0</v>
      </c>
      <c r="D171" s="36">
        <v>0</v>
      </c>
      <c r="E171" s="36">
        <v>0</v>
      </c>
      <c r="F171" s="36">
        <f t="shared" si="116"/>
        <v>0</v>
      </c>
      <c r="G171" s="36">
        <f t="shared" si="120"/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/>
      <c r="AG171" s="52">
        <f t="shared" si="122"/>
        <v>0</v>
      </c>
      <c r="AH171" s="52">
        <f t="shared" si="123"/>
        <v>0</v>
      </c>
      <c r="AI171" s="52">
        <f t="shared" si="118"/>
        <v>0</v>
      </c>
      <c r="AJ171" s="52">
        <f t="shared" si="119"/>
        <v>0</v>
      </c>
    </row>
    <row r="172" spans="1:366" s="39" customFormat="1" x14ac:dyDescent="0.3">
      <c r="A172" s="83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5"/>
      <c r="W172" s="85"/>
      <c r="X172" s="84"/>
      <c r="Y172" s="84"/>
      <c r="Z172" s="84"/>
      <c r="AA172" s="84"/>
      <c r="AB172" s="84"/>
      <c r="AC172" s="132"/>
      <c r="AD172" s="84"/>
      <c r="AE172" s="86"/>
      <c r="AF172" s="87"/>
    </row>
    <row r="173" spans="1:366" ht="34.5" customHeight="1" x14ac:dyDescent="0.25">
      <c r="A173" s="88"/>
      <c r="B173" s="89"/>
      <c r="C173" s="88"/>
      <c r="D173" s="88"/>
      <c r="E173" s="89"/>
      <c r="F173" s="88"/>
      <c r="G173" s="88"/>
      <c r="H173" s="88"/>
      <c r="I173" s="89"/>
      <c r="J173" s="90"/>
      <c r="K173" s="91"/>
      <c r="L173" s="91"/>
      <c r="M173" s="91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133"/>
      <c r="AD173" s="92"/>
      <c r="AE173" s="93"/>
      <c r="AF173" s="94"/>
      <c r="AG173" s="93"/>
      <c r="AH173" s="93"/>
      <c r="AI173" s="93"/>
      <c r="AJ173" s="93"/>
      <c r="AK173" s="93"/>
      <c r="AL173" s="93"/>
      <c r="AM173" s="93"/>
      <c r="AN173" s="93"/>
      <c r="AO173" s="95"/>
    </row>
    <row r="174" spans="1:366" ht="24" customHeight="1" x14ac:dyDescent="0.25">
      <c r="B174" s="96"/>
      <c r="C174" s="7"/>
      <c r="D174" s="7"/>
      <c r="E174" s="7"/>
      <c r="F174" s="7"/>
      <c r="G174" s="7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7"/>
      <c r="U174" s="7"/>
      <c r="V174" s="7"/>
      <c r="W174" s="7"/>
      <c r="X174" s="7"/>
      <c r="Y174" s="7"/>
      <c r="Z174" s="7"/>
      <c r="AA174" s="97"/>
      <c r="AB174" s="7"/>
      <c r="AC174" s="2"/>
      <c r="AD174" s="7"/>
      <c r="AE174" s="93"/>
      <c r="AF174" s="94"/>
      <c r="AG174" s="93"/>
      <c r="AH174" s="93"/>
      <c r="AI174" s="93"/>
      <c r="AJ174" s="93"/>
      <c r="AK174" s="93"/>
      <c r="AL174" s="93"/>
      <c r="AM174" s="93"/>
      <c r="AN174" s="93"/>
      <c r="AO174" s="95"/>
    </row>
    <row r="175" spans="1:366" s="106" customFormat="1" ht="48.75" customHeight="1" x14ac:dyDescent="0.3">
      <c r="A175" s="127" t="s">
        <v>75</v>
      </c>
      <c r="B175" s="1"/>
      <c r="C175" s="98"/>
      <c r="D175" s="99"/>
      <c r="E175" s="99"/>
      <c r="F175" s="100"/>
      <c r="G175" s="101" t="s">
        <v>68</v>
      </c>
      <c r="H175" s="101"/>
      <c r="I175" s="101"/>
      <c r="J175" s="101"/>
      <c r="K175" s="102"/>
      <c r="L175" s="102"/>
      <c r="M175" s="102"/>
      <c r="N175" s="102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34"/>
      <c r="AD175" s="103"/>
      <c r="AE175" s="103"/>
      <c r="AF175" s="104"/>
      <c r="AG175" s="105"/>
      <c r="AH175" s="105"/>
      <c r="AI175" s="105"/>
    </row>
    <row r="176" spans="1:366" s="114" customFormat="1" ht="39" customHeight="1" x14ac:dyDescent="0.3">
      <c r="A176" s="107"/>
      <c r="B176" s="143" t="s">
        <v>78</v>
      </c>
      <c r="C176" s="143"/>
      <c r="D176" s="98"/>
      <c r="E176" s="98"/>
      <c r="F176" s="108"/>
      <c r="G176" s="109"/>
      <c r="H176" s="2"/>
      <c r="I176" s="110" t="s">
        <v>69</v>
      </c>
      <c r="J176" s="2"/>
      <c r="K176" s="7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08"/>
      <c r="AD176" s="111"/>
      <c r="AE176" s="112"/>
      <c r="AF176" s="113"/>
    </row>
    <row r="177" spans="1:41" s="114" customFormat="1" ht="19.5" customHeight="1" x14ac:dyDescent="0.25">
      <c r="A177" s="115" t="s">
        <v>70</v>
      </c>
      <c r="B177" s="116"/>
      <c r="C177" s="117"/>
      <c r="D177" s="117"/>
      <c r="E177" s="117"/>
      <c r="F177" s="117"/>
      <c r="G177" s="118" t="s">
        <v>70</v>
      </c>
      <c r="H177" s="2"/>
      <c r="I177" s="117"/>
      <c r="J177" s="117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7"/>
      <c r="AD177" s="112"/>
      <c r="AE177" s="112"/>
      <c r="AF177" s="119"/>
    </row>
    <row r="178" spans="1:41" s="114" customFormat="1" ht="19.5" customHeight="1" x14ac:dyDescent="0.25">
      <c r="A178" s="115"/>
      <c r="B178" s="116"/>
      <c r="C178" s="117"/>
      <c r="D178" s="117"/>
      <c r="E178" s="117"/>
      <c r="F178" s="117"/>
      <c r="G178" s="120"/>
      <c r="H178" s="120"/>
      <c r="I178" s="117"/>
      <c r="J178" s="117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7"/>
      <c r="AD178" s="112"/>
      <c r="AE178" s="112"/>
      <c r="AF178" s="119"/>
    </row>
    <row r="179" spans="1:41" s="106" customFormat="1" ht="48.75" customHeight="1" x14ac:dyDescent="0.3">
      <c r="A179" s="127" t="s">
        <v>71</v>
      </c>
      <c r="B179" s="1"/>
      <c r="C179" s="98"/>
      <c r="D179" s="98"/>
      <c r="E179" s="98"/>
      <c r="F179" s="100"/>
      <c r="G179" s="101" t="s">
        <v>72</v>
      </c>
      <c r="H179" s="101"/>
      <c r="I179" s="101"/>
      <c r="J179" s="101"/>
      <c r="K179" s="102"/>
      <c r="L179" s="102"/>
      <c r="M179" s="102"/>
      <c r="N179" s="102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34"/>
      <c r="AD179" s="103"/>
      <c r="AE179" s="103"/>
      <c r="AF179" s="104"/>
      <c r="AG179" s="105"/>
      <c r="AH179" s="105"/>
      <c r="AI179" s="105"/>
    </row>
    <row r="180" spans="1:41" s="114" customFormat="1" ht="39" customHeight="1" x14ac:dyDescent="0.3">
      <c r="A180" s="107"/>
      <c r="B180" s="110" t="s">
        <v>73</v>
      </c>
      <c r="C180" s="1"/>
      <c r="D180" s="98"/>
      <c r="E180" s="98"/>
      <c r="F180" s="108"/>
      <c r="G180" s="109"/>
      <c r="H180" s="2"/>
      <c r="I180" s="110" t="s">
        <v>77</v>
      </c>
      <c r="J180" s="2"/>
      <c r="K180" s="7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08"/>
      <c r="AD180" s="111"/>
      <c r="AE180" s="112"/>
      <c r="AF180" s="113"/>
    </row>
    <row r="181" spans="1:41" s="114" customFormat="1" ht="19.5" customHeight="1" x14ac:dyDescent="0.25">
      <c r="A181" s="115" t="s">
        <v>70</v>
      </c>
      <c r="B181" s="116"/>
      <c r="C181" s="117"/>
      <c r="D181" s="117"/>
      <c r="E181" s="117"/>
      <c r="F181" s="117"/>
      <c r="G181" s="118" t="s">
        <v>70</v>
      </c>
      <c r="H181" s="2"/>
      <c r="I181" s="117"/>
      <c r="J181" s="117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7"/>
      <c r="AD181" s="112"/>
      <c r="AE181" s="112"/>
      <c r="AF181" s="119"/>
    </row>
    <row r="182" spans="1:41" s="114" customFormat="1" ht="24.75" customHeight="1" x14ac:dyDescent="0.3">
      <c r="A182" s="121">
        <v>44557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08"/>
      <c r="AD182" s="111"/>
      <c r="AE182" s="112"/>
      <c r="AF182" s="112"/>
    </row>
    <row r="183" spans="1:41" x14ac:dyDescent="0.3">
      <c r="A183" s="122"/>
      <c r="B183" s="1"/>
      <c r="C183" s="1"/>
      <c r="D183" s="1"/>
      <c r="E183" s="1"/>
      <c r="F183" s="1"/>
      <c r="G183" s="1"/>
      <c r="H183" s="2"/>
      <c r="I183" s="2"/>
      <c r="J183" s="2"/>
      <c r="O183" s="88"/>
      <c r="P183" s="123"/>
      <c r="Q183" s="123"/>
      <c r="R183" s="93"/>
      <c r="S183" s="93"/>
      <c r="T183" s="7"/>
      <c r="U183" s="7"/>
      <c r="V183" s="7"/>
      <c r="W183" s="7"/>
      <c r="X183" s="7"/>
      <c r="Y183" s="7"/>
      <c r="Z183" s="92"/>
      <c r="AA183" s="92"/>
      <c r="AB183" s="7"/>
      <c r="AC183" s="2"/>
      <c r="AD183" s="7"/>
      <c r="AE183" s="93"/>
      <c r="AF183" s="94"/>
      <c r="AG183" s="93"/>
      <c r="AH183" s="93"/>
      <c r="AI183" s="93"/>
      <c r="AJ183" s="93"/>
      <c r="AK183" s="93"/>
      <c r="AL183" s="93"/>
      <c r="AM183" s="93"/>
      <c r="AN183" s="93"/>
      <c r="AO183" s="95"/>
    </row>
    <row r="184" spans="1:41" x14ac:dyDescent="0.25">
      <c r="A184" s="88"/>
      <c r="B184" s="7"/>
      <c r="C184" s="7"/>
      <c r="D184" s="7"/>
      <c r="E184" s="7"/>
      <c r="F184" s="7"/>
      <c r="G184" s="7"/>
    </row>
    <row r="185" spans="1:41" ht="68.25" hidden="1" customHeight="1" x14ac:dyDescent="0.3">
      <c r="A185" s="124" t="s">
        <v>74</v>
      </c>
    </row>
    <row r="186" spans="1:41" x14ac:dyDescent="0.25">
      <c r="B186" s="88"/>
      <c r="C186" s="88"/>
      <c r="D186" s="88"/>
      <c r="E186" s="88"/>
      <c r="F186" s="88"/>
      <c r="G186" s="88"/>
    </row>
  </sheetData>
  <mergeCells count="45"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AF4:AF6"/>
    <mergeCell ref="A8:AE8"/>
    <mergeCell ref="L4:M5"/>
    <mergeCell ref="N4:O5"/>
    <mergeCell ref="P4:Q5"/>
    <mergeCell ref="R4:S5"/>
    <mergeCell ref="T4:U5"/>
    <mergeCell ref="V4:W5"/>
    <mergeCell ref="A42:AE42"/>
    <mergeCell ref="X4:Y5"/>
    <mergeCell ref="Z4:AA5"/>
    <mergeCell ref="AB4:AC5"/>
    <mergeCell ref="AD4:AE5"/>
    <mergeCell ref="A15:AE15"/>
    <mergeCell ref="A22:AE22"/>
    <mergeCell ref="A26:AE26"/>
    <mergeCell ref="A32:AE32"/>
    <mergeCell ref="A38:AE38"/>
    <mergeCell ref="A111:AE111"/>
    <mergeCell ref="A46:AE46"/>
    <mergeCell ref="A49:AE49"/>
    <mergeCell ref="A52:AE52"/>
    <mergeCell ref="A57:AE57"/>
    <mergeCell ref="A64:AE64"/>
    <mergeCell ref="A70:AE70"/>
    <mergeCell ref="A75:AE75"/>
    <mergeCell ref="A80:AE80"/>
    <mergeCell ref="A85:AE85"/>
    <mergeCell ref="A92:AE92"/>
    <mergeCell ref="A104:AE104"/>
    <mergeCell ref="A118:AE118"/>
    <mergeCell ref="A125:AE125"/>
    <mergeCell ref="A162:AE162"/>
    <mergeCell ref="A163:AE163"/>
    <mergeCell ref="B176:C176"/>
  </mergeCells>
  <hyperlinks>
    <hyperlink ref="AG1" location="ОГЛАВЛЕНИЕ!A1" display="ОГЛАВЛЕНИЕ!A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4" fitToWidth="2" fitToHeight="3" pageOrder="overThenDown" orientation="landscape" r:id="rId1"/>
  <rowBreaks count="2" manualBreakCount="2">
    <brk id="67" max="16383" man="1"/>
    <brk id="153" max="16383" man="1"/>
  </rowBreaks>
  <colBreaks count="2" manualBreakCount="2">
    <brk id="17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СЭР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2023-08-21T05:26:18Z</dcterms:modified>
</cp:coreProperties>
</file>