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2" i="1" l="1"/>
  <c r="F91" i="1"/>
  <c r="M280" i="1"/>
  <c r="L280" i="1"/>
  <c r="AE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AI279" i="1" s="1"/>
  <c r="H279" i="1"/>
  <c r="AH279" i="1" s="1"/>
  <c r="AI274" i="1"/>
  <c r="AH274" i="1"/>
  <c r="AG274" i="1"/>
  <c r="E274" i="1"/>
  <c r="F274" i="1" s="1"/>
  <c r="C274" i="1"/>
  <c r="B274" i="1"/>
  <c r="AI273" i="1"/>
  <c r="P273" i="1"/>
  <c r="N273" i="1"/>
  <c r="AH273" i="1" s="1"/>
  <c r="E273" i="1"/>
  <c r="D273" i="1"/>
  <c r="B273" i="1"/>
  <c r="F273" i="1" s="1"/>
  <c r="AI272" i="1"/>
  <c r="AH272" i="1"/>
  <c r="AG272" i="1"/>
  <c r="E272" i="1"/>
  <c r="F272" i="1" s="1"/>
  <c r="C272" i="1"/>
  <c r="B272" i="1"/>
  <c r="AI271" i="1"/>
  <c r="AH271" i="1"/>
  <c r="AG271" i="1"/>
  <c r="F271" i="1"/>
  <c r="E271" i="1"/>
  <c r="G271" i="1" s="1"/>
  <c r="C271" i="1"/>
  <c r="B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I270" i="1" s="1"/>
  <c r="L270" i="1"/>
  <c r="J270" i="1"/>
  <c r="H270" i="1"/>
  <c r="AH270" i="1" s="1"/>
  <c r="E270" i="1"/>
  <c r="B270" i="1"/>
  <c r="F270" i="1" s="1"/>
  <c r="AI269" i="1"/>
  <c r="AH269" i="1"/>
  <c r="AG269" i="1"/>
  <c r="AI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J268" i="1"/>
  <c r="H268" i="1"/>
  <c r="AH268" i="1" s="1"/>
  <c r="E268" i="1"/>
  <c r="G268" i="1" s="1"/>
  <c r="C268" i="1"/>
  <c r="B268" i="1"/>
  <c r="F268" i="1" s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AI267" i="1" s="1"/>
  <c r="L267" i="1"/>
  <c r="J267" i="1"/>
  <c r="AH267" i="1" s="1"/>
  <c r="H267" i="1"/>
  <c r="AG267" i="1" s="1"/>
  <c r="E267" i="1"/>
  <c r="F267" i="1" s="1"/>
  <c r="D267" i="1"/>
  <c r="B267" i="1"/>
  <c r="AI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J266" i="1"/>
  <c r="H266" i="1"/>
  <c r="AH266" i="1" s="1"/>
  <c r="E266" i="1"/>
  <c r="G266" i="1" s="1"/>
  <c r="C266" i="1"/>
  <c r="B266" i="1"/>
  <c r="F266" i="1" s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AI265" i="1" s="1"/>
  <c r="L265" i="1"/>
  <c r="J265" i="1"/>
  <c r="AH265" i="1" s="1"/>
  <c r="H265" i="1"/>
  <c r="AG265" i="1" s="1"/>
  <c r="E265" i="1"/>
  <c r="F265" i="1" s="1"/>
  <c r="D265" i="1"/>
  <c r="C265" i="1"/>
  <c r="B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AI264" i="1" s="1"/>
  <c r="L264" i="1"/>
  <c r="J264" i="1"/>
  <c r="H264" i="1"/>
  <c r="AH264" i="1" s="1"/>
  <c r="B264" i="1"/>
  <c r="AI263" i="1"/>
  <c r="AH263" i="1"/>
  <c r="AG263" i="1"/>
  <c r="AI262" i="1"/>
  <c r="AH262" i="1"/>
  <c r="AG262" i="1"/>
  <c r="AI261" i="1"/>
  <c r="AH261" i="1"/>
  <c r="AG261" i="1"/>
  <c r="AI260" i="1"/>
  <c r="AH260" i="1"/>
  <c r="AG260" i="1"/>
  <c r="E260" i="1"/>
  <c r="F260" i="1" s="1"/>
  <c r="C260" i="1"/>
  <c r="B260" i="1"/>
  <c r="AI259" i="1"/>
  <c r="AH259" i="1"/>
  <c r="AG259" i="1"/>
  <c r="E259" i="1"/>
  <c r="F259" i="1" s="1"/>
  <c r="C259" i="1"/>
  <c r="B259" i="1"/>
  <c r="AI258" i="1"/>
  <c r="AH258" i="1"/>
  <c r="AG258" i="1"/>
  <c r="E258" i="1"/>
  <c r="C258" i="1"/>
  <c r="B258" i="1"/>
  <c r="AI257" i="1"/>
  <c r="AH257" i="1"/>
  <c r="AG257" i="1"/>
  <c r="E257" i="1"/>
  <c r="C257" i="1"/>
  <c r="B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AI256" i="1" s="1"/>
  <c r="H256" i="1"/>
  <c r="AG256" i="1" s="1"/>
  <c r="E256" i="1"/>
  <c r="F256" i="1" s="1"/>
  <c r="C256" i="1"/>
  <c r="B256" i="1"/>
  <c r="AI255" i="1"/>
  <c r="AH255" i="1"/>
  <c r="AG255" i="1"/>
  <c r="AI254" i="1"/>
  <c r="AH254" i="1"/>
  <c r="AG254" i="1"/>
  <c r="E254" i="1"/>
  <c r="F254" i="1" s="1"/>
  <c r="C254" i="1"/>
  <c r="B254" i="1"/>
  <c r="AI253" i="1"/>
  <c r="AH253" i="1"/>
  <c r="AG253" i="1"/>
  <c r="E253" i="1"/>
  <c r="F253" i="1" s="1"/>
  <c r="C253" i="1"/>
  <c r="B253" i="1"/>
  <c r="AI252" i="1"/>
  <c r="AH252" i="1"/>
  <c r="AG252" i="1"/>
  <c r="E252" i="1"/>
  <c r="G252" i="1" s="1"/>
  <c r="C252" i="1"/>
  <c r="B252" i="1"/>
  <c r="AI251" i="1"/>
  <c r="AH251" i="1"/>
  <c r="AG251" i="1"/>
  <c r="E251" i="1"/>
  <c r="G251" i="1" s="1"/>
  <c r="C251" i="1"/>
  <c r="B251" i="1"/>
  <c r="AD250" i="1"/>
  <c r="AB250" i="1"/>
  <c r="Z250" i="1"/>
  <c r="X250" i="1"/>
  <c r="V250" i="1"/>
  <c r="T250" i="1"/>
  <c r="R250" i="1"/>
  <c r="P250" i="1"/>
  <c r="O250" i="1"/>
  <c r="AI250" i="1" s="1"/>
  <c r="N250" i="1"/>
  <c r="L250" i="1"/>
  <c r="J250" i="1"/>
  <c r="H250" i="1"/>
  <c r="AH250" i="1" s="1"/>
  <c r="E250" i="1"/>
  <c r="F250" i="1" s="1"/>
  <c r="C250" i="1"/>
  <c r="B250" i="1"/>
  <c r="AI249" i="1"/>
  <c r="AH249" i="1"/>
  <c r="AG249" i="1"/>
  <c r="AD248" i="1"/>
  <c r="AB248" i="1"/>
  <c r="Z248" i="1"/>
  <c r="X248" i="1"/>
  <c r="V248" i="1"/>
  <c r="T248" i="1"/>
  <c r="R248" i="1"/>
  <c r="P248" i="1"/>
  <c r="O248" i="1"/>
  <c r="N248" i="1"/>
  <c r="L248" i="1"/>
  <c r="J248" i="1"/>
  <c r="H248" i="1"/>
  <c r="E248" i="1"/>
  <c r="G248" i="1" s="1"/>
  <c r="D248" i="1"/>
  <c r="C248" i="1"/>
  <c r="B248" i="1"/>
  <c r="F248" i="1" s="1"/>
  <c r="AD247" i="1"/>
  <c r="AB247" i="1"/>
  <c r="Z247" i="1"/>
  <c r="X247" i="1"/>
  <c r="V247" i="1"/>
  <c r="T247" i="1"/>
  <c r="R247" i="1"/>
  <c r="P247" i="1"/>
  <c r="O247" i="1"/>
  <c r="N247" i="1"/>
  <c r="L247" i="1"/>
  <c r="J247" i="1"/>
  <c r="H247" i="1"/>
  <c r="E247" i="1"/>
  <c r="G247" i="1" s="1"/>
  <c r="C247" i="1"/>
  <c r="B247" i="1"/>
  <c r="F247" i="1" s="1"/>
  <c r="AD246" i="1"/>
  <c r="AB246" i="1"/>
  <c r="Z246" i="1"/>
  <c r="X246" i="1"/>
  <c r="V246" i="1"/>
  <c r="T246" i="1"/>
  <c r="R246" i="1"/>
  <c r="P246" i="1"/>
  <c r="O246" i="1"/>
  <c r="N246" i="1"/>
  <c r="L246" i="1"/>
  <c r="J246" i="1"/>
  <c r="H246" i="1"/>
  <c r="E246" i="1"/>
  <c r="G246" i="1" s="1"/>
  <c r="D246" i="1"/>
  <c r="C246" i="1"/>
  <c r="B246" i="1"/>
  <c r="F246" i="1" s="1"/>
  <c r="AD245" i="1"/>
  <c r="AB245" i="1"/>
  <c r="Z245" i="1"/>
  <c r="X245" i="1"/>
  <c r="V245" i="1"/>
  <c r="T245" i="1"/>
  <c r="R245" i="1"/>
  <c r="P245" i="1"/>
  <c r="O245" i="1"/>
  <c r="N245" i="1"/>
  <c r="L245" i="1"/>
  <c r="J245" i="1"/>
  <c r="H245" i="1"/>
  <c r="E245" i="1"/>
  <c r="G245" i="1" s="1"/>
  <c r="D245" i="1"/>
  <c r="C245" i="1"/>
  <c r="B245" i="1"/>
  <c r="F245" i="1" s="1"/>
  <c r="AD244" i="1"/>
  <c r="AB244" i="1"/>
  <c r="Z244" i="1"/>
  <c r="X244" i="1"/>
  <c r="V244" i="1"/>
  <c r="T244" i="1"/>
  <c r="R244" i="1"/>
  <c r="P244" i="1"/>
  <c r="O244" i="1"/>
  <c r="AI244" i="1" s="1"/>
  <c r="N244" i="1"/>
  <c r="L244" i="1"/>
  <c r="J244" i="1"/>
  <c r="H244" i="1"/>
  <c r="E244" i="1"/>
  <c r="C244" i="1"/>
  <c r="B244" i="1"/>
  <c r="AI243" i="1"/>
  <c r="AH243" i="1"/>
  <c r="AG243" i="1"/>
  <c r="AI242" i="1"/>
  <c r="AH242" i="1"/>
  <c r="AG242" i="1"/>
  <c r="E242" i="1"/>
  <c r="F242" i="1" s="1"/>
  <c r="C242" i="1"/>
  <c r="B242" i="1"/>
  <c r="AI241" i="1"/>
  <c r="AH241" i="1"/>
  <c r="AG241" i="1"/>
  <c r="E241" i="1"/>
  <c r="F241" i="1" s="1"/>
  <c r="C241" i="1"/>
  <c r="B241" i="1"/>
  <c r="AI240" i="1"/>
  <c r="AH240" i="1"/>
  <c r="AG240" i="1"/>
  <c r="F240" i="1"/>
  <c r="E240" i="1"/>
  <c r="G240" i="1" s="1"/>
  <c r="C240" i="1"/>
  <c r="B240" i="1"/>
  <c r="AI239" i="1"/>
  <c r="AH239" i="1"/>
  <c r="AG239" i="1"/>
  <c r="E239" i="1"/>
  <c r="G239" i="1" s="1"/>
  <c r="C239" i="1"/>
  <c r="B239" i="1"/>
  <c r="F239" i="1" s="1"/>
  <c r="AI238" i="1"/>
  <c r="AD238" i="1"/>
  <c r="AB238" i="1"/>
  <c r="Z238" i="1"/>
  <c r="X238" i="1"/>
  <c r="V238" i="1"/>
  <c r="T238" i="1"/>
  <c r="R238" i="1"/>
  <c r="P238" i="1"/>
  <c r="N238" i="1"/>
  <c r="L238" i="1"/>
  <c r="J238" i="1"/>
  <c r="H238" i="1"/>
  <c r="AH238" i="1" s="1"/>
  <c r="E238" i="1"/>
  <c r="G238" i="1" s="1"/>
  <c r="C238" i="1"/>
  <c r="B238" i="1"/>
  <c r="F238" i="1" s="1"/>
  <c r="AI237" i="1"/>
  <c r="AH237" i="1"/>
  <c r="AG237" i="1"/>
  <c r="AI236" i="1"/>
  <c r="AH236" i="1"/>
  <c r="AG236" i="1"/>
  <c r="E236" i="1"/>
  <c r="G236" i="1" s="1"/>
  <c r="C236" i="1"/>
  <c r="B236" i="1"/>
  <c r="AI235" i="1"/>
  <c r="AH235" i="1"/>
  <c r="AG235" i="1"/>
  <c r="E235" i="1"/>
  <c r="G235" i="1" s="1"/>
  <c r="D235" i="1"/>
  <c r="C235" i="1"/>
  <c r="B235" i="1"/>
  <c r="AI234" i="1"/>
  <c r="AH234" i="1"/>
  <c r="AG234" i="1"/>
  <c r="E234" i="1"/>
  <c r="G234" i="1" s="1"/>
  <c r="C234" i="1"/>
  <c r="B234" i="1"/>
  <c r="F234" i="1" s="1"/>
  <c r="AI233" i="1"/>
  <c r="AH233" i="1"/>
  <c r="AG233" i="1"/>
  <c r="E233" i="1"/>
  <c r="G233" i="1" s="1"/>
  <c r="C233" i="1"/>
  <c r="B233" i="1"/>
  <c r="F233" i="1" s="1"/>
  <c r="AD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AI232" i="1" s="1"/>
  <c r="H232" i="1"/>
  <c r="AG232" i="1" s="1"/>
  <c r="E232" i="1"/>
  <c r="F232" i="1" s="1"/>
  <c r="D232" i="1"/>
  <c r="C232" i="1"/>
  <c r="B232" i="1"/>
  <c r="AI231" i="1"/>
  <c r="AH231" i="1"/>
  <c r="AG231" i="1"/>
  <c r="AI230" i="1"/>
  <c r="AH230" i="1"/>
  <c r="AG230" i="1"/>
  <c r="E230" i="1"/>
  <c r="F230" i="1" s="1"/>
  <c r="C230" i="1"/>
  <c r="B230" i="1"/>
  <c r="AI229" i="1"/>
  <c r="AH229" i="1"/>
  <c r="AG229" i="1"/>
  <c r="E229" i="1"/>
  <c r="F229" i="1" s="1"/>
  <c r="C229" i="1"/>
  <c r="B229" i="1"/>
  <c r="AI228" i="1"/>
  <c r="AH228" i="1"/>
  <c r="AG228" i="1"/>
  <c r="F228" i="1"/>
  <c r="E228" i="1"/>
  <c r="G228" i="1" s="1"/>
  <c r="C228" i="1"/>
  <c r="B228" i="1"/>
  <c r="AI227" i="1"/>
  <c r="AH227" i="1"/>
  <c r="AG227" i="1"/>
  <c r="F227" i="1"/>
  <c r="E227" i="1"/>
  <c r="G227" i="1" s="1"/>
  <c r="C227" i="1"/>
  <c r="B227" i="1"/>
  <c r="AD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AI226" i="1" s="1"/>
  <c r="H226" i="1"/>
  <c r="AH226" i="1" s="1"/>
  <c r="E226" i="1"/>
  <c r="G226" i="1" s="1"/>
  <c r="C226" i="1"/>
  <c r="B226" i="1"/>
  <c r="F226" i="1" s="1"/>
  <c r="AI225" i="1"/>
  <c r="AH225" i="1"/>
  <c r="AG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AI224" i="1" s="1"/>
  <c r="H224" i="1"/>
  <c r="AH224" i="1" s="1"/>
  <c r="E224" i="1"/>
  <c r="G224" i="1" s="1"/>
  <c r="C224" i="1"/>
  <c r="B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AI223" i="1" s="1"/>
  <c r="H223" i="1"/>
  <c r="AH223" i="1" s="1"/>
  <c r="E223" i="1"/>
  <c r="G223" i="1" s="1"/>
  <c r="C223" i="1"/>
  <c r="B223" i="1"/>
  <c r="AI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AG222" i="1" s="1"/>
  <c r="F222" i="1"/>
  <c r="E222" i="1"/>
  <c r="G222" i="1" s="1"/>
  <c r="C222" i="1"/>
  <c r="B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AG221" i="1" s="1"/>
  <c r="F221" i="1"/>
  <c r="E221" i="1"/>
  <c r="G221" i="1" s="1"/>
  <c r="C221" i="1"/>
  <c r="B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AI220" i="1" s="1"/>
  <c r="H220" i="1"/>
  <c r="AG220" i="1" s="1"/>
  <c r="E220" i="1"/>
  <c r="G220" i="1" s="1"/>
  <c r="C220" i="1"/>
  <c r="B220" i="1"/>
  <c r="F220" i="1" s="1"/>
  <c r="AI219" i="1"/>
  <c r="AH219" i="1"/>
  <c r="AG219" i="1"/>
  <c r="AI218" i="1"/>
  <c r="AH218" i="1"/>
  <c r="AG218" i="1"/>
  <c r="AI217" i="1"/>
  <c r="AH217" i="1"/>
  <c r="AG217" i="1"/>
  <c r="AI216" i="1"/>
  <c r="AH216" i="1"/>
  <c r="AG216" i="1"/>
  <c r="E216" i="1"/>
  <c r="G216" i="1" s="1"/>
  <c r="C216" i="1"/>
  <c r="B216" i="1"/>
  <c r="F216" i="1" s="1"/>
  <c r="AI215" i="1"/>
  <c r="AH215" i="1"/>
  <c r="AG215" i="1"/>
  <c r="E215" i="1"/>
  <c r="G215" i="1" s="1"/>
  <c r="C215" i="1"/>
  <c r="B215" i="1"/>
  <c r="F215" i="1" s="1"/>
  <c r="AI214" i="1"/>
  <c r="AH214" i="1"/>
  <c r="AG214" i="1"/>
  <c r="E214" i="1"/>
  <c r="G214" i="1" s="1"/>
  <c r="C214" i="1"/>
  <c r="B214" i="1"/>
  <c r="F214" i="1" s="1"/>
  <c r="AI213" i="1"/>
  <c r="AH213" i="1"/>
  <c r="AG213" i="1"/>
  <c r="E213" i="1"/>
  <c r="G213" i="1" s="1"/>
  <c r="C213" i="1"/>
  <c r="B213" i="1"/>
  <c r="F213" i="1" s="1"/>
  <c r="AI212" i="1"/>
  <c r="AD212" i="1"/>
  <c r="AB212" i="1"/>
  <c r="Z212" i="1"/>
  <c r="X212" i="1"/>
  <c r="V212" i="1"/>
  <c r="T212" i="1"/>
  <c r="R212" i="1"/>
  <c r="P212" i="1"/>
  <c r="N212" i="1"/>
  <c r="L212" i="1"/>
  <c r="J212" i="1"/>
  <c r="H212" i="1"/>
  <c r="AG212" i="1" s="1"/>
  <c r="E212" i="1"/>
  <c r="G212" i="1" s="1"/>
  <c r="D212" i="1"/>
  <c r="C212" i="1"/>
  <c r="B212" i="1"/>
  <c r="F212" i="1" s="1"/>
  <c r="AI211" i="1"/>
  <c r="AH211" i="1"/>
  <c r="AG211" i="1"/>
  <c r="AI210" i="1"/>
  <c r="AH210" i="1"/>
  <c r="AG210" i="1"/>
  <c r="E210" i="1"/>
  <c r="F210" i="1" s="1"/>
  <c r="C210" i="1"/>
  <c r="B210" i="1"/>
  <c r="AI209" i="1"/>
  <c r="AH209" i="1"/>
  <c r="AG209" i="1"/>
  <c r="E209" i="1"/>
  <c r="F209" i="1" s="1"/>
  <c r="C209" i="1"/>
  <c r="D209" i="1" s="1"/>
  <c r="D206" i="1" s="1"/>
  <c r="B209" i="1"/>
  <c r="AI208" i="1"/>
  <c r="AH208" i="1"/>
  <c r="AG208" i="1"/>
  <c r="E208" i="1"/>
  <c r="G208" i="1" s="1"/>
  <c r="C208" i="1"/>
  <c r="B208" i="1"/>
  <c r="AI207" i="1"/>
  <c r="AH207" i="1"/>
  <c r="AG207" i="1"/>
  <c r="E207" i="1"/>
  <c r="G207" i="1" s="1"/>
  <c r="C207" i="1"/>
  <c r="B207" i="1"/>
  <c r="AI206" i="1"/>
  <c r="AD206" i="1"/>
  <c r="AB206" i="1"/>
  <c r="AA206" i="1"/>
  <c r="Z206" i="1"/>
  <c r="X206" i="1"/>
  <c r="W206" i="1"/>
  <c r="V206" i="1"/>
  <c r="T206" i="1"/>
  <c r="R206" i="1"/>
  <c r="P206" i="1"/>
  <c r="N206" i="1"/>
  <c r="L206" i="1"/>
  <c r="J206" i="1"/>
  <c r="H206" i="1"/>
  <c r="AH206" i="1" s="1"/>
  <c r="E206" i="1"/>
  <c r="G206" i="1" s="1"/>
  <c r="C206" i="1"/>
  <c r="B206" i="1"/>
  <c r="F206" i="1" s="1"/>
  <c r="AI205" i="1"/>
  <c r="AH205" i="1"/>
  <c r="AG205" i="1"/>
  <c r="AI204" i="1"/>
  <c r="AH204" i="1"/>
  <c r="AG204" i="1"/>
  <c r="E204" i="1"/>
  <c r="G204" i="1" s="1"/>
  <c r="C204" i="1"/>
  <c r="B204" i="1"/>
  <c r="AI203" i="1"/>
  <c r="AH203" i="1"/>
  <c r="AG203" i="1"/>
  <c r="E203" i="1"/>
  <c r="G203" i="1" s="1"/>
  <c r="C203" i="1"/>
  <c r="B203" i="1"/>
  <c r="AI202" i="1"/>
  <c r="AH202" i="1"/>
  <c r="AG202" i="1"/>
  <c r="E202" i="1"/>
  <c r="G202" i="1" s="1"/>
  <c r="C202" i="1"/>
  <c r="B202" i="1"/>
  <c r="F202" i="1" s="1"/>
  <c r="AI201" i="1"/>
  <c r="AH201" i="1"/>
  <c r="AG201" i="1"/>
  <c r="E201" i="1"/>
  <c r="G201" i="1" s="1"/>
  <c r="C201" i="1"/>
  <c r="B201" i="1"/>
  <c r="F201" i="1" s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AI200" i="1" s="1"/>
  <c r="H200" i="1"/>
  <c r="AG200" i="1" s="1"/>
  <c r="C200" i="1"/>
  <c r="B200" i="1"/>
  <c r="AI199" i="1"/>
  <c r="AH199" i="1"/>
  <c r="AG199" i="1"/>
  <c r="AI198" i="1"/>
  <c r="AH198" i="1"/>
  <c r="AG198" i="1"/>
  <c r="E198" i="1"/>
  <c r="F198" i="1" s="1"/>
  <c r="D198" i="1"/>
  <c r="C198" i="1"/>
  <c r="B198" i="1"/>
  <c r="AI197" i="1"/>
  <c r="AH197" i="1"/>
  <c r="AG197" i="1"/>
  <c r="E197" i="1"/>
  <c r="G197" i="1" s="1"/>
  <c r="D197" i="1"/>
  <c r="C197" i="1"/>
  <c r="B197" i="1"/>
  <c r="AI196" i="1"/>
  <c r="AH196" i="1"/>
  <c r="AG196" i="1"/>
  <c r="E196" i="1"/>
  <c r="G196" i="1" s="1"/>
  <c r="D196" i="1"/>
  <c r="C196" i="1"/>
  <c r="B196" i="1"/>
  <c r="F196" i="1" s="1"/>
  <c r="AI195" i="1"/>
  <c r="AH195" i="1"/>
  <c r="AG195" i="1"/>
  <c r="E195" i="1"/>
  <c r="G195" i="1" s="1"/>
  <c r="D195" i="1"/>
  <c r="C195" i="1"/>
  <c r="B195" i="1"/>
  <c r="AI194" i="1"/>
  <c r="AD194" i="1"/>
  <c r="AC194" i="1"/>
  <c r="AB194" i="1"/>
  <c r="Z194" i="1"/>
  <c r="X194" i="1"/>
  <c r="V194" i="1"/>
  <c r="T194" i="1"/>
  <c r="R194" i="1"/>
  <c r="P194" i="1"/>
  <c r="N194" i="1"/>
  <c r="L194" i="1"/>
  <c r="J194" i="1"/>
  <c r="H194" i="1"/>
  <c r="AG194" i="1" s="1"/>
  <c r="E194" i="1"/>
  <c r="G194" i="1" s="1"/>
  <c r="D194" i="1"/>
  <c r="C194" i="1"/>
  <c r="B194" i="1"/>
  <c r="AI193" i="1"/>
  <c r="AH193" i="1"/>
  <c r="AG193" i="1"/>
  <c r="AI192" i="1"/>
  <c r="AH192" i="1"/>
  <c r="AG192" i="1"/>
  <c r="E192" i="1"/>
  <c r="G192" i="1" s="1"/>
  <c r="C192" i="1"/>
  <c r="B192" i="1"/>
  <c r="AI191" i="1"/>
  <c r="AH191" i="1"/>
  <c r="AG191" i="1"/>
  <c r="E191" i="1"/>
  <c r="G191" i="1" s="1"/>
  <c r="C191" i="1"/>
  <c r="B191" i="1"/>
  <c r="AI190" i="1"/>
  <c r="AH190" i="1"/>
  <c r="AG190" i="1"/>
  <c r="F190" i="1"/>
  <c r="E190" i="1"/>
  <c r="G190" i="1" s="1"/>
  <c r="C190" i="1"/>
  <c r="B190" i="1"/>
  <c r="AI189" i="1"/>
  <c r="AH189" i="1"/>
  <c r="AG189" i="1"/>
  <c r="F189" i="1"/>
  <c r="E189" i="1"/>
  <c r="G189" i="1" s="1"/>
  <c r="C189" i="1"/>
  <c r="B189" i="1"/>
  <c r="AE188" i="1"/>
  <c r="AD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G188" i="1" s="1"/>
  <c r="C188" i="1"/>
  <c r="B188" i="1"/>
  <c r="AI187" i="1"/>
  <c r="AH187" i="1"/>
  <c r="AG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H186" i="1" s="1"/>
  <c r="E186" i="1"/>
  <c r="G186" i="1" s="1"/>
  <c r="D186" i="1"/>
  <c r="C186" i="1"/>
  <c r="B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AI185" i="1" s="1"/>
  <c r="H185" i="1"/>
  <c r="AG185" i="1" s="1"/>
  <c r="E185" i="1"/>
  <c r="G185" i="1" s="1"/>
  <c r="C185" i="1"/>
  <c r="B185" i="1"/>
  <c r="F185" i="1" s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AI184" i="1" s="1"/>
  <c r="H184" i="1"/>
  <c r="AH184" i="1" s="1"/>
  <c r="E184" i="1"/>
  <c r="G184" i="1" s="1"/>
  <c r="D184" i="1"/>
  <c r="C184" i="1"/>
  <c r="B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AI183" i="1" s="1"/>
  <c r="H183" i="1"/>
  <c r="AG183" i="1" s="1"/>
  <c r="E183" i="1"/>
  <c r="G183" i="1" s="1"/>
  <c r="D183" i="1"/>
  <c r="C183" i="1"/>
  <c r="B183" i="1"/>
  <c r="F183" i="1" s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AI182" i="1" s="1"/>
  <c r="H182" i="1"/>
  <c r="AH182" i="1" s="1"/>
  <c r="C182" i="1"/>
  <c r="B182" i="1"/>
  <c r="AI181" i="1"/>
  <c r="AH181" i="1"/>
  <c r="AG181" i="1"/>
  <c r="AI180" i="1"/>
  <c r="AH180" i="1"/>
  <c r="AG180" i="1"/>
  <c r="E180" i="1"/>
  <c r="G180" i="1" s="1"/>
  <c r="C180" i="1"/>
  <c r="B180" i="1"/>
  <c r="AI179" i="1"/>
  <c r="AH179" i="1"/>
  <c r="AG179" i="1"/>
  <c r="E179" i="1"/>
  <c r="G179" i="1" s="1"/>
  <c r="C179" i="1"/>
  <c r="B179" i="1"/>
  <c r="AI178" i="1"/>
  <c r="AH178" i="1"/>
  <c r="AG178" i="1"/>
  <c r="E178" i="1"/>
  <c r="G178" i="1" s="1"/>
  <c r="C178" i="1"/>
  <c r="B178" i="1"/>
  <c r="AI177" i="1"/>
  <c r="AH177" i="1"/>
  <c r="AG177" i="1"/>
  <c r="E177" i="1"/>
  <c r="G177" i="1" s="1"/>
  <c r="C177" i="1"/>
  <c r="B177" i="1"/>
  <c r="AI176" i="1"/>
  <c r="AH176" i="1"/>
  <c r="AG176" i="1"/>
  <c r="E176" i="1"/>
  <c r="G176" i="1" s="1"/>
  <c r="D176" i="1"/>
  <c r="C176" i="1"/>
  <c r="B176" i="1"/>
  <c r="AI175" i="1"/>
  <c r="AH175" i="1"/>
  <c r="AG175" i="1"/>
  <c r="AI174" i="1"/>
  <c r="AH174" i="1"/>
  <c r="AG174" i="1"/>
  <c r="E174" i="1"/>
  <c r="G174" i="1" s="1"/>
  <c r="C174" i="1"/>
  <c r="B174" i="1"/>
  <c r="AI173" i="1"/>
  <c r="AH173" i="1"/>
  <c r="AG173" i="1"/>
  <c r="E173" i="1"/>
  <c r="G173" i="1" s="1"/>
  <c r="C173" i="1"/>
  <c r="B173" i="1"/>
  <c r="AI172" i="1"/>
  <c r="AH172" i="1"/>
  <c r="AG172" i="1"/>
  <c r="E172" i="1"/>
  <c r="G172" i="1" s="1"/>
  <c r="C172" i="1"/>
  <c r="B172" i="1"/>
  <c r="AI171" i="1"/>
  <c r="AH171" i="1"/>
  <c r="AG171" i="1"/>
  <c r="E171" i="1"/>
  <c r="G171" i="1" s="1"/>
  <c r="C171" i="1"/>
  <c r="B171" i="1"/>
  <c r="AI170" i="1"/>
  <c r="AD170" i="1"/>
  <c r="AB170" i="1"/>
  <c r="Z170" i="1"/>
  <c r="X170" i="1"/>
  <c r="V170" i="1"/>
  <c r="T170" i="1"/>
  <c r="R170" i="1"/>
  <c r="P170" i="1"/>
  <c r="N170" i="1"/>
  <c r="L170" i="1"/>
  <c r="J170" i="1"/>
  <c r="H170" i="1"/>
  <c r="AH170" i="1" s="1"/>
  <c r="E170" i="1"/>
  <c r="G170" i="1" s="1"/>
  <c r="D170" i="1"/>
  <c r="C170" i="1"/>
  <c r="B170" i="1"/>
  <c r="AI169" i="1"/>
  <c r="AH169" i="1"/>
  <c r="AG169" i="1"/>
  <c r="AI168" i="1"/>
  <c r="AH168" i="1"/>
  <c r="AG168" i="1"/>
  <c r="E168" i="1"/>
  <c r="G168" i="1" s="1"/>
  <c r="C168" i="1"/>
  <c r="B168" i="1"/>
  <c r="AI167" i="1"/>
  <c r="AH167" i="1"/>
  <c r="AG167" i="1"/>
  <c r="E167" i="1"/>
  <c r="G167" i="1" s="1"/>
  <c r="C167" i="1"/>
  <c r="B167" i="1"/>
  <c r="AI166" i="1"/>
  <c r="AH166" i="1"/>
  <c r="AG166" i="1"/>
  <c r="F166" i="1"/>
  <c r="E166" i="1"/>
  <c r="G166" i="1" s="1"/>
  <c r="C166" i="1"/>
  <c r="B166" i="1"/>
  <c r="AI165" i="1"/>
  <c r="AH165" i="1"/>
  <c r="AG165" i="1"/>
  <c r="F165" i="1"/>
  <c r="E165" i="1"/>
  <c r="G165" i="1" s="1"/>
  <c r="C165" i="1"/>
  <c r="B165" i="1"/>
  <c r="AI164" i="1"/>
  <c r="AE164" i="1"/>
  <c r="AD164" i="1"/>
  <c r="AB164" i="1"/>
  <c r="AA164" i="1"/>
  <c r="Z164" i="1"/>
  <c r="X164" i="1"/>
  <c r="W164" i="1"/>
  <c r="V164" i="1"/>
  <c r="T164" i="1"/>
  <c r="R164" i="1"/>
  <c r="P164" i="1"/>
  <c r="N164" i="1"/>
  <c r="L164" i="1"/>
  <c r="J164" i="1"/>
  <c r="H164" i="1"/>
  <c r="AG164" i="1" s="1"/>
  <c r="E164" i="1"/>
  <c r="G164" i="1" s="1"/>
  <c r="C164" i="1"/>
  <c r="B164" i="1"/>
  <c r="AI163" i="1"/>
  <c r="AH163" i="1"/>
  <c r="AG163" i="1"/>
  <c r="AI162" i="1"/>
  <c r="AH162" i="1"/>
  <c r="AG162" i="1"/>
  <c r="E162" i="1"/>
  <c r="G162" i="1" s="1"/>
  <c r="C162" i="1"/>
  <c r="B162" i="1"/>
  <c r="AI161" i="1"/>
  <c r="AH161" i="1"/>
  <c r="AG161" i="1"/>
  <c r="E161" i="1"/>
  <c r="G161" i="1" s="1"/>
  <c r="C161" i="1"/>
  <c r="B161" i="1"/>
  <c r="AI160" i="1"/>
  <c r="AH160" i="1"/>
  <c r="AG160" i="1"/>
  <c r="F160" i="1"/>
  <c r="E160" i="1"/>
  <c r="G160" i="1" s="1"/>
  <c r="C160" i="1"/>
  <c r="B160" i="1"/>
  <c r="AI159" i="1"/>
  <c r="AH159" i="1"/>
  <c r="AG159" i="1"/>
  <c r="F159" i="1"/>
  <c r="E159" i="1"/>
  <c r="G159" i="1" s="1"/>
  <c r="C159" i="1"/>
  <c r="B159" i="1"/>
  <c r="AD158" i="1"/>
  <c r="AB158" i="1"/>
  <c r="Z158" i="1"/>
  <c r="X158" i="1"/>
  <c r="V158" i="1"/>
  <c r="T158" i="1"/>
  <c r="R158" i="1"/>
  <c r="P158" i="1"/>
  <c r="O158" i="1"/>
  <c r="N158" i="1"/>
  <c r="M158" i="1"/>
  <c r="AI158" i="1" s="1"/>
  <c r="L158" i="1"/>
  <c r="J158" i="1"/>
  <c r="H158" i="1"/>
  <c r="AG158" i="1" s="1"/>
  <c r="E158" i="1"/>
  <c r="G158" i="1" s="1"/>
  <c r="C158" i="1"/>
  <c r="B158" i="1"/>
  <c r="F158" i="1" s="1"/>
  <c r="AI157" i="1"/>
  <c r="AH157" i="1"/>
  <c r="AG157" i="1"/>
  <c r="AI156" i="1"/>
  <c r="AH156" i="1"/>
  <c r="AG156" i="1"/>
  <c r="AD155" i="1"/>
  <c r="AB155" i="1"/>
  <c r="Z155" i="1"/>
  <c r="X155" i="1"/>
  <c r="V155" i="1"/>
  <c r="T155" i="1"/>
  <c r="R155" i="1"/>
  <c r="P155" i="1"/>
  <c r="O155" i="1"/>
  <c r="N155" i="1"/>
  <c r="M155" i="1"/>
  <c r="AI155" i="1" s="1"/>
  <c r="L155" i="1"/>
  <c r="J155" i="1"/>
  <c r="H155" i="1"/>
  <c r="AH155" i="1" s="1"/>
  <c r="E155" i="1"/>
  <c r="G155" i="1" s="1"/>
  <c r="D155" i="1"/>
  <c r="C155" i="1"/>
  <c r="B155" i="1"/>
  <c r="AD154" i="1"/>
  <c r="AB154" i="1"/>
  <c r="Z154" i="1"/>
  <c r="X154" i="1"/>
  <c r="W154" i="1"/>
  <c r="V154" i="1"/>
  <c r="T154" i="1"/>
  <c r="R154" i="1"/>
  <c r="P154" i="1"/>
  <c r="O154" i="1"/>
  <c r="N154" i="1"/>
  <c r="M154" i="1"/>
  <c r="AI154" i="1" s="1"/>
  <c r="L154" i="1"/>
  <c r="J154" i="1"/>
  <c r="H154" i="1"/>
  <c r="AG154" i="1" s="1"/>
  <c r="E154" i="1"/>
  <c r="G154" i="1" s="1"/>
  <c r="C154" i="1"/>
  <c r="B154" i="1"/>
  <c r="AD153" i="1"/>
  <c r="AB153" i="1"/>
  <c r="Z153" i="1"/>
  <c r="X153" i="1"/>
  <c r="V153" i="1"/>
  <c r="T153" i="1"/>
  <c r="R153" i="1"/>
  <c r="P153" i="1"/>
  <c r="O153" i="1"/>
  <c r="N153" i="1"/>
  <c r="M153" i="1"/>
  <c r="AI153" i="1" s="1"/>
  <c r="L153" i="1"/>
  <c r="J153" i="1"/>
  <c r="H153" i="1"/>
  <c r="AG153" i="1" s="1"/>
  <c r="E153" i="1"/>
  <c r="G153" i="1" s="1"/>
  <c r="D153" i="1"/>
  <c r="C153" i="1"/>
  <c r="B153" i="1"/>
  <c r="F153" i="1" s="1"/>
  <c r="AD152" i="1"/>
  <c r="AB152" i="1"/>
  <c r="Z152" i="1"/>
  <c r="X152" i="1"/>
  <c r="V152" i="1"/>
  <c r="T152" i="1"/>
  <c r="R152" i="1"/>
  <c r="P152" i="1"/>
  <c r="O152" i="1"/>
  <c r="N152" i="1"/>
  <c r="M152" i="1"/>
  <c r="AI152" i="1" s="1"/>
  <c r="L152" i="1"/>
  <c r="J152" i="1"/>
  <c r="H152" i="1"/>
  <c r="AH152" i="1" s="1"/>
  <c r="E152" i="1"/>
  <c r="G152" i="1" s="1"/>
  <c r="D152" i="1"/>
  <c r="C152" i="1"/>
  <c r="B152" i="1"/>
  <c r="AD151" i="1"/>
  <c r="AB151" i="1"/>
  <c r="Z151" i="1"/>
  <c r="X151" i="1"/>
  <c r="W151" i="1"/>
  <c r="V151" i="1"/>
  <c r="T151" i="1"/>
  <c r="R151" i="1"/>
  <c r="P151" i="1"/>
  <c r="O151" i="1"/>
  <c r="N151" i="1"/>
  <c r="M151" i="1"/>
  <c r="AI151" i="1" s="1"/>
  <c r="L151" i="1"/>
  <c r="J151" i="1"/>
  <c r="H151" i="1"/>
  <c r="AG151" i="1" s="1"/>
  <c r="E151" i="1"/>
  <c r="G151" i="1" s="1"/>
  <c r="C151" i="1"/>
  <c r="B151" i="1"/>
  <c r="F151" i="1" s="1"/>
  <c r="AI150" i="1"/>
  <c r="AH150" i="1"/>
  <c r="AG150" i="1"/>
  <c r="AD149" i="1"/>
  <c r="AB149" i="1"/>
  <c r="Z149" i="1"/>
  <c r="X149" i="1"/>
  <c r="V149" i="1"/>
  <c r="T149" i="1"/>
  <c r="R149" i="1"/>
  <c r="P149" i="1"/>
  <c r="O149" i="1"/>
  <c r="N149" i="1"/>
  <c r="M149" i="1"/>
  <c r="AI149" i="1" s="1"/>
  <c r="L149" i="1"/>
  <c r="J149" i="1"/>
  <c r="H149" i="1"/>
  <c r="AH149" i="1" s="1"/>
  <c r="E149" i="1"/>
  <c r="G149" i="1" s="1"/>
  <c r="D149" i="1"/>
  <c r="C149" i="1"/>
  <c r="B149" i="1"/>
  <c r="F149" i="1" s="1"/>
  <c r="AD148" i="1"/>
  <c r="AB148" i="1"/>
  <c r="Z148" i="1"/>
  <c r="X148" i="1"/>
  <c r="W148" i="1"/>
  <c r="V148" i="1"/>
  <c r="T148" i="1"/>
  <c r="R148" i="1"/>
  <c r="P148" i="1"/>
  <c r="O148" i="1"/>
  <c r="N148" i="1"/>
  <c r="M148" i="1"/>
  <c r="AI148" i="1" s="1"/>
  <c r="L148" i="1"/>
  <c r="J148" i="1"/>
  <c r="H148" i="1"/>
  <c r="AG148" i="1" s="1"/>
  <c r="C148" i="1"/>
  <c r="B148" i="1"/>
  <c r="AD147" i="1"/>
  <c r="AB147" i="1"/>
  <c r="Z147" i="1"/>
  <c r="X147" i="1"/>
  <c r="V147" i="1"/>
  <c r="T147" i="1"/>
  <c r="R147" i="1"/>
  <c r="P147" i="1"/>
  <c r="O147" i="1"/>
  <c r="N147" i="1"/>
  <c r="M147" i="1"/>
  <c r="AI147" i="1" s="1"/>
  <c r="L147" i="1"/>
  <c r="J147" i="1"/>
  <c r="H147" i="1"/>
  <c r="AG147" i="1" s="1"/>
  <c r="E147" i="1"/>
  <c r="G147" i="1" s="1"/>
  <c r="D147" i="1"/>
  <c r="C147" i="1"/>
  <c r="B147" i="1"/>
  <c r="F147" i="1" s="1"/>
  <c r="AD146" i="1"/>
  <c r="AB146" i="1"/>
  <c r="Z146" i="1"/>
  <c r="X146" i="1"/>
  <c r="V146" i="1"/>
  <c r="T146" i="1"/>
  <c r="R146" i="1"/>
  <c r="P146" i="1"/>
  <c r="O146" i="1"/>
  <c r="N146" i="1"/>
  <c r="M146" i="1"/>
  <c r="AI146" i="1" s="1"/>
  <c r="L146" i="1"/>
  <c r="J146" i="1"/>
  <c r="H146" i="1"/>
  <c r="AH146" i="1" s="1"/>
  <c r="E146" i="1"/>
  <c r="G146" i="1" s="1"/>
  <c r="D146" i="1"/>
  <c r="C146" i="1"/>
  <c r="B146" i="1"/>
  <c r="AD145" i="1"/>
  <c r="AB145" i="1"/>
  <c r="Z145" i="1"/>
  <c r="X145" i="1"/>
  <c r="W145" i="1"/>
  <c r="V145" i="1"/>
  <c r="T145" i="1"/>
  <c r="R145" i="1"/>
  <c r="P145" i="1"/>
  <c r="O145" i="1"/>
  <c r="N145" i="1"/>
  <c r="M145" i="1"/>
  <c r="AI145" i="1" s="1"/>
  <c r="L145" i="1"/>
  <c r="J145" i="1"/>
  <c r="H145" i="1"/>
  <c r="AG145" i="1" s="1"/>
  <c r="C145" i="1"/>
  <c r="B145" i="1"/>
  <c r="AI144" i="1"/>
  <c r="AH144" i="1"/>
  <c r="AG144" i="1"/>
  <c r="AI143" i="1"/>
  <c r="AH143" i="1"/>
  <c r="AG143" i="1"/>
  <c r="AI142" i="1"/>
  <c r="AH142" i="1"/>
  <c r="AG142" i="1"/>
  <c r="AI141" i="1"/>
  <c r="AH141" i="1"/>
  <c r="AG141" i="1"/>
  <c r="B141" i="1"/>
  <c r="AI140" i="1"/>
  <c r="AH140" i="1"/>
  <c r="AG140" i="1"/>
  <c r="B140" i="1"/>
  <c r="AI139" i="1"/>
  <c r="AH139" i="1"/>
  <c r="AG139" i="1"/>
  <c r="B139" i="1"/>
  <c r="AI138" i="1"/>
  <c r="AH138" i="1"/>
  <c r="AG138" i="1"/>
  <c r="B138" i="1"/>
  <c r="AI137" i="1"/>
  <c r="AH137" i="1"/>
  <c r="AG137" i="1"/>
  <c r="B137" i="1"/>
  <c r="AI136" i="1"/>
  <c r="AD136" i="1"/>
  <c r="AB136" i="1"/>
  <c r="Z136" i="1"/>
  <c r="X136" i="1"/>
  <c r="V136" i="1"/>
  <c r="T136" i="1"/>
  <c r="R136" i="1"/>
  <c r="P136" i="1"/>
  <c r="N136" i="1"/>
  <c r="L136" i="1"/>
  <c r="J136" i="1"/>
  <c r="H136" i="1"/>
  <c r="AH136" i="1" s="1"/>
  <c r="B136" i="1"/>
  <c r="AI135" i="1"/>
  <c r="AH135" i="1"/>
  <c r="AG135" i="1"/>
  <c r="AI134" i="1"/>
  <c r="AH134" i="1"/>
  <c r="AG134" i="1"/>
  <c r="B134" i="1"/>
  <c r="AI133" i="1"/>
  <c r="AH133" i="1"/>
  <c r="AG133" i="1"/>
  <c r="B133" i="1"/>
  <c r="AI132" i="1"/>
  <c r="AH132" i="1"/>
  <c r="AG132" i="1"/>
  <c r="B132" i="1"/>
  <c r="AI131" i="1"/>
  <c r="AH131" i="1"/>
  <c r="AG131" i="1"/>
  <c r="B131" i="1"/>
  <c r="AI130" i="1"/>
  <c r="AH130" i="1"/>
  <c r="AG130" i="1"/>
  <c r="B130" i="1"/>
  <c r="AI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AG129" i="1" s="1"/>
  <c r="B129" i="1"/>
  <c r="AI128" i="1"/>
  <c r="AH128" i="1"/>
  <c r="AG128" i="1"/>
  <c r="AI127" i="1"/>
  <c r="AH127" i="1"/>
  <c r="AG127" i="1"/>
  <c r="B127" i="1"/>
  <c r="AI126" i="1"/>
  <c r="AH126" i="1"/>
  <c r="AG126" i="1"/>
  <c r="B126" i="1"/>
  <c r="AI125" i="1"/>
  <c r="AH125" i="1"/>
  <c r="AG125" i="1"/>
  <c r="B125" i="1"/>
  <c r="AI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AH124" i="1" s="1"/>
  <c r="AI123" i="1"/>
  <c r="AG123" i="1"/>
  <c r="H123" i="1"/>
  <c r="AH123" i="1" s="1"/>
  <c r="B123" i="1"/>
  <c r="AI122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AG122" i="1" s="1"/>
  <c r="AI121" i="1"/>
  <c r="AH121" i="1"/>
  <c r="AG121" i="1"/>
  <c r="AI120" i="1"/>
  <c r="AH120" i="1"/>
  <c r="AG120" i="1"/>
  <c r="AI119" i="1"/>
  <c r="AH119" i="1"/>
  <c r="AG119" i="1"/>
  <c r="B119" i="1"/>
  <c r="AI118" i="1"/>
  <c r="AH118" i="1"/>
  <c r="AG118" i="1"/>
  <c r="B118" i="1"/>
  <c r="AI117" i="1"/>
  <c r="AH117" i="1"/>
  <c r="AG117" i="1"/>
  <c r="B117" i="1"/>
  <c r="AI116" i="1"/>
  <c r="AH116" i="1"/>
  <c r="AG116" i="1"/>
  <c r="B116" i="1"/>
  <c r="AI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AG115" i="1" s="1"/>
  <c r="B115" i="1"/>
  <c r="AI114" i="1"/>
  <c r="AH114" i="1"/>
  <c r="AG114" i="1"/>
  <c r="AI113" i="1"/>
  <c r="AH113" i="1"/>
  <c r="AG113" i="1"/>
  <c r="E113" i="1"/>
  <c r="G113" i="1" s="1"/>
  <c r="C113" i="1"/>
  <c r="B113" i="1"/>
  <c r="AI112" i="1"/>
  <c r="AH112" i="1"/>
  <c r="AG112" i="1"/>
  <c r="E112" i="1"/>
  <c r="G112" i="1" s="1"/>
  <c r="C112" i="1"/>
  <c r="B112" i="1"/>
  <c r="AI111" i="1"/>
  <c r="AH111" i="1"/>
  <c r="AG111" i="1"/>
  <c r="F111" i="1"/>
  <c r="E111" i="1"/>
  <c r="G111" i="1" s="1"/>
  <c r="C111" i="1"/>
  <c r="B111" i="1"/>
  <c r="AI110" i="1"/>
  <c r="AH110" i="1"/>
  <c r="AG110" i="1"/>
  <c r="F110" i="1"/>
  <c r="E110" i="1"/>
  <c r="G110" i="1" s="1"/>
  <c r="C110" i="1"/>
  <c r="B110" i="1"/>
  <c r="AI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AG109" i="1" s="1"/>
  <c r="E109" i="1"/>
  <c r="G109" i="1" s="1"/>
  <c r="C109" i="1"/>
  <c r="B109" i="1"/>
  <c r="F109" i="1" s="1"/>
  <c r="AI108" i="1"/>
  <c r="AH108" i="1"/>
  <c r="AG108" i="1"/>
  <c r="AI107" i="1"/>
  <c r="AH107" i="1"/>
  <c r="AG107" i="1"/>
  <c r="E107" i="1"/>
  <c r="G107" i="1" s="1"/>
  <c r="C107" i="1"/>
  <c r="B107" i="1"/>
  <c r="AI106" i="1"/>
  <c r="AH106" i="1"/>
  <c r="AG106" i="1"/>
  <c r="E106" i="1"/>
  <c r="G106" i="1" s="1"/>
  <c r="C106" i="1"/>
  <c r="B106" i="1"/>
  <c r="AI105" i="1"/>
  <c r="AH105" i="1"/>
  <c r="AG105" i="1"/>
  <c r="F105" i="1"/>
  <c r="E105" i="1"/>
  <c r="G105" i="1" s="1"/>
  <c r="C105" i="1"/>
  <c r="B105" i="1"/>
  <c r="AI104" i="1"/>
  <c r="AH104" i="1"/>
  <c r="AG104" i="1"/>
  <c r="F104" i="1"/>
  <c r="E104" i="1"/>
  <c r="G104" i="1" s="1"/>
  <c r="C104" i="1"/>
  <c r="C103" i="1" s="1"/>
  <c r="B104" i="1"/>
  <c r="AI103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AG103" i="1" s="1"/>
  <c r="B103" i="1"/>
  <c r="AI102" i="1"/>
  <c r="AH102" i="1"/>
  <c r="AG102" i="1"/>
  <c r="AI101" i="1"/>
  <c r="AH101" i="1"/>
  <c r="AG101" i="1"/>
  <c r="F101" i="1"/>
  <c r="E101" i="1"/>
  <c r="G101" i="1" s="1"/>
  <c r="C101" i="1"/>
  <c r="B101" i="1"/>
  <c r="AI100" i="1"/>
  <c r="AH100" i="1"/>
  <c r="AG100" i="1"/>
  <c r="E100" i="1"/>
  <c r="G100" i="1" s="1"/>
  <c r="C100" i="1"/>
  <c r="B100" i="1"/>
  <c r="AI99" i="1"/>
  <c r="AH99" i="1"/>
  <c r="AG99" i="1"/>
  <c r="E99" i="1"/>
  <c r="G99" i="1" s="1"/>
  <c r="C99" i="1"/>
  <c r="B99" i="1"/>
  <c r="AI98" i="1"/>
  <c r="AH98" i="1"/>
  <c r="AG98" i="1"/>
  <c r="E98" i="1"/>
  <c r="G98" i="1" s="1"/>
  <c r="C98" i="1"/>
  <c r="B98" i="1"/>
  <c r="B97" i="1" s="1"/>
  <c r="AH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AI97" i="1" s="1"/>
  <c r="H97" i="1"/>
  <c r="AG97" i="1" s="1"/>
  <c r="C97" i="1"/>
  <c r="AI96" i="1"/>
  <c r="AH96" i="1"/>
  <c r="AG96" i="1"/>
  <c r="AI95" i="1"/>
  <c r="AH95" i="1"/>
  <c r="AG95" i="1"/>
  <c r="AI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AG94" i="1" s="1"/>
  <c r="E94" i="1"/>
  <c r="G94" i="1" s="1"/>
  <c r="D94" i="1"/>
  <c r="C94" i="1"/>
  <c r="B94" i="1"/>
  <c r="F94" i="1" s="1"/>
  <c r="AH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AI93" i="1" s="1"/>
  <c r="H93" i="1"/>
  <c r="AG93" i="1" s="1"/>
  <c r="C93" i="1"/>
  <c r="B93" i="1"/>
  <c r="AI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G92" i="1" s="1"/>
  <c r="E92" i="1"/>
  <c r="G92" i="1" s="1"/>
  <c r="D92" i="1"/>
  <c r="C92" i="1"/>
  <c r="B92" i="1"/>
  <c r="AH91" i="1"/>
  <c r="AE91" i="1"/>
  <c r="AE90" i="1" s="1"/>
  <c r="AD91" i="1"/>
  <c r="AC91" i="1"/>
  <c r="AC90" i="1" s="1"/>
  <c r="AB91" i="1"/>
  <c r="AA91" i="1"/>
  <c r="AA90" i="1" s="1"/>
  <c r="Z91" i="1"/>
  <c r="Y91" i="1"/>
  <c r="Y90" i="1" s="1"/>
  <c r="X91" i="1"/>
  <c r="W91" i="1"/>
  <c r="W90" i="1" s="1"/>
  <c r="V91" i="1"/>
  <c r="U91" i="1"/>
  <c r="U90" i="1" s="1"/>
  <c r="T91" i="1"/>
  <c r="S91" i="1"/>
  <c r="S90" i="1" s="1"/>
  <c r="R91" i="1"/>
  <c r="Q91" i="1"/>
  <c r="Q90" i="1" s="1"/>
  <c r="P91" i="1"/>
  <c r="O91" i="1"/>
  <c r="O90" i="1" s="1"/>
  <c r="N91" i="1"/>
  <c r="M91" i="1"/>
  <c r="M90" i="1" s="1"/>
  <c r="L91" i="1"/>
  <c r="K91" i="1"/>
  <c r="K90" i="1" s="1"/>
  <c r="J91" i="1"/>
  <c r="I91" i="1"/>
  <c r="AI91" i="1" s="1"/>
  <c r="H91" i="1"/>
  <c r="AG91" i="1" s="1"/>
  <c r="E91" i="1"/>
  <c r="G91" i="1" s="1"/>
  <c r="D91" i="1"/>
  <c r="C91" i="1"/>
  <c r="C90" i="1" s="1"/>
  <c r="B91" i="1"/>
  <c r="AD90" i="1"/>
  <c r="AB90" i="1"/>
  <c r="Z90" i="1"/>
  <c r="X90" i="1"/>
  <c r="V90" i="1"/>
  <c r="T90" i="1"/>
  <c r="R90" i="1"/>
  <c r="P90" i="1"/>
  <c r="N90" i="1"/>
  <c r="L90" i="1"/>
  <c r="J90" i="1"/>
  <c r="H90" i="1"/>
  <c r="AG90" i="1" s="1"/>
  <c r="B90" i="1"/>
  <c r="AI89" i="1"/>
  <c r="AH89" i="1"/>
  <c r="AG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D88" i="1"/>
  <c r="C88" i="1"/>
  <c r="B88" i="1"/>
  <c r="AH87" i="1"/>
  <c r="AE84" i="1"/>
  <c r="AD87" i="1"/>
  <c r="AC87" i="1"/>
  <c r="AC84" i="1" s="1"/>
  <c r="AB87" i="1"/>
  <c r="AA87" i="1"/>
  <c r="AA84" i="1" s="1"/>
  <c r="Z87" i="1"/>
  <c r="Y87" i="1"/>
  <c r="Y84" i="1" s="1"/>
  <c r="X87" i="1"/>
  <c r="W87" i="1"/>
  <c r="W84" i="1" s="1"/>
  <c r="V87" i="1"/>
  <c r="U87" i="1"/>
  <c r="U84" i="1" s="1"/>
  <c r="T87" i="1"/>
  <c r="S87" i="1"/>
  <c r="S84" i="1" s="1"/>
  <c r="R87" i="1"/>
  <c r="Q87" i="1"/>
  <c r="Q84" i="1" s="1"/>
  <c r="P87" i="1"/>
  <c r="O87" i="1"/>
  <c r="O84" i="1" s="1"/>
  <c r="N87" i="1"/>
  <c r="M87" i="1"/>
  <c r="M84" i="1" s="1"/>
  <c r="L87" i="1"/>
  <c r="K87" i="1"/>
  <c r="K84" i="1" s="1"/>
  <c r="J87" i="1"/>
  <c r="I87" i="1"/>
  <c r="AI87" i="1" s="1"/>
  <c r="H87" i="1"/>
  <c r="AG87" i="1" s="1"/>
  <c r="C87" i="1"/>
  <c r="B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D86" i="1"/>
  <c r="C86" i="1"/>
  <c r="B86" i="1"/>
  <c r="AH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AI85" i="1" s="1"/>
  <c r="H85" i="1"/>
  <c r="AG85" i="1" s="1"/>
  <c r="E85" i="1"/>
  <c r="D85" i="1"/>
  <c r="C85" i="1"/>
  <c r="C84" i="1" s="1"/>
  <c r="B85" i="1"/>
  <c r="AD84" i="1"/>
  <c r="AB84" i="1"/>
  <c r="Z84" i="1"/>
  <c r="X84" i="1"/>
  <c r="V84" i="1"/>
  <c r="T84" i="1"/>
  <c r="R84" i="1"/>
  <c r="P84" i="1"/>
  <c r="N84" i="1"/>
  <c r="L84" i="1"/>
  <c r="J84" i="1"/>
  <c r="H84" i="1"/>
  <c r="AG84" i="1" s="1"/>
  <c r="B84" i="1"/>
  <c r="AI83" i="1"/>
  <c r="AH83" i="1"/>
  <c r="AG83" i="1"/>
  <c r="AI82" i="1"/>
  <c r="AH82" i="1"/>
  <c r="AG82" i="1"/>
  <c r="F82" i="1"/>
  <c r="E82" i="1"/>
  <c r="G82" i="1" s="1"/>
  <c r="C82" i="1"/>
  <c r="B82" i="1"/>
  <c r="AI81" i="1"/>
  <c r="AH81" i="1"/>
  <c r="AG81" i="1"/>
  <c r="E81" i="1"/>
  <c r="G81" i="1" s="1"/>
  <c r="C81" i="1"/>
  <c r="B81" i="1"/>
  <c r="AI80" i="1"/>
  <c r="AH80" i="1"/>
  <c r="AG80" i="1"/>
  <c r="E80" i="1"/>
  <c r="G80" i="1" s="1"/>
  <c r="C80" i="1"/>
  <c r="B80" i="1"/>
  <c r="AI79" i="1"/>
  <c r="AH79" i="1"/>
  <c r="AG79" i="1"/>
  <c r="E79" i="1"/>
  <c r="G79" i="1" s="1"/>
  <c r="C79" i="1"/>
  <c r="B79" i="1"/>
  <c r="B78" i="1" s="1"/>
  <c r="AH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AI78" i="1" s="1"/>
  <c r="H78" i="1"/>
  <c r="AG78" i="1" s="1"/>
  <c r="C78" i="1"/>
  <c r="AI77" i="1"/>
  <c r="AH77" i="1"/>
  <c r="AG77" i="1"/>
  <c r="AI76" i="1"/>
  <c r="AH76" i="1"/>
  <c r="AG76" i="1"/>
  <c r="E76" i="1"/>
  <c r="G76" i="1" s="1"/>
  <c r="C76" i="1"/>
  <c r="B76" i="1"/>
  <c r="AI75" i="1"/>
  <c r="AH75" i="1"/>
  <c r="AG75" i="1"/>
  <c r="E75" i="1"/>
  <c r="G75" i="1" s="1"/>
  <c r="C75" i="1"/>
  <c r="B75" i="1"/>
  <c r="AI74" i="1"/>
  <c r="AH74" i="1"/>
  <c r="AG74" i="1"/>
  <c r="F74" i="1"/>
  <c r="E74" i="1"/>
  <c r="G74" i="1" s="1"/>
  <c r="C74" i="1"/>
  <c r="B74" i="1"/>
  <c r="AI73" i="1"/>
  <c r="AH73" i="1"/>
  <c r="AG73" i="1"/>
  <c r="F73" i="1"/>
  <c r="E73" i="1"/>
  <c r="G73" i="1" s="1"/>
  <c r="C73" i="1"/>
  <c r="B73" i="1"/>
  <c r="AI72" i="1"/>
  <c r="AD72" i="1"/>
  <c r="AC72" i="1"/>
  <c r="AB72" i="1"/>
  <c r="Z72" i="1"/>
  <c r="X72" i="1"/>
  <c r="V72" i="1"/>
  <c r="U72" i="1"/>
  <c r="T72" i="1"/>
  <c r="S72" i="1"/>
  <c r="R72" i="1"/>
  <c r="Q72" i="1"/>
  <c r="P72" i="1"/>
  <c r="O72" i="1"/>
  <c r="N72" i="1"/>
  <c r="L72" i="1"/>
  <c r="J72" i="1"/>
  <c r="AG72" i="1" s="1"/>
  <c r="H72" i="1"/>
  <c r="AH72" i="1" s="1"/>
  <c r="E72" i="1"/>
  <c r="G72" i="1" s="1"/>
  <c r="C72" i="1"/>
  <c r="B72" i="1"/>
  <c r="AI71" i="1"/>
  <c r="AH71" i="1"/>
  <c r="AG71" i="1"/>
  <c r="AI70" i="1"/>
  <c r="AH70" i="1"/>
  <c r="AG70" i="1"/>
  <c r="E70" i="1"/>
  <c r="G70" i="1" s="1"/>
  <c r="C70" i="1"/>
  <c r="B70" i="1"/>
  <c r="AI69" i="1"/>
  <c r="AH69" i="1"/>
  <c r="AG69" i="1"/>
  <c r="E69" i="1"/>
  <c r="G69" i="1" s="1"/>
  <c r="C69" i="1"/>
  <c r="B69" i="1"/>
  <c r="AI68" i="1"/>
  <c r="AH68" i="1"/>
  <c r="AG68" i="1"/>
  <c r="F68" i="1"/>
  <c r="E68" i="1"/>
  <c r="G68" i="1" s="1"/>
  <c r="C68" i="1"/>
  <c r="B68" i="1"/>
  <c r="AI67" i="1"/>
  <c r="AH67" i="1"/>
  <c r="AG67" i="1"/>
  <c r="F67" i="1"/>
  <c r="E67" i="1"/>
  <c r="G67" i="1" s="1"/>
  <c r="C67" i="1"/>
  <c r="C66" i="1" s="1"/>
  <c r="B67" i="1"/>
  <c r="AE66" i="1"/>
  <c r="AD66" i="1"/>
  <c r="AB66" i="1"/>
  <c r="Z66" i="1"/>
  <c r="Y66" i="1"/>
  <c r="X66" i="1"/>
  <c r="W66" i="1"/>
  <c r="V66" i="1"/>
  <c r="T66" i="1"/>
  <c r="R66" i="1"/>
  <c r="P66" i="1"/>
  <c r="O66" i="1"/>
  <c r="N66" i="1"/>
  <c r="M66" i="1"/>
  <c r="L66" i="1"/>
  <c r="K66" i="1"/>
  <c r="AI66" i="1" s="1"/>
  <c r="J66" i="1"/>
  <c r="H66" i="1"/>
  <c r="AG66" i="1" s="1"/>
  <c r="B66" i="1"/>
  <c r="AI65" i="1"/>
  <c r="AH65" i="1"/>
  <c r="AG65" i="1"/>
  <c r="AI64" i="1"/>
  <c r="AH64" i="1"/>
  <c r="AG64" i="1"/>
  <c r="F64" i="1"/>
  <c r="E64" i="1"/>
  <c r="G64" i="1" s="1"/>
  <c r="C64" i="1"/>
  <c r="B64" i="1"/>
  <c r="AI63" i="1"/>
  <c r="AH63" i="1"/>
  <c r="AG63" i="1"/>
  <c r="E63" i="1"/>
  <c r="G63" i="1" s="1"/>
  <c r="D63" i="1"/>
  <c r="C63" i="1"/>
  <c r="B63" i="1"/>
  <c r="F63" i="1" s="1"/>
  <c r="AI62" i="1"/>
  <c r="AH62" i="1"/>
  <c r="AG62" i="1"/>
  <c r="E62" i="1"/>
  <c r="G62" i="1" s="1"/>
  <c r="C62" i="1"/>
  <c r="B62" i="1"/>
  <c r="AI61" i="1"/>
  <c r="AH61" i="1"/>
  <c r="AG61" i="1"/>
  <c r="E61" i="1"/>
  <c r="G61" i="1" s="1"/>
  <c r="C61" i="1"/>
  <c r="B61" i="1"/>
  <c r="AD60" i="1"/>
  <c r="AB60" i="1"/>
  <c r="Z60" i="1"/>
  <c r="X60" i="1"/>
  <c r="V60" i="1"/>
  <c r="T60" i="1"/>
  <c r="R60" i="1"/>
  <c r="Q60" i="1"/>
  <c r="AI60" i="1" s="1"/>
  <c r="P60" i="1"/>
  <c r="N60" i="1"/>
  <c r="L60" i="1"/>
  <c r="J60" i="1"/>
  <c r="H60" i="1"/>
  <c r="AH60" i="1" s="1"/>
  <c r="D60" i="1"/>
  <c r="C60" i="1"/>
  <c r="B60" i="1"/>
  <c r="AI59" i="1"/>
  <c r="AH59" i="1"/>
  <c r="AG59" i="1"/>
  <c r="AI58" i="1"/>
  <c r="AH58" i="1"/>
  <c r="AG58" i="1"/>
  <c r="F58" i="1"/>
  <c r="E58" i="1"/>
  <c r="G58" i="1" s="1"/>
  <c r="C58" i="1"/>
  <c r="B58" i="1"/>
  <c r="AI57" i="1"/>
  <c r="AH57" i="1"/>
  <c r="AG57" i="1"/>
  <c r="E57" i="1"/>
  <c r="G57" i="1" s="1"/>
  <c r="D57" i="1"/>
  <c r="D54" i="1" s="1"/>
  <c r="C57" i="1"/>
  <c r="B57" i="1"/>
  <c r="F57" i="1" s="1"/>
  <c r="AI56" i="1"/>
  <c r="AH56" i="1"/>
  <c r="AG56" i="1"/>
  <c r="E56" i="1"/>
  <c r="G56" i="1" s="1"/>
  <c r="C56" i="1"/>
  <c r="B56" i="1"/>
  <c r="AI55" i="1"/>
  <c r="AH55" i="1"/>
  <c r="AG55" i="1"/>
  <c r="E55" i="1"/>
  <c r="G55" i="1" s="1"/>
  <c r="C55" i="1"/>
  <c r="B55" i="1"/>
  <c r="AI54" i="1"/>
  <c r="AE54" i="1"/>
  <c r="AD54" i="1"/>
  <c r="AB54" i="1"/>
  <c r="Z54" i="1"/>
  <c r="X54" i="1"/>
  <c r="W54" i="1"/>
  <c r="V54" i="1"/>
  <c r="T54" i="1"/>
  <c r="R54" i="1"/>
  <c r="P54" i="1"/>
  <c r="N54" i="1"/>
  <c r="L54" i="1"/>
  <c r="J54" i="1"/>
  <c r="AH54" i="1" s="1"/>
  <c r="H54" i="1"/>
  <c r="AG54" i="1" s="1"/>
  <c r="E54" i="1"/>
  <c r="G54" i="1" s="1"/>
  <c r="C54" i="1"/>
  <c r="AI53" i="1"/>
  <c r="AH53" i="1"/>
  <c r="AG53" i="1"/>
  <c r="AH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I52" i="1" s="1"/>
  <c r="H52" i="1"/>
  <c r="AG52" i="1" s="1"/>
  <c r="E52" i="1"/>
  <c r="G52" i="1" s="1"/>
  <c r="D52" i="1"/>
  <c r="C52" i="1"/>
  <c r="B52" i="1"/>
  <c r="AI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AG51" i="1" s="1"/>
  <c r="E51" i="1"/>
  <c r="G51" i="1" s="1"/>
  <c r="C51" i="1"/>
  <c r="B51" i="1"/>
  <c r="AH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I50" i="1" s="1"/>
  <c r="H50" i="1"/>
  <c r="AG50" i="1" s="1"/>
  <c r="E50" i="1"/>
  <c r="G50" i="1" s="1"/>
  <c r="D50" i="1"/>
  <c r="C50" i="1"/>
  <c r="B50" i="1"/>
  <c r="AI49" i="1"/>
  <c r="AE49" i="1"/>
  <c r="AD49" i="1"/>
  <c r="AD48" i="1" s="1"/>
  <c r="AC49" i="1"/>
  <c r="AB49" i="1"/>
  <c r="AB48" i="1" s="1"/>
  <c r="AA49" i="1"/>
  <c r="Z49" i="1"/>
  <c r="Z48" i="1" s="1"/>
  <c r="Y49" i="1"/>
  <c r="X49" i="1"/>
  <c r="X48" i="1" s="1"/>
  <c r="W49" i="1"/>
  <c r="V49" i="1"/>
  <c r="V48" i="1" s="1"/>
  <c r="U49" i="1"/>
  <c r="T49" i="1"/>
  <c r="T48" i="1" s="1"/>
  <c r="S49" i="1"/>
  <c r="R49" i="1"/>
  <c r="R48" i="1" s="1"/>
  <c r="Q49" i="1"/>
  <c r="P49" i="1"/>
  <c r="P48" i="1" s="1"/>
  <c r="O49" i="1"/>
  <c r="N49" i="1"/>
  <c r="N48" i="1" s="1"/>
  <c r="M49" i="1"/>
  <c r="L49" i="1"/>
  <c r="L48" i="1" s="1"/>
  <c r="K49" i="1"/>
  <c r="J49" i="1"/>
  <c r="J48" i="1" s="1"/>
  <c r="I49" i="1"/>
  <c r="H49" i="1"/>
  <c r="AG49" i="1" s="1"/>
  <c r="E49" i="1"/>
  <c r="G49" i="1" s="1"/>
  <c r="D49" i="1"/>
  <c r="C49" i="1"/>
  <c r="B49" i="1"/>
  <c r="F49" i="1" s="1"/>
  <c r="AE48" i="1"/>
  <c r="AC48" i="1"/>
  <c r="AA48" i="1"/>
  <c r="Y48" i="1"/>
  <c r="W48" i="1"/>
  <c r="U48" i="1"/>
  <c r="S48" i="1"/>
  <c r="Q48" i="1"/>
  <c r="O48" i="1"/>
  <c r="M48" i="1"/>
  <c r="K48" i="1"/>
  <c r="I48" i="1"/>
  <c r="AI48" i="1" s="1"/>
  <c r="C48" i="1"/>
  <c r="AI47" i="1"/>
  <c r="AH47" i="1"/>
  <c r="AG47" i="1"/>
  <c r="AI46" i="1"/>
  <c r="AH46" i="1"/>
  <c r="AG46" i="1"/>
  <c r="E46" i="1"/>
  <c r="G46" i="1" s="1"/>
  <c r="C46" i="1"/>
  <c r="B46" i="1"/>
  <c r="AI45" i="1"/>
  <c r="AH45" i="1"/>
  <c r="AG45" i="1"/>
  <c r="E45" i="1"/>
  <c r="G45" i="1" s="1"/>
  <c r="C45" i="1"/>
  <c r="C42" i="1" s="1"/>
  <c r="B45" i="1"/>
  <c r="AI44" i="1"/>
  <c r="AH44" i="1"/>
  <c r="AG44" i="1"/>
  <c r="E44" i="1"/>
  <c r="G44" i="1" s="1"/>
  <c r="D44" i="1"/>
  <c r="C44" i="1"/>
  <c r="B44" i="1"/>
  <c r="F44" i="1" s="1"/>
  <c r="AI43" i="1"/>
  <c r="AH43" i="1"/>
  <c r="AG43" i="1"/>
  <c r="E43" i="1"/>
  <c r="G43" i="1" s="1"/>
  <c r="C43" i="1"/>
  <c r="B43" i="1"/>
  <c r="AD42" i="1"/>
  <c r="AB42" i="1"/>
  <c r="Z42" i="1"/>
  <c r="X42" i="1"/>
  <c r="V42" i="1"/>
  <c r="T42" i="1"/>
  <c r="R42" i="1"/>
  <c r="Q42" i="1"/>
  <c r="AI42" i="1" s="1"/>
  <c r="P42" i="1"/>
  <c r="N42" i="1"/>
  <c r="L42" i="1"/>
  <c r="J42" i="1"/>
  <c r="H42" i="1"/>
  <c r="AH42" i="1" s="1"/>
  <c r="B42" i="1"/>
  <c r="AI41" i="1"/>
  <c r="AH41" i="1"/>
  <c r="AG41" i="1"/>
  <c r="AI40" i="1"/>
  <c r="AH40" i="1"/>
  <c r="AG40" i="1"/>
  <c r="E40" i="1"/>
  <c r="C40" i="1"/>
  <c r="B40" i="1"/>
  <c r="AI39" i="1"/>
  <c r="AH39" i="1"/>
  <c r="AG39" i="1"/>
  <c r="AD39" i="1"/>
  <c r="AD279" i="1" s="1"/>
  <c r="E39" i="1"/>
  <c r="F39" i="1" s="1"/>
  <c r="C39" i="1"/>
  <c r="B39" i="1"/>
  <c r="AI38" i="1"/>
  <c r="AH38" i="1"/>
  <c r="AG38" i="1"/>
  <c r="E38" i="1"/>
  <c r="G38" i="1" s="1"/>
  <c r="D38" i="1"/>
  <c r="C38" i="1"/>
  <c r="B38" i="1"/>
  <c r="F38" i="1" s="1"/>
  <c r="AI37" i="1"/>
  <c r="AH37" i="1"/>
  <c r="AG37" i="1"/>
  <c r="E37" i="1"/>
  <c r="G37" i="1" s="1"/>
  <c r="C37" i="1"/>
  <c r="B37" i="1"/>
  <c r="AI36" i="1"/>
  <c r="AH36" i="1"/>
  <c r="AG36" i="1"/>
  <c r="F36" i="1"/>
  <c r="E36" i="1"/>
  <c r="G36" i="1" s="1"/>
  <c r="C36" i="1"/>
  <c r="C35" i="1" s="1"/>
  <c r="B36" i="1"/>
  <c r="AI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H35" i="1"/>
  <c r="AG35" i="1" s="1"/>
  <c r="B35" i="1"/>
  <c r="AI34" i="1"/>
  <c r="AH34" i="1"/>
  <c r="AG34" i="1"/>
  <c r="AI33" i="1"/>
  <c r="AH33" i="1"/>
  <c r="AG33" i="1"/>
  <c r="F33" i="1"/>
  <c r="E33" i="1"/>
  <c r="G33" i="1" s="1"/>
  <c r="C33" i="1"/>
  <c r="B33" i="1"/>
  <c r="AI32" i="1"/>
  <c r="AH32" i="1"/>
  <c r="AG32" i="1"/>
  <c r="E32" i="1"/>
  <c r="G32" i="1" s="1"/>
  <c r="D32" i="1"/>
  <c r="D29" i="1" s="1"/>
  <c r="C32" i="1"/>
  <c r="B32" i="1"/>
  <c r="F32" i="1" s="1"/>
  <c r="AI31" i="1"/>
  <c r="AH31" i="1"/>
  <c r="AG31" i="1"/>
  <c r="E31" i="1"/>
  <c r="G31" i="1" s="1"/>
  <c r="C31" i="1"/>
  <c r="B31" i="1"/>
  <c r="B29" i="1" s="1"/>
  <c r="AI30" i="1"/>
  <c r="AH30" i="1"/>
  <c r="AG30" i="1"/>
  <c r="E30" i="1"/>
  <c r="G30" i="1" s="1"/>
  <c r="C30" i="1"/>
  <c r="B30" i="1"/>
  <c r="AH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I29" i="1" s="1"/>
  <c r="H29" i="1"/>
  <c r="AG29" i="1" s="1"/>
  <c r="E29" i="1"/>
  <c r="G29" i="1" s="1"/>
  <c r="C29" i="1"/>
  <c r="AI28" i="1"/>
  <c r="AH28" i="1"/>
  <c r="AG28" i="1"/>
  <c r="AI27" i="1"/>
  <c r="AH27" i="1"/>
  <c r="AG27" i="1"/>
  <c r="E27" i="1"/>
  <c r="G27" i="1" s="1"/>
  <c r="C27" i="1"/>
  <c r="B27" i="1"/>
  <c r="AI26" i="1"/>
  <c r="AH26" i="1"/>
  <c r="AG26" i="1"/>
  <c r="E26" i="1"/>
  <c r="G26" i="1" s="1"/>
  <c r="D26" i="1"/>
  <c r="C26" i="1"/>
  <c r="B26" i="1"/>
  <c r="AI25" i="1"/>
  <c r="AH25" i="1"/>
  <c r="AG25" i="1"/>
  <c r="F25" i="1"/>
  <c r="E25" i="1"/>
  <c r="G25" i="1" s="1"/>
  <c r="C25" i="1"/>
  <c r="B25" i="1"/>
  <c r="AI24" i="1"/>
  <c r="AH24" i="1"/>
  <c r="AG24" i="1"/>
  <c r="F24" i="1"/>
  <c r="E24" i="1"/>
  <c r="G24" i="1" s="1"/>
  <c r="C24" i="1"/>
  <c r="C23" i="1" s="1"/>
  <c r="B24" i="1"/>
  <c r="AD23" i="1"/>
  <c r="AB23" i="1"/>
  <c r="Z23" i="1"/>
  <c r="X23" i="1"/>
  <c r="V23" i="1"/>
  <c r="T23" i="1"/>
  <c r="R23" i="1"/>
  <c r="P23" i="1"/>
  <c r="N23" i="1"/>
  <c r="M23" i="1"/>
  <c r="L23" i="1"/>
  <c r="K23" i="1"/>
  <c r="AI23" i="1" s="1"/>
  <c r="J23" i="1"/>
  <c r="H23" i="1"/>
  <c r="AG23" i="1" s="1"/>
  <c r="D23" i="1"/>
  <c r="B23" i="1"/>
  <c r="AI22" i="1"/>
  <c r="AH22" i="1"/>
  <c r="AG22" i="1"/>
  <c r="AI21" i="1"/>
  <c r="AH21" i="1"/>
  <c r="AG21" i="1"/>
  <c r="E21" i="1"/>
  <c r="C21" i="1"/>
  <c r="B21" i="1"/>
  <c r="AI20" i="1"/>
  <c r="AH20" i="1"/>
  <c r="AG20" i="1"/>
  <c r="E20" i="1"/>
  <c r="G20" i="1" s="1"/>
  <c r="D20" i="1"/>
  <c r="C20" i="1"/>
  <c r="B20" i="1"/>
  <c r="F20" i="1" s="1"/>
  <c r="AI19" i="1"/>
  <c r="P19" i="1"/>
  <c r="AH19" i="1" s="1"/>
  <c r="E19" i="1"/>
  <c r="D19" i="1" s="1"/>
  <c r="D13" i="1" s="1"/>
  <c r="B19" i="1"/>
  <c r="F19" i="1" s="1"/>
  <c r="AI18" i="1"/>
  <c r="AH18" i="1"/>
  <c r="AG18" i="1"/>
  <c r="E18" i="1"/>
  <c r="G18" i="1" s="1"/>
  <c r="C18" i="1"/>
  <c r="B18" i="1"/>
  <c r="AI17" i="1"/>
  <c r="AH17" i="1"/>
  <c r="AG17" i="1"/>
  <c r="E17" i="1"/>
  <c r="G17" i="1" s="1"/>
  <c r="D17" i="1"/>
  <c r="D11" i="1" s="1"/>
  <c r="C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M16" i="1"/>
  <c r="L16" i="1"/>
  <c r="K16" i="1"/>
  <c r="AI16" i="1" s="1"/>
  <c r="J16" i="1"/>
  <c r="H16" i="1"/>
  <c r="B16" i="1"/>
  <c r="AI15" i="1"/>
  <c r="AH15" i="1"/>
  <c r="AG15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F14" i="1"/>
  <c r="E14" i="1"/>
  <c r="G14" i="1" s="1"/>
  <c r="D14" i="1"/>
  <c r="B14" i="1"/>
  <c r="AI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G13" i="1" s="1"/>
  <c r="E13" i="1"/>
  <c r="B13" i="1"/>
  <c r="F13" i="1" s="1"/>
  <c r="AH12" i="1"/>
  <c r="AE12" i="1"/>
  <c r="AE10" i="1" s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I12" i="1" s="1"/>
  <c r="H12" i="1"/>
  <c r="AG12" i="1" s="1"/>
  <c r="E12" i="1"/>
  <c r="G12" i="1" s="1"/>
  <c r="C12" i="1"/>
  <c r="B12" i="1"/>
  <c r="AI11" i="1"/>
  <c r="AE11" i="1"/>
  <c r="AD11" i="1"/>
  <c r="AD10" i="1" s="1"/>
  <c r="AC11" i="1"/>
  <c r="AB11" i="1"/>
  <c r="AB10" i="1" s="1"/>
  <c r="AA11" i="1"/>
  <c r="Z11" i="1"/>
  <c r="Z10" i="1" s="1"/>
  <c r="Y11" i="1"/>
  <c r="X11" i="1"/>
  <c r="X10" i="1" s="1"/>
  <c r="W11" i="1"/>
  <c r="V11" i="1"/>
  <c r="V10" i="1" s="1"/>
  <c r="U11" i="1"/>
  <c r="T11" i="1"/>
  <c r="T10" i="1" s="1"/>
  <c r="S11" i="1"/>
  <c r="R11" i="1"/>
  <c r="R10" i="1" s="1"/>
  <c r="Q11" i="1"/>
  <c r="P11" i="1"/>
  <c r="P10" i="1" s="1"/>
  <c r="O11" i="1"/>
  <c r="N11" i="1"/>
  <c r="N10" i="1" s="1"/>
  <c r="M11" i="1"/>
  <c r="L11" i="1"/>
  <c r="L10" i="1" s="1"/>
  <c r="K11" i="1"/>
  <c r="J11" i="1"/>
  <c r="J10" i="1" s="1"/>
  <c r="I11" i="1"/>
  <c r="H11" i="1"/>
  <c r="AH11" i="1" s="1"/>
  <c r="E11" i="1"/>
  <c r="G11" i="1" s="1"/>
  <c r="C11" i="1"/>
  <c r="B11" i="1"/>
  <c r="B10" i="1" s="1"/>
  <c r="AC10" i="1"/>
  <c r="AA10" i="1"/>
  <c r="Y10" i="1"/>
  <c r="W10" i="1"/>
  <c r="U10" i="1"/>
  <c r="S10" i="1"/>
  <c r="Q10" i="1"/>
  <c r="O10" i="1"/>
  <c r="M10" i="1"/>
  <c r="K10" i="1"/>
  <c r="I10" i="1"/>
  <c r="AI10" i="1" s="1"/>
  <c r="E264" i="1" l="1"/>
  <c r="E200" i="1"/>
  <c r="F200" i="1" s="1"/>
  <c r="E182" i="1"/>
  <c r="G182" i="1" s="1"/>
  <c r="E148" i="1"/>
  <c r="F148" i="1" s="1"/>
  <c r="E93" i="1"/>
  <c r="E97" i="1"/>
  <c r="G97" i="1" s="1"/>
  <c r="F100" i="1"/>
  <c r="D100" i="1"/>
  <c r="D97" i="1" s="1"/>
  <c r="F51" i="1"/>
  <c r="E78" i="1"/>
  <c r="G78" i="1" s="1"/>
  <c r="F81" i="1"/>
  <c r="D81" i="1"/>
  <c r="D78" i="1" s="1"/>
  <c r="E48" i="1"/>
  <c r="G48" i="1" s="1"/>
  <c r="E10" i="1"/>
  <c r="F10" i="1" s="1"/>
  <c r="F11" i="1"/>
  <c r="AG11" i="1"/>
  <c r="H10" i="1"/>
  <c r="D12" i="1"/>
  <c r="D10" i="1" s="1"/>
  <c r="F12" i="1"/>
  <c r="AH13" i="1"/>
  <c r="AH14" i="1"/>
  <c r="E16" i="1"/>
  <c r="P16" i="1"/>
  <c r="AH16" i="1" s="1"/>
  <c r="AG16" i="1"/>
  <c r="D18" i="1"/>
  <c r="D16" i="1" s="1"/>
  <c r="F18" i="1"/>
  <c r="C19" i="1"/>
  <c r="C13" i="1" s="1"/>
  <c r="C10" i="1" s="1"/>
  <c r="G10" i="1" s="1"/>
  <c r="AG19" i="1"/>
  <c r="E23" i="1"/>
  <c r="AH23" i="1"/>
  <c r="F26" i="1"/>
  <c r="F27" i="1"/>
  <c r="F29" i="1"/>
  <c r="F30" i="1"/>
  <c r="F31" i="1"/>
  <c r="E35" i="1"/>
  <c r="AH35" i="1"/>
  <c r="D37" i="1"/>
  <c r="D35" i="1" s="1"/>
  <c r="F37" i="1"/>
  <c r="B279" i="1"/>
  <c r="D39" i="1"/>
  <c r="D279" i="1" s="1"/>
  <c r="E42" i="1"/>
  <c r="AG42" i="1"/>
  <c r="F43" i="1"/>
  <c r="D45" i="1"/>
  <c r="D42" i="1" s="1"/>
  <c r="F45" i="1"/>
  <c r="F46" i="1"/>
  <c r="B48" i="1"/>
  <c r="F48" i="1"/>
  <c r="H48" i="1"/>
  <c r="AH49" i="1"/>
  <c r="F50" i="1"/>
  <c r="AH51" i="1"/>
  <c r="F52" i="1"/>
  <c r="B54" i="1"/>
  <c r="F54" i="1" s="1"/>
  <c r="F55" i="1"/>
  <c r="F56" i="1"/>
  <c r="E60" i="1"/>
  <c r="AG60" i="1"/>
  <c r="F61" i="1"/>
  <c r="F62" i="1"/>
  <c r="E66" i="1"/>
  <c r="AH66" i="1"/>
  <c r="D69" i="1"/>
  <c r="F69" i="1"/>
  <c r="F70" i="1"/>
  <c r="F72" i="1"/>
  <c r="D75" i="1"/>
  <c r="D72" i="1" s="1"/>
  <c r="F75" i="1"/>
  <c r="F76" i="1"/>
  <c r="F78" i="1"/>
  <c r="F79" i="1"/>
  <c r="F80" i="1"/>
  <c r="I84" i="1"/>
  <c r="AI84" i="1" s="1"/>
  <c r="AH84" i="1"/>
  <c r="AH86" i="1"/>
  <c r="AH88" i="1"/>
  <c r="E90" i="1"/>
  <c r="I90" i="1"/>
  <c r="AI90" i="1" s="1"/>
  <c r="AH90" i="1"/>
  <c r="AH92" i="1"/>
  <c r="F93" i="1"/>
  <c r="AH94" i="1"/>
  <c r="F97" i="1"/>
  <c r="F98" i="1"/>
  <c r="F99" i="1"/>
  <c r="E103" i="1"/>
  <c r="AH103" i="1"/>
  <c r="D106" i="1"/>
  <c r="F106" i="1"/>
  <c r="F107" i="1"/>
  <c r="C279" i="1"/>
  <c r="E279" i="1"/>
  <c r="G39" i="1"/>
  <c r="AH109" i="1"/>
  <c r="D112" i="1"/>
  <c r="D109" i="1" s="1"/>
  <c r="F112" i="1"/>
  <c r="F113" i="1"/>
  <c r="AH115" i="1"/>
  <c r="AH122" i="1"/>
  <c r="AG124" i="1"/>
  <c r="AH129" i="1"/>
  <c r="AG136" i="1"/>
  <c r="AH145" i="1"/>
  <c r="F146" i="1"/>
  <c r="AG146" i="1"/>
  <c r="AH147" i="1"/>
  <c r="AH148" i="1"/>
  <c r="AG149" i="1"/>
  <c r="AH151" i="1"/>
  <c r="F152" i="1"/>
  <c r="AG152" i="1"/>
  <c r="AH153" i="1"/>
  <c r="F154" i="1"/>
  <c r="AH154" i="1"/>
  <c r="F155" i="1"/>
  <c r="AG155" i="1"/>
  <c r="AH158" i="1"/>
  <c r="D161" i="1"/>
  <c r="F161" i="1"/>
  <c r="F162" i="1"/>
  <c r="F164" i="1"/>
  <c r="AH164" i="1"/>
  <c r="D167" i="1"/>
  <c r="D164" i="1" s="1"/>
  <c r="F167" i="1"/>
  <c r="F168" i="1"/>
  <c r="F170" i="1"/>
  <c r="AG170" i="1"/>
  <c r="F171" i="1"/>
  <c r="F172" i="1"/>
  <c r="F173" i="1"/>
  <c r="F174" i="1"/>
  <c r="F176" i="1"/>
  <c r="F177" i="1"/>
  <c r="F178" i="1"/>
  <c r="F179" i="1"/>
  <c r="F180" i="1"/>
  <c r="AG182" i="1"/>
  <c r="AH183" i="1"/>
  <c r="F184" i="1"/>
  <c r="AG184" i="1"/>
  <c r="AH185" i="1"/>
  <c r="F186" i="1"/>
  <c r="AG186" i="1"/>
  <c r="F188" i="1"/>
  <c r="AH188" i="1"/>
  <c r="D191" i="1"/>
  <c r="F191" i="1"/>
  <c r="F192" i="1"/>
  <c r="F194" i="1"/>
  <c r="AH194" i="1"/>
  <c r="F195" i="1"/>
  <c r="F197" i="1"/>
  <c r="G198" i="1"/>
  <c r="G200" i="1"/>
  <c r="AH200" i="1"/>
  <c r="D203" i="1"/>
  <c r="D200" i="1" s="1"/>
  <c r="F203" i="1"/>
  <c r="F204" i="1"/>
  <c r="AG206" i="1"/>
  <c r="F207" i="1"/>
  <c r="F208" i="1"/>
  <c r="G209" i="1"/>
  <c r="G210" i="1"/>
  <c r="AH212" i="1"/>
  <c r="AH220" i="1"/>
  <c r="I276" i="1"/>
  <c r="K276" i="1"/>
  <c r="M276" i="1"/>
  <c r="Q276" i="1"/>
  <c r="S276" i="1"/>
  <c r="U276" i="1"/>
  <c r="W276" i="1"/>
  <c r="Y276" i="1"/>
  <c r="AA276" i="1"/>
  <c r="AC276" i="1"/>
  <c r="AE276" i="1"/>
  <c r="AH221" i="1"/>
  <c r="I277" i="1"/>
  <c r="K277" i="1"/>
  <c r="M277" i="1"/>
  <c r="Q277" i="1"/>
  <c r="S277" i="1"/>
  <c r="U277" i="1"/>
  <c r="W277" i="1"/>
  <c r="Y277" i="1"/>
  <c r="AA277" i="1"/>
  <c r="AC277" i="1"/>
  <c r="AE277" i="1"/>
  <c r="AH222" i="1"/>
  <c r="F223" i="1"/>
  <c r="AG223" i="1"/>
  <c r="F224" i="1"/>
  <c r="AG224" i="1"/>
  <c r="AG226" i="1"/>
  <c r="G229" i="1"/>
  <c r="G230" i="1"/>
  <c r="G232" i="1"/>
  <c r="AH232" i="1"/>
  <c r="F235" i="1"/>
  <c r="F236" i="1"/>
  <c r="AG238" i="1"/>
  <c r="G241" i="1"/>
  <c r="G242" i="1"/>
  <c r="G244" i="1"/>
  <c r="AG244" i="1"/>
  <c r="AH244" i="1"/>
  <c r="B124" i="1"/>
  <c r="B122" i="1" s="1"/>
  <c r="AI221" i="1"/>
  <c r="I278" i="1"/>
  <c r="K278" i="1"/>
  <c r="M278" i="1"/>
  <c r="Q278" i="1"/>
  <c r="S278" i="1"/>
  <c r="U278" i="1"/>
  <c r="W278" i="1"/>
  <c r="Y278" i="1"/>
  <c r="AA278" i="1"/>
  <c r="AC278" i="1"/>
  <c r="AE278" i="1"/>
  <c r="I280" i="1"/>
  <c r="K280" i="1"/>
  <c r="Q280" i="1"/>
  <c r="S280" i="1"/>
  <c r="U280" i="1"/>
  <c r="W280" i="1"/>
  <c r="Y280" i="1"/>
  <c r="AA280" i="1"/>
  <c r="AC280" i="1"/>
  <c r="AE280" i="1"/>
  <c r="D229" i="1"/>
  <c r="D241" i="1"/>
  <c r="D238" i="1" s="1"/>
  <c r="F244" i="1"/>
  <c r="D276" i="1"/>
  <c r="H276" i="1"/>
  <c r="L276" i="1"/>
  <c r="O276" i="1"/>
  <c r="R276" i="1"/>
  <c r="V276" i="1"/>
  <c r="Z276" i="1"/>
  <c r="AD276" i="1"/>
  <c r="AH245" i="1"/>
  <c r="H277" i="1"/>
  <c r="L277" i="1"/>
  <c r="O277" i="1"/>
  <c r="R277" i="1"/>
  <c r="V277" i="1"/>
  <c r="Z277" i="1"/>
  <c r="AD277" i="1"/>
  <c r="AH246" i="1"/>
  <c r="H278" i="1"/>
  <c r="L278" i="1"/>
  <c r="O278" i="1"/>
  <c r="R278" i="1"/>
  <c r="V278" i="1"/>
  <c r="Z278" i="1"/>
  <c r="AD278" i="1"/>
  <c r="AH247" i="1"/>
  <c r="H280" i="1"/>
  <c r="O280" i="1"/>
  <c r="R280" i="1"/>
  <c r="V280" i="1"/>
  <c r="Z280" i="1"/>
  <c r="AD280" i="1"/>
  <c r="AH248" i="1"/>
  <c r="G250" i="1"/>
  <c r="AG250" i="1"/>
  <c r="F251" i="1"/>
  <c r="F252" i="1"/>
  <c r="G253" i="1"/>
  <c r="G254" i="1"/>
  <c r="G256" i="1"/>
  <c r="AH256" i="1"/>
  <c r="B276" i="1"/>
  <c r="E276" i="1"/>
  <c r="G257" i="1"/>
  <c r="B277" i="1"/>
  <c r="E277" i="1"/>
  <c r="G258" i="1"/>
  <c r="B278" i="1"/>
  <c r="D259" i="1"/>
  <c r="C280" i="1"/>
  <c r="F264" i="1"/>
  <c r="AG264" i="1"/>
  <c r="G265" i="1"/>
  <c r="AG266" i="1"/>
  <c r="AG268" i="1"/>
  <c r="AG270" i="1"/>
  <c r="G272" i="1"/>
  <c r="AG273" i="1"/>
  <c r="G274" i="1"/>
  <c r="J276" i="1"/>
  <c r="N276" i="1"/>
  <c r="P276" i="1"/>
  <c r="T276" i="1"/>
  <c r="X276" i="1"/>
  <c r="AB276" i="1"/>
  <c r="AG245" i="1"/>
  <c r="AI245" i="1"/>
  <c r="J277" i="1"/>
  <c r="N277" i="1"/>
  <c r="P277" i="1"/>
  <c r="T277" i="1"/>
  <c r="X277" i="1"/>
  <c r="AB277" i="1"/>
  <c r="AG246" i="1"/>
  <c r="AI246" i="1"/>
  <c r="J278" i="1"/>
  <c r="N278" i="1"/>
  <c r="P278" i="1"/>
  <c r="T278" i="1"/>
  <c r="X278" i="1"/>
  <c r="AB278" i="1"/>
  <c r="AG247" i="1"/>
  <c r="AI247" i="1"/>
  <c r="J280" i="1"/>
  <c r="N280" i="1"/>
  <c r="P280" i="1"/>
  <c r="T280" i="1"/>
  <c r="X280" i="1"/>
  <c r="AB280" i="1"/>
  <c r="AG248" i="1"/>
  <c r="AI248" i="1"/>
  <c r="D253" i="1"/>
  <c r="C276" i="1"/>
  <c r="F257" i="1"/>
  <c r="C277" i="1"/>
  <c r="F258" i="1"/>
  <c r="G259" i="1"/>
  <c r="B280" i="1"/>
  <c r="E280" i="1"/>
  <c r="G260" i="1"/>
  <c r="D272" i="1"/>
  <c r="C273" i="1"/>
  <c r="C278" i="1" s="1"/>
  <c r="D274" i="1"/>
  <c r="D268" i="1" s="1"/>
  <c r="D280" i="1" s="1"/>
  <c r="AG279" i="1"/>
  <c r="F182" i="1" l="1"/>
  <c r="G148" i="1"/>
  <c r="E145" i="1"/>
  <c r="G93" i="1"/>
  <c r="E87" i="1"/>
  <c r="D250" i="1"/>
  <c r="D247" i="1"/>
  <c r="D244" i="1" s="1"/>
  <c r="D270" i="1"/>
  <c r="D266" i="1"/>
  <c r="C275" i="1"/>
  <c r="AB275" i="1"/>
  <c r="T275" i="1"/>
  <c r="N275" i="1"/>
  <c r="G277" i="1"/>
  <c r="F277" i="1"/>
  <c r="B275" i="1"/>
  <c r="AG278" i="1"/>
  <c r="AH278" i="1"/>
  <c r="AH277" i="1"/>
  <c r="AG277" i="1"/>
  <c r="Z275" i="1"/>
  <c r="R275" i="1"/>
  <c r="L275" i="1"/>
  <c r="D226" i="1"/>
  <c r="D223" i="1"/>
  <c r="D220" i="1" s="1"/>
  <c r="AI280" i="1"/>
  <c r="AI277" i="1"/>
  <c r="AE275" i="1"/>
  <c r="AA275" i="1"/>
  <c r="W275" i="1"/>
  <c r="S275" i="1"/>
  <c r="M275" i="1"/>
  <c r="AI276" i="1"/>
  <c r="I275" i="1"/>
  <c r="D185" i="1"/>
  <c r="D182" i="1" s="1"/>
  <c r="D188" i="1"/>
  <c r="AH48" i="1"/>
  <c r="AG48" i="1"/>
  <c r="F42" i="1"/>
  <c r="G42" i="1"/>
  <c r="F35" i="1"/>
  <c r="G35" i="1"/>
  <c r="F16" i="1"/>
  <c r="G13" i="1"/>
  <c r="C16" i="1"/>
  <c r="G16" i="1" s="1"/>
  <c r="C270" i="1"/>
  <c r="G270" i="1" s="1"/>
  <c r="C267" i="1"/>
  <c r="X275" i="1"/>
  <c r="P275" i="1"/>
  <c r="J275" i="1"/>
  <c r="D256" i="1"/>
  <c r="F276" i="1"/>
  <c r="G276" i="1"/>
  <c r="AG280" i="1"/>
  <c r="AH280" i="1"/>
  <c r="AD275" i="1"/>
  <c r="V275" i="1"/>
  <c r="O275" i="1"/>
  <c r="AG276" i="1"/>
  <c r="AH276" i="1"/>
  <c r="H275" i="1"/>
  <c r="G273" i="1"/>
  <c r="AI278" i="1"/>
  <c r="AC275" i="1"/>
  <c r="Y275" i="1"/>
  <c r="U275" i="1"/>
  <c r="Q275" i="1"/>
  <c r="K275" i="1"/>
  <c r="D158" i="1"/>
  <c r="D154" i="1"/>
  <c r="G279" i="1"/>
  <c r="F279" i="1"/>
  <c r="D103" i="1"/>
  <c r="D93" i="1"/>
  <c r="F103" i="1"/>
  <c r="G103" i="1"/>
  <c r="F90" i="1"/>
  <c r="G90" i="1"/>
  <c r="D66" i="1"/>
  <c r="D51" i="1"/>
  <c r="D48" i="1" s="1"/>
  <c r="F66" i="1"/>
  <c r="G66" i="1"/>
  <c r="F60" i="1"/>
  <c r="G60" i="1"/>
  <c r="F23" i="1"/>
  <c r="G23" i="1"/>
  <c r="AH10" i="1"/>
  <c r="AG10" i="1"/>
  <c r="G19" i="1"/>
  <c r="G145" i="1" l="1"/>
  <c r="F145" i="1"/>
  <c r="E84" i="1"/>
  <c r="E278" i="1"/>
  <c r="AH275" i="1"/>
  <c r="AG275" i="1"/>
  <c r="C264" i="1"/>
  <c r="G264" i="1" s="1"/>
  <c r="G267" i="1"/>
  <c r="AI275" i="1"/>
  <c r="D264" i="1"/>
  <c r="D277" i="1"/>
  <c r="D90" i="1"/>
  <c r="D87" i="1"/>
  <c r="D84" i="1" s="1"/>
  <c r="D151" i="1"/>
  <c r="D148" i="1"/>
  <c r="F278" i="1" l="1"/>
  <c r="G278" i="1"/>
  <c r="E275" i="1"/>
  <c r="D145" i="1"/>
  <c r="D278" i="1"/>
  <c r="D275" i="1" s="1"/>
  <c r="F275" i="1" l="1"/>
  <c r="G275" i="1"/>
</calcChain>
</file>

<file path=xl/comments1.xml><?xml version="1.0" encoding="utf-8"?>
<comments xmlns="http://schemas.openxmlformats.org/spreadsheetml/2006/main">
  <authors>
    <author>Автор</author>
  </authors>
  <commentList>
    <comment ref="B272" authorId="0" shapeId="0">
      <text>
        <r>
          <rPr>
            <b/>
            <sz val="9"/>
            <color indexed="81"/>
            <rFont val="Tahoma"/>
            <family val="2"/>
            <charset val="204"/>
          </rPr>
          <t>Майер: Планы предоставлены ОФЭОиК, касса - от Музея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<sst xmlns="http://schemas.openxmlformats.org/spreadsheetml/2006/main" count="338" uniqueCount="100">
  <si>
    <t xml:space="preserve">Отчет о ходе реализации муниципальной программы  (сетевой график) </t>
  </si>
  <si>
    <t xml:space="preserve"> "Культурное пространство города Когалыма"</t>
  </si>
  <si>
    <t>Основные мероприятия программы</t>
  </si>
  <si>
    <t>План на 2021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</si>
  <si>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</si>
  <si>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</si>
  <si>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</si>
  <si>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</si>
  <si>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</si>
  <si>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</si>
  <si>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</si>
  <si>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</si>
  <si>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</si>
  <si>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</si>
  <si>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</si>
  <si>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</si>
  <si>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</si>
  <si>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</si>
  <si>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31.12.2021</t>
  </si>
  <si>
    <t>Профинансировано на 31.12.2021</t>
  </si>
  <si>
    <t>Кассовый расход на 31.12.2021</t>
  </si>
  <si>
    <t>к плану на год</t>
  </si>
  <si>
    <t>на отчетную дату</t>
  </si>
  <si>
    <t xml:space="preserve">план </t>
  </si>
  <si>
    <t>касса</t>
  </si>
  <si>
    <t>Подпрограмма 1. "Модернизация и развитие учреждений и организаций культуры"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</si>
  <si>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</si>
  <si>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 xml:space="preserve">1.1. Развитие библиотечного дела 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</si>
  <si>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</si>
  <si>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</si>
  <si>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</si>
  <si>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</si>
  <si>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</si>
  <si>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1.1.1. Комплектование книжного фонда города Когалыма</t>
  </si>
  <si>
    <t xml:space="preserve">Оказание информационных услуг (Консультант-Плюс).
Приобретение печатных изданий для комплектования фонда 2 191 шт. </t>
  </si>
  <si>
    <t>в т.ч. бюджет города Когалыма в части софинансирования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</si>
  <si>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</si>
  <si>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</si>
  <si>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</si>
  <si>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- 3631,95т.р (возмещение расходов по заработной плате ООО "ЛУКОЙЛ-АИК",средства будут освоены на очередной отпуск сотрудников в течение 2021 года)                                                                                                                                                        -прочие выплаты - 4,200т.р.  (будут освоены в течение 2021 года по факту произведенных командировочных расходов)                                                                                                                
-прочие несоциальные выплаты персоналу в натуральной форме - 266,931 т.р. (будут освоены в течение 2021 года по факту произведенных расходов на льготный проезд)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- 16,482т.р. (в учреждении действует режим экономиии на телефонную связь)                                                                                                                                 
-по коммунальным услугам -64,885т.р.(фактические показания счетчиков);
-по работам и услугам по содержанию имущества-18,574т.р. (остаток средств будет освоен  на механизир. уборку снега,содержание ,тех. обслуживание в течение 2021 года.)                                                                                                                                 - прочие работы, услуги- 119,007т.р. (остаток средств будет освоен в течение 2021г. на обучение сотрудн.,проезд в команд. и обр, проживание при служ. команд. на нормирование труда,охранные услуги посредством ПЦН,физ. охрана обьекта, услуги по нормированию труда по факту выполненных работ)                                                                                                                                                                                                                                                                                                                                                                                                                                                                                                                                                                                                                                                                                                                                                                               -социальные пособия и компенсации персоналу в денежной форме - 16,313т.р. (будут использованы в августе 2021г.)                                                                                                               
-социальные компенсации персоналу в натуральной форме - 73,500т.р. (будут использованы в августе-ноябре 2021г.)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- 12,750т.р. (будут освоены в течение 2021г. по факту прочего приобретения (бутилир.вода)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</si>
  <si>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</si>
  <si>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 xml:space="preserve">Оказание услуг связи (Интернет) 60,15т.р.(ОБ-38,920т.р., МБ-21,230т.р.) 
Оказание услуг связи по микрофильмированию 70,00т.р.(ОБ-56,0т.р., МБ-14,0т.р.) </t>
  </si>
  <si>
    <t>1.1.5. Модернизация общедоступных библиотек города Когалыма</t>
  </si>
  <si>
    <t xml:space="preserve">Модернизация библиотеки (приобретение мебели) 317,3т.р.(ОБ-253,840т.р., МБ-63,460т.р.) </t>
  </si>
  <si>
    <t>в т.ч.софинанс</t>
  </si>
  <si>
    <t xml:space="preserve">1.2. Развитие музейного дела </t>
  </si>
  <si>
    <t>1.2.1. Пополнение фонда музея города Когалыма</t>
  </si>
  <si>
    <t>Остаток средств в сумме -314,7 т.руб.,  приобр.ОС оплата по факту на основании документов на оплату и акта приема-передачи муз.предметов, средства будут использованы в декабре.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</si>
  <si>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</si>
  <si>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</si>
  <si>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</si>
  <si>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</si>
  <si>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Остаток средств в сумме 3 991,113 т.руб., в т.ч.  в результате выплаты заработной платы и соц.выплат за июнь в июле - 1 729,680 т.р. , начисл. на зар.плату - 916,977 т.руб., оплаты за коммунальные услуги по фактическим расходам и показаниям счетчиков- 227,232 т.р.,оплаты за содержание здания по факту предоставленных документов на оплату от поставщика - 583,355 т.руб., оплата услуг связи -5,660 т.руб.,  оплата б/л за счет ср-в работод -109,414 т.руб.,оплата командировочных расходов -85,105 т.руб.,прочее приобр. - 0,039 т.руб., оплата проезда в льготный отпуск -330,151 т.руб., сан.кур.лечение-3,500 т.руб.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</si>
  <si>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</si>
  <si>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</si>
  <si>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</si>
  <si>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</si>
  <si>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Отклонение 6,504 тыс. руб. - экономия по оплате сценических костюмов.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</si>
  <si>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</si>
  <si>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</si>
  <si>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</si>
  <si>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</si>
  <si>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</si>
  <si>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</si>
  <si>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</si>
  <si>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</si>
  <si>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</si>
  <si>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</si>
  <si>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</si>
  <si>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</si>
  <si>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</si>
  <si>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</si>
  <si>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</si>
  <si>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Отклонение 4902,929: по оплате командировочных расходов и др.</t>
  </si>
  <si>
    <t>2.2.2. Поддержка деятелей культуры и искусства</t>
  </si>
  <si>
    <t>Состоялся конкурс на присуждение премии главы в сфере культуры и искусства. Присуждено и выплачено 5 премий сотрудникам муниципальных учреждений культуры города Когалыма.</t>
  </si>
  <si>
    <t>2.2.3. Обеспечение деятельности (оказание услуг) муниципального культурно-досугового учреждения города Когалыма</t>
  </si>
  <si>
    <t>Отклонение 4694,019 тыс. руб.:экономия по оплате больничных, льготного проезда и др.</t>
  </si>
  <si>
    <t>2.2.4. Поддержка немуниципальных организаций (коммерческих, некоммерческих), осуществляющих деятельность в сфере культуры</t>
  </si>
  <si>
    <t xml:space="preserve">Из бюджета города Когалыма субсидии в целях финансового обеспечения затрат в связи с выполнением муниципальной работы «Организация деятельности клубных формирований и формирований самодеятельного народного творчества» предоставлены:
1.1. Индивидуальному предпринимателю Мирсаяпову Фидану Радиковичу в размере 325 000,00 рублей на организацию деятельности клубного формирования Робототехническая студия «Роботориум» в период с 16.08.2021 по 31.12.2021.
1.2. Индивидуальному предпринимателю Максименко Евгению Валерьевичу в размере 325 000,00 рублей на организацию деятельности клубного формирования Вокальная студия «Музыкальная волна» в период с 15.08.2021 по 31.12.2021.
Из бюджета города Когалыма субсидии в целях финансового обеспечения затрат в связи с выполнением муниципальной работы «Организация и проведение культурно-массовых мероприятий» предоставлены:
1.1. Автономной некоммерческой организации «Театрально-культурный центр «Мираж» (далее - АНО «ТКЦ «Мираж») в размере 108 950,00 рублей на организацию мероприятия «Тренинг по актерскому мастерству»;
1.2. АНО «ТКЦ «Мираж» в размере 108 950,00 рублей на организацию мероприятия «Новогодний квест «MAGIC-BOX»»;
1.3. АНО «ТКЦ «Мираж» в размере 108 950,00 рублей на организацию мероприятия «Фестиваль-мюзикл «Мираж 25»»;
1.4. Индивидуальному предпринимателю Курамшиной Лилии Ринатовне в размере 108 950,00 рублей на организацию мероприятия «Фотовыставка, приуроченная ко Дню матери и декаде инвалидов»;
1.5. Индивидуальному предпринимателю Курамшиной Лилии Ринатовне в размере 108 950,00 рублей на организацию мероприятия «Праздник для детей из социально незащищённых групп «Новый год с неограниченными возможностями».
1.6. Автономной некоммерческой организации "Алые паруса Югра" в размере 108 950,00 рублей на организацию мероприятия "Конкурсно-игровая программа "Дед Мороз и его друзья".
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</si>
  <si>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</si>
  <si>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 xml:space="preserve">По результатам конкурса заявки в уполномоченный орган не поступили. 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</si>
  <si>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</si>
  <si>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Задача 3. Совершенствование системы управления в сфере культуры, архивного дела и историко-культурного наследия.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</si>
  <si>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</si>
  <si>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</si>
  <si>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</si>
  <si>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3.1.3. Проведение независимой оценки качества оказания услуг учреждениями культуры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</si>
  <si>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</si>
  <si>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</si>
  <si>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Приобретены модули (формат А3) в
количестве 500 шт.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</si>
  <si>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</si>
  <si>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помещений).</t>
  </si>
  <si>
    <t>Подпрограмма 4. "Развитие туризма"</t>
  </si>
  <si>
    <t>Задача 4. Создание благоприятных условий для развития туризма в городе Когалыме.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</si>
  <si>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</si>
  <si>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</si>
  <si>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</si>
  <si>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</si>
  <si>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Ответственный за составление сетевого графика Майер Т.Ф.,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</si>
</sst>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_(* #,##0.00_);_(* \(#,##0.00\);_(* &quot;-&quot;??_);_(@_)"/>
    <numFmt numFmtId="169" formatCode="#,##0.000_ ;[Red]\-#,##0.000\ "/>
    <numFmt numFmtId="170" formatCode="#,##0.000_р_.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vertical="center" wrapText="1"/>
    </xf>
    <xf numFmtId="0" fontId="5" fillId="2" borderId="4" xfId="1" applyFont="1" applyFill="1" applyBorder="1" applyAlignment="1" applyProtection="1">
      <alignment horizontal="left" vertical="top" wrapText="1"/>
    </xf>
    <xf numFmtId="0" fontId="5" fillId="2" borderId="2" xfId="1" applyFont="1" applyFill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right" wrapText="1"/>
    </xf>
    <xf numFmtId="2" fontId="5" fillId="3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horizontal="justify" wrapText="1"/>
    </xf>
    <xf numFmtId="167" fontId="5" fillId="3" borderId="3" xfId="0" applyNumberFormat="1" applyFont="1" applyFill="1" applyBorder="1" applyAlignment="1">
      <alignment horizontal="right" wrapText="1"/>
    </xf>
    <xf numFmtId="167" fontId="5" fillId="3" borderId="3" xfId="0" applyNumberFormat="1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vertical="center" wrapText="1"/>
    </xf>
    <xf numFmtId="4" fontId="5" fillId="4" borderId="0" xfId="1" applyNumberFormat="1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166" fontId="4" fillId="3" borderId="3" xfId="0" applyNumberFormat="1" applyFont="1" applyFill="1" applyBorder="1" applyAlignment="1">
      <alignment horizontal="justify" wrapText="1"/>
    </xf>
    <xf numFmtId="167" fontId="4" fillId="3" borderId="3" xfId="0" applyNumberFormat="1" applyFont="1" applyFill="1" applyBorder="1" applyAlignment="1">
      <alignment horizontal="right" wrapText="1"/>
    </xf>
    <xf numFmtId="166" fontId="4" fillId="4" borderId="3" xfId="0" applyNumberFormat="1" applyFont="1" applyFill="1" applyBorder="1" applyAlignment="1">
      <alignment horizontal="left" vertical="top" wrapText="1"/>
    </xf>
    <xf numFmtId="167" fontId="4" fillId="4" borderId="3" xfId="0" applyNumberFormat="1" applyFont="1" applyFill="1" applyBorder="1" applyAlignment="1">
      <alignment horizontal="right" wrapText="1"/>
    </xf>
    <xf numFmtId="167" fontId="5" fillId="4" borderId="3" xfId="0" applyNumberFormat="1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justify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vertical="top" wrapText="1"/>
    </xf>
    <xf numFmtId="166" fontId="4" fillId="0" borderId="3" xfId="0" applyNumberFormat="1" applyFont="1" applyFill="1" applyBorder="1" applyAlignment="1">
      <alignment horizontal="justify" vertical="top" wrapText="1"/>
    </xf>
    <xf numFmtId="167" fontId="4" fillId="0" borderId="3" xfId="0" applyNumberFormat="1" applyFont="1" applyFill="1" applyBorder="1" applyAlignment="1">
      <alignment horizontal="right" vertical="top" wrapText="1"/>
    </xf>
    <xf numFmtId="167" fontId="4" fillId="0" borderId="3" xfId="0" applyNumberFormat="1" applyFont="1" applyFill="1" applyBorder="1" applyAlignment="1" applyProtection="1">
      <alignment vertical="top" wrapText="1"/>
    </xf>
    <xf numFmtId="167" fontId="4" fillId="4" borderId="3" xfId="0" applyNumberFormat="1" applyFont="1" applyFill="1" applyBorder="1" applyAlignment="1" applyProtection="1">
      <alignment vertical="top" wrapText="1"/>
    </xf>
    <xf numFmtId="0" fontId="5" fillId="0" borderId="3" xfId="0" applyFont="1" applyFill="1" applyBorder="1" applyAlignment="1">
      <alignment vertical="top" wrapText="1"/>
    </xf>
    <xf numFmtId="168" fontId="4" fillId="4" borderId="3" xfId="0" applyNumberFormat="1" applyFont="1" applyFill="1" applyBorder="1" applyAlignment="1" applyProtection="1">
      <alignment vertical="top" wrapText="1"/>
    </xf>
    <xf numFmtId="168" fontId="4" fillId="4" borderId="3" xfId="2" applyNumberFormat="1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>
      <alignment horizontal="right" vertical="top" wrapText="1"/>
    </xf>
    <xf numFmtId="167" fontId="4" fillId="5" borderId="3" xfId="0" applyNumberFormat="1" applyFont="1" applyFill="1" applyBorder="1" applyAlignment="1">
      <alignment horizontal="right" vertical="top" wrapText="1"/>
    </xf>
    <xf numFmtId="0" fontId="5" fillId="5" borderId="3" xfId="0" applyFont="1" applyFill="1" applyBorder="1" applyAlignment="1">
      <alignment vertical="top" wrapText="1"/>
    </xf>
    <xf numFmtId="168" fontId="4" fillId="5" borderId="3" xfId="2" applyNumberFormat="1" applyFont="1" applyFill="1" applyBorder="1" applyAlignment="1" applyProtection="1">
      <alignment horizontal="center" vertical="top" wrapText="1"/>
    </xf>
    <xf numFmtId="0" fontId="5" fillId="5" borderId="0" xfId="1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7" fontId="4" fillId="4" borderId="3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167" fontId="4" fillId="5" borderId="3" xfId="0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>
      <alignment vertical="top" wrapText="1"/>
    </xf>
    <xf numFmtId="167" fontId="5" fillId="4" borderId="3" xfId="0" applyNumberFormat="1" applyFont="1" applyFill="1" applyBorder="1" applyAlignment="1">
      <alignment horizontal="right" vertical="top" wrapText="1"/>
    </xf>
    <xf numFmtId="166" fontId="4" fillId="5" borderId="3" xfId="0" applyNumberFormat="1" applyFont="1" applyFill="1" applyBorder="1" applyAlignment="1">
      <alignment horizontal="justify" vertical="top" wrapText="1"/>
    </xf>
    <xf numFmtId="166" fontId="5" fillId="3" borderId="3" xfId="0" applyNumberFormat="1" applyFont="1" applyFill="1" applyBorder="1" applyAlignment="1">
      <alignment horizontal="lef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 applyProtection="1">
      <alignment vertical="top" wrapText="1"/>
    </xf>
    <xf numFmtId="166" fontId="5" fillId="3" borderId="3" xfId="0" applyNumberFormat="1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vertical="top" wrapText="1"/>
    </xf>
    <xf numFmtId="166" fontId="4" fillId="3" borderId="3" xfId="0" applyNumberFormat="1" applyFont="1" applyFill="1" applyBorder="1" applyAlignment="1">
      <alignment horizontal="justify" vertical="top" wrapText="1"/>
    </xf>
    <xf numFmtId="167" fontId="4" fillId="3" borderId="3" xfId="0" applyNumberFormat="1" applyFont="1" applyFill="1" applyBorder="1" applyAlignment="1">
      <alignment horizontal="right" vertical="top" wrapText="1"/>
    </xf>
    <xf numFmtId="167" fontId="4" fillId="3" borderId="3" xfId="0" applyNumberFormat="1" applyFont="1" applyFill="1" applyBorder="1" applyAlignment="1" applyProtection="1">
      <alignment vertical="top" wrapText="1"/>
    </xf>
    <xf numFmtId="167" fontId="5" fillId="4" borderId="3" xfId="0" applyNumberFormat="1" applyFont="1" applyFill="1" applyBorder="1" applyAlignment="1" applyProtection="1">
      <alignment vertical="top" wrapText="1"/>
    </xf>
    <xf numFmtId="0" fontId="4" fillId="4" borderId="3" xfId="0" applyFont="1" applyFill="1" applyBorder="1" applyAlignment="1">
      <alignment vertical="top" wrapText="1"/>
    </xf>
    <xf numFmtId="166" fontId="5" fillId="4" borderId="3" xfId="0" applyNumberFormat="1" applyFont="1" applyFill="1" applyBorder="1" applyAlignment="1">
      <alignment horizontal="justify" vertical="top" wrapText="1"/>
    </xf>
    <xf numFmtId="166" fontId="4" fillId="4" borderId="3" xfId="0" applyNumberFormat="1" applyFont="1" applyFill="1" applyBorder="1" applyAlignment="1">
      <alignment horizontal="justify" vertical="top" wrapText="1"/>
    </xf>
    <xf numFmtId="169" fontId="4" fillId="4" borderId="3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left" vertical="top" wrapText="1"/>
    </xf>
    <xf numFmtId="166" fontId="4" fillId="4" borderId="3" xfId="0" applyNumberFormat="1" applyFont="1" applyFill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vertical="center" wrapText="1"/>
    </xf>
    <xf numFmtId="166" fontId="4" fillId="5" borderId="3" xfId="0" applyNumberFormat="1" applyFont="1" applyFill="1" applyBorder="1" applyAlignment="1">
      <alignment horizontal="right" vertical="top" wrapText="1"/>
    </xf>
    <xf numFmtId="0" fontId="5" fillId="5" borderId="3" xfId="1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166" fontId="5" fillId="2" borderId="3" xfId="0" applyNumberFormat="1" applyFont="1" applyFill="1" applyBorder="1" applyAlignment="1" applyProtection="1">
      <alignment vertical="top" wrapText="1"/>
    </xf>
    <xf numFmtId="166" fontId="5" fillId="2" borderId="0" xfId="1" applyNumberFormat="1" applyFont="1" applyFill="1" applyBorder="1" applyAlignment="1" applyProtection="1">
      <alignment vertical="top" wrapText="1"/>
    </xf>
    <xf numFmtId="166" fontId="5" fillId="2" borderId="7" xfId="1" applyNumberFormat="1" applyFont="1" applyFill="1" applyBorder="1" applyAlignment="1" applyProtection="1">
      <alignment vertical="top" wrapText="1"/>
    </xf>
    <xf numFmtId="166" fontId="4" fillId="3" borderId="3" xfId="0" applyNumberFormat="1" applyFont="1" applyFill="1" applyBorder="1" applyAlignment="1">
      <alignment horizontal="right" vertical="top" wrapText="1"/>
    </xf>
    <xf numFmtId="166" fontId="4" fillId="3" borderId="3" xfId="0" applyNumberFormat="1" applyFont="1" applyFill="1" applyBorder="1" applyAlignment="1" applyProtection="1">
      <alignment vertical="top" wrapText="1"/>
    </xf>
    <xf numFmtId="167" fontId="4" fillId="6" borderId="3" xfId="0" applyNumberFormat="1" applyFont="1" applyFill="1" applyBorder="1" applyAlignment="1">
      <alignment horizontal="right" vertical="top" wrapText="1"/>
    </xf>
    <xf numFmtId="167" fontId="4" fillId="4" borderId="3" xfId="0" applyNumberFormat="1" applyFont="1" applyFill="1" applyBorder="1" applyAlignment="1" applyProtection="1">
      <alignment horizontal="right" vertical="top" wrapText="1"/>
    </xf>
    <xf numFmtId="0" fontId="4" fillId="4" borderId="6" xfId="0" applyFont="1" applyFill="1" applyBorder="1" applyAlignment="1">
      <alignment horizontal="left" vertical="top" wrapText="1"/>
    </xf>
    <xf numFmtId="167" fontId="4" fillId="7" borderId="3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166" fontId="5" fillId="3" borderId="3" xfId="0" applyNumberFormat="1" applyFont="1" applyFill="1" applyBorder="1" applyAlignment="1">
      <alignment horizontal="right" vertical="top" wrapText="1"/>
    </xf>
    <xf numFmtId="166" fontId="5" fillId="3" borderId="3" xfId="0" applyNumberFormat="1" applyFont="1" applyFill="1" applyBorder="1" applyAlignment="1" applyProtection="1">
      <alignment vertical="top" wrapText="1"/>
    </xf>
    <xf numFmtId="167" fontId="4" fillId="3" borderId="3" xfId="0" applyNumberFormat="1" applyFont="1" applyFill="1" applyBorder="1" applyAlignment="1" applyProtection="1">
      <alignment horizontal="right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7" fontId="4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167" fontId="4" fillId="4" borderId="3" xfId="0" applyNumberFormat="1" applyFont="1" applyFill="1" applyBorder="1" applyAlignment="1" applyProtection="1">
      <alignment horizontal="center" vertical="top" wrapText="1"/>
    </xf>
    <xf numFmtId="166" fontId="5" fillId="8" borderId="3" xfId="0" applyNumberFormat="1" applyFont="1" applyFill="1" applyBorder="1" applyAlignment="1">
      <alignment horizontal="justify" vertical="top" wrapText="1"/>
    </xf>
    <xf numFmtId="167" fontId="5" fillId="8" borderId="3" xfId="0" applyNumberFormat="1" applyFont="1" applyFill="1" applyBorder="1" applyAlignment="1">
      <alignment horizontal="right" vertical="top" wrapText="1"/>
    </xf>
    <xf numFmtId="0" fontId="4" fillId="8" borderId="3" xfId="0" applyFont="1" applyFill="1" applyBorder="1" applyAlignment="1">
      <alignment vertical="top" wrapText="1"/>
    </xf>
    <xf numFmtId="0" fontId="4" fillId="8" borderId="0" xfId="1" applyFont="1" applyFill="1" applyAlignment="1">
      <alignment vertical="center" wrapText="1"/>
    </xf>
    <xf numFmtId="166" fontId="4" fillId="9" borderId="3" xfId="0" applyNumberFormat="1" applyFont="1" applyFill="1" applyBorder="1" applyAlignment="1">
      <alignment horizontal="justify" vertical="top" wrapText="1"/>
    </xf>
    <xf numFmtId="167" fontId="4" fillId="9" borderId="3" xfId="0" applyNumberFormat="1" applyFont="1" applyFill="1" applyBorder="1" applyAlignment="1">
      <alignment horizontal="right" vertical="top" wrapText="1"/>
    </xf>
    <xf numFmtId="0" fontId="5" fillId="9" borderId="3" xfId="0" applyFont="1" applyFill="1" applyBorder="1" applyAlignment="1">
      <alignment vertical="top" wrapText="1"/>
    </xf>
    <xf numFmtId="0" fontId="5" fillId="9" borderId="0" xfId="1" applyFont="1" applyFill="1" applyBorder="1" applyAlignment="1">
      <alignment vertical="center" wrapText="1"/>
    </xf>
    <xf numFmtId="166" fontId="5" fillId="5" borderId="3" xfId="0" applyNumberFormat="1" applyFont="1" applyFill="1" applyBorder="1" applyAlignment="1">
      <alignment horizontal="right" vertical="top" wrapText="1"/>
    </xf>
    <xf numFmtId="167" fontId="5" fillId="5" borderId="3" xfId="0" applyNumberFormat="1" applyFont="1" applyFill="1" applyBorder="1" applyAlignment="1">
      <alignment horizontal="right" vertical="top" wrapText="1"/>
    </xf>
    <xf numFmtId="166" fontId="4" fillId="9" borderId="3" xfId="0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justify" wrapText="1"/>
    </xf>
    <xf numFmtId="164" fontId="5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vertical="center" wrapText="1"/>
    </xf>
    <xf numFmtId="2" fontId="4" fillId="0" borderId="0" xfId="1" applyNumberFormat="1" applyFont="1" applyFill="1" applyAlignment="1">
      <alignment vertical="center" wrapText="1"/>
    </xf>
    <xf numFmtId="14" fontId="4" fillId="0" borderId="0" xfId="1" applyNumberFormat="1" applyFont="1" applyFill="1" applyAlignment="1">
      <alignment horizontal="left" vertical="center" wrapText="1"/>
    </xf>
    <xf numFmtId="0" fontId="8" fillId="0" borderId="0" xfId="0" applyFont="1"/>
    <xf numFmtId="2" fontId="4" fillId="4" borderId="3" xfId="0" applyNumberFormat="1" applyFont="1" applyFill="1" applyBorder="1" applyAlignment="1" applyProtection="1">
      <alignment horizontal="right" vertical="top" wrapText="1"/>
    </xf>
    <xf numFmtId="2" fontId="4" fillId="4" borderId="3" xfId="2" applyNumberFormat="1" applyFont="1" applyFill="1" applyBorder="1" applyAlignment="1" applyProtection="1">
      <alignment horizontal="right" vertical="top" wrapText="1"/>
    </xf>
    <xf numFmtId="2" fontId="4" fillId="5" borderId="3" xfId="2" applyNumberFormat="1" applyFont="1" applyFill="1" applyBorder="1" applyAlignment="1" applyProtection="1">
      <alignment horizontal="righ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84"/>
  <sheetViews>
    <sheetView tabSelected="1" topLeftCell="Q1" workbookViewId="0">
      <selection activeCell="AE274" sqref="AE274"/>
    </sheetView>
  </sheetViews>
  <sheetFormatPr defaultRowHeight="12.75" x14ac:dyDescent="0.2"/>
  <cols>
    <col min="1" max="1" width="30" style="128" customWidth="1"/>
    <col min="2" max="5" width="12.42578125" style="128" bestFit="1" customWidth="1"/>
    <col min="6" max="6" width="12.42578125" style="128" customWidth="1"/>
    <col min="7" max="7" width="12.28515625" style="128" customWidth="1"/>
    <col min="8" max="8" width="11.28515625" style="128" bestFit="1" customWidth="1"/>
    <col min="9" max="9" width="10.140625" style="128" bestFit="1" customWidth="1"/>
    <col min="10" max="12" width="11.28515625" style="128" bestFit="1" customWidth="1"/>
    <col min="13" max="13" width="12.42578125" style="128" bestFit="1" customWidth="1"/>
    <col min="14" max="31" width="11.28515625" style="128" bestFit="1" customWidth="1"/>
    <col min="32" max="32" width="18.7109375" style="128" customWidth="1"/>
    <col min="33" max="35" width="11.28515625" style="128" bestFit="1" customWidth="1"/>
    <col min="36" max="43" width="9.28515625" style="128" bestFit="1" customWidth="1"/>
    <col min="44" max="16384" width="9.140625" style="128"/>
  </cols>
  <sheetData>
    <row r="1" spans="1:35" s="3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s="3" customFormat="1" ht="27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</row>
    <row r="3" spans="1:35" s="3" customFormat="1" ht="20.25" customHeight="1" x14ac:dyDescent="0.25">
      <c r="A3" s="6"/>
      <c r="B3" s="5"/>
      <c r="C3" s="5"/>
      <c r="D3" s="5"/>
      <c r="E3" s="5"/>
      <c r="F3" s="5"/>
      <c r="G3" s="5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  <c r="AB3" s="8"/>
      <c r="AC3" s="8"/>
      <c r="AD3" s="8"/>
      <c r="AE3" s="9"/>
      <c r="AF3" s="9"/>
    </row>
    <row r="4" spans="1:35" s="15" customFormat="1" ht="51" x14ac:dyDescent="0.25">
      <c r="A4" s="10" t="s">
        <v>2</v>
      </c>
      <c r="B4" s="11" t="s">
        <v>3</v>
      </c>
      <c r="C4" s="11"/>
      <c r="D4" s="11"/>
      <c r="E4" s="11"/>
      <c r="F4" s="12" t="s">
        <v>4</v>
      </c>
      <c r="G4" s="13"/>
      <c r="H4" s="12" t="s">
        <v>5</v>
      </c>
      <c r="I4" s="13"/>
      <c r="J4" s="12" t="s">
        <v>6</v>
      </c>
      <c r="K4" s="13"/>
      <c r="L4" s="12" t="s">
        <v>7</v>
      </c>
      <c r="M4" s="13"/>
      <c r="N4" s="12" t="s">
        <v>8</v>
      </c>
      <c r="O4" s="13"/>
      <c r="P4" s="12" t="s">
        <v>9</v>
      </c>
      <c r="Q4" s="13"/>
      <c r="R4" s="12" t="s">
        <v>10</v>
      </c>
      <c r="S4" s="13"/>
      <c r="T4" s="12" t="s">
        <v>11</v>
      </c>
      <c r="U4" s="13"/>
      <c r="V4" s="12" t="s">
        <v>12</v>
      </c>
      <c r="W4" s="13"/>
      <c r="X4" s="12" t="s">
        <v>13</v>
      </c>
      <c r="Y4" s="13"/>
      <c r="Z4" s="12" t="s">
        <v>14</v>
      </c>
      <c r="AA4" s="13"/>
      <c r="AB4" s="12" t="s">
        <v>15</v>
      </c>
      <c r="AC4" s="13"/>
      <c r="AD4" s="12" t="s">
        <v>16</v>
      </c>
      <c r="AE4" s="13"/>
      <c r="AF4" s="14" t="s">
        <v>17</v>
      </c>
    </row>
    <row r="5" spans="1:35" s="15" customFormat="1" ht="63.75" customHeight="1" x14ac:dyDescent="0.25">
      <c r="A5" s="10"/>
      <c r="B5" s="11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6" t="s">
        <v>23</v>
      </c>
      <c r="I5" s="16" t="s">
        <v>24</v>
      </c>
      <c r="J5" s="16" t="s">
        <v>23</v>
      </c>
      <c r="K5" s="16" t="s">
        <v>24</v>
      </c>
      <c r="L5" s="16" t="s">
        <v>23</v>
      </c>
      <c r="M5" s="16" t="s">
        <v>24</v>
      </c>
      <c r="N5" s="16" t="s">
        <v>23</v>
      </c>
      <c r="O5" s="16" t="s">
        <v>24</v>
      </c>
      <c r="P5" s="16" t="s">
        <v>23</v>
      </c>
      <c r="Q5" s="16" t="s">
        <v>24</v>
      </c>
      <c r="R5" s="16" t="s">
        <v>23</v>
      </c>
      <c r="S5" s="16" t="s">
        <v>24</v>
      </c>
      <c r="T5" s="16" t="s">
        <v>23</v>
      </c>
      <c r="U5" s="16" t="s">
        <v>24</v>
      </c>
      <c r="V5" s="16" t="s">
        <v>23</v>
      </c>
      <c r="W5" s="16" t="s">
        <v>24</v>
      </c>
      <c r="X5" s="16" t="s">
        <v>23</v>
      </c>
      <c r="Y5" s="16" t="s">
        <v>24</v>
      </c>
      <c r="Z5" s="16" t="s">
        <v>23</v>
      </c>
      <c r="AA5" s="16" t="s">
        <v>24</v>
      </c>
      <c r="AB5" s="16" t="s">
        <v>23</v>
      </c>
      <c r="AC5" s="16" t="s">
        <v>24</v>
      </c>
      <c r="AD5" s="16" t="s">
        <v>23</v>
      </c>
      <c r="AE5" s="16" t="s">
        <v>24</v>
      </c>
      <c r="AF5" s="14"/>
    </row>
    <row r="6" spans="1:35" s="18" customFormat="1" ht="24.7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4"/>
    </row>
    <row r="7" spans="1:35" s="22" customFormat="1" ht="18.75" customHeight="1" x14ac:dyDescent="0.25">
      <c r="A7" s="19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  <c r="AF7" s="21"/>
    </row>
    <row r="8" spans="1:35" s="22" customFormat="1" ht="18.75" customHeight="1" x14ac:dyDescent="0.25">
      <c r="A8" s="19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1"/>
    </row>
    <row r="9" spans="1:35" s="27" customFormat="1" ht="18.75" customHeight="1" x14ac:dyDescent="0.2">
      <c r="A9" s="23" t="s">
        <v>27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5" s="33" customFormat="1" x14ac:dyDescent="0.2">
      <c r="A10" s="28" t="s">
        <v>28</v>
      </c>
      <c r="B10" s="29">
        <f>B11+B12+B13</f>
        <v>54971.47971</v>
      </c>
      <c r="C10" s="29">
        <f>C11+C12+C13</f>
        <v>54971.47971</v>
      </c>
      <c r="D10" s="29">
        <f>D11+D12+D13</f>
        <v>47330.056819999998</v>
      </c>
      <c r="E10" s="29">
        <f>E11+E12+E13</f>
        <v>47393.516819999997</v>
      </c>
      <c r="F10" s="29">
        <f>E10/B10*100</f>
        <v>86.214737296544925</v>
      </c>
      <c r="G10" s="29">
        <f>E10/C10*100</f>
        <v>86.214737296544925</v>
      </c>
      <c r="H10" s="30">
        <f>H11+H12+H13</f>
        <v>1807.35</v>
      </c>
      <c r="I10" s="30">
        <f t="shared" ref="I10:AE10" si="0">I11+I12+I13</f>
        <v>1610.36682</v>
      </c>
      <c r="J10" s="30">
        <f t="shared" si="0"/>
        <v>5691.9250000000002</v>
      </c>
      <c r="K10" s="30">
        <f t="shared" si="0"/>
        <v>4560.1200000000008</v>
      </c>
      <c r="L10" s="30">
        <f t="shared" si="0"/>
        <v>5701.125</v>
      </c>
      <c r="M10" s="30">
        <f t="shared" si="0"/>
        <v>4203.97</v>
      </c>
      <c r="N10" s="30">
        <f t="shared" si="0"/>
        <v>5756.4550000000008</v>
      </c>
      <c r="O10" s="30">
        <f t="shared" si="0"/>
        <v>5212.2950000000001</v>
      </c>
      <c r="P10" s="30">
        <f t="shared" si="0"/>
        <v>6779.42</v>
      </c>
      <c r="Q10" s="30">
        <f t="shared" si="0"/>
        <v>5587.48</v>
      </c>
      <c r="R10" s="30">
        <f t="shared" si="0"/>
        <v>6103.9950000000008</v>
      </c>
      <c r="S10" s="30">
        <f t="shared" si="0"/>
        <v>6426.87</v>
      </c>
      <c r="T10" s="30">
        <f t="shared" si="0"/>
        <v>6211.3250000000007</v>
      </c>
      <c r="U10" s="30">
        <f t="shared" si="0"/>
        <v>6222.8950000000004</v>
      </c>
      <c r="V10" s="30">
        <f t="shared" si="0"/>
        <v>2229.8449999999998</v>
      </c>
      <c r="W10" s="30">
        <f t="shared" si="0"/>
        <v>3225.0199999999995</v>
      </c>
      <c r="X10" s="30">
        <f t="shared" si="0"/>
        <v>3636.0549999999998</v>
      </c>
      <c r="Y10" s="30">
        <f t="shared" si="0"/>
        <v>3126.2749999999996</v>
      </c>
      <c r="Z10" s="30">
        <f t="shared" si="0"/>
        <v>3360.125</v>
      </c>
      <c r="AA10" s="30">
        <f t="shared" si="0"/>
        <v>3720.625</v>
      </c>
      <c r="AB10" s="30">
        <f t="shared" si="0"/>
        <v>3372.009</v>
      </c>
      <c r="AC10" s="30">
        <f t="shared" si="0"/>
        <v>3287.4799999999996</v>
      </c>
      <c r="AD10" s="30">
        <f t="shared" si="0"/>
        <v>4099.7307099999998</v>
      </c>
      <c r="AE10" s="30">
        <f t="shared" si="0"/>
        <v>0</v>
      </c>
      <c r="AF10" s="31"/>
      <c r="AG10" s="32">
        <f>H10+J10+L10+N10+P10+R10+T10+V10+X10+Z10+AB10+AD10</f>
        <v>54749.359710000004</v>
      </c>
      <c r="AH10" s="32">
        <f t="shared" ref="AH10:AI73" si="1">H10+J10+L10+N10+P10+R10+T10</f>
        <v>38051.595000000001</v>
      </c>
      <c r="AI10" s="32">
        <f t="shared" si="1"/>
        <v>33823.99682</v>
      </c>
    </row>
    <row r="11" spans="1:35" s="33" customFormat="1" x14ac:dyDescent="0.2">
      <c r="A11" s="34" t="s">
        <v>29</v>
      </c>
      <c r="B11" s="35">
        <f t="shared" ref="B11:D13" si="2">B17+B24+B30+B36</f>
        <v>77.3</v>
      </c>
      <c r="C11" s="35">
        <f t="shared" si="2"/>
        <v>77.3</v>
      </c>
      <c r="D11" s="35">
        <f t="shared" si="2"/>
        <v>0</v>
      </c>
      <c r="E11" s="35">
        <f>E17+E24+E30+E36+D43</f>
        <v>0</v>
      </c>
      <c r="F11" s="35">
        <f>E11/B11*100</f>
        <v>0</v>
      </c>
      <c r="G11" s="35">
        <f>E11/C11*100</f>
        <v>0</v>
      </c>
      <c r="H11" s="35">
        <f t="shared" ref="H11:AE11" si="3">H17+H24+H30+H36+H43</f>
        <v>0</v>
      </c>
      <c r="I11" s="35">
        <f t="shared" si="3"/>
        <v>0</v>
      </c>
      <c r="J11" s="35">
        <f t="shared" si="3"/>
        <v>0</v>
      </c>
      <c r="K11" s="35">
        <f t="shared" si="3"/>
        <v>0</v>
      </c>
      <c r="L11" s="35">
        <f t="shared" si="3"/>
        <v>0</v>
      </c>
      <c r="M11" s="35">
        <f t="shared" si="3"/>
        <v>0</v>
      </c>
      <c r="N11" s="35">
        <f t="shared" si="3"/>
        <v>0</v>
      </c>
      <c r="O11" s="35">
        <f t="shared" si="3"/>
        <v>0</v>
      </c>
      <c r="P11" s="35">
        <f t="shared" si="3"/>
        <v>0</v>
      </c>
      <c r="Q11" s="35">
        <f t="shared" si="3"/>
        <v>0</v>
      </c>
      <c r="R11" s="35">
        <f t="shared" si="3"/>
        <v>0</v>
      </c>
      <c r="S11" s="35">
        <f t="shared" si="3"/>
        <v>0</v>
      </c>
      <c r="T11" s="35">
        <f t="shared" si="3"/>
        <v>0</v>
      </c>
      <c r="U11" s="35">
        <f t="shared" si="3"/>
        <v>0</v>
      </c>
      <c r="V11" s="35">
        <f t="shared" si="3"/>
        <v>0</v>
      </c>
      <c r="W11" s="35">
        <f t="shared" si="3"/>
        <v>0</v>
      </c>
      <c r="X11" s="35">
        <f t="shared" si="3"/>
        <v>0</v>
      </c>
      <c r="Y11" s="35">
        <f t="shared" si="3"/>
        <v>0</v>
      </c>
      <c r="Z11" s="35">
        <f t="shared" si="3"/>
        <v>0</v>
      </c>
      <c r="AA11" s="35">
        <f t="shared" si="3"/>
        <v>0</v>
      </c>
      <c r="AB11" s="35">
        <f t="shared" si="3"/>
        <v>0</v>
      </c>
      <c r="AC11" s="35">
        <f t="shared" si="3"/>
        <v>0</v>
      </c>
      <c r="AD11" s="35">
        <f t="shared" si="3"/>
        <v>77.3</v>
      </c>
      <c r="AE11" s="35">
        <f t="shared" si="3"/>
        <v>0</v>
      </c>
      <c r="AF11" s="31"/>
      <c r="AG11" s="32">
        <f t="shared" ref="AG11:AG74" si="4">H11+J11+L11+N11+P11+R11+T11+V11+X11+Z11+AB11+AD11</f>
        <v>77.3</v>
      </c>
      <c r="AH11" s="32">
        <f t="shared" si="1"/>
        <v>0</v>
      </c>
      <c r="AI11" s="32">
        <f t="shared" si="1"/>
        <v>0</v>
      </c>
    </row>
    <row r="12" spans="1:35" s="33" customFormat="1" x14ac:dyDescent="0.2">
      <c r="A12" s="34" t="s">
        <v>30</v>
      </c>
      <c r="B12" s="35">
        <f>B18+B25+B31+B37+B44</f>
        <v>807.66761000000008</v>
      </c>
      <c r="C12" s="35">
        <f>C18+C25+C31+C37+C44</f>
        <v>807.66761000000008</v>
      </c>
      <c r="D12" s="35">
        <f>E12</f>
        <v>608.36500000000001</v>
      </c>
      <c r="E12" s="35">
        <f>E18+E25+E31+E37+E44</f>
        <v>608.36500000000001</v>
      </c>
      <c r="F12" s="35">
        <f>E12/B12*100</f>
        <v>75.323684207170317</v>
      </c>
      <c r="G12" s="35">
        <f>E12/C12*100</f>
        <v>75.323684207170317</v>
      </c>
      <c r="H12" s="35">
        <f t="shared" ref="H12:AE12" si="5">H18+H25+H31+H36+H44</f>
        <v>0</v>
      </c>
      <c r="I12" s="35">
        <f t="shared" si="5"/>
        <v>0</v>
      </c>
      <c r="J12" s="35">
        <f t="shared" si="5"/>
        <v>0</v>
      </c>
      <c r="K12" s="35">
        <f t="shared" si="5"/>
        <v>0</v>
      </c>
      <c r="L12" s="35">
        <f t="shared" si="5"/>
        <v>0</v>
      </c>
      <c r="M12" s="35">
        <f t="shared" si="5"/>
        <v>0</v>
      </c>
      <c r="N12" s="35">
        <f t="shared" si="5"/>
        <v>9.1170000000000009</v>
      </c>
      <c r="O12" s="35">
        <f t="shared" si="5"/>
        <v>9.1170000000000009</v>
      </c>
      <c r="P12" s="35">
        <f t="shared" si="5"/>
        <v>287.95299999999997</v>
      </c>
      <c r="Q12" s="35">
        <f t="shared" si="5"/>
        <v>287.95299999999997</v>
      </c>
      <c r="R12" s="35">
        <f t="shared" si="5"/>
        <v>9.1170000000000009</v>
      </c>
      <c r="S12" s="35">
        <f t="shared" si="5"/>
        <v>9.1199999999999992</v>
      </c>
      <c r="T12" s="35">
        <f t="shared" si="5"/>
        <v>9.1170000000000009</v>
      </c>
      <c r="U12" s="35">
        <f t="shared" si="5"/>
        <v>9.1170000000000009</v>
      </c>
      <c r="V12" s="35">
        <f t="shared" si="5"/>
        <v>9.1170000000000009</v>
      </c>
      <c r="W12" s="35">
        <f t="shared" si="5"/>
        <v>9.1199999999999992</v>
      </c>
      <c r="X12" s="35">
        <f t="shared" si="5"/>
        <v>55.581000000000003</v>
      </c>
      <c r="Y12" s="35">
        <f t="shared" si="5"/>
        <v>55.581000000000003</v>
      </c>
      <c r="Z12" s="35">
        <f t="shared" si="5"/>
        <v>9.1170000000000009</v>
      </c>
      <c r="AA12" s="35">
        <f t="shared" si="5"/>
        <v>9.1170000000000009</v>
      </c>
      <c r="AB12" s="35">
        <f t="shared" si="5"/>
        <v>9.1170000000000009</v>
      </c>
      <c r="AC12" s="35">
        <f t="shared" si="5"/>
        <v>9.1199999999999992</v>
      </c>
      <c r="AD12" s="35">
        <f t="shared" si="5"/>
        <v>187.31161</v>
      </c>
      <c r="AE12" s="35">
        <f t="shared" si="5"/>
        <v>0</v>
      </c>
      <c r="AF12" s="31"/>
      <c r="AG12" s="32">
        <f t="shared" si="4"/>
        <v>585.54761000000008</v>
      </c>
      <c r="AH12" s="32">
        <f t="shared" si="1"/>
        <v>315.30400000000003</v>
      </c>
      <c r="AI12" s="32">
        <f t="shared" si="1"/>
        <v>315.30700000000002</v>
      </c>
    </row>
    <row r="13" spans="1:35" s="33" customFormat="1" x14ac:dyDescent="0.2">
      <c r="A13" s="34" t="s">
        <v>31</v>
      </c>
      <c r="B13" s="35">
        <f>B19+B26+B32+B38+B45</f>
        <v>54086.5121</v>
      </c>
      <c r="C13" s="35">
        <f t="shared" ref="C13" si="6">C19+C26+C32+C38+C45</f>
        <v>54086.5121</v>
      </c>
      <c r="D13" s="35">
        <f t="shared" si="2"/>
        <v>46721.69182</v>
      </c>
      <c r="E13" s="35">
        <f>E19+E26+E32+E38+E45</f>
        <v>46785.151819999999</v>
      </c>
      <c r="F13" s="35">
        <f>E13/B13*100</f>
        <v>86.500589524980668</v>
      </c>
      <c r="G13" s="35">
        <f>E13/C13*100</f>
        <v>86.500589524980668</v>
      </c>
      <c r="H13" s="35">
        <f t="shared" ref="H13:AE13" si="7">H19+H26+H32+H38+H45</f>
        <v>1807.35</v>
      </c>
      <c r="I13" s="35">
        <f t="shared" si="7"/>
        <v>1610.36682</v>
      </c>
      <c r="J13" s="35">
        <f t="shared" si="7"/>
        <v>5691.9250000000002</v>
      </c>
      <c r="K13" s="35">
        <f t="shared" si="7"/>
        <v>4560.1200000000008</v>
      </c>
      <c r="L13" s="35">
        <f t="shared" si="7"/>
        <v>5701.125</v>
      </c>
      <c r="M13" s="35">
        <f t="shared" si="7"/>
        <v>4203.97</v>
      </c>
      <c r="N13" s="35">
        <f t="shared" si="7"/>
        <v>5747.3380000000006</v>
      </c>
      <c r="O13" s="35">
        <f t="shared" si="7"/>
        <v>5203.1779999999999</v>
      </c>
      <c r="P13" s="35">
        <f t="shared" si="7"/>
        <v>6491.4669999999996</v>
      </c>
      <c r="Q13" s="35">
        <f t="shared" si="7"/>
        <v>5299.527</v>
      </c>
      <c r="R13" s="35">
        <f t="shared" si="7"/>
        <v>6094.8780000000006</v>
      </c>
      <c r="S13" s="35">
        <f t="shared" si="7"/>
        <v>6417.75</v>
      </c>
      <c r="T13" s="35">
        <f t="shared" si="7"/>
        <v>6202.2080000000005</v>
      </c>
      <c r="U13" s="35">
        <f t="shared" si="7"/>
        <v>6213.7780000000002</v>
      </c>
      <c r="V13" s="35">
        <f t="shared" si="7"/>
        <v>2220.7279999999996</v>
      </c>
      <c r="W13" s="35">
        <f t="shared" si="7"/>
        <v>3215.8999999999996</v>
      </c>
      <c r="X13" s="35">
        <f t="shared" si="7"/>
        <v>3580.4739999999997</v>
      </c>
      <c r="Y13" s="35">
        <f t="shared" si="7"/>
        <v>3070.6939999999995</v>
      </c>
      <c r="Z13" s="35">
        <f t="shared" si="7"/>
        <v>3351.0079999999998</v>
      </c>
      <c r="AA13" s="35">
        <f t="shared" si="7"/>
        <v>3711.5079999999998</v>
      </c>
      <c r="AB13" s="35">
        <f t="shared" si="7"/>
        <v>3362.8919999999998</v>
      </c>
      <c r="AC13" s="35">
        <f t="shared" si="7"/>
        <v>3278.3599999999997</v>
      </c>
      <c r="AD13" s="35">
        <f t="shared" si="7"/>
        <v>3835.1190999999999</v>
      </c>
      <c r="AE13" s="35">
        <f t="shared" si="7"/>
        <v>0</v>
      </c>
      <c r="AF13" s="31"/>
      <c r="AG13" s="32">
        <f t="shared" si="4"/>
        <v>54086.512100000007</v>
      </c>
      <c r="AH13" s="32">
        <f t="shared" si="1"/>
        <v>37736.291000000005</v>
      </c>
      <c r="AI13" s="32">
        <f t="shared" si="1"/>
        <v>33508.68982</v>
      </c>
    </row>
    <row r="14" spans="1:35" s="33" customFormat="1" x14ac:dyDescent="0.2">
      <c r="A14" s="34" t="s">
        <v>32</v>
      </c>
      <c r="B14" s="35">
        <f>B21+B27+B33+B40</f>
        <v>0</v>
      </c>
      <c r="C14" s="35"/>
      <c r="D14" s="35">
        <f>D21+D27+D33+D40</f>
        <v>0</v>
      </c>
      <c r="E14" s="35">
        <f>E21+E27+E33+E40</f>
        <v>0</v>
      </c>
      <c r="F14" s="35" t="e">
        <f>E14/B14*100</f>
        <v>#DIV/0!</v>
      </c>
      <c r="G14" s="35" t="e">
        <f>E14/C14*100</f>
        <v>#DIV/0!</v>
      </c>
      <c r="H14" s="35">
        <f t="shared" ref="H14:AE14" si="8">H21+H27+H33+H40</f>
        <v>0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0</v>
      </c>
      <c r="O14" s="35">
        <f t="shared" si="8"/>
        <v>0</v>
      </c>
      <c r="P14" s="35">
        <f t="shared" si="8"/>
        <v>0</v>
      </c>
      <c r="Q14" s="35">
        <f t="shared" si="8"/>
        <v>0</v>
      </c>
      <c r="R14" s="35">
        <f t="shared" si="8"/>
        <v>0</v>
      </c>
      <c r="S14" s="35">
        <f t="shared" si="8"/>
        <v>0</v>
      </c>
      <c r="T14" s="35">
        <f t="shared" si="8"/>
        <v>0</v>
      </c>
      <c r="U14" s="35">
        <f t="shared" si="8"/>
        <v>0</v>
      </c>
      <c r="V14" s="35">
        <f t="shared" si="8"/>
        <v>0</v>
      </c>
      <c r="W14" s="35">
        <f t="shared" si="8"/>
        <v>0</v>
      </c>
      <c r="X14" s="35">
        <f t="shared" si="8"/>
        <v>0</v>
      </c>
      <c r="Y14" s="35">
        <f t="shared" si="8"/>
        <v>0</v>
      </c>
      <c r="Z14" s="35">
        <f t="shared" si="8"/>
        <v>0</v>
      </c>
      <c r="AA14" s="35">
        <f t="shared" si="8"/>
        <v>0</v>
      </c>
      <c r="AB14" s="35">
        <f t="shared" si="8"/>
        <v>0</v>
      </c>
      <c r="AC14" s="35">
        <f t="shared" si="8"/>
        <v>0</v>
      </c>
      <c r="AD14" s="35">
        <f t="shared" si="8"/>
        <v>0</v>
      </c>
      <c r="AE14" s="35">
        <f t="shared" si="8"/>
        <v>0</v>
      </c>
      <c r="AF14" s="31"/>
      <c r="AG14" s="32">
        <f t="shared" si="4"/>
        <v>0</v>
      </c>
      <c r="AH14" s="32">
        <f t="shared" si="1"/>
        <v>0</v>
      </c>
      <c r="AI14" s="32">
        <f t="shared" si="1"/>
        <v>0</v>
      </c>
    </row>
    <row r="15" spans="1:35" s="33" customFormat="1" ht="41.25" customHeight="1" x14ac:dyDescent="0.2">
      <c r="A15" s="36" t="s">
        <v>33</v>
      </c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 t="s">
        <v>34</v>
      </c>
      <c r="AG15" s="32">
        <f t="shared" si="4"/>
        <v>0</v>
      </c>
      <c r="AH15" s="32">
        <f t="shared" si="1"/>
        <v>0</v>
      </c>
      <c r="AI15" s="32">
        <f t="shared" si="1"/>
        <v>0</v>
      </c>
    </row>
    <row r="16" spans="1:35" s="27" customFormat="1" ht="64.5" customHeight="1" x14ac:dyDescent="0.25">
      <c r="A16" s="40" t="s">
        <v>28</v>
      </c>
      <c r="B16" s="41">
        <f>B18+B19+B17</f>
        <v>1218.8241100000002</v>
      </c>
      <c r="C16" s="41">
        <f>C17+C18+C19</f>
        <v>1218.8241100000002</v>
      </c>
      <c r="D16" s="41">
        <f>D17+D18+D19</f>
        <v>889.6</v>
      </c>
      <c r="E16" s="41">
        <f>E17+E18+E19</f>
        <v>889.6</v>
      </c>
      <c r="F16" s="41">
        <f>E16/B16*100</f>
        <v>72.988382220302469</v>
      </c>
      <c r="G16" s="41">
        <f>E16/C16*100</f>
        <v>72.988382220302469</v>
      </c>
      <c r="H16" s="42">
        <f>H18+H19+H17</f>
        <v>0</v>
      </c>
      <c r="I16" s="42"/>
      <c r="J16" s="42">
        <f t="shared" ref="J16:AD16" si="9">J18+J19+J17</f>
        <v>209.27500000000001</v>
      </c>
      <c r="K16" s="42">
        <f t="shared" si="9"/>
        <v>209.28</v>
      </c>
      <c r="L16" s="42">
        <f t="shared" si="9"/>
        <v>159.27500000000001</v>
      </c>
      <c r="M16" s="42">
        <f t="shared" si="9"/>
        <v>159.28</v>
      </c>
      <c r="N16" s="42">
        <f t="shared" si="9"/>
        <v>109.27500000000001</v>
      </c>
      <c r="O16" s="42">
        <f>O18+O19+O17</f>
        <v>109.27500000000001</v>
      </c>
      <c r="P16" s="42">
        <f t="shared" si="9"/>
        <v>40.519999999999996</v>
      </c>
      <c r="Q16" s="42">
        <f t="shared" si="9"/>
        <v>40.519999999999996</v>
      </c>
      <c r="R16" s="42">
        <f t="shared" si="9"/>
        <v>266.77500000000003</v>
      </c>
      <c r="S16" s="42">
        <f t="shared" si="9"/>
        <v>266.78000000000003</v>
      </c>
      <c r="T16" s="42">
        <f t="shared" si="9"/>
        <v>9.2750000000000004</v>
      </c>
      <c r="U16" s="42">
        <f t="shared" si="9"/>
        <v>9.2750000000000004</v>
      </c>
      <c r="V16" s="42">
        <f t="shared" si="9"/>
        <v>9.2750000000000004</v>
      </c>
      <c r="W16" s="42">
        <f>W18+W19+W17</f>
        <v>9.2799999999999994</v>
      </c>
      <c r="X16" s="42">
        <f t="shared" si="9"/>
        <v>67.355000000000004</v>
      </c>
      <c r="Y16" s="42">
        <f>Y18+Y19+Y17</f>
        <v>67.355000000000004</v>
      </c>
      <c r="Z16" s="42">
        <f t="shared" si="9"/>
        <v>9.2750000000000004</v>
      </c>
      <c r="AA16" s="42">
        <f>AA18+AA19+AA17</f>
        <v>9.2750000000000004</v>
      </c>
      <c r="AB16" s="42">
        <f t="shared" si="9"/>
        <v>9.2750000000000004</v>
      </c>
      <c r="AC16" s="42">
        <f t="shared" si="9"/>
        <v>9.2799999999999994</v>
      </c>
      <c r="AD16" s="42">
        <f t="shared" si="9"/>
        <v>329.24911000000003</v>
      </c>
      <c r="AE16" s="42">
        <f>AE18+AE19+AE17</f>
        <v>0</v>
      </c>
      <c r="AF16" s="43"/>
      <c r="AG16" s="32">
        <f t="shared" si="4"/>
        <v>1218.82411</v>
      </c>
      <c r="AH16" s="32">
        <f t="shared" si="1"/>
        <v>794.3950000000001</v>
      </c>
      <c r="AI16" s="32">
        <f t="shared" si="1"/>
        <v>794.41</v>
      </c>
    </row>
    <row r="17" spans="1:35" s="27" customFormat="1" x14ac:dyDescent="0.25">
      <c r="A17" s="44" t="s">
        <v>29</v>
      </c>
      <c r="B17" s="45">
        <f>H17+J17+L17+N17+P17+R17+T17+V17+X17+Z17+AB17+AD17</f>
        <v>77.3</v>
      </c>
      <c r="C17" s="45">
        <f>H17+J17+L17+N17+P17+R17+T17+V17+X17+Z17+AB17+AD17</f>
        <v>77.3</v>
      </c>
      <c r="D17" s="45">
        <f>E17</f>
        <v>0</v>
      </c>
      <c r="E17" s="45">
        <f>I17+K17+M17+O17+Q17+S17+U17+W17+Y17+AA17+AC17+AE17</f>
        <v>0</v>
      </c>
      <c r="F17" s="45">
        <f>E17/B17*100</f>
        <v>0</v>
      </c>
      <c r="G17" s="45">
        <f>E17/C17*100</f>
        <v>0</v>
      </c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v>77.3</v>
      </c>
      <c r="AE17" s="129">
        <v>0</v>
      </c>
      <c r="AF17" s="48"/>
      <c r="AG17" s="32">
        <f t="shared" si="4"/>
        <v>77.3</v>
      </c>
      <c r="AH17" s="32">
        <f t="shared" si="1"/>
        <v>0</v>
      </c>
      <c r="AI17" s="32">
        <f t="shared" si="1"/>
        <v>0</v>
      </c>
    </row>
    <row r="18" spans="1:35" s="27" customFormat="1" x14ac:dyDescent="0.25">
      <c r="A18" s="44" t="s">
        <v>30</v>
      </c>
      <c r="B18" s="45">
        <f>H18+J18+L18+N18+P18+R18+T18+V18+X18+Z18+AB18+AD18</f>
        <v>331.70761000000005</v>
      </c>
      <c r="C18" s="45">
        <f t="shared" ref="C18:C21" si="10">H18+J18+L18+N18+P18+R18+T18+V18+X18+Z18+AB18+AD18</f>
        <v>331.70761000000005</v>
      </c>
      <c r="D18" s="45">
        <f>E18</f>
        <v>144.405</v>
      </c>
      <c r="E18" s="45">
        <f t="shared" ref="E18:E21" si="11">I18+K18+M18+O18+Q18+S18+U18+W18+Y18+AA18+AC18+AE18</f>
        <v>144.405</v>
      </c>
      <c r="F18" s="45">
        <f>E18/B18*100</f>
        <v>43.533821849911732</v>
      </c>
      <c r="G18" s="45">
        <f>E18/C18*100</f>
        <v>43.533821849911732</v>
      </c>
      <c r="H18" s="48"/>
      <c r="I18" s="48"/>
      <c r="J18" s="49"/>
      <c r="K18" s="49"/>
      <c r="L18" s="49"/>
      <c r="M18" s="49"/>
      <c r="N18" s="50">
        <v>9.1170000000000009</v>
      </c>
      <c r="O18" s="50">
        <v>9.1170000000000009</v>
      </c>
      <c r="P18" s="50">
        <v>34.113</v>
      </c>
      <c r="Q18" s="50">
        <v>34.113</v>
      </c>
      <c r="R18" s="50">
        <v>9.1170000000000009</v>
      </c>
      <c r="S18" s="50">
        <v>9.1199999999999992</v>
      </c>
      <c r="T18" s="50">
        <v>9.1170000000000009</v>
      </c>
      <c r="U18" s="50">
        <v>9.1170000000000009</v>
      </c>
      <c r="V18" s="50">
        <v>9.1170000000000009</v>
      </c>
      <c r="W18" s="50">
        <v>9.1199999999999992</v>
      </c>
      <c r="X18" s="50">
        <v>55.581000000000003</v>
      </c>
      <c r="Y18" s="50">
        <v>55.581000000000003</v>
      </c>
      <c r="Z18" s="50">
        <v>9.1170000000000009</v>
      </c>
      <c r="AA18" s="50">
        <v>9.1170000000000009</v>
      </c>
      <c r="AB18" s="50">
        <v>9.1170000000000009</v>
      </c>
      <c r="AC18" s="50">
        <v>9.1199999999999992</v>
      </c>
      <c r="AD18" s="50">
        <v>187.31161</v>
      </c>
      <c r="AE18" s="130">
        <v>0</v>
      </c>
      <c r="AF18" s="48"/>
      <c r="AG18" s="32">
        <f t="shared" si="4"/>
        <v>331.70761000000005</v>
      </c>
      <c r="AH18" s="32">
        <f t="shared" si="1"/>
        <v>61.464000000000013</v>
      </c>
      <c r="AI18" s="32">
        <f t="shared" si="1"/>
        <v>61.466999999999999</v>
      </c>
    </row>
    <row r="19" spans="1:35" s="27" customFormat="1" x14ac:dyDescent="0.25">
      <c r="A19" s="44" t="s">
        <v>31</v>
      </c>
      <c r="B19" s="45">
        <f>H19+J19+L19+N19+P19+R19+T19+V19+X19+Z19+AB19+AD19</f>
        <v>809.81650000000013</v>
      </c>
      <c r="C19" s="45">
        <f t="shared" si="10"/>
        <v>809.81650000000013</v>
      </c>
      <c r="D19" s="45">
        <f>E19</f>
        <v>745.19500000000005</v>
      </c>
      <c r="E19" s="45">
        <f t="shared" si="11"/>
        <v>745.19500000000005</v>
      </c>
      <c r="F19" s="45">
        <f>E19/B19*100</f>
        <v>92.020229274162716</v>
      </c>
      <c r="G19" s="45">
        <f>E19/C19*100</f>
        <v>92.020229274162716</v>
      </c>
      <c r="H19" s="48"/>
      <c r="I19" s="48"/>
      <c r="J19" s="50">
        <v>209.27500000000001</v>
      </c>
      <c r="K19" s="50">
        <v>209.28</v>
      </c>
      <c r="L19" s="50">
        <v>159.27500000000001</v>
      </c>
      <c r="M19" s="50">
        <v>159.28</v>
      </c>
      <c r="N19" s="50">
        <v>100.158</v>
      </c>
      <c r="O19" s="50">
        <v>100.158</v>
      </c>
      <c r="P19" s="50">
        <f>P20</f>
        <v>6.407</v>
      </c>
      <c r="Q19" s="50">
        <v>6.407</v>
      </c>
      <c r="R19" s="50">
        <v>257.65800000000002</v>
      </c>
      <c r="S19" s="50">
        <v>257.66000000000003</v>
      </c>
      <c r="T19" s="50">
        <v>0.158</v>
      </c>
      <c r="U19" s="50">
        <v>0.158</v>
      </c>
      <c r="V19" s="50">
        <v>0.158</v>
      </c>
      <c r="W19" s="50">
        <v>0.16</v>
      </c>
      <c r="X19" s="50">
        <v>11.773999999999999</v>
      </c>
      <c r="Y19" s="50">
        <v>11.773999999999999</v>
      </c>
      <c r="Z19" s="50">
        <v>0.158</v>
      </c>
      <c r="AA19" s="50">
        <v>0.158</v>
      </c>
      <c r="AB19" s="50">
        <v>0.158</v>
      </c>
      <c r="AC19" s="50">
        <v>0.16</v>
      </c>
      <c r="AD19" s="50">
        <v>64.637500000000003</v>
      </c>
      <c r="AE19" s="130">
        <v>0</v>
      </c>
      <c r="AF19" s="48"/>
      <c r="AG19" s="32">
        <f t="shared" si="4"/>
        <v>809.81650000000013</v>
      </c>
      <c r="AH19" s="32">
        <f t="shared" si="1"/>
        <v>732.93100000000004</v>
      </c>
      <c r="AI19" s="32">
        <f t="shared" si="1"/>
        <v>732.9430000000001</v>
      </c>
    </row>
    <row r="20" spans="1:35" s="55" customFormat="1" ht="25.5" x14ac:dyDescent="0.25">
      <c r="A20" s="51" t="s">
        <v>35</v>
      </c>
      <c r="B20" s="52">
        <f>H20+J20+L20+N20+P20+R20+T20+V20+X20+Z20+AB20+AD20</f>
        <v>102.32850000000001</v>
      </c>
      <c r="C20" s="52">
        <f t="shared" si="10"/>
        <v>102.32850000000001</v>
      </c>
      <c r="D20" s="52">
        <f>E20</f>
        <v>37.695</v>
      </c>
      <c r="E20" s="52">
        <f t="shared" si="11"/>
        <v>37.695</v>
      </c>
      <c r="F20" s="52">
        <f>E20/B20*100</f>
        <v>36.837244755859807</v>
      </c>
      <c r="G20" s="52">
        <f>E20/C20*100</f>
        <v>36.837244755859807</v>
      </c>
      <c r="H20" s="53"/>
      <c r="I20" s="53"/>
      <c r="J20" s="54">
        <v>9.2799999999999994</v>
      </c>
      <c r="K20" s="54">
        <v>9.2799999999999994</v>
      </c>
      <c r="L20" s="54">
        <v>9.2799999999999994</v>
      </c>
      <c r="M20" s="54">
        <v>9.2799999999999994</v>
      </c>
      <c r="N20" s="54">
        <v>0.158</v>
      </c>
      <c r="O20" s="54">
        <v>0.158</v>
      </c>
      <c r="P20" s="54">
        <v>6.407</v>
      </c>
      <c r="Q20" s="54">
        <v>6.407</v>
      </c>
      <c r="R20" s="54">
        <v>0.16</v>
      </c>
      <c r="S20" s="54">
        <v>0.16</v>
      </c>
      <c r="T20" s="54">
        <v>0.158</v>
      </c>
      <c r="U20" s="54">
        <v>0.158</v>
      </c>
      <c r="V20" s="54">
        <v>0.158</v>
      </c>
      <c r="W20" s="54">
        <v>0.16</v>
      </c>
      <c r="X20" s="54">
        <v>11.773999999999999</v>
      </c>
      <c r="Y20" s="54">
        <v>11.773999999999999</v>
      </c>
      <c r="Z20" s="54">
        <v>0.158</v>
      </c>
      <c r="AA20" s="54">
        <v>0.158</v>
      </c>
      <c r="AB20" s="54">
        <v>0.158</v>
      </c>
      <c r="AC20" s="54">
        <v>0.16</v>
      </c>
      <c r="AD20" s="54">
        <v>64.637500000000003</v>
      </c>
      <c r="AE20" s="131">
        <v>0</v>
      </c>
      <c r="AF20" s="53"/>
      <c r="AG20" s="32">
        <f t="shared" si="4"/>
        <v>102.32850000000001</v>
      </c>
      <c r="AH20" s="32">
        <f t="shared" si="1"/>
        <v>25.443000000000001</v>
      </c>
      <c r="AI20" s="32">
        <f t="shared" si="1"/>
        <v>25.443000000000001</v>
      </c>
    </row>
    <row r="21" spans="1:35" s="27" customFormat="1" x14ac:dyDescent="0.25">
      <c r="A21" s="44" t="s">
        <v>32</v>
      </c>
      <c r="B21" s="45">
        <f>H21+J21+L21+N21+P21+R21+T21+V21+X21+Z21+AB21+AD21</f>
        <v>0</v>
      </c>
      <c r="C21" s="45">
        <f t="shared" si="10"/>
        <v>0</v>
      </c>
      <c r="D21" s="45"/>
      <c r="E21" s="45">
        <f t="shared" si="11"/>
        <v>0</v>
      </c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  <c r="AG21" s="32">
        <f t="shared" si="4"/>
        <v>0</v>
      </c>
      <c r="AH21" s="32">
        <f t="shared" si="1"/>
        <v>0</v>
      </c>
      <c r="AI21" s="32">
        <f t="shared" si="1"/>
        <v>0</v>
      </c>
    </row>
    <row r="22" spans="1:35" s="27" customFormat="1" ht="87.75" customHeight="1" x14ac:dyDescent="0.25">
      <c r="A22" s="56" t="s">
        <v>36</v>
      </c>
      <c r="B22" s="41"/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7" t="s">
        <v>37</v>
      </c>
      <c r="AG22" s="32">
        <f t="shared" si="4"/>
        <v>0</v>
      </c>
      <c r="AH22" s="32">
        <f t="shared" si="1"/>
        <v>0</v>
      </c>
      <c r="AI22" s="32">
        <f t="shared" si="1"/>
        <v>0</v>
      </c>
    </row>
    <row r="23" spans="1:35" s="27" customFormat="1" x14ac:dyDescent="0.25">
      <c r="A23" s="40" t="s">
        <v>28</v>
      </c>
      <c r="B23" s="41">
        <f>B24+B25+B26</f>
        <v>144.60000000000002</v>
      </c>
      <c r="C23" s="41">
        <f>C24+C25+C26</f>
        <v>144.60000000000002</v>
      </c>
      <c r="D23" s="41">
        <f>D24+D25+D26</f>
        <v>144.60000000000002</v>
      </c>
      <c r="E23" s="41">
        <f>E24+E25+E26</f>
        <v>144.60000000000002</v>
      </c>
      <c r="F23" s="41">
        <f>E23/B23*100</f>
        <v>100</v>
      </c>
      <c r="G23" s="41">
        <f>E23/C23*100</f>
        <v>100</v>
      </c>
      <c r="H23" s="42">
        <f t="shared" ref="H23:AD23" si="12">H24+H25+H26</f>
        <v>0</v>
      </c>
      <c r="I23" s="42"/>
      <c r="J23" s="42">
        <f t="shared" si="12"/>
        <v>44.45</v>
      </c>
      <c r="K23" s="42">
        <f t="shared" si="12"/>
        <v>44.45</v>
      </c>
      <c r="L23" s="42">
        <f t="shared" si="12"/>
        <v>100.15</v>
      </c>
      <c r="M23" s="42">
        <f t="shared" si="12"/>
        <v>100.15</v>
      </c>
      <c r="N23" s="42">
        <f t="shared" si="12"/>
        <v>0</v>
      </c>
      <c r="O23" s="42"/>
      <c r="P23" s="42">
        <f t="shared" si="12"/>
        <v>0</v>
      </c>
      <c r="Q23" s="42"/>
      <c r="R23" s="42">
        <f t="shared" si="12"/>
        <v>0</v>
      </c>
      <c r="S23" s="42"/>
      <c r="T23" s="42">
        <f t="shared" si="12"/>
        <v>0</v>
      </c>
      <c r="U23" s="42"/>
      <c r="V23" s="42">
        <f t="shared" si="12"/>
        <v>0</v>
      </c>
      <c r="W23" s="42"/>
      <c r="X23" s="42">
        <f t="shared" si="12"/>
        <v>0</v>
      </c>
      <c r="Y23" s="42"/>
      <c r="Z23" s="42">
        <f t="shared" si="12"/>
        <v>0</v>
      </c>
      <c r="AA23" s="42"/>
      <c r="AB23" s="42">
        <f t="shared" si="12"/>
        <v>0</v>
      </c>
      <c r="AC23" s="42"/>
      <c r="AD23" s="42">
        <f t="shared" si="12"/>
        <v>0</v>
      </c>
      <c r="AE23" s="42"/>
      <c r="AF23" s="43"/>
      <c r="AG23" s="32">
        <f t="shared" si="4"/>
        <v>144.60000000000002</v>
      </c>
      <c r="AH23" s="32">
        <f t="shared" si="1"/>
        <v>144.60000000000002</v>
      </c>
      <c r="AI23" s="32">
        <f t="shared" si="1"/>
        <v>144.60000000000002</v>
      </c>
    </row>
    <row r="24" spans="1:35" s="27" customFormat="1" x14ac:dyDescent="0.25">
      <c r="A24" s="44" t="s">
        <v>29</v>
      </c>
      <c r="B24" s="45">
        <f>H24+J24+L24+N24+P24+R24+T24+V24+X24+Z24+AB24+AD24</f>
        <v>0</v>
      </c>
      <c r="C24" s="45">
        <f t="shared" ref="C24:C27" si="13">H24+J24+L24+N24+P24+R24+T24+V24+X24+Z24+AB24+AD24</f>
        <v>0</v>
      </c>
      <c r="D24" s="45">
        <v>0</v>
      </c>
      <c r="E24" s="45">
        <f t="shared" ref="E24:E27" si="14"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8"/>
      <c r="AG24" s="32">
        <f t="shared" si="4"/>
        <v>0</v>
      </c>
      <c r="AH24" s="32">
        <f t="shared" si="1"/>
        <v>0</v>
      </c>
      <c r="AI24" s="32">
        <f t="shared" si="1"/>
        <v>0</v>
      </c>
    </row>
    <row r="25" spans="1:35" s="27" customFormat="1" x14ac:dyDescent="0.25">
      <c r="A25" s="44" t="s">
        <v>30</v>
      </c>
      <c r="B25" s="45">
        <f>H25+J25+L25+N25+P25+R25+T25+V25+X25+Z25+AB25+AD25</f>
        <v>0</v>
      </c>
      <c r="C25" s="45">
        <f t="shared" si="13"/>
        <v>0</v>
      </c>
      <c r="D25" s="45">
        <v>0</v>
      </c>
      <c r="E25" s="45">
        <f t="shared" si="14"/>
        <v>0</v>
      </c>
      <c r="F25" s="45" t="e">
        <f>E25/B25*100</f>
        <v>#DIV/0!</v>
      </c>
      <c r="G25" s="45" t="e">
        <f>E25/C25*100</f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32">
        <f t="shared" si="4"/>
        <v>0</v>
      </c>
      <c r="AH25" s="32">
        <f t="shared" si="1"/>
        <v>0</v>
      </c>
      <c r="AI25" s="32">
        <f t="shared" si="1"/>
        <v>0</v>
      </c>
    </row>
    <row r="26" spans="1:35" s="27" customFormat="1" x14ac:dyDescent="0.25">
      <c r="A26" s="44" t="s">
        <v>31</v>
      </c>
      <c r="B26" s="45">
        <f>H26+J26+L26+N26+P26+R26+T26+V26+X26+Z26+AB26+AD26</f>
        <v>144.60000000000002</v>
      </c>
      <c r="C26" s="45">
        <f t="shared" si="13"/>
        <v>144.60000000000002</v>
      </c>
      <c r="D26" s="45">
        <f>I26+K26+M26</f>
        <v>144.60000000000002</v>
      </c>
      <c r="E26" s="45">
        <f t="shared" si="14"/>
        <v>144.60000000000002</v>
      </c>
      <c r="F26" s="45">
        <f>E26/B26*100</f>
        <v>100</v>
      </c>
      <c r="G26" s="45">
        <f>E26/C26*100</f>
        <v>100</v>
      </c>
      <c r="H26" s="46"/>
      <c r="I26" s="46"/>
      <c r="J26" s="46">
        <v>44.45</v>
      </c>
      <c r="K26" s="46">
        <v>44.45</v>
      </c>
      <c r="L26" s="46">
        <v>100.15</v>
      </c>
      <c r="M26" s="46">
        <v>100.15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8"/>
      <c r="AG26" s="32">
        <f t="shared" si="4"/>
        <v>144.60000000000002</v>
      </c>
      <c r="AH26" s="32">
        <f t="shared" si="1"/>
        <v>144.60000000000002</v>
      </c>
      <c r="AI26" s="32">
        <f t="shared" si="1"/>
        <v>144.60000000000002</v>
      </c>
    </row>
    <row r="27" spans="1:35" s="27" customFormat="1" x14ac:dyDescent="0.25">
      <c r="A27" s="44" t="s">
        <v>32</v>
      </c>
      <c r="B27" s="45">
        <f>H27+J27+L27+N27+P27+R27+T27+V27+X27+Z27+AB27+AD27</f>
        <v>0</v>
      </c>
      <c r="C27" s="45">
        <f t="shared" si="13"/>
        <v>0</v>
      </c>
      <c r="D27" s="45">
        <v>0</v>
      </c>
      <c r="E27" s="45">
        <f t="shared" si="14"/>
        <v>0</v>
      </c>
      <c r="F27" s="58" t="e">
        <f>E27/B27*100</f>
        <v>#DIV/0!</v>
      </c>
      <c r="G27" s="58" t="e">
        <f>E27/C27*100</f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8"/>
      <c r="AG27" s="32">
        <f t="shared" si="4"/>
        <v>0</v>
      </c>
      <c r="AH27" s="32">
        <f t="shared" si="1"/>
        <v>0</v>
      </c>
      <c r="AI27" s="32">
        <f t="shared" si="1"/>
        <v>0</v>
      </c>
    </row>
    <row r="28" spans="1:35" s="27" customFormat="1" ht="64.5" customHeight="1" x14ac:dyDescent="0.25">
      <c r="A28" s="56" t="s">
        <v>38</v>
      </c>
      <c r="B28" s="41"/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59" t="s">
        <v>39</v>
      </c>
      <c r="AG28" s="32">
        <f t="shared" si="4"/>
        <v>0</v>
      </c>
      <c r="AH28" s="32">
        <f t="shared" si="1"/>
        <v>0</v>
      </c>
      <c r="AI28" s="32">
        <f t="shared" si="1"/>
        <v>0</v>
      </c>
    </row>
    <row r="29" spans="1:35" s="27" customFormat="1" x14ac:dyDescent="0.25">
      <c r="A29" s="40" t="s">
        <v>28</v>
      </c>
      <c r="B29" s="41">
        <f>B31+B32+B30</f>
        <v>53013.095600000001</v>
      </c>
      <c r="C29" s="41">
        <f>C30+C31+C32</f>
        <v>53013.095600000001</v>
      </c>
      <c r="D29" s="41">
        <f>D30+D31+D32</f>
        <v>45777.06682</v>
      </c>
      <c r="E29" s="41">
        <f>E30+E31+E32</f>
        <v>45777.06682</v>
      </c>
      <c r="F29" s="41">
        <f>E29/B29*100</f>
        <v>86.350488123542064</v>
      </c>
      <c r="G29" s="41">
        <f>E29/C29*100</f>
        <v>86.350488123542064</v>
      </c>
      <c r="H29" s="42">
        <f t="shared" ref="H29:AD29" si="15">H31+H32</f>
        <v>1807.35</v>
      </c>
      <c r="I29" s="42">
        <f t="shared" si="15"/>
        <v>1610.36682</v>
      </c>
      <c r="J29" s="42">
        <f t="shared" si="15"/>
        <v>5438.2</v>
      </c>
      <c r="K29" s="42">
        <f t="shared" si="15"/>
        <v>4306.3900000000003</v>
      </c>
      <c r="L29" s="42">
        <f t="shared" si="15"/>
        <v>5431.9</v>
      </c>
      <c r="M29" s="42">
        <f t="shared" si="15"/>
        <v>3934.74</v>
      </c>
      <c r="N29" s="42">
        <f t="shared" si="15"/>
        <v>5637.85</v>
      </c>
      <c r="O29" s="42">
        <f>O31+O32</f>
        <v>5093.6899999999996</v>
      </c>
      <c r="P29" s="42">
        <f t="shared" si="15"/>
        <v>6406.9</v>
      </c>
      <c r="Q29" s="42">
        <f t="shared" si="15"/>
        <v>5214.96</v>
      </c>
      <c r="R29" s="42">
        <f>R30+R31+R32</f>
        <v>5836.52</v>
      </c>
      <c r="S29" s="42">
        <f>S30+S31+S32</f>
        <v>6159.39</v>
      </c>
      <c r="T29" s="42">
        <f>T31+T32+T30</f>
        <v>6201.35</v>
      </c>
      <c r="U29" s="42">
        <f>U31+U32+U30</f>
        <v>6212.92</v>
      </c>
      <c r="V29" s="42">
        <f t="shared" si="15"/>
        <v>2219.87</v>
      </c>
      <c r="W29" s="42">
        <f>W31+W32</f>
        <v>3215.04</v>
      </c>
      <c r="X29" s="42">
        <f t="shared" si="15"/>
        <v>3568</v>
      </c>
      <c r="Y29" s="42">
        <f>Y31+Y32</f>
        <v>3058.22</v>
      </c>
      <c r="Z29" s="42">
        <f t="shared" si="15"/>
        <v>3333.35</v>
      </c>
      <c r="AA29" s="42">
        <f>AA31+AA32</f>
        <v>3693.85</v>
      </c>
      <c r="AB29" s="42">
        <f t="shared" si="15"/>
        <v>3362.0340000000001</v>
      </c>
      <c r="AC29" s="42">
        <f t="shared" si="15"/>
        <v>3277.5</v>
      </c>
      <c r="AD29" s="42">
        <f t="shared" si="15"/>
        <v>3769.7716</v>
      </c>
      <c r="AE29" s="42">
        <f>AE31+AE32</f>
        <v>0</v>
      </c>
      <c r="AF29" s="57"/>
      <c r="AG29" s="32">
        <f t="shared" si="4"/>
        <v>53013.095600000001</v>
      </c>
      <c r="AH29" s="32">
        <f t="shared" si="1"/>
        <v>36760.07</v>
      </c>
      <c r="AI29" s="32">
        <f t="shared" si="1"/>
        <v>32532.456819999999</v>
      </c>
    </row>
    <row r="30" spans="1:35" s="27" customFormat="1" x14ac:dyDescent="0.25">
      <c r="A30" s="44" t="s">
        <v>29</v>
      </c>
      <c r="B30" s="45">
        <f>H30+J30+L30+N30+P30+R30+T30+V30+X30+Z30+AB30+AD30</f>
        <v>0</v>
      </c>
      <c r="C30" s="45">
        <f t="shared" ref="C30:C33" si="16">H30+J30+L30+N30+P30+R30+T30+V30+X30+Z30+AB30+AD30</f>
        <v>0</v>
      </c>
      <c r="D30" s="45">
        <v>0</v>
      </c>
      <c r="E30" s="45">
        <f t="shared" ref="E30:E33" si="17">I30+K30+M30+O30+Q30+S30+U30+W30+Y30+AA30+AC30+AE30</f>
        <v>0</v>
      </c>
      <c r="F30" s="45" t="e">
        <f>E30/B30*100</f>
        <v>#DIV/0!</v>
      </c>
      <c r="G30" s="45" t="e">
        <f>E30/C30*100</f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2"/>
      <c r="AD30" s="46"/>
      <c r="AE30" s="46"/>
      <c r="AF30" s="57"/>
      <c r="AG30" s="32">
        <f t="shared" si="4"/>
        <v>0</v>
      </c>
      <c r="AH30" s="32">
        <f t="shared" si="1"/>
        <v>0</v>
      </c>
      <c r="AI30" s="32">
        <f t="shared" si="1"/>
        <v>0</v>
      </c>
    </row>
    <row r="31" spans="1:35" s="27" customFormat="1" x14ac:dyDescent="0.25">
      <c r="A31" s="44" t="s">
        <v>30</v>
      </c>
      <c r="B31" s="45">
        <f>H31+J31+L31+N31+P31+R31+T31+V31+X31+Z31+AB31+AD31</f>
        <v>0</v>
      </c>
      <c r="C31" s="45">
        <f t="shared" si="16"/>
        <v>0</v>
      </c>
      <c r="D31" s="45">
        <v>0</v>
      </c>
      <c r="E31" s="45">
        <f t="shared" si="17"/>
        <v>0</v>
      </c>
      <c r="F31" s="45" t="e">
        <f>E31/B31*100</f>
        <v>#DIV/0!</v>
      </c>
      <c r="G31" s="45" t="e">
        <f>E31/C31*100</f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>
        <v>0</v>
      </c>
      <c r="AF31" s="57"/>
      <c r="AG31" s="32">
        <f t="shared" si="4"/>
        <v>0</v>
      </c>
      <c r="AH31" s="32">
        <f t="shared" si="1"/>
        <v>0</v>
      </c>
      <c r="AI31" s="32">
        <f t="shared" si="1"/>
        <v>0</v>
      </c>
    </row>
    <row r="32" spans="1:35" s="27" customFormat="1" x14ac:dyDescent="0.25">
      <c r="A32" s="44" t="s">
        <v>31</v>
      </c>
      <c r="B32" s="45">
        <f>H32+J32+L32+N32+P32+R32+T32+V32+X32+Z32+AB32+AD32</f>
        <v>53013.095600000001</v>
      </c>
      <c r="C32" s="45">
        <f t="shared" si="16"/>
        <v>53013.095600000001</v>
      </c>
      <c r="D32" s="45">
        <f>E32</f>
        <v>45777.06682</v>
      </c>
      <c r="E32" s="45">
        <f t="shared" si="17"/>
        <v>45777.06682</v>
      </c>
      <c r="F32" s="45">
        <f>E32/B32*100</f>
        <v>86.350488123542064</v>
      </c>
      <c r="G32" s="45">
        <f>E32/C32*100</f>
        <v>86.350488123542064</v>
      </c>
      <c r="H32" s="46">
        <v>1807.35</v>
      </c>
      <c r="I32" s="46">
        <v>1610.36682</v>
      </c>
      <c r="J32" s="46">
        <v>5438.2</v>
      </c>
      <c r="K32" s="46">
        <v>4306.3900000000003</v>
      </c>
      <c r="L32" s="46">
        <v>5431.9</v>
      </c>
      <c r="M32" s="46">
        <v>3934.74</v>
      </c>
      <c r="N32" s="46">
        <v>5637.85</v>
      </c>
      <c r="O32" s="46">
        <v>5093.6899999999996</v>
      </c>
      <c r="P32" s="46">
        <v>6406.9</v>
      </c>
      <c r="Q32" s="46">
        <v>5214.96</v>
      </c>
      <c r="R32" s="46">
        <v>5836.52</v>
      </c>
      <c r="S32" s="46">
        <v>6159.39</v>
      </c>
      <c r="T32" s="46">
        <v>6201.35</v>
      </c>
      <c r="U32" s="46">
        <v>6212.92</v>
      </c>
      <c r="V32" s="46">
        <v>2219.87</v>
      </c>
      <c r="W32" s="46">
        <v>3215.04</v>
      </c>
      <c r="X32" s="46">
        <v>3568</v>
      </c>
      <c r="Y32" s="46">
        <v>3058.22</v>
      </c>
      <c r="Z32" s="46">
        <v>3333.35</v>
      </c>
      <c r="AA32" s="46">
        <v>3693.85</v>
      </c>
      <c r="AB32" s="46">
        <v>3362.0340000000001</v>
      </c>
      <c r="AC32" s="46">
        <v>3277.5</v>
      </c>
      <c r="AD32" s="46">
        <v>3769.7716</v>
      </c>
      <c r="AE32" s="46">
        <v>0</v>
      </c>
      <c r="AF32" s="57"/>
      <c r="AG32" s="32">
        <f t="shared" si="4"/>
        <v>53013.095600000001</v>
      </c>
      <c r="AH32" s="32">
        <f t="shared" si="1"/>
        <v>36760.07</v>
      </c>
      <c r="AI32" s="32">
        <f t="shared" si="1"/>
        <v>32532.456819999999</v>
      </c>
    </row>
    <row r="33" spans="1:35" s="27" customFormat="1" x14ac:dyDescent="0.25">
      <c r="A33" s="44" t="s">
        <v>32</v>
      </c>
      <c r="B33" s="45">
        <f>H33+J33+L33+N33+P33+R33+T33+V33+X33+Z33+AB33+AD33</f>
        <v>0</v>
      </c>
      <c r="C33" s="45">
        <f t="shared" si="16"/>
        <v>0</v>
      </c>
      <c r="D33" s="45">
        <v>0</v>
      </c>
      <c r="E33" s="45">
        <f t="shared" si="17"/>
        <v>0</v>
      </c>
      <c r="F33" s="58" t="e">
        <f>E33/B33*100</f>
        <v>#DIV/0!</v>
      </c>
      <c r="G33" s="58" t="e">
        <f>E33/C33*100</f>
        <v>#DIV/0!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57"/>
      <c r="AG33" s="32">
        <f t="shared" si="4"/>
        <v>0</v>
      </c>
      <c r="AH33" s="32">
        <f t="shared" si="1"/>
        <v>0</v>
      </c>
      <c r="AI33" s="32">
        <f t="shared" si="1"/>
        <v>0</v>
      </c>
    </row>
    <row r="34" spans="1:35" s="27" customFormat="1" ht="120.75" customHeight="1" x14ac:dyDescent="0.25">
      <c r="A34" s="57" t="s">
        <v>40</v>
      </c>
      <c r="B34" s="45"/>
      <c r="C34" s="45"/>
      <c r="D34" s="45"/>
      <c r="E34" s="45"/>
      <c r="F34" s="45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57" t="s">
        <v>41</v>
      </c>
      <c r="AG34" s="32">
        <f t="shared" si="4"/>
        <v>0</v>
      </c>
      <c r="AH34" s="32">
        <f t="shared" si="1"/>
        <v>0</v>
      </c>
      <c r="AI34" s="32">
        <f t="shared" si="1"/>
        <v>0</v>
      </c>
    </row>
    <row r="35" spans="1:35" s="27" customFormat="1" x14ac:dyDescent="0.25">
      <c r="A35" s="60" t="s">
        <v>28</v>
      </c>
      <c r="B35" s="41">
        <f>B37+B38+B36</f>
        <v>277.66000000000003</v>
      </c>
      <c r="C35" s="41">
        <f>C36+C37+C38</f>
        <v>277.66000000000003</v>
      </c>
      <c r="D35" s="41">
        <f>D36+D37+D38</f>
        <v>264.95000000000005</v>
      </c>
      <c r="E35" s="41">
        <f>E36+E37+E38</f>
        <v>264.95000000000005</v>
      </c>
      <c r="F35" s="41">
        <f>E35/B35*100</f>
        <v>95.42245912266803</v>
      </c>
      <c r="G35" s="41">
        <f>E35/C35*100</f>
        <v>95.42245912266803</v>
      </c>
      <c r="H35" s="41">
        <f t="shared" ref="H35:AD35" si="18">H37+H38+H36</f>
        <v>0</v>
      </c>
      <c r="I35" s="41"/>
      <c r="J35" s="41">
        <f t="shared" si="18"/>
        <v>0</v>
      </c>
      <c r="K35" s="41"/>
      <c r="L35" s="41">
        <f t="shared" si="18"/>
        <v>9.8000000000000007</v>
      </c>
      <c r="M35" s="41">
        <f t="shared" si="18"/>
        <v>9.8000000000000007</v>
      </c>
      <c r="N35" s="41">
        <f t="shared" si="18"/>
        <v>12.25</v>
      </c>
      <c r="O35" s="41">
        <f>O37+O38+O36</f>
        <v>12.25</v>
      </c>
      <c r="P35" s="41">
        <f t="shared" si="18"/>
        <v>82.7</v>
      </c>
      <c r="Q35" s="41">
        <f t="shared" si="18"/>
        <v>82.7</v>
      </c>
      <c r="R35" s="41">
        <f t="shared" si="18"/>
        <v>12.7</v>
      </c>
      <c r="S35" s="41">
        <f t="shared" si="18"/>
        <v>12.7</v>
      </c>
      <c r="T35" s="41">
        <f t="shared" si="18"/>
        <v>12.7</v>
      </c>
      <c r="U35" s="41">
        <f t="shared" si="18"/>
        <v>12.7</v>
      </c>
      <c r="V35" s="41">
        <f t="shared" si="18"/>
        <v>12.7</v>
      </c>
      <c r="W35" s="41">
        <f>W37+W38+W36</f>
        <v>12.7</v>
      </c>
      <c r="X35" s="41">
        <f t="shared" si="18"/>
        <v>12.7</v>
      </c>
      <c r="Y35" s="41">
        <f>Y37+Y38+Y36</f>
        <v>12.7</v>
      </c>
      <c r="Z35" s="41">
        <f t="shared" si="18"/>
        <v>96.7</v>
      </c>
      <c r="AA35" s="41">
        <f>AA37+AA38+AA36</f>
        <v>96.7</v>
      </c>
      <c r="AB35" s="41">
        <f t="shared" si="18"/>
        <v>12.7</v>
      </c>
      <c r="AC35" s="41">
        <f t="shared" si="18"/>
        <v>12.7</v>
      </c>
      <c r="AD35" s="41">
        <f t="shared" si="18"/>
        <v>12.71</v>
      </c>
      <c r="AE35" s="41">
        <f>AE37+AE38+AE36</f>
        <v>0</v>
      </c>
      <c r="AF35" s="61"/>
      <c r="AG35" s="32">
        <f t="shared" si="4"/>
        <v>277.65999999999997</v>
      </c>
      <c r="AH35" s="32">
        <f t="shared" si="1"/>
        <v>130.15</v>
      </c>
      <c r="AI35" s="32">
        <f t="shared" si="1"/>
        <v>130.15</v>
      </c>
    </row>
    <row r="36" spans="1:35" s="27" customFormat="1" x14ac:dyDescent="0.25">
      <c r="A36" s="62" t="s">
        <v>29</v>
      </c>
      <c r="B36" s="45">
        <f>H36+J36+L36+N36+P36+R36+T36+V36+X36+Z36+AB36+AD36</f>
        <v>0</v>
      </c>
      <c r="C36" s="45">
        <f t="shared" ref="C36:C39" si="19">H36+J36+L36+N36+P36+R36+T36+V36+X36+Z36+AB36+AD36</f>
        <v>0</v>
      </c>
      <c r="D36" s="45">
        <v>0</v>
      </c>
      <c r="E36" s="45">
        <f t="shared" ref="E36:E39" si="20">I36+K36+M36+O36+Q36+S36+U36+W36+Y36+AA36+AC36+AE36</f>
        <v>0</v>
      </c>
      <c r="F36" s="45" t="e">
        <f>E36/B36*100</f>
        <v>#DIV/0!</v>
      </c>
      <c r="G36" s="45" t="e">
        <f>E36/C36*100</f>
        <v>#DIV/0!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8"/>
      <c r="AG36" s="32">
        <f t="shared" si="4"/>
        <v>0</v>
      </c>
      <c r="AH36" s="32">
        <f t="shared" si="1"/>
        <v>0</v>
      </c>
      <c r="AI36" s="32">
        <f t="shared" si="1"/>
        <v>0</v>
      </c>
    </row>
    <row r="37" spans="1:35" s="27" customFormat="1" x14ac:dyDescent="0.25">
      <c r="A37" s="62" t="s">
        <v>30</v>
      </c>
      <c r="B37" s="45">
        <f>H37+J37+L37+N37+P37+R37+T37+V37+X37+Z37+AB37+AD37</f>
        <v>222.12</v>
      </c>
      <c r="C37" s="45">
        <f t="shared" si="19"/>
        <v>222.12</v>
      </c>
      <c r="D37" s="45">
        <f>E37</f>
        <v>210.12</v>
      </c>
      <c r="E37" s="45">
        <f t="shared" si="20"/>
        <v>210.12</v>
      </c>
      <c r="F37" s="45">
        <f>E37/B37*100</f>
        <v>94.597514856834138</v>
      </c>
      <c r="G37" s="45">
        <f>E37/C37*100</f>
        <v>94.597514856834138</v>
      </c>
      <c r="H37" s="46"/>
      <c r="I37" s="46"/>
      <c r="J37" s="46"/>
      <c r="K37" s="46"/>
      <c r="L37" s="46"/>
      <c r="M37" s="46"/>
      <c r="N37" s="46">
        <v>2.92</v>
      </c>
      <c r="O37" s="46">
        <v>2.92</v>
      </c>
      <c r="P37" s="46">
        <v>68</v>
      </c>
      <c r="Q37" s="46">
        <v>68</v>
      </c>
      <c r="R37" s="46">
        <v>12</v>
      </c>
      <c r="S37" s="46">
        <v>12</v>
      </c>
      <c r="T37" s="46">
        <v>12</v>
      </c>
      <c r="U37" s="46">
        <v>12</v>
      </c>
      <c r="V37" s="46">
        <v>12</v>
      </c>
      <c r="W37" s="46">
        <v>12</v>
      </c>
      <c r="X37" s="46">
        <v>12</v>
      </c>
      <c r="Y37" s="46">
        <v>12</v>
      </c>
      <c r="Z37" s="46">
        <v>79.2</v>
      </c>
      <c r="AA37" s="46">
        <v>79.2</v>
      </c>
      <c r="AB37" s="46">
        <v>12</v>
      </c>
      <c r="AC37" s="46">
        <v>12</v>
      </c>
      <c r="AD37" s="46">
        <v>12</v>
      </c>
      <c r="AE37" s="46">
        <v>0</v>
      </c>
      <c r="AF37" s="48"/>
      <c r="AG37" s="32">
        <f t="shared" si="4"/>
        <v>222.12</v>
      </c>
      <c r="AH37" s="32">
        <f t="shared" si="1"/>
        <v>94.92</v>
      </c>
      <c r="AI37" s="32">
        <f t="shared" si="1"/>
        <v>94.92</v>
      </c>
    </row>
    <row r="38" spans="1:35" s="27" customFormat="1" x14ac:dyDescent="0.25">
      <c r="A38" s="62" t="s">
        <v>31</v>
      </c>
      <c r="B38" s="45">
        <f>H38+J38+L38+N38+P38+R38+T38+V38+X38+Z38+AB38+AD38</f>
        <v>55.540000000000013</v>
      </c>
      <c r="C38" s="45">
        <f t="shared" si="19"/>
        <v>55.540000000000013</v>
      </c>
      <c r="D38" s="45">
        <f>E38</f>
        <v>54.830000000000013</v>
      </c>
      <c r="E38" s="45">
        <f t="shared" si="20"/>
        <v>54.830000000000013</v>
      </c>
      <c r="F38" s="45">
        <f>E38/B38*100</f>
        <v>98.721642059776741</v>
      </c>
      <c r="G38" s="45">
        <f>E38/C38*100</f>
        <v>98.721642059776741</v>
      </c>
      <c r="H38" s="46"/>
      <c r="I38" s="46"/>
      <c r="J38" s="46"/>
      <c r="K38" s="46"/>
      <c r="L38" s="46">
        <v>9.8000000000000007</v>
      </c>
      <c r="M38" s="46">
        <v>9.8000000000000007</v>
      </c>
      <c r="N38" s="46">
        <v>9.33</v>
      </c>
      <c r="O38" s="46">
        <v>9.33</v>
      </c>
      <c r="P38" s="46">
        <v>14.7</v>
      </c>
      <c r="Q38" s="46">
        <v>14.7</v>
      </c>
      <c r="R38" s="46">
        <v>0.7</v>
      </c>
      <c r="S38" s="46">
        <v>0.7</v>
      </c>
      <c r="T38" s="46">
        <v>0.7</v>
      </c>
      <c r="U38" s="46">
        <v>0.7</v>
      </c>
      <c r="V38" s="46">
        <v>0.7</v>
      </c>
      <c r="W38" s="46">
        <v>0.7</v>
      </c>
      <c r="X38" s="46">
        <v>0.7</v>
      </c>
      <c r="Y38" s="46">
        <v>0.7</v>
      </c>
      <c r="Z38" s="46">
        <v>17.5</v>
      </c>
      <c r="AA38" s="46">
        <v>17.5</v>
      </c>
      <c r="AB38" s="46">
        <v>0.7</v>
      </c>
      <c r="AC38" s="46">
        <v>0.7</v>
      </c>
      <c r="AD38" s="46">
        <v>0.71</v>
      </c>
      <c r="AE38" s="46">
        <v>0</v>
      </c>
      <c r="AF38" s="48"/>
      <c r="AG38" s="32">
        <f t="shared" si="4"/>
        <v>55.540000000000013</v>
      </c>
      <c r="AH38" s="32">
        <f t="shared" si="1"/>
        <v>35.230000000000004</v>
      </c>
      <c r="AI38" s="32">
        <f t="shared" si="1"/>
        <v>35.230000000000004</v>
      </c>
    </row>
    <row r="39" spans="1:35" s="55" customFormat="1" ht="25.5" x14ac:dyDescent="0.25">
      <c r="A39" s="51" t="s">
        <v>35</v>
      </c>
      <c r="B39" s="52">
        <f>H39+J39+L39+N39+P39+R39+T39+V39+X39+Z39+AB39+AD39</f>
        <v>55.540000000000013</v>
      </c>
      <c r="C39" s="52">
        <f t="shared" si="19"/>
        <v>55.540000000000013</v>
      </c>
      <c r="D39" s="52">
        <f>E39</f>
        <v>54.830000000000013</v>
      </c>
      <c r="E39" s="52">
        <f t="shared" si="20"/>
        <v>54.830000000000013</v>
      </c>
      <c r="F39" s="52">
        <f>E39/B39*100</f>
        <v>98.721642059776741</v>
      </c>
      <c r="G39" s="52">
        <f>E39/C39*100</f>
        <v>98.721642059776741</v>
      </c>
      <c r="H39" s="52"/>
      <c r="I39" s="52"/>
      <c r="J39" s="63"/>
      <c r="K39" s="63"/>
      <c r="L39" s="63">
        <v>9.8000000000000007</v>
      </c>
      <c r="M39" s="63">
        <v>9.8000000000000007</v>
      </c>
      <c r="N39" s="63">
        <v>9.33</v>
      </c>
      <c r="O39" s="63">
        <v>9.33</v>
      </c>
      <c r="P39" s="63">
        <v>14.7</v>
      </c>
      <c r="Q39" s="63">
        <v>14.7</v>
      </c>
      <c r="R39" s="63">
        <v>0.7</v>
      </c>
      <c r="S39" s="63">
        <v>0.7</v>
      </c>
      <c r="T39" s="63">
        <v>0.7</v>
      </c>
      <c r="U39" s="63">
        <v>0.7</v>
      </c>
      <c r="V39" s="63">
        <v>0.7</v>
      </c>
      <c r="W39" s="63">
        <v>0.7</v>
      </c>
      <c r="X39" s="63">
        <v>0.7</v>
      </c>
      <c r="Y39" s="63">
        <v>0.7</v>
      </c>
      <c r="Z39" s="63">
        <v>17.5</v>
      </c>
      <c r="AA39" s="63">
        <v>17.5</v>
      </c>
      <c r="AB39" s="63">
        <v>0.7</v>
      </c>
      <c r="AC39" s="63">
        <v>0.7</v>
      </c>
      <c r="AD39" s="63">
        <f>AD38</f>
        <v>0.71</v>
      </c>
      <c r="AE39" s="63">
        <v>0</v>
      </c>
      <c r="AF39" s="53"/>
      <c r="AG39" s="32">
        <f t="shared" si="4"/>
        <v>55.540000000000013</v>
      </c>
      <c r="AH39" s="32">
        <f t="shared" si="1"/>
        <v>35.230000000000004</v>
      </c>
      <c r="AI39" s="32">
        <f t="shared" si="1"/>
        <v>35.230000000000004</v>
      </c>
    </row>
    <row r="40" spans="1:35" s="27" customFormat="1" x14ac:dyDescent="0.25">
      <c r="A40" s="62" t="s">
        <v>32</v>
      </c>
      <c r="B40" s="45">
        <f>H40+J40+L40+N40+P40+R40+T40+V40+X40+Z40+AB40+AD40</f>
        <v>0</v>
      </c>
      <c r="C40" s="45">
        <f t="shared" ref="C40" si="21">H40+J40+L40+N40+P40+R40+T40+V40+X40+Z40+AB40</f>
        <v>0</v>
      </c>
      <c r="D40" s="45"/>
      <c r="E40" s="45">
        <f t="shared" ref="E40" si="22">I40+K40+M40+O40+Q40+S40+U40+W40+Y40+AA40+AC40</f>
        <v>0</v>
      </c>
      <c r="F40" s="45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8"/>
      <c r="AG40" s="32">
        <f t="shared" si="4"/>
        <v>0</v>
      </c>
      <c r="AH40" s="32">
        <f t="shared" si="1"/>
        <v>0</v>
      </c>
      <c r="AI40" s="32">
        <f t="shared" si="1"/>
        <v>0</v>
      </c>
    </row>
    <row r="41" spans="1:35" s="27" customFormat="1" ht="60.75" customHeight="1" x14ac:dyDescent="0.25">
      <c r="A41" s="56" t="s">
        <v>42</v>
      </c>
      <c r="B41" s="41"/>
      <c r="C41" s="41"/>
      <c r="D41" s="41"/>
      <c r="E41" s="41"/>
      <c r="F41" s="64"/>
      <c r="G41" s="64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57" t="s">
        <v>43</v>
      </c>
      <c r="AG41" s="32">
        <f t="shared" si="4"/>
        <v>0</v>
      </c>
      <c r="AH41" s="32">
        <f t="shared" si="1"/>
        <v>0</v>
      </c>
      <c r="AI41" s="32">
        <f t="shared" si="1"/>
        <v>0</v>
      </c>
    </row>
    <row r="42" spans="1:35" s="27" customFormat="1" x14ac:dyDescent="0.25">
      <c r="A42" s="40" t="s">
        <v>28</v>
      </c>
      <c r="B42" s="41">
        <f>B44+B45+B43</f>
        <v>317.3</v>
      </c>
      <c r="C42" s="65">
        <f>C43+C44+C45</f>
        <v>317.3</v>
      </c>
      <c r="D42" s="65">
        <f>D43+D44+D45</f>
        <v>317.3</v>
      </c>
      <c r="E42" s="65">
        <f>E43+E44+E45</f>
        <v>317.3</v>
      </c>
      <c r="F42" s="41">
        <f>E42/B42*100</f>
        <v>100</v>
      </c>
      <c r="G42" s="41">
        <f>E42/C42*100</f>
        <v>100</v>
      </c>
      <c r="H42" s="41">
        <f t="shared" ref="H42:AD42" si="23">H44+H45+H43</f>
        <v>0</v>
      </c>
      <c r="I42" s="41"/>
      <c r="J42" s="41">
        <f t="shared" si="23"/>
        <v>0</v>
      </c>
      <c r="K42" s="41"/>
      <c r="L42" s="41">
        <f t="shared" si="23"/>
        <v>0</v>
      </c>
      <c r="M42" s="41"/>
      <c r="N42" s="41">
        <f t="shared" si="23"/>
        <v>0</v>
      </c>
      <c r="O42" s="41"/>
      <c r="P42" s="41">
        <f t="shared" si="23"/>
        <v>317.3</v>
      </c>
      <c r="Q42" s="41">
        <f t="shared" si="23"/>
        <v>317.3</v>
      </c>
      <c r="R42" s="41">
        <f t="shared" si="23"/>
        <v>0</v>
      </c>
      <c r="S42" s="41"/>
      <c r="T42" s="41">
        <f t="shared" si="23"/>
        <v>0</v>
      </c>
      <c r="U42" s="41"/>
      <c r="V42" s="41">
        <f t="shared" si="23"/>
        <v>0</v>
      </c>
      <c r="W42" s="41"/>
      <c r="X42" s="41">
        <f t="shared" si="23"/>
        <v>0</v>
      </c>
      <c r="Y42" s="41"/>
      <c r="Z42" s="41">
        <f t="shared" si="23"/>
        <v>0</v>
      </c>
      <c r="AA42" s="41"/>
      <c r="AB42" s="41">
        <f t="shared" si="23"/>
        <v>0</v>
      </c>
      <c r="AC42" s="41"/>
      <c r="AD42" s="41">
        <f t="shared" si="23"/>
        <v>0</v>
      </c>
      <c r="AE42" s="41"/>
      <c r="AF42" s="48"/>
      <c r="AG42" s="32">
        <f t="shared" si="4"/>
        <v>317.3</v>
      </c>
      <c r="AH42" s="32">
        <f t="shared" si="1"/>
        <v>317.3</v>
      </c>
      <c r="AI42" s="32">
        <f t="shared" si="1"/>
        <v>317.3</v>
      </c>
    </row>
    <row r="43" spans="1:35" s="27" customFormat="1" x14ac:dyDescent="0.25">
      <c r="A43" s="44" t="s">
        <v>29</v>
      </c>
      <c r="B43" s="45">
        <f>H43+J43+L43+N43+P43+R43+T43+V43+X43+Z43+AB43+AD43</f>
        <v>0</v>
      </c>
      <c r="C43" s="45">
        <f t="shared" ref="C43:C46" si="24">H43+J43+L43+N43+P43+R43+T43+V43+X43+Z43+AB43+AD43</f>
        <v>0</v>
      </c>
      <c r="D43" s="58">
        <v>0</v>
      </c>
      <c r="E43" s="45">
        <f t="shared" ref="E43:E46" si="25">I43+K43+M43+O43+Q43+S43+U43+W43+Y43+AA43+AC43+AE43</f>
        <v>0</v>
      </c>
      <c r="F43" s="41" t="e">
        <f t="shared" ref="F43:F46" si="26">E43/B43*100</f>
        <v>#DIV/0!</v>
      </c>
      <c r="G43" s="41" t="e">
        <f t="shared" ref="G43:G46" si="27">E43/C43*100</f>
        <v>#DIV/0!</v>
      </c>
      <c r="H43" s="46">
        <v>0</v>
      </c>
      <c r="I43" s="46"/>
      <c r="J43" s="46">
        <v>0</v>
      </c>
      <c r="K43" s="46"/>
      <c r="L43" s="46">
        <v>0</v>
      </c>
      <c r="M43" s="46"/>
      <c r="N43" s="46">
        <v>0</v>
      </c>
      <c r="O43" s="46"/>
      <c r="P43" s="46">
        <v>0</v>
      </c>
      <c r="Q43" s="46"/>
      <c r="R43" s="46">
        <v>0</v>
      </c>
      <c r="S43" s="46"/>
      <c r="T43" s="46">
        <v>0</v>
      </c>
      <c r="U43" s="46"/>
      <c r="V43" s="46">
        <v>0</v>
      </c>
      <c r="W43" s="46"/>
      <c r="X43" s="46">
        <v>0</v>
      </c>
      <c r="Y43" s="46"/>
      <c r="Z43" s="46">
        <v>0</v>
      </c>
      <c r="AA43" s="46"/>
      <c r="AB43" s="46">
        <v>0</v>
      </c>
      <c r="AC43" s="46"/>
      <c r="AD43" s="46">
        <v>0</v>
      </c>
      <c r="AE43" s="46"/>
      <c r="AF43" s="48"/>
      <c r="AG43" s="32">
        <f t="shared" si="4"/>
        <v>0</v>
      </c>
      <c r="AH43" s="32">
        <f t="shared" si="1"/>
        <v>0</v>
      </c>
      <c r="AI43" s="32">
        <f t="shared" si="1"/>
        <v>0</v>
      </c>
    </row>
    <row r="44" spans="1:35" s="27" customFormat="1" x14ac:dyDescent="0.25">
      <c r="A44" s="44" t="s">
        <v>30</v>
      </c>
      <c r="B44" s="45">
        <f>H44+J44+L44+N44+P44+R44+T44+V44+X44+Z44+AB44+AD44</f>
        <v>253.84</v>
      </c>
      <c r="C44" s="45">
        <f t="shared" si="24"/>
        <v>253.84</v>
      </c>
      <c r="D44" s="58">
        <f>E44</f>
        <v>253.84</v>
      </c>
      <c r="E44" s="45">
        <f t="shared" si="25"/>
        <v>253.84</v>
      </c>
      <c r="F44" s="41">
        <f t="shared" si="26"/>
        <v>100</v>
      </c>
      <c r="G44" s="41">
        <f t="shared" si="27"/>
        <v>100</v>
      </c>
      <c r="H44" s="46">
        <v>0</v>
      </c>
      <c r="I44" s="46"/>
      <c r="J44" s="46">
        <v>0</v>
      </c>
      <c r="K44" s="46"/>
      <c r="L44" s="46">
        <v>0</v>
      </c>
      <c r="M44" s="46"/>
      <c r="N44" s="46">
        <v>0</v>
      </c>
      <c r="O44" s="46"/>
      <c r="P44" s="46">
        <v>253.84</v>
      </c>
      <c r="Q44" s="46">
        <v>253.84</v>
      </c>
      <c r="R44" s="46">
        <v>0</v>
      </c>
      <c r="S44" s="46"/>
      <c r="T44" s="46">
        <v>0</v>
      </c>
      <c r="U44" s="46"/>
      <c r="V44" s="46">
        <v>0</v>
      </c>
      <c r="W44" s="46"/>
      <c r="X44" s="46">
        <v>0</v>
      </c>
      <c r="Y44" s="46"/>
      <c r="Z44" s="46">
        <v>0</v>
      </c>
      <c r="AA44" s="46"/>
      <c r="AB44" s="46">
        <v>0</v>
      </c>
      <c r="AC44" s="46"/>
      <c r="AD44" s="46">
        <v>0</v>
      </c>
      <c r="AE44" s="46"/>
      <c r="AF44" s="48"/>
      <c r="AG44" s="32">
        <f t="shared" si="4"/>
        <v>253.84</v>
      </c>
      <c r="AH44" s="32">
        <f t="shared" si="1"/>
        <v>253.84</v>
      </c>
      <c r="AI44" s="32">
        <f t="shared" si="1"/>
        <v>253.84</v>
      </c>
    </row>
    <row r="45" spans="1:35" s="27" customFormat="1" x14ac:dyDescent="0.25">
      <c r="A45" s="44" t="s">
        <v>31</v>
      </c>
      <c r="B45" s="45">
        <f>H45+J45+L45+N45+P45+R45+T45+V45+X45+Z45+AB45+AD45</f>
        <v>63.46</v>
      </c>
      <c r="C45" s="45">
        <f t="shared" si="24"/>
        <v>63.46</v>
      </c>
      <c r="D45" s="58">
        <f>E45</f>
        <v>63.46</v>
      </c>
      <c r="E45" s="45">
        <f t="shared" si="25"/>
        <v>63.46</v>
      </c>
      <c r="F45" s="41">
        <f t="shared" si="26"/>
        <v>100</v>
      </c>
      <c r="G45" s="41">
        <f t="shared" si="27"/>
        <v>100</v>
      </c>
      <c r="H45" s="46">
        <v>0</v>
      </c>
      <c r="I45" s="46"/>
      <c r="J45" s="46">
        <v>0</v>
      </c>
      <c r="K45" s="46"/>
      <c r="L45" s="46">
        <v>0</v>
      </c>
      <c r="M45" s="46"/>
      <c r="N45" s="46">
        <v>0</v>
      </c>
      <c r="O45" s="46"/>
      <c r="P45" s="46">
        <v>63.46</v>
      </c>
      <c r="Q45" s="46">
        <v>63.46</v>
      </c>
      <c r="R45" s="46">
        <v>0</v>
      </c>
      <c r="S45" s="46"/>
      <c r="T45" s="46">
        <v>0</v>
      </c>
      <c r="U45" s="46"/>
      <c r="V45" s="46">
        <v>0</v>
      </c>
      <c r="W45" s="46"/>
      <c r="X45" s="46">
        <v>0</v>
      </c>
      <c r="Y45" s="46"/>
      <c r="Z45" s="46">
        <v>0</v>
      </c>
      <c r="AA45" s="46"/>
      <c r="AB45" s="46">
        <v>0</v>
      </c>
      <c r="AC45" s="46"/>
      <c r="AD45" s="46">
        <v>0</v>
      </c>
      <c r="AE45" s="46"/>
      <c r="AF45" s="48"/>
      <c r="AG45" s="32">
        <f t="shared" si="4"/>
        <v>63.46</v>
      </c>
      <c r="AH45" s="32">
        <f t="shared" si="1"/>
        <v>63.46</v>
      </c>
      <c r="AI45" s="32">
        <f t="shared" si="1"/>
        <v>63.46</v>
      </c>
    </row>
    <row r="46" spans="1:35" s="27" customFormat="1" x14ac:dyDescent="0.25">
      <c r="A46" s="66" t="s">
        <v>44</v>
      </c>
      <c r="B46" s="52">
        <f>H46+J46+L46+N46+P46+R46+T46+V46+X46+Z46+AB46+AD46</f>
        <v>63.46</v>
      </c>
      <c r="C46" s="45">
        <f t="shared" si="24"/>
        <v>63.46</v>
      </c>
      <c r="D46" s="52">
        <v>0</v>
      </c>
      <c r="E46" s="45">
        <f t="shared" si="25"/>
        <v>63.46</v>
      </c>
      <c r="F46" s="52">
        <f t="shared" si="26"/>
        <v>100</v>
      </c>
      <c r="G46" s="52">
        <f t="shared" si="27"/>
        <v>100</v>
      </c>
      <c r="H46" s="52">
        <v>0</v>
      </c>
      <c r="I46" s="63"/>
      <c r="J46" s="63">
        <v>0</v>
      </c>
      <c r="K46" s="63"/>
      <c r="L46" s="63">
        <v>0</v>
      </c>
      <c r="M46" s="63"/>
      <c r="N46" s="63">
        <v>0</v>
      </c>
      <c r="O46" s="63"/>
      <c r="P46" s="63">
        <v>63.46</v>
      </c>
      <c r="Q46" s="63">
        <v>63.46</v>
      </c>
      <c r="R46" s="63">
        <v>0</v>
      </c>
      <c r="S46" s="63"/>
      <c r="T46" s="63">
        <v>0</v>
      </c>
      <c r="U46" s="63"/>
      <c r="V46" s="63">
        <v>0</v>
      </c>
      <c r="W46" s="63"/>
      <c r="X46" s="63">
        <v>0</v>
      </c>
      <c r="Y46" s="63"/>
      <c r="Z46" s="63">
        <v>0</v>
      </c>
      <c r="AA46" s="63"/>
      <c r="AB46" s="63">
        <v>0</v>
      </c>
      <c r="AC46" s="63"/>
      <c r="AD46" s="63">
        <v>0</v>
      </c>
      <c r="AE46" s="63"/>
      <c r="AF46" s="53"/>
      <c r="AG46" s="32">
        <f t="shared" si="4"/>
        <v>63.46</v>
      </c>
      <c r="AH46" s="32">
        <f t="shared" si="1"/>
        <v>63.46</v>
      </c>
      <c r="AI46" s="32">
        <f t="shared" si="1"/>
        <v>63.46</v>
      </c>
    </row>
    <row r="47" spans="1:35" s="27" customFormat="1" ht="18.75" customHeight="1" x14ac:dyDescent="0.25">
      <c r="A47" s="67" t="s">
        <v>45</v>
      </c>
      <c r="B47" s="68"/>
      <c r="C47" s="68"/>
      <c r="D47" s="68"/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48"/>
      <c r="AG47" s="32">
        <f t="shared" si="4"/>
        <v>0</v>
      </c>
      <c r="AH47" s="32">
        <f t="shared" si="1"/>
        <v>0</v>
      </c>
      <c r="AI47" s="32">
        <f t="shared" si="1"/>
        <v>0</v>
      </c>
    </row>
    <row r="48" spans="1:35" s="33" customFormat="1" x14ac:dyDescent="0.25">
      <c r="A48" s="70" t="s">
        <v>28</v>
      </c>
      <c r="B48" s="68">
        <f>B49+B50+B51</f>
        <v>50861.3</v>
      </c>
      <c r="C48" s="68">
        <f>C49+C50+C51</f>
        <v>50861.3</v>
      </c>
      <c r="D48" s="68">
        <f>D49+D50+D51</f>
        <v>42159.483999999997</v>
      </c>
      <c r="E48" s="68">
        <f>E49+E50+E51</f>
        <v>42159.483999999997</v>
      </c>
      <c r="F48" s="68">
        <f>E48/B48*100</f>
        <v>82.891086149980424</v>
      </c>
      <c r="G48" s="68">
        <f>E48/C48*100</f>
        <v>82.891086149980424</v>
      </c>
      <c r="H48" s="69">
        <f>H49+H50+H51</f>
        <v>2713.1</v>
      </c>
      <c r="I48" s="69">
        <f>I49+I50+I51</f>
        <v>1364.701</v>
      </c>
      <c r="J48" s="69">
        <f t="shared" ref="J48:AE48" si="28">J49+J50+J51</f>
        <v>3918.1</v>
      </c>
      <c r="K48" s="69">
        <f t="shared" si="28"/>
        <v>4821.76</v>
      </c>
      <c r="L48" s="69">
        <f t="shared" si="28"/>
        <v>4270.3</v>
      </c>
      <c r="M48" s="69">
        <f t="shared" si="28"/>
        <v>3246.87</v>
      </c>
      <c r="N48" s="69">
        <f t="shared" si="28"/>
        <v>7822.9000000000005</v>
      </c>
      <c r="O48" s="69">
        <f t="shared" si="28"/>
        <v>5067.37</v>
      </c>
      <c r="P48" s="69">
        <f t="shared" si="28"/>
        <v>2148.4</v>
      </c>
      <c r="Q48" s="69">
        <f t="shared" si="28"/>
        <v>3796.95</v>
      </c>
      <c r="R48" s="69">
        <f t="shared" si="28"/>
        <v>5683</v>
      </c>
      <c r="S48" s="69">
        <f t="shared" si="28"/>
        <v>4391.32</v>
      </c>
      <c r="T48" s="69">
        <f t="shared" si="28"/>
        <v>5269.4</v>
      </c>
      <c r="U48" s="69">
        <f t="shared" si="28"/>
        <v>5111.57</v>
      </c>
      <c r="V48" s="69">
        <f t="shared" si="28"/>
        <v>4355</v>
      </c>
      <c r="W48" s="69">
        <f t="shared" si="28"/>
        <v>3136.2939999999999</v>
      </c>
      <c r="X48" s="69">
        <f t="shared" si="28"/>
        <v>3673</v>
      </c>
      <c r="Y48" s="69">
        <f t="shared" si="28"/>
        <v>2769.3069999999998</v>
      </c>
      <c r="Z48" s="69">
        <f t="shared" si="28"/>
        <v>3864.4</v>
      </c>
      <c r="AA48" s="69">
        <f t="shared" si="28"/>
        <v>4723.8050000000003</v>
      </c>
      <c r="AB48" s="69">
        <f t="shared" si="28"/>
        <v>3287.6</v>
      </c>
      <c r="AC48" s="69">
        <f t="shared" si="28"/>
        <v>3725.9789999999998</v>
      </c>
      <c r="AD48" s="69">
        <f t="shared" si="28"/>
        <v>3856.1</v>
      </c>
      <c r="AE48" s="69">
        <f t="shared" si="28"/>
        <v>0</v>
      </c>
      <c r="AF48" s="71"/>
      <c r="AG48" s="32">
        <f t="shared" si="4"/>
        <v>50861.3</v>
      </c>
      <c r="AH48" s="32">
        <f t="shared" si="1"/>
        <v>31825.200000000004</v>
      </c>
      <c r="AI48" s="32">
        <f t="shared" si="1"/>
        <v>27800.541000000001</v>
      </c>
    </row>
    <row r="49" spans="1:35" s="33" customFormat="1" x14ac:dyDescent="0.25">
      <c r="A49" s="72" t="s">
        <v>29</v>
      </c>
      <c r="B49" s="73">
        <f>B55+B61+B67+B73+B79</f>
        <v>0</v>
      </c>
      <c r="C49" s="73">
        <f>C55+C61+C67+C73+C79</f>
        <v>0</v>
      </c>
      <c r="D49" s="73">
        <f>D55+D61+D67+D73+D79</f>
        <v>0</v>
      </c>
      <c r="E49" s="73">
        <f>E55+E61+E67+E73+E79</f>
        <v>0</v>
      </c>
      <c r="F49" s="73" t="e">
        <f>E49/B49*100</f>
        <v>#DIV/0!</v>
      </c>
      <c r="G49" s="73" t="e">
        <f>E49/C49*100</f>
        <v>#DIV/0!</v>
      </c>
      <c r="H49" s="74">
        <f>H55+H61+H67+H73+H79</f>
        <v>0</v>
      </c>
      <c r="I49" s="74">
        <f>I55+I61+I67+I73+I79</f>
        <v>0</v>
      </c>
      <c r="J49" s="74">
        <f t="shared" ref="J49:AE50" si="29">J55+J61+J67+J73+J79</f>
        <v>0</v>
      </c>
      <c r="K49" s="74">
        <f t="shared" si="29"/>
        <v>0</v>
      </c>
      <c r="L49" s="74">
        <f t="shared" si="29"/>
        <v>0</v>
      </c>
      <c r="M49" s="74">
        <f t="shared" si="29"/>
        <v>0</v>
      </c>
      <c r="N49" s="74">
        <f t="shared" si="29"/>
        <v>0</v>
      </c>
      <c r="O49" s="74">
        <f t="shared" si="29"/>
        <v>0</v>
      </c>
      <c r="P49" s="74">
        <f t="shared" si="29"/>
        <v>0</v>
      </c>
      <c r="Q49" s="74">
        <f t="shared" si="29"/>
        <v>0</v>
      </c>
      <c r="R49" s="74">
        <f t="shared" si="29"/>
        <v>0</v>
      </c>
      <c r="S49" s="74">
        <f t="shared" si="29"/>
        <v>0</v>
      </c>
      <c r="T49" s="74">
        <f t="shared" si="29"/>
        <v>0</v>
      </c>
      <c r="U49" s="74">
        <f t="shared" si="29"/>
        <v>0</v>
      </c>
      <c r="V49" s="74">
        <f t="shared" si="29"/>
        <v>0</v>
      </c>
      <c r="W49" s="74">
        <f t="shared" si="29"/>
        <v>0</v>
      </c>
      <c r="X49" s="74">
        <f t="shared" si="29"/>
        <v>0</v>
      </c>
      <c r="Y49" s="74">
        <f t="shared" si="29"/>
        <v>0</v>
      </c>
      <c r="Z49" s="74">
        <f t="shared" si="29"/>
        <v>0</v>
      </c>
      <c r="AA49" s="74">
        <f t="shared" si="29"/>
        <v>0</v>
      </c>
      <c r="AB49" s="74">
        <f t="shared" si="29"/>
        <v>0</v>
      </c>
      <c r="AC49" s="74">
        <f t="shared" si="29"/>
        <v>0</v>
      </c>
      <c r="AD49" s="74">
        <f t="shared" si="29"/>
        <v>0</v>
      </c>
      <c r="AE49" s="74">
        <f t="shared" si="29"/>
        <v>0</v>
      </c>
      <c r="AF49" s="71"/>
      <c r="AG49" s="32">
        <f t="shared" si="4"/>
        <v>0</v>
      </c>
      <c r="AH49" s="32">
        <f t="shared" si="1"/>
        <v>0</v>
      </c>
      <c r="AI49" s="32">
        <f t="shared" si="1"/>
        <v>0</v>
      </c>
    </row>
    <row r="50" spans="1:35" s="33" customFormat="1" x14ac:dyDescent="0.25">
      <c r="A50" s="72" t="s">
        <v>30</v>
      </c>
      <c r="B50" s="73">
        <f>B62+B74+B80</f>
        <v>0</v>
      </c>
      <c r="C50" s="73">
        <f>C62+C74+C80</f>
        <v>0</v>
      </c>
      <c r="D50" s="73">
        <f>D62+D74+D80</f>
        <v>0</v>
      </c>
      <c r="E50" s="73">
        <f>E62+E74+E80</f>
        <v>0</v>
      </c>
      <c r="F50" s="73" t="e">
        <f>E50/B50*100</f>
        <v>#DIV/0!</v>
      </c>
      <c r="G50" s="73" t="e">
        <f>E50/C50*100</f>
        <v>#DIV/0!</v>
      </c>
      <c r="H50" s="74">
        <f>H56+H62+H68+H74+H80</f>
        <v>0</v>
      </c>
      <c r="I50" s="74">
        <f>I56+I62+I68+I74+I80</f>
        <v>0</v>
      </c>
      <c r="J50" s="74">
        <f t="shared" si="29"/>
        <v>0</v>
      </c>
      <c r="K50" s="74">
        <f t="shared" si="29"/>
        <v>0</v>
      </c>
      <c r="L50" s="74">
        <f t="shared" si="29"/>
        <v>0</v>
      </c>
      <c r="M50" s="74">
        <f t="shared" si="29"/>
        <v>0</v>
      </c>
      <c r="N50" s="74">
        <f t="shared" si="29"/>
        <v>0</v>
      </c>
      <c r="O50" s="74">
        <f t="shared" si="29"/>
        <v>0</v>
      </c>
      <c r="P50" s="74">
        <f t="shared" si="29"/>
        <v>0</v>
      </c>
      <c r="Q50" s="74">
        <f t="shared" si="29"/>
        <v>0</v>
      </c>
      <c r="R50" s="74">
        <f t="shared" si="29"/>
        <v>0</v>
      </c>
      <c r="S50" s="74">
        <f t="shared" si="29"/>
        <v>0</v>
      </c>
      <c r="T50" s="74">
        <f t="shared" si="29"/>
        <v>0</v>
      </c>
      <c r="U50" s="74">
        <f t="shared" si="29"/>
        <v>0</v>
      </c>
      <c r="V50" s="74">
        <f t="shared" si="29"/>
        <v>0</v>
      </c>
      <c r="W50" s="74">
        <f t="shared" si="29"/>
        <v>0</v>
      </c>
      <c r="X50" s="74">
        <f t="shared" si="29"/>
        <v>0</v>
      </c>
      <c r="Y50" s="74">
        <f t="shared" si="29"/>
        <v>0</v>
      </c>
      <c r="Z50" s="74">
        <f t="shared" si="29"/>
        <v>0</v>
      </c>
      <c r="AA50" s="74">
        <f t="shared" si="29"/>
        <v>0</v>
      </c>
      <c r="AB50" s="74">
        <f t="shared" si="29"/>
        <v>0</v>
      </c>
      <c r="AC50" s="74">
        <f t="shared" si="29"/>
        <v>0</v>
      </c>
      <c r="AD50" s="74">
        <f t="shared" si="29"/>
        <v>0</v>
      </c>
      <c r="AE50" s="74">
        <f t="shared" si="29"/>
        <v>0</v>
      </c>
      <c r="AF50" s="71"/>
      <c r="AG50" s="32">
        <f t="shared" si="4"/>
        <v>0</v>
      </c>
      <c r="AH50" s="32">
        <f t="shared" si="1"/>
        <v>0</v>
      </c>
      <c r="AI50" s="32">
        <f t="shared" si="1"/>
        <v>0</v>
      </c>
    </row>
    <row r="51" spans="1:35" s="33" customFormat="1" x14ac:dyDescent="0.25">
      <c r="A51" s="72" t="s">
        <v>31</v>
      </c>
      <c r="B51" s="73">
        <f>B57+B63+B69++B81+B75</f>
        <v>50861.3</v>
      </c>
      <c r="C51" s="73">
        <f>C57+C63+C69++C81+C75</f>
        <v>50861.3</v>
      </c>
      <c r="D51" s="73">
        <f>D57+D63+D69++D81+D75</f>
        <v>42159.483999999997</v>
      </c>
      <c r="E51" s="73">
        <f>E57+E63+E69++E81+E75</f>
        <v>42159.483999999997</v>
      </c>
      <c r="F51" s="73">
        <f>E51/B51*100</f>
        <v>82.891086149980424</v>
      </c>
      <c r="G51" s="73">
        <f>E51/C51*100</f>
        <v>82.891086149980424</v>
      </c>
      <c r="H51" s="74">
        <f t="shared" ref="H51:M51" si="30">H57+H63+H69+H81</f>
        <v>2713.1</v>
      </c>
      <c r="I51" s="74">
        <f t="shared" si="30"/>
        <v>1364.701</v>
      </c>
      <c r="J51" s="74">
        <f t="shared" si="30"/>
        <v>3918.1</v>
      </c>
      <c r="K51" s="74">
        <f t="shared" si="30"/>
        <v>4821.76</v>
      </c>
      <c r="L51" s="74">
        <f t="shared" si="30"/>
        <v>4270.3</v>
      </c>
      <c r="M51" s="74">
        <f t="shared" si="30"/>
        <v>3246.87</v>
      </c>
      <c r="N51" s="74">
        <f>N57+N63+N69+N81+N75</f>
        <v>7822.9000000000005</v>
      </c>
      <c r="O51" s="74">
        <f>O57+O63+O69+O81+O75</f>
        <v>5067.37</v>
      </c>
      <c r="P51" s="74">
        <f>P57+P63+P69+P81</f>
        <v>2148.4</v>
      </c>
      <c r="Q51" s="74">
        <f>Q57+Q63+Q69+Q81+Q75</f>
        <v>3796.95</v>
      </c>
      <c r="R51" s="74">
        <f>R57+R63+R69+R81+R75</f>
        <v>5683</v>
      </c>
      <c r="S51" s="74">
        <f>S57+S63+S69+S81+S75</f>
        <v>4391.32</v>
      </c>
      <c r="T51" s="74">
        <f t="shared" ref="J51:AO52" si="31">T57+T63+T69+T81</f>
        <v>5269.4</v>
      </c>
      <c r="U51" s="74">
        <f>U57+U63+U69+U81+U75</f>
        <v>5111.57</v>
      </c>
      <c r="V51" s="74">
        <f t="shared" si="31"/>
        <v>4355</v>
      </c>
      <c r="W51" s="74">
        <f t="shared" si="31"/>
        <v>3136.2939999999999</v>
      </c>
      <c r="X51" s="74">
        <f t="shared" si="31"/>
        <v>3673</v>
      </c>
      <c r="Y51" s="74">
        <f t="shared" si="31"/>
        <v>2769.3069999999998</v>
      </c>
      <c r="Z51" s="74">
        <f t="shared" si="31"/>
        <v>3864.4</v>
      </c>
      <c r="AA51" s="74">
        <f t="shared" si="31"/>
        <v>4723.8050000000003</v>
      </c>
      <c r="AB51" s="74">
        <f t="shared" si="31"/>
        <v>3287.6</v>
      </c>
      <c r="AC51" s="74">
        <f t="shared" si="31"/>
        <v>3725.9789999999998</v>
      </c>
      <c r="AD51" s="74">
        <f t="shared" si="31"/>
        <v>3856.1</v>
      </c>
      <c r="AE51" s="74">
        <v>0</v>
      </c>
      <c r="AF51" s="71"/>
      <c r="AG51" s="32">
        <f t="shared" si="4"/>
        <v>50861.3</v>
      </c>
      <c r="AH51" s="32">
        <f t="shared" si="1"/>
        <v>31825.200000000004</v>
      </c>
      <c r="AI51" s="32">
        <f t="shared" si="1"/>
        <v>27800.541000000001</v>
      </c>
    </row>
    <row r="52" spans="1:35" s="33" customFormat="1" x14ac:dyDescent="0.25">
      <c r="A52" s="72" t="s">
        <v>32</v>
      </c>
      <c r="B52" s="73">
        <f>B58+B64+B70++B82</f>
        <v>0</v>
      </c>
      <c r="C52" s="73">
        <f>C58+C64+C70++C82</f>
        <v>0</v>
      </c>
      <c r="D52" s="73">
        <f>D58+D64+D70++D82</f>
        <v>0</v>
      </c>
      <c r="E52" s="73">
        <f>E58+E64+E70++E82</f>
        <v>0</v>
      </c>
      <c r="F52" s="73" t="e">
        <f>E52/B52*100</f>
        <v>#DIV/0!</v>
      </c>
      <c r="G52" s="73" t="e">
        <f>E52/C52*100</f>
        <v>#DIV/0!</v>
      </c>
      <c r="H52" s="74">
        <f>H58+H64+H70+H82</f>
        <v>0</v>
      </c>
      <c r="I52" s="74">
        <f>I58+I64+I70+I82</f>
        <v>0</v>
      </c>
      <c r="J52" s="74">
        <f t="shared" si="31"/>
        <v>0</v>
      </c>
      <c r="K52" s="74">
        <f t="shared" si="31"/>
        <v>0</v>
      </c>
      <c r="L52" s="74">
        <f t="shared" si="31"/>
        <v>0</v>
      </c>
      <c r="M52" s="74">
        <f t="shared" si="31"/>
        <v>0</v>
      </c>
      <c r="N52" s="74">
        <f t="shared" si="31"/>
        <v>0</v>
      </c>
      <c r="O52" s="74">
        <f t="shared" si="31"/>
        <v>0</v>
      </c>
      <c r="P52" s="74">
        <f t="shared" si="31"/>
        <v>0</v>
      </c>
      <c r="Q52" s="74">
        <f t="shared" si="31"/>
        <v>0</v>
      </c>
      <c r="R52" s="74">
        <f t="shared" si="31"/>
        <v>0</v>
      </c>
      <c r="S52" s="74">
        <f t="shared" si="31"/>
        <v>0</v>
      </c>
      <c r="T52" s="74">
        <f t="shared" si="31"/>
        <v>0</v>
      </c>
      <c r="U52" s="74">
        <f t="shared" si="31"/>
        <v>0</v>
      </c>
      <c r="V52" s="74">
        <f t="shared" si="31"/>
        <v>0</v>
      </c>
      <c r="W52" s="74">
        <f t="shared" si="31"/>
        <v>0</v>
      </c>
      <c r="X52" s="74">
        <f t="shared" si="31"/>
        <v>0</v>
      </c>
      <c r="Y52" s="74">
        <f t="shared" si="31"/>
        <v>0</v>
      </c>
      <c r="Z52" s="74">
        <f t="shared" si="31"/>
        <v>0</v>
      </c>
      <c r="AA52" s="74">
        <f t="shared" si="31"/>
        <v>0</v>
      </c>
      <c r="AB52" s="74">
        <f t="shared" si="31"/>
        <v>0</v>
      </c>
      <c r="AC52" s="74">
        <f t="shared" si="31"/>
        <v>0</v>
      </c>
      <c r="AD52" s="74">
        <f t="shared" si="31"/>
        <v>0</v>
      </c>
      <c r="AE52" s="74">
        <f t="shared" si="31"/>
        <v>0</v>
      </c>
      <c r="AF52" s="71"/>
      <c r="AG52" s="32">
        <f t="shared" si="4"/>
        <v>0</v>
      </c>
      <c r="AH52" s="32">
        <f t="shared" si="1"/>
        <v>0</v>
      </c>
      <c r="AI52" s="32">
        <f t="shared" si="1"/>
        <v>0</v>
      </c>
    </row>
    <row r="53" spans="1:35" s="33" customFormat="1" ht="140.25" x14ac:dyDescent="0.25">
      <c r="A53" s="36" t="s">
        <v>46</v>
      </c>
      <c r="B53" s="58"/>
      <c r="C53" s="58"/>
      <c r="D53" s="58"/>
      <c r="E53" s="58"/>
      <c r="F53" s="58"/>
      <c r="G53" s="5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75"/>
      <c r="Y53" s="75"/>
      <c r="Z53" s="75"/>
      <c r="AA53" s="75"/>
      <c r="AB53" s="75"/>
      <c r="AC53" s="75"/>
      <c r="AD53" s="75"/>
      <c r="AE53" s="75"/>
      <c r="AF53" s="76" t="s">
        <v>47</v>
      </c>
      <c r="AG53" s="32">
        <f t="shared" si="4"/>
        <v>0</v>
      </c>
      <c r="AH53" s="32">
        <f t="shared" si="1"/>
        <v>0</v>
      </c>
      <c r="AI53" s="32">
        <f t="shared" si="1"/>
        <v>0</v>
      </c>
    </row>
    <row r="54" spans="1:35" s="33" customFormat="1" x14ac:dyDescent="0.25">
      <c r="A54" s="77" t="s">
        <v>28</v>
      </c>
      <c r="B54" s="65">
        <f>B57+B56+B55</f>
        <v>314.7</v>
      </c>
      <c r="C54" s="65">
        <f>C55+C56+C57</f>
        <v>314.7</v>
      </c>
      <c r="D54" s="65">
        <f>D55+D56+D57</f>
        <v>0</v>
      </c>
      <c r="E54" s="65">
        <f>E55+E56+E57</f>
        <v>0</v>
      </c>
      <c r="F54" s="41">
        <f>E54/B54*100</f>
        <v>0</v>
      </c>
      <c r="G54" s="41">
        <f>E54/C54*100</f>
        <v>0</v>
      </c>
      <c r="H54" s="75">
        <f t="shared" ref="H54:AD54" si="32">H55+H56+H57</f>
        <v>0</v>
      </c>
      <c r="I54" s="75"/>
      <c r="J54" s="75">
        <f t="shared" si="32"/>
        <v>0</v>
      </c>
      <c r="K54" s="75"/>
      <c r="L54" s="75">
        <f t="shared" si="32"/>
        <v>0</v>
      </c>
      <c r="M54" s="75"/>
      <c r="N54" s="75">
        <f t="shared" si="32"/>
        <v>0</v>
      </c>
      <c r="O54" s="75"/>
      <c r="P54" s="75">
        <f t="shared" si="32"/>
        <v>0</v>
      </c>
      <c r="Q54" s="75"/>
      <c r="R54" s="75">
        <f t="shared" si="32"/>
        <v>0</v>
      </c>
      <c r="S54" s="75"/>
      <c r="T54" s="75">
        <f t="shared" si="32"/>
        <v>0</v>
      </c>
      <c r="U54" s="75"/>
      <c r="V54" s="75">
        <f t="shared" si="32"/>
        <v>314.7</v>
      </c>
      <c r="W54" s="75">
        <f>W57</f>
        <v>0</v>
      </c>
      <c r="X54" s="75">
        <f t="shared" si="32"/>
        <v>0</v>
      </c>
      <c r="Y54" s="75"/>
      <c r="Z54" s="75">
        <f t="shared" si="32"/>
        <v>0</v>
      </c>
      <c r="AA54" s="75"/>
      <c r="AB54" s="75">
        <f t="shared" si="32"/>
        <v>0</v>
      </c>
      <c r="AC54" s="75"/>
      <c r="AD54" s="75">
        <f t="shared" si="32"/>
        <v>0</v>
      </c>
      <c r="AE54" s="75">
        <f>AE55+AE56+AE57</f>
        <v>0</v>
      </c>
      <c r="AF54" s="71"/>
      <c r="AG54" s="32">
        <f t="shared" si="4"/>
        <v>314.7</v>
      </c>
      <c r="AH54" s="32">
        <f t="shared" si="1"/>
        <v>0</v>
      </c>
      <c r="AI54" s="32">
        <f t="shared" si="1"/>
        <v>0</v>
      </c>
    </row>
    <row r="55" spans="1:35" s="33" customFormat="1" x14ac:dyDescent="0.25">
      <c r="A55" s="78" t="s">
        <v>29</v>
      </c>
      <c r="B55" s="58">
        <f>H55+J55+L55+N55+P55+R55+T55+V55+X55+Z55+AB55+AD55</f>
        <v>0</v>
      </c>
      <c r="C55" s="45">
        <f t="shared" ref="C55:C58" si="33">H55+J55+L55+N55+P55+R55+T55+V55+X55+Z55+AB55+AD55</f>
        <v>0</v>
      </c>
      <c r="D55" s="58">
        <v>0</v>
      </c>
      <c r="E55" s="45">
        <f t="shared" ref="E55:E58" si="34">I55+K55+M55+O55+Q55+S55+U55+W55+Y55+AA55+AC55+AE55</f>
        <v>0</v>
      </c>
      <c r="F55" s="45" t="e">
        <f>E55/B55*100</f>
        <v>#DIV/0!</v>
      </c>
      <c r="G55" s="45" t="e">
        <f>E55/C55*100</f>
        <v>#DIV/0!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71"/>
      <c r="AG55" s="32">
        <f t="shared" si="4"/>
        <v>0</v>
      </c>
      <c r="AH55" s="32">
        <f t="shared" si="1"/>
        <v>0</v>
      </c>
      <c r="AI55" s="32">
        <f t="shared" si="1"/>
        <v>0</v>
      </c>
    </row>
    <row r="56" spans="1:35" s="33" customFormat="1" x14ac:dyDescent="0.25">
      <c r="A56" s="78" t="s">
        <v>30</v>
      </c>
      <c r="B56" s="58">
        <f>H56+J56+L56+N56+P56+R56+T56+V56+X56+Z56+AB56+AD56</f>
        <v>0</v>
      </c>
      <c r="C56" s="45">
        <f t="shared" si="33"/>
        <v>0</v>
      </c>
      <c r="D56" s="58">
        <v>0</v>
      </c>
      <c r="E56" s="45">
        <f t="shared" si="34"/>
        <v>0</v>
      </c>
      <c r="F56" s="45" t="e">
        <f>E56/B56*100</f>
        <v>#DIV/0!</v>
      </c>
      <c r="G56" s="45" t="e">
        <f>E56/C56*100</f>
        <v>#DIV/0!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71"/>
      <c r="AG56" s="32">
        <f t="shared" si="4"/>
        <v>0</v>
      </c>
      <c r="AH56" s="32">
        <f t="shared" si="1"/>
        <v>0</v>
      </c>
      <c r="AI56" s="32">
        <f t="shared" si="1"/>
        <v>0</v>
      </c>
    </row>
    <row r="57" spans="1:35" s="27" customFormat="1" x14ac:dyDescent="0.25">
      <c r="A57" s="44" t="s">
        <v>31</v>
      </c>
      <c r="B57" s="45">
        <f>H57+J57+L57+N57+P57+R57+T57+V57+X57+Z57+AB57+AD57</f>
        <v>314.7</v>
      </c>
      <c r="C57" s="45">
        <f t="shared" si="33"/>
        <v>314.7</v>
      </c>
      <c r="D57" s="58">
        <f>E57</f>
        <v>0</v>
      </c>
      <c r="E57" s="45">
        <f t="shared" si="34"/>
        <v>0</v>
      </c>
      <c r="F57" s="45">
        <f>E57/B57*100</f>
        <v>0</v>
      </c>
      <c r="G57" s="45">
        <f>E57/C57*100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>
        <v>314.7</v>
      </c>
      <c r="W57" s="46">
        <v>0</v>
      </c>
      <c r="X57" s="46"/>
      <c r="Y57" s="46"/>
      <c r="Z57" s="46"/>
      <c r="AA57" s="46"/>
      <c r="AB57" s="46"/>
      <c r="AC57" s="46"/>
      <c r="AD57" s="46"/>
      <c r="AE57" s="46">
        <v>0</v>
      </c>
      <c r="AF57" s="48"/>
      <c r="AG57" s="32">
        <f t="shared" si="4"/>
        <v>314.7</v>
      </c>
      <c r="AH57" s="32">
        <f t="shared" si="1"/>
        <v>0</v>
      </c>
      <c r="AI57" s="32">
        <f t="shared" si="1"/>
        <v>0</v>
      </c>
    </row>
    <row r="58" spans="1:35" s="27" customFormat="1" x14ac:dyDescent="0.25">
      <c r="A58" s="44" t="s">
        <v>32</v>
      </c>
      <c r="B58" s="45">
        <f>H58+J58+L58+N58+P58+R58+T58+V58+X58+Z58+AB58+AD58</f>
        <v>0</v>
      </c>
      <c r="C58" s="45">
        <f t="shared" si="33"/>
        <v>0</v>
      </c>
      <c r="D58" s="58">
        <v>0</v>
      </c>
      <c r="E58" s="45">
        <f t="shared" si="34"/>
        <v>0</v>
      </c>
      <c r="F58" s="58" t="e">
        <f>E58/B58*100</f>
        <v>#DIV/0!</v>
      </c>
      <c r="G58" s="58" t="e">
        <f>E58/C58*100</f>
        <v>#DIV/0!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8"/>
      <c r="AG58" s="32">
        <f t="shared" si="4"/>
        <v>0</v>
      </c>
      <c r="AH58" s="32">
        <f t="shared" si="1"/>
        <v>0</v>
      </c>
      <c r="AI58" s="32">
        <f t="shared" si="1"/>
        <v>0</v>
      </c>
    </row>
    <row r="59" spans="1:35" s="27" customFormat="1" ht="25.5" x14ac:dyDescent="0.25">
      <c r="A59" s="56" t="s">
        <v>48</v>
      </c>
      <c r="B59" s="41"/>
      <c r="C59" s="41"/>
      <c r="D59" s="41"/>
      <c r="E59" s="41"/>
      <c r="F59" s="41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8"/>
      <c r="AG59" s="32">
        <f t="shared" si="4"/>
        <v>0</v>
      </c>
      <c r="AH59" s="32">
        <f t="shared" si="1"/>
        <v>0</v>
      </c>
      <c r="AI59" s="32">
        <f t="shared" si="1"/>
        <v>0</v>
      </c>
    </row>
    <row r="60" spans="1:35" s="27" customFormat="1" x14ac:dyDescent="0.25">
      <c r="A60" s="40" t="s">
        <v>28</v>
      </c>
      <c r="B60" s="41">
        <f>B62+B63+B61</f>
        <v>50</v>
      </c>
      <c r="C60" s="65">
        <f>C61+C62+C63</f>
        <v>50</v>
      </c>
      <c r="D60" s="65">
        <f>D61+D62+D63</f>
        <v>50</v>
      </c>
      <c r="E60" s="65">
        <f>E61+E62+E63</f>
        <v>50</v>
      </c>
      <c r="F60" s="41">
        <f>E60/B60*100</f>
        <v>100</v>
      </c>
      <c r="G60" s="41">
        <f>E60/C60*100</f>
        <v>100</v>
      </c>
      <c r="H60" s="42">
        <f t="shared" ref="H60:AD60" si="35">H61+H62+H63</f>
        <v>0</v>
      </c>
      <c r="I60" s="42"/>
      <c r="J60" s="42">
        <f t="shared" si="35"/>
        <v>0</v>
      </c>
      <c r="K60" s="42"/>
      <c r="L60" s="42">
        <f t="shared" si="35"/>
        <v>0</v>
      </c>
      <c r="M60" s="42"/>
      <c r="N60" s="42">
        <f t="shared" si="35"/>
        <v>0</v>
      </c>
      <c r="O60" s="42"/>
      <c r="P60" s="42">
        <f t="shared" si="35"/>
        <v>50</v>
      </c>
      <c r="Q60" s="42">
        <f t="shared" si="35"/>
        <v>50</v>
      </c>
      <c r="R60" s="42">
        <f t="shared" si="35"/>
        <v>0</v>
      </c>
      <c r="S60" s="42"/>
      <c r="T60" s="42">
        <f t="shared" si="35"/>
        <v>0</v>
      </c>
      <c r="U60" s="42"/>
      <c r="V60" s="42">
        <f t="shared" si="35"/>
        <v>0</v>
      </c>
      <c r="W60" s="42"/>
      <c r="X60" s="42">
        <f t="shared" si="35"/>
        <v>0</v>
      </c>
      <c r="Y60" s="42"/>
      <c r="Z60" s="42">
        <f t="shared" si="35"/>
        <v>0</v>
      </c>
      <c r="AA60" s="42"/>
      <c r="AB60" s="42">
        <f t="shared" si="35"/>
        <v>0</v>
      </c>
      <c r="AC60" s="42"/>
      <c r="AD60" s="42">
        <f t="shared" si="35"/>
        <v>0</v>
      </c>
      <c r="AE60" s="42"/>
      <c r="AF60" s="48"/>
      <c r="AG60" s="32">
        <f t="shared" si="4"/>
        <v>50</v>
      </c>
      <c r="AH60" s="32">
        <f t="shared" si="1"/>
        <v>50</v>
      </c>
      <c r="AI60" s="32">
        <f t="shared" si="1"/>
        <v>50</v>
      </c>
    </row>
    <row r="61" spans="1:35" s="27" customFormat="1" x14ac:dyDescent="0.25">
      <c r="A61" s="44" t="s">
        <v>29</v>
      </c>
      <c r="B61" s="45">
        <f>H61+J61+L61+N61+P61+R61+T61+V61+X61+Z61+AB61+AD61</f>
        <v>0</v>
      </c>
      <c r="C61" s="45">
        <f t="shared" ref="C61:C64" si="36">H61+J61+L61+N61+P61+R61+T61+V61+X61+Z61+AB61+AD61</f>
        <v>0</v>
      </c>
      <c r="D61" s="58">
        <v>0</v>
      </c>
      <c r="E61" s="45">
        <f t="shared" ref="E61:E64" si="37">I61+K61+M61+O61+Q61+S61+U61+W61+Y61+AA61+AC61+AE61</f>
        <v>0</v>
      </c>
      <c r="F61" s="45" t="e">
        <f>E61/B61*100</f>
        <v>#DIV/0!</v>
      </c>
      <c r="G61" s="45" t="e">
        <f>E61/C61*100</f>
        <v>#DIV/0!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8"/>
      <c r="AG61" s="32">
        <f t="shared" si="4"/>
        <v>0</v>
      </c>
      <c r="AH61" s="32">
        <f t="shared" si="1"/>
        <v>0</v>
      </c>
      <c r="AI61" s="32">
        <f t="shared" si="1"/>
        <v>0</v>
      </c>
    </row>
    <row r="62" spans="1:35" s="27" customFormat="1" x14ac:dyDescent="0.25">
      <c r="A62" s="44" t="s">
        <v>30</v>
      </c>
      <c r="B62" s="45">
        <f>H62+J62+L62+N62+P62+R62+T62+V62+X62+Z62+AB62+AD62</f>
        <v>0</v>
      </c>
      <c r="C62" s="45">
        <f t="shared" si="36"/>
        <v>0</v>
      </c>
      <c r="D62" s="58">
        <v>0</v>
      </c>
      <c r="E62" s="45">
        <f t="shared" si="37"/>
        <v>0</v>
      </c>
      <c r="F62" s="45" t="e">
        <f>E62/B62*100</f>
        <v>#DIV/0!</v>
      </c>
      <c r="G62" s="45" t="e">
        <f>E62/C62*100</f>
        <v>#DIV/0!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8"/>
      <c r="AG62" s="32">
        <f t="shared" si="4"/>
        <v>0</v>
      </c>
      <c r="AH62" s="32">
        <f t="shared" si="1"/>
        <v>0</v>
      </c>
      <c r="AI62" s="32">
        <f t="shared" si="1"/>
        <v>0</v>
      </c>
    </row>
    <row r="63" spans="1:35" s="27" customFormat="1" x14ac:dyDescent="0.25">
      <c r="A63" s="44" t="s">
        <v>31</v>
      </c>
      <c r="B63" s="45">
        <f>H63+J63+L63+N63+R63+P63+T63+V63+X63+Z63+AB63+AD63</f>
        <v>50</v>
      </c>
      <c r="C63" s="45">
        <f t="shared" si="36"/>
        <v>50</v>
      </c>
      <c r="D63" s="58">
        <f>E63</f>
        <v>50</v>
      </c>
      <c r="E63" s="45">
        <f t="shared" si="37"/>
        <v>50</v>
      </c>
      <c r="F63" s="45">
        <f>E63/B63*100</f>
        <v>100</v>
      </c>
      <c r="G63" s="45">
        <f>E63/C63*100</f>
        <v>100</v>
      </c>
      <c r="H63" s="46"/>
      <c r="I63" s="46"/>
      <c r="J63" s="46"/>
      <c r="K63" s="46"/>
      <c r="L63" s="46"/>
      <c r="M63" s="46"/>
      <c r="N63" s="46"/>
      <c r="O63" s="46"/>
      <c r="P63" s="46">
        <v>50</v>
      </c>
      <c r="Q63" s="46">
        <v>50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8"/>
      <c r="AG63" s="32">
        <f t="shared" si="4"/>
        <v>50</v>
      </c>
      <c r="AH63" s="32">
        <f t="shared" si="1"/>
        <v>50</v>
      </c>
      <c r="AI63" s="32">
        <f t="shared" si="1"/>
        <v>50</v>
      </c>
    </row>
    <row r="64" spans="1:35" s="27" customFormat="1" x14ac:dyDescent="0.25">
      <c r="A64" s="44" t="s">
        <v>32</v>
      </c>
      <c r="B64" s="45">
        <f>H64+J64+L64+N64+P64+R64+T64+V64+X64+Z64+AB64+AD64</f>
        <v>0</v>
      </c>
      <c r="C64" s="45">
        <f t="shared" si="36"/>
        <v>0</v>
      </c>
      <c r="D64" s="58">
        <v>0</v>
      </c>
      <c r="E64" s="45">
        <f t="shared" si="37"/>
        <v>0</v>
      </c>
      <c r="F64" s="58" t="e">
        <f>E64/B64*100</f>
        <v>#DIV/0!</v>
      </c>
      <c r="G64" s="58" t="e">
        <f>E64/C64*100</f>
        <v>#DIV/0!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8"/>
      <c r="AG64" s="32">
        <f t="shared" si="4"/>
        <v>0</v>
      </c>
      <c r="AH64" s="32">
        <f t="shared" si="1"/>
        <v>0</v>
      </c>
      <c r="AI64" s="32">
        <f t="shared" si="1"/>
        <v>0</v>
      </c>
    </row>
    <row r="65" spans="1:35" s="27" customFormat="1" ht="25.5" x14ac:dyDescent="0.25">
      <c r="A65" s="56" t="s">
        <v>49</v>
      </c>
      <c r="B65" s="41"/>
      <c r="C65" s="41"/>
      <c r="D65" s="41"/>
      <c r="E65" s="41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7"/>
      <c r="AG65" s="32">
        <f t="shared" si="4"/>
        <v>0</v>
      </c>
      <c r="AH65" s="32">
        <f t="shared" si="1"/>
        <v>0</v>
      </c>
      <c r="AI65" s="32">
        <f t="shared" si="1"/>
        <v>0</v>
      </c>
    </row>
    <row r="66" spans="1:35" s="27" customFormat="1" x14ac:dyDescent="0.25">
      <c r="A66" s="40" t="s">
        <v>28</v>
      </c>
      <c r="B66" s="41">
        <f>B69+B68+B67</f>
        <v>500</v>
      </c>
      <c r="C66" s="65">
        <f>C67+C68+C69</f>
        <v>500</v>
      </c>
      <c r="D66" s="65">
        <f>D67+D68+D69</f>
        <v>470</v>
      </c>
      <c r="E66" s="65">
        <f>E67+E68+E69</f>
        <v>470</v>
      </c>
      <c r="F66" s="41">
        <f>E66/B66*100</f>
        <v>94</v>
      </c>
      <c r="G66" s="41">
        <f>E66/C66*100</f>
        <v>94</v>
      </c>
      <c r="H66" s="42">
        <f t="shared" ref="H66:AD66" si="38">H67+H68+H69</f>
        <v>67</v>
      </c>
      <c r="I66" s="42"/>
      <c r="J66" s="42">
        <f t="shared" si="38"/>
        <v>38</v>
      </c>
      <c r="K66" s="42">
        <f t="shared" si="38"/>
        <v>67</v>
      </c>
      <c r="L66" s="42">
        <f t="shared" si="38"/>
        <v>201.5</v>
      </c>
      <c r="M66" s="42">
        <f t="shared" si="38"/>
        <v>185.1</v>
      </c>
      <c r="N66" s="42">
        <f t="shared" si="38"/>
        <v>30</v>
      </c>
      <c r="O66" s="42">
        <f>O67+O68+O69</f>
        <v>54.4</v>
      </c>
      <c r="P66" s="42">
        <f t="shared" si="38"/>
        <v>0</v>
      </c>
      <c r="Q66" s="42"/>
      <c r="R66" s="42">
        <f t="shared" si="38"/>
        <v>0</v>
      </c>
      <c r="S66" s="42"/>
      <c r="T66" s="42">
        <f t="shared" si="38"/>
        <v>0</v>
      </c>
      <c r="U66" s="42"/>
      <c r="V66" s="42">
        <f t="shared" si="38"/>
        <v>133.5</v>
      </c>
      <c r="W66" s="42">
        <f>W69</f>
        <v>84.9</v>
      </c>
      <c r="X66" s="42">
        <f t="shared" si="38"/>
        <v>30</v>
      </c>
      <c r="Y66" s="42">
        <f>Y67+Y68+Y69</f>
        <v>78.599999999999994</v>
      </c>
      <c r="Z66" s="42">
        <f t="shared" si="38"/>
        <v>0</v>
      </c>
      <c r="AA66" s="42"/>
      <c r="AB66" s="42">
        <f t="shared" si="38"/>
        <v>0</v>
      </c>
      <c r="AC66" s="42"/>
      <c r="AD66" s="42">
        <f t="shared" si="38"/>
        <v>0</v>
      </c>
      <c r="AE66" s="42">
        <f>AE67+AE68+AE69</f>
        <v>0</v>
      </c>
      <c r="AF66" s="43"/>
      <c r="AG66" s="32">
        <f t="shared" si="4"/>
        <v>500</v>
      </c>
      <c r="AH66" s="32">
        <f t="shared" si="1"/>
        <v>336.5</v>
      </c>
      <c r="AI66" s="32">
        <f t="shared" si="1"/>
        <v>306.5</v>
      </c>
    </row>
    <row r="67" spans="1:35" s="27" customFormat="1" x14ac:dyDescent="0.25">
      <c r="A67" s="44" t="s">
        <v>29</v>
      </c>
      <c r="B67" s="45">
        <f>H67+J67+L67+N67+P67+R67+T67+V67+X67+Z67+AB67+AD67</f>
        <v>0</v>
      </c>
      <c r="C67" s="45">
        <f t="shared" ref="C67:C70" si="39">H67+J67+L67+N67+P67+R67+T67+V67+X67+Z67+AB67+AD67</f>
        <v>0</v>
      </c>
      <c r="D67" s="58">
        <v>0</v>
      </c>
      <c r="E67" s="45">
        <f t="shared" ref="E67:E70" si="40"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8"/>
      <c r="AG67" s="32">
        <f t="shared" si="4"/>
        <v>0</v>
      </c>
      <c r="AH67" s="32">
        <f t="shared" si="1"/>
        <v>0</v>
      </c>
      <c r="AI67" s="32">
        <f t="shared" si="1"/>
        <v>0</v>
      </c>
    </row>
    <row r="68" spans="1:35" s="27" customFormat="1" x14ac:dyDescent="0.25">
      <c r="A68" s="44" t="s">
        <v>30</v>
      </c>
      <c r="B68" s="45">
        <f>H68+J68+L68+N68+P68+R68+T68+V68+X68+Z68+AB68+AD68</f>
        <v>0</v>
      </c>
      <c r="C68" s="45">
        <f t="shared" si="39"/>
        <v>0</v>
      </c>
      <c r="D68" s="58">
        <v>0</v>
      </c>
      <c r="E68" s="45">
        <f t="shared" si="40"/>
        <v>0</v>
      </c>
      <c r="F68" s="45" t="e">
        <f>E68/B68*100</f>
        <v>#DIV/0!</v>
      </c>
      <c r="G68" s="45" t="e">
        <f>E68/C68*100</f>
        <v>#DIV/0!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8"/>
      <c r="AG68" s="32">
        <f t="shared" si="4"/>
        <v>0</v>
      </c>
      <c r="AH68" s="32">
        <f t="shared" si="1"/>
        <v>0</v>
      </c>
      <c r="AI68" s="32">
        <f t="shared" si="1"/>
        <v>0</v>
      </c>
    </row>
    <row r="69" spans="1:35" s="27" customFormat="1" x14ac:dyDescent="0.25">
      <c r="A69" s="44" t="s">
        <v>31</v>
      </c>
      <c r="B69" s="45">
        <f>H69+J69+L69+N69+P69+R69+T69+V69+X69+Z69+AB69+AD69</f>
        <v>500</v>
      </c>
      <c r="C69" s="45">
        <f t="shared" si="39"/>
        <v>500</v>
      </c>
      <c r="D69" s="58">
        <f>E69</f>
        <v>470</v>
      </c>
      <c r="E69" s="45">
        <f t="shared" si="40"/>
        <v>470</v>
      </c>
      <c r="F69" s="45">
        <f>E69/B69*100</f>
        <v>94</v>
      </c>
      <c r="G69" s="45">
        <f>E69/C69*100</f>
        <v>94</v>
      </c>
      <c r="H69" s="46">
        <v>67</v>
      </c>
      <c r="I69" s="46"/>
      <c r="J69" s="46">
        <v>38</v>
      </c>
      <c r="K69" s="46">
        <v>67</v>
      </c>
      <c r="L69" s="46">
        <v>201.5</v>
      </c>
      <c r="M69" s="46">
        <v>185.1</v>
      </c>
      <c r="N69" s="46">
        <v>30</v>
      </c>
      <c r="O69" s="46">
        <v>54.4</v>
      </c>
      <c r="P69" s="46"/>
      <c r="Q69" s="46"/>
      <c r="R69" s="46"/>
      <c r="S69" s="46"/>
      <c r="T69" s="46"/>
      <c r="U69" s="46"/>
      <c r="V69" s="46">
        <v>133.5</v>
      </c>
      <c r="W69" s="46">
        <v>84.9</v>
      </c>
      <c r="X69" s="46">
        <v>30</v>
      </c>
      <c r="Y69" s="46">
        <v>78.599999999999994</v>
      </c>
      <c r="Z69" s="46"/>
      <c r="AA69" s="46"/>
      <c r="AB69" s="46"/>
      <c r="AC69" s="46"/>
      <c r="AD69" s="46"/>
      <c r="AE69" s="46">
        <v>0</v>
      </c>
      <c r="AF69" s="48"/>
      <c r="AG69" s="32">
        <f t="shared" si="4"/>
        <v>500</v>
      </c>
      <c r="AH69" s="32">
        <f t="shared" si="1"/>
        <v>336.5</v>
      </c>
      <c r="AI69" s="32">
        <f t="shared" si="1"/>
        <v>306.5</v>
      </c>
    </row>
    <row r="70" spans="1:35" s="27" customFormat="1" x14ac:dyDescent="0.25">
      <c r="A70" s="44" t="s">
        <v>32</v>
      </c>
      <c r="B70" s="45">
        <f>H70+J70+L70+N70+P70+R70+T70+V70+X70+Z70+AB70+AD70</f>
        <v>0</v>
      </c>
      <c r="C70" s="45">
        <f t="shared" si="39"/>
        <v>0</v>
      </c>
      <c r="D70" s="58">
        <v>0</v>
      </c>
      <c r="E70" s="45">
        <f t="shared" si="40"/>
        <v>0</v>
      </c>
      <c r="F70" s="58" t="e">
        <f>E70/B70*100</f>
        <v>#DIV/0!</v>
      </c>
      <c r="G70" s="58" t="e">
        <f>E70/C70*100</f>
        <v>#DIV/0!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8"/>
      <c r="AG70" s="32">
        <f t="shared" si="4"/>
        <v>0</v>
      </c>
      <c r="AH70" s="32">
        <f t="shared" si="1"/>
        <v>0</v>
      </c>
      <c r="AI70" s="32">
        <f t="shared" si="1"/>
        <v>0</v>
      </c>
    </row>
    <row r="71" spans="1:35" s="27" customFormat="1" ht="18.75" customHeight="1" x14ac:dyDescent="0.25">
      <c r="A71" s="56" t="s">
        <v>50</v>
      </c>
      <c r="B71" s="45"/>
      <c r="C71" s="45"/>
      <c r="D71" s="45"/>
      <c r="E71" s="45"/>
      <c r="F71" s="45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57"/>
      <c r="AG71" s="32">
        <f t="shared" si="4"/>
        <v>0</v>
      </c>
      <c r="AH71" s="32">
        <f t="shared" si="1"/>
        <v>0</v>
      </c>
      <c r="AI71" s="32">
        <f t="shared" si="1"/>
        <v>0</v>
      </c>
    </row>
    <row r="72" spans="1:35" s="27" customFormat="1" ht="18.75" customHeight="1" x14ac:dyDescent="0.25">
      <c r="A72" s="40" t="s">
        <v>28</v>
      </c>
      <c r="B72" s="41">
        <f>B75+B74+B73</f>
        <v>789.8</v>
      </c>
      <c r="C72" s="65">
        <f>C73+C74+C75</f>
        <v>789.8</v>
      </c>
      <c r="D72" s="65">
        <f>D73+D74+D75</f>
        <v>789.798</v>
      </c>
      <c r="E72" s="65">
        <f>E73+E74+E75</f>
        <v>789.798</v>
      </c>
      <c r="F72" s="41">
        <f>E72/B72*100</f>
        <v>99.999746771334515</v>
      </c>
      <c r="G72" s="41">
        <f>E72/C72*100</f>
        <v>99.999746771334515</v>
      </c>
      <c r="H72" s="42">
        <f>H75+H74+H73</f>
        <v>0</v>
      </c>
      <c r="I72" s="42"/>
      <c r="J72" s="42">
        <f t="shared" ref="J72:AD72" si="41">J73+J74+J75</f>
        <v>0</v>
      </c>
      <c r="K72" s="42"/>
      <c r="L72" s="42">
        <f t="shared" si="41"/>
        <v>0</v>
      </c>
      <c r="M72" s="42"/>
      <c r="N72" s="42">
        <f t="shared" si="41"/>
        <v>459.8</v>
      </c>
      <c r="O72" s="42">
        <f>O73+O74+O75</f>
        <v>195</v>
      </c>
      <c r="P72" s="42">
        <f t="shared" si="41"/>
        <v>0</v>
      </c>
      <c r="Q72" s="42">
        <f t="shared" si="41"/>
        <v>105</v>
      </c>
      <c r="R72" s="42">
        <f t="shared" si="41"/>
        <v>330</v>
      </c>
      <c r="S72" s="42">
        <f t="shared" si="41"/>
        <v>330</v>
      </c>
      <c r="T72" s="42">
        <f t="shared" si="41"/>
        <v>0</v>
      </c>
      <c r="U72" s="42">
        <f>U73+U74+U75</f>
        <v>156.24</v>
      </c>
      <c r="V72" s="42">
        <f t="shared" si="41"/>
        <v>0</v>
      </c>
      <c r="W72" s="42"/>
      <c r="X72" s="42">
        <f t="shared" si="41"/>
        <v>0</v>
      </c>
      <c r="Y72" s="42"/>
      <c r="Z72" s="42">
        <f t="shared" si="41"/>
        <v>0</v>
      </c>
      <c r="AA72" s="42"/>
      <c r="AB72" s="42">
        <f t="shared" si="41"/>
        <v>0</v>
      </c>
      <c r="AC72" s="42">
        <f>AC73+AC74+AC75</f>
        <v>3.5579999999999998</v>
      </c>
      <c r="AD72" s="42">
        <f t="shared" si="41"/>
        <v>0</v>
      </c>
      <c r="AE72" s="42"/>
      <c r="AF72" s="43"/>
      <c r="AG72" s="32">
        <f t="shared" si="4"/>
        <v>789.8</v>
      </c>
      <c r="AH72" s="32">
        <f t="shared" si="1"/>
        <v>789.8</v>
      </c>
      <c r="AI72" s="32">
        <f t="shared" si="1"/>
        <v>786.24</v>
      </c>
    </row>
    <row r="73" spans="1:35" s="27" customFormat="1" ht="18.75" customHeight="1" x14ac:dyDescent="0.25">
      <c r="A73" s="44" t="s">
        <v>29</v>
      </c>
      <c r="B73" s="45">
        <f>H73+J73+L73+N73+P73+R73+T73+V73+X73+Z73+AB73+AD73</f>
        <v>0</v>
      </c>
      <c r="C73" s="45">
        <f t="shared" ref="C73:C76" si="42">H73+J73+L73+N73+P73+R73+T73+V73+X73+Z73+AB73+AD73</f>
        <v>0</v>
      </c>
      <c r="D73" s="58">
        <v>0</v>
      </c>
      <c r="E73" s="45">
        <f t="shared" ref="E73:E76" si="43"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8"/>
      <c r="AG73" s="32">
        <f t="shared" si="4"/>
        <v>0</v>
      </c>
      <c r="AH73" s="32">
        <f t="shared" si="1"/>
        <v>0</v>
      </c>
      <c r="AI73" s="32">
        <f t="shared" si="1"/>
        <v>0</v>
      </c>
    </row>
    <row r="74" spans="1:35" s="27" customFormat="1" ht="18.75" customHeight="1" x14ac:dyDescent="0.25">
      <c r="A74" s="44" t="s">
        <v>30</v>
      </c>
      <c r="B74" s="45">
        <f>H74+J74+L74+N74+P74+R74+T74+V74+X74+Z74+AB74+AD74</f>
        <v>0</v>
      </c>
      <c r="C74" s="45">
        <f t="shared" si="42"/>
        <v>0</v>
      </c>
      <c r="D74" s="58">
        <v>0</v>
      </c>
      <c r="E74" s="45">
        <f t="shared" si="43"/>
        <v>0</v>
      </c>
      <c r="F74" s="45" t="e">
        <f>E74/B74*100</f>
        <v>#DIV/0!</v>
      </c>
      <c r="G74" s="45" t="e">
        <f>E74/C74*100</f>
        <v>#DIV/0!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8"/>
      <c r="AG74" s="32">
        <f t="shared" si="4"/>
        <v>0</v>
      </c>
      <c r="AH74" s="32">
        <f t="shared" ref="AH74:AI137" si="44">H74+J74+L74+N74+P74+R74+T74</f>
        <v>0</v>
      </c>
      <c r="AI74" s="32">
        <f t="shared" si="44"/>
        <v>0</v>
      </c>
    </row>
    <row r="75" spans="1:35" s="27" customFormat="1" x14ac:dyDescent="0.25">
      <c r="A75" s="44" t="s">
        <v>31</v>
      </c>
      <c r="B75" s="45">
        <f>H75+J75+L75+N75+P75+R75+T75+V75+X75+Z75+AB75+AD75</f>
        <v>789.8</v>
      </c>
      <c r="C75" s="45">
        <f t="shared" si="42"/>
        <v>789.8</v>
      </c>
      <c r="D75" s="58">
        <f>E75</f>
        <v>789.798</v>
      </c>
      <c r="E75" s="45">
        <f t="shared" si="43"/>
        <v>789.798</v>
      </c>
      <c r="F75" s="45">
        <f>E75/B75*100</f>
        <v>99.999746771334515</v>
      </c>
      <c r="G75" s="45">
        <f>E75/C75*100</f>
        <v>99.999746771334515</v>
      </c>
      <c r="H75" s="46"/>
      <c r="I75" s="46"/>
      <c r="J75" s="46"/>
      <c r="K75" s="46"/>
      <c r="L75" s="46"/>
      <c r="M75" s="46"/>
      <c r="N75" s="46">
        <v>459.8</v>
      </c>
      <c r="O75" s="46">
        <v>195</v>
      </c>
      <c r="P75" s="46"/>
      <c r="Q75" s="46">
        <v>105</v>
      </c>
      <c r="R75" s="46">
        <v>330</v>
      </c>
      <c r="S75" s="46">
        <v>330</v>
      </c>
      <c r="T75" s="46"/>
      <c r="U75" s="46">
        <v>156.24</v>
      </c>
      <c r="V75" s="46"/>
      <c r="W75" s="46"/>
      <c r="X75" s="46"/>
      <c r="Y75" s="46"/>
      <c r="Z75" s="46"/>
      <c r="AA75" s="46"/>
      <c r="AB75" s="46"/>
      <c r="AC75" s="46">
        <v>3.5579999999999998</v>
      </c>
      <c r="AD75" s="46"/>
      <c r="AE75" s="46"/>
      <c r="AF75" s="48"/>
      <c r="AG75" s="32">
        <f t="shared" ref="AG75:AG138" si="45">H75+J75+L75+N75+P75+R75+T75+V75+X75+Z75+AB75+AD75</f>
        <v>789.8</v>
      </c>
      <c r="AH75" s="32">
        <f t="shared" si="44"/>
        <v>789.8</v>
      </c>
      <c r="AI75" s="32">
        <f t="shared" si="44"/>
        <v>786.24</v>
      </c>
    </row>
    <row r="76" spans="1:35" s="27" customFormat="1" x14ac:dyDescent="0.25">
      <c r="A76" s="44" t="s">
        <v>32</v>
      </c>
      <c r="B76" s="45">
        <f>H76+J76+L76+N76+P76+R76+T76+V76+X76+Z76+AB76+AD76</f>
        <v>0</v>
      </c>
      <c r="C76" s="45">
        <f t="shared" si="42"/>
        <v>0</v>
      </c>
      <c r="D76" s="58">
        <v>0</v>
      </c>
      <c r="E76" s="45">
        <f t="shared" si="43"/>
        <v>0</v>
      </c>
      <c r="F76" s="58" t="e">
        <f>E76/B76*100</f>
        <v>#DIV/0!</v>
      </c>
      <c r="G76" s="58" t="e">
        <f>E76/C76*100</f>
        <v>#DIV/0!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8"/>
      <c r="AG76" s="32">
        <f t="shared" si="45"/>
        <v>0</v>
      </c>
      <c r="AH76" s="32">
        <f t="shared" si="44"/>
        <v>0</v>
      </c>
      <c r="AI76" s="32">
        <f t="shared" si="44"/>
        <v>0</v>
      </c>
    </row>
    <row r="77" spans="1:35" s="27" customFormat="1" ht="47.25" customHeight="1" x14ac:dyDescent="0.25">
      <c r="A77" s="56" t="s">
        <v>51</v>
      </c>
      <c r="B77" s="41"/>
      <c r="C77" s="41"/>
      <c r="D77" s="41"/>
      <c r="E77" s="41"/>
      <c r="F77" s="41"/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59" t="s">
        <v>52</v>
      </c>
      <c r="AG77" s="32">
        <f t="shared" si="45"/>
        <v>0</v>
      </c>
      <c r="AH77" s="32">
        <f t="shared" si="44"/>
        <v>0</v>
      </c>
      <c r="AI77" s="32">
        <f t="shared" si="44"/>
        <v>0</v>
      </c>
    </row>
    <row r="78" spans="1:35" s="27" customFormat="1" ht="18.75" customHeight="1" x14ac:dyDescent="0.25">
      <c r="A78" s="40" t="s">
        <v>28</v>
      </c>
      <c r="B78" s="41">
        <f>B79+B80+B81</f>
        <v>49206.8</v>
      </c>
      <c r="C78" s="41">
        <f>C79+C80+C81</f>
        <v>49206.8</v>
      </c>
      <c r="D78" s="41">
        <f>D79+D80+D81</f>
        <v>40849.685999999994</v>
      </c>
      <c r="E78" s="41">
        <f>E79+E80+E81</f>
        <v>40849.685999999994</v>
      </c>
      <c r="F78" s="65">
        <f>E78/B78*100</f>
        <v>83.016343269629388</v>
      </c>
      <c r="G78" s="65">
        <f>E78/C78*100</f>
        <v>83.016343269629388</v>
      </c>
      <c r="H78" s="42">
        <f>H79+H80+H81</f>
        <v>2646.1</v>
      </c>
      <c r="I78" s="42">
        <f>I79+I80+I81</f>
        <v>1364.701</v>
      </c>
      <c r="J78" s="42">
        <f t="shared" ref="J78:AE78" si="46">J79+J80+J81</f>
        <v>3880.1</v>
      </c>
      <c r="K78" s="42">
        <f t="shared" si="46"/>
        <v>4754.76</v>
      </c>
      <c r="L78" s="42">
        <f t="shared" si="46"/>
        <v>4068.8</v>
      </c>
      <c r="M78" s="42">
        <f t="shared" si="46"/>
        <v>3061.77</v>
      </c>
      <c r="N78" s="42">
        <f t="shared" si="46"/>
        <v>7333.1</v>
      </c>
      <c r="O78" s="42">
        <f t="shared" si="46"/>
        <v>4817.97</v>
      </c>
      <c r="P78" s="42">
        <f t="shared" si="46"/>
        <v>2098.4</v>
      </c>
      <c r="Q78" s="42">
        <f t="shared" si="46"/>
        <v>3641.95</v>
      </c>
      <c r="R78" s="42">
        <f t="shared" si="46"/>
        <v>5353</v>
      </c>
      <c r="S78" s="42">
        <f t="shared" si="46"/>
        <v>4061.32</v>
      </c>
      <c r="T78" s="42">
        <f t="shared" si="46"/>
        <v>5269.4</v>
      </c>
      <c r="U78" s="42">
        <f t="shared" si="46"/>
        <v>4955.33</v>
      </c>
      <c r="V78" s="42">
        <f t="shared" si="46"/>
        <v>3906.8</v>
      </c>
      <c r="W78" s="42">
        <f t="shared" si="46"/>
        <v>3051.3939999999998</v>
      </c>
      <c r="X78" s="42">
        <f t="shared" si="46"/>
        <v>3643</v>
      </c>
      <c r="Y78" s="42">
        <f t="shared" si="46"/>
        <v>2690.7069999999999</v>
      </c>
      <c r="Z78" s="42">
        <f t="shared" si="46"/>
        <v>3864.4</v>
      </c>
      <c r="AA78" s="42">
        <f t="shared" si="46"/>
        <v>4723.8050000000003</v>
      </c>
      <c r="AB78" s="42">
        <f t="shared" si="46"/>
        <v>3287.6</v>
      </c>
      <c r="AC78" s="42">
        <f t="shared" si="46"/>
        <v>3725.9789999999998</v>
      </c>
      <c r="AD78" s="42">
        <f t="shared" si="46"/>
        <v>3856.1</v>
      </c>
      <c r="AE78" s="42">
        <f t="shared" si="46"/>
        <v>0</v>
      </c>
      <c r="AF78" s="57"/>
      <c r="AG78" s="32">
        <f t="shared" si="45"/>
        <v>49206.8</v>
      </c>
      <c r="AH78" s="32">
        <f t="shared" si="44"/>
        <v>30648.9</v>
      </c>
      <c r="AI78" s="32">
        <f t="shared" si="44"/>
        <v>26657.800999999999</v>
      </c>
    </row>
    <row r="79" spans="1:35" s="27" customFormat="1" ht="18.75" customHeight="1" x14ac:dyDescent="0.25">
      <c r="A79" s="44" t="s">
        <v>29</v>
      </c>
      <c r="B79" s="45">
        <f>H79+J79+L79+N79+P79+R79+T79+V79+X79+Z79+AB79+AD79</f>
        <v>0</v>
      </c>
      <c r="C79" s="45">
        <f t="shared" ref="C79:C82" si="47">H79+J79+L79+N79+P79+R79+T79+V79+X79+Z79+AB79+AD79</f>
        <v>0</v>
      </c>
      <c r="D79" s="45">
        <v>0</v>
      </c>
      <c r="E79" s="45">
        <f t="shared" ref="E79:E82" si="48">I79+K79+M79+O79+Q79+S79+U79+W79+Y79+AA79+AC79+AE79</f>
        <v>0</v>
      </c>
      <c r="F79" s="58" t="e">
        <f>E79/B79*100</f>
        <v>#DIV/0!</v>
      </c>
      <c r="G79" s="58" t="e">
        <f>E79/C79*100</f>
        <v>#DIV/0!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57"/>
      <c r="AG79" s="32">
        <f t="shared" si="45"/>
        <v>0</v>
      </c>
      <c r="AH79" s="32">
        <f t="shared" si="44"/>
        <v>0</v>
      </c>
      <c r="AI79" s="32">
        <f t="shared" si="44"/>
        <v>0</v>
      </c>
    </row>
    <row r="80" spans="1:35" s="27" customFormat="1" ht="18.75" customHeight="1" x14ac:dyDescent="0.25">
      <c r="A80" s="44" t="s">
        <v>30</v>
      </c>
      <c r="B80" s="45">
        <f>H80+J80+L80+N80+P80+R80+T80+V80+X80+Z80+AB80+AD80</f>
        <v>0</v>
      </c>
      <c r="C80" s="45">
        <f t="shared" si="47"/>
        <v>0</v>
      </c>
      <c r="D80" s="45">
        <v>0</v>
      </c>
      <c r="E80" s="45">
        <f t="shared" si="48"/>
        <v>0</v>
      </c>
      <c r="F80" s="58" t="e">
        <f>E80/B80*100</f>
        <v>#DIV/0!</v>
      </c>
      <c r="G80" s="58" t="e">
        <f>E80/C80*100</f>
        <v>#DIV/0!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57"/>
      <c r="AG80" s="32">
        <f t="shared" si="45"/>
        <v>0</v>
      </c>
      <c r="AH80" s="32">
        <f t="shared" si="44"/>
        <v>0</v>
      </c>
      <c r="AI80" s="32">
        <f t="shared" si="44"/>
        <v>0</v>
      </c>
    </row>
    <row r="81" spans="1:35" s="27" customFormat="1" ht="18.75" customHeight="1" x14ac:dyDescent="0.2">
      <c r="A81" s="44" t="s">
        <v>31</v>
      </c>
      <c r="B81" s="45">
        <f>H81+J81+L81+N81+P81+R81+T81+V81+X81+Z81+AB81+AD81</f>
        <v>49206.8</v>
      </c>
      <c r="C81" s="45">
        <f t="shared" si="47"/>
        <v>49206.8</v>
      </c>
      <c r="D81" s="45">
        <f>E81</f>
        <v>40849.685999999994</v>
      </c>
      <c r="E81" s="45">
        <f t="shared" si="48"/>
        <v>40849.685999999994</v>
      </c>
      <c r="F81" s="58">
        <f>E81/B81*100</f>
        <v>83.016343269629388</v>
      </c>
      <c r="G81" s="58">
        <f>E81/C81*100</f>
        <v>83.016343269629388</v>
      </c>
      <c r="H81" s="46">
        <v>2646.1</v>
      </c>
      <c r="I81" s="46">
        <v>1364.701</v>
      </c>
      <c r="J81" s="46">
        <v>3880.1</v>
      </c>
      <c r="K81" s="46">
        <v>4754.76</v>
      </c>
      <c r="L81" s="46">
        <v>4068.8</v>
      </c>
      <c r="M81" s="46">
        <v>3061.77</v>
      </c>
      <c r="N81" s="46">
        <v>7333.1</v>
      </c>
      <c r="O81" s="46">
        <v>4817.97</v>
      </c>
      <c r="P81" s="46">
        <v>2098.4</v>
      </c>
      <c r="Q81" s="46">
        <v>3641.95</v>
      </c>
      <c r="R81" s="46">
        <v>5353</v>
      </c>
      <c r="S81" s="46">
        <v>4061.32</v>
      </c>
      <c r="T81" s="46">
        <v>5269.4</v>
      </c>
      <c r="U81" s="46">
        <v>4955.33</v>
      </c>
      <c r="V81" s="46">
        <v>3906.8</v>
      </c>
      <c r="W81" s="46">
        <v>3051.3939999999998</v>
      </c>
      <c r="X81" s="46">
        <v>3643</v>
      </c>
      <c r="Y81" s="46">
        <v>2690.7069999999999</v>
      </c>
      <c r="Z81" s="46">
        <v>3864.4</v>
      </c>
      <c r="AA81" s="46">
        <v>4723.8050000000003</v>
      </c>
      <c r="AB81" s="46">
        <v>3287.6</v>
      </c>
      <c r="AC81" s="79">
        <v>3725.9789999999998</v>
      </c>
      <c r="AD81" s="46">
        <v>3856.1</v>
      </c>
      <c r="AE81" s="46">
        <v>0</v>
      </c>
      <c r="AF81" s="57"/>
      <c r="AG81" s="32">
        <f t="shared" si="45"/>
        <v>49206.8</v>
      </c>
      <c r="AH81" s="32">
        <f t="shared" si="44"/>
        <v>30648.9</v>
      </c>
      <c r="AI81" s="32">
        <f t="shared" si="44"/>
        <v>26657.800999999999</v>
      </c>
    </row>
    <row r="82" spans="1:35" s="27" customFormat="1" ht="18.75" customHeight="1" x14ac:dyDescent="0.25">
      <c r="A82" s="44" t="s">
        <v>32</v>
      </c>
      <c r="B82" s="45">
        <f>H82+J82+L82+N82+P82+R82+T82+V82+X82+Z82+AB82+AD82</f>
        <v>0</v>
      </c>
      <c r="C82" s="45">
        <f t="shared" si="47"/>
        <v>0</v>
      </c>
      <c r="D82" s="45">
        <v>0</v>
      </c>
      <c r="E82" s="45">
        <f t="shared" si="48"/>
        <v>0</v>
      </c>
      <c r="F82" s="58" t="e">
        <f>E82/B82*100</f>
        <v>#DIV/0!</v>
      </c>
      <c r="G82" s="58" t="e">
        <f>E82/C82*100</f>
        <v>#DIV/0!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57"/>
      <c r="AG82" s="32">
        <f t="shared" si="45"/>
        <v>0</v>
      </c>
      <c r="AH82" s="32">
        <f t="shared" si="44"/>
        <v>0</v>
      </c>
      <c r="AI82" s="32">
        <f t="shared" si="44"/>
        <v>0</v>
      </c>
    </row>
    <row r="83" spans="1:35" s="27" customFormat="1" ht="66" customHeight="1" x14ac:dyDescent="0.25">
      <c r="A83" s="67" t="s">
        <v>53</v>
      </c>
      <c r="B83" s="68"/>
      <c r="C83" s="68"/>
      <c r="D83" s="68"/>
      <c r="E83" s="68"/>
      <c r="F83" s="68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48"/>
      <c r="AG83" s="32">
        <f t="shared" si="45"/>
        <v>0</v>
      </c>
      <c r="AH83" s="32">
        <f t="shared" si="44"/>
        <v>0</v>
      </c>
      <c r="AI83" s="32">
        <f t="shared" si="44"/>
        <v>0</v>
      </c>
    </row>
    <row r="84" spans="1:35" s="33" customFormat="1" ht="18.75" customHeight="1" x14ac:dyDescent="0.25">
      <c r="A84" s="70" t="s">
        <v>28</v>
      </c>
      <c r="B84" s="68">
        <f>B85+B86+B87+B88</f>
        <v>3216.8960000000002</v>
      </c>
      <c r="C84" s="68">
        <f>C85+C86+C87</f>
        <v>3216.8960000000002</v>
      </c>
      <c r="D84" s="68">
        <f>D85+D86+D87</f>
        <v>2779.9560000000001</v>
      </c>
      <c r="E84" s="68">
        <f>E85+E86+E87</f>
        <v>2779.9560000000001</v>
      </c>
      <c r="F84" s="68"/>
      <c r="G84" s="68"/>
      <c r="H84" s="68">
        <f t="shared" ref="H84:AE84" si="49">H86+H87</f>
        <v>129.5</v>
      </c>
      <c r="I84" s="68">
        <f t="shared" si="49"/>
        <v>129.5</v>
      </c>
      <c r="J84" s="68">
        <f t="shared" si="49"/>
        <v>230.57499999999999</v>
      </c>
      <c r="K84" s="68">
        <f t="shared" si="49"/>
        <v>221.75</v>
      </c>
      <c r="L84" s="68">
        <f t="shared" si="49"/>
        <v>723.37</v>
      </c>
      <c r="M84" s="68">
        <f t="shared" si="49"/>
        <v>582.29499999999996</v>
      </c>
      <c r="N84" s="68">
        <f t="shared" si="49"/>
        <v>1272.25</v>
      </c>
      <c r="O84" s="68">
        <f t="shared" si="49"/>
        <v>799.17600000000004</v>
      </c>
      <c r="P84" s="68">
        <f t="shared" si="49"/>
        <v>111</v>
      </c>
      <c r="Q84" s="68">
        <f t="shared" si="49"/>
        <v>214</v>
      </c>
      <c r="R84" s="68">
        <f t="shared" si="49"/>
        <v>176</v>
      </c>
      <c r="S84" s="68">
        <f t="shared" si="49"/>
        <v>353.6</v>
      </c>
      <c r="T84" s="68">
        <f t="shared" si="49"/>
        <v>55.05</v>
      </c>
      <c r="U84" s="68">
        <f t="shared" si="49"/>
        <v>137.4</v>
      </c>
      <c r="V84" s="68">
        <f t="shared" si="49"/>
        <v>29.01</v>
      </c>
      <c r="W84" s="68">
        <f t="shared" si="49"/>
        <v>0</v>
      </c>
      <c r="X84" s="68">
        <f t="shared" si="49"/>
        <v>27.524999999999999</v>
      </c>
      <c r="Y84" s="68">
        <f t="shared" si="49"/>
        <v>316.55900000000003</v>
      </c>
      <c r="Z84" s="68">
        <f t="shared" si="49"/>
        <v>222.98</v>
      </c>
      <c r="AA84" s="68">
        <f t="shared" si="49"/>
        <v>0.67600000000000005</v>
      </c>
      <c r="AB84" s="68">
        <f t="shared" si="49"/>
        <v>0</v>
      </c>
      <c r="AC84" s="68">
        <f t="shared" si="49"/>
        <v>25</v>
      </c>
      <c r="AD84" s="68">
        <f t="shared" si="49"/>
        <v>239.636</v>
      </c>
      <c r="AE84" s="68">
        <f t="shared" si="49"/>
        <v>0</v>
      </c>
      <c r="AF84" s="71"/>
      <c r="AG84" s="32">
        <f t="shared" si="45"/>
        <v>3216.8960000000002</v>
      </c>
      <c r="AH84" s="32">
        <f t="shared" si="44"/>
        <v>2697.7449999999999</v>
      </c>
      <c r="AI84" s="32">
        <f t="shared" si="44"/>
        <v>2437.721</v>
      </c>
    </row>
    <row r="85" spans="1:35" s="33" customFormat="1" ht="18.75" customHeight="1" x14ac:dyDescent="0.25">
      <c r="A85" s="72" t="s">
        <v>29</v>
      </c>
      <c r="B85" s="73">
        <f t="shared" ref="B85:E88" si="50">B91</f>
        <v>0</v>
      </c>
      <c r="C85" s="73">
        <f t="shared" si="50"/>
        <v>0</v>
      </c>
      <c r="D85" s="73">
        <f t="shared" si="50"/>
        <v>0</v>
      </c>
      <c r="E85" s="73">
        <f t="shared" si="50"/>
        <v>0</v>
      </c>
      <c r="F85" s="73"/>
      <c r="G85" s="73"/>
      <c r="H85" s="73">
        <f t="shared" ref="H85:AE88" si="51">H91+H116</f>
        <v>0</v>
      </c>
      <c r="I85" s="73">
        <f t="shared" si="51"/>
        <v>0</v>
      </c>
      <c r="J85" s="73">
        <f t="shared" si="51"/>
        <v>0</v>
      </c>
      <c r="K85" s="73">
        <f t="shared" si="51"/>
        <v>0</v>
      </c>
      <c r="L85" s="73">
        <f t="shared" si="51"/>
        <v>0</v>
      </c>
      <c r="M85" s="73">
        <f t="shared" si="51"/>
        <v>0</v>
      </c>
      <c r="N85" s="73">
        <f t="shared" si="51"/>
        <v>0</v>
      </c>
      <c r="O85" s="73">
        <f t="shared" si="51"/>
        <v>0</v>
      </c>
      <c r="P85" s="73">
        <f t="shared" si="51"/>
        <v>0</v>
      </c>
      <c r="Q85" s="73">
        <f t="shared" si="51"/>
        <v>0</v>
      </c>
      <c r="R85" s="73">
        <f t="shared" si="51"/>
        <v>0</v>
      </c>
      <c r="S85" s="73">
        <f t="shared" si="51"/>
        <v>0</v>
      </c>
      <c r="T85" s="73">
        <f t="shared" si="51"/>
        <v>0</v>
      </c>
      <c r="U85" s="73">
        <f t="shared" si="51"/>
        <v>0</v>
      </c>
      <c r="V85" s="73">
        <f t="shared" si="51"/>
        <v>0</v>
      </c>
      <c r="W85" s="73">
        <f t="shared" si="51"/>
        <v>0</v>
      </c>
      <c r="X85" s="73">
        <f t="shared" si="51"/>
        <v>0</v>
      </c>
      <c r="Y85" s="73">
        <f t="shared" si="51"/>
        <v>0</v>
      </c>
      <c r="Z85" s="73">
        <f t="shared" si="51"/>
        <v>0</v>
      </c>
      <c r="AA85" s="73">
        <f t="shared" si="51"/>
        <v>0</v>
      </c>
      <c r="AB85" s="73">
        <f t="shared" si="51"/>
        <v>0</v>
      </c>
      <c r="AC85" s="73">
        <f t="shared" si="51"/>
        <v>0</v>
      </c>
      <c r="AD85" s="73">
        <f t="shared" si="51"/>
        <v>0</v>
      </c>
      <c r="AE85" s="73">
        <f t="shared" si="51"/>
        <v>0</v>
      </c>
      <c r="AF85" s="71"/>
      <c r="AG85" s="32">
        <f t="shared" si="45"/>
        <v>0</v>
      </c>
      <c r="AH85" s="32">
        <f t="shared" si="44"/>
        <v>0</v>
      </c>
      <c r="AI85" s="32">
        <f t="shared" si="44"/>
        <v>0</v>
      </c>
    </row>
    <row r="86" spans="1:35" s="33" customFormat="1" ht="18.75" customHeight="1" x14ac:dyDescent="0.25">
      <c r="A86" s="72" t="s">
        <v>30</v>
      </c>
      <c r="B86" s="73">
        <f t="shared" si="50"/>
        <v>0</v>
      </c>
      <c r="C86" s="73">
        <f t="shared" si="50"/>
        <v>0</v>
      </c>
      <c r="D86" s="73">
        <f t="shared" si="50"/>
        <v>0</v>
      </c>
      <c r="E86" s="73">
        <f t="shared" si="50"/>
        <v>0</v>
      </c>
      <c r="F86" s="73"/>
      <c r="G86" s="73"/>
      <c r="H86" s="73">
        <f t="shared" si="51"/>
        <v>0</v>
      </c>
      <c r="I86" s="73">
        <f t="shared" si="51"/>
        <v>0</v>
      </c>
      <c r="J86" s="73">
        <f t="shared" si="51"/>
        <v>0</v>
      </c>
      <c r="K86" s="73">
        <f t="shared" si="51"/>
        <v>0</v>
      </c>
      <c r="L86" s="73">
        <f t="shared" si="51"/>
        <v>0</v>
      </c>
      <c r="M86" s="73">
        <f t="shared" si="51"/>
        <v>0</v>
      </c>
      <c r="N86" s="73">
        <f t="shared" si="51"/>
        <v>0</v>
      </c>
      <c r="O86" s="73">
        <f t="shared" si="51"/>
        <v>0</v>
      </c>
      <c r="P86" s="73">
        <f t="shared" si="51"/>
        <v>0</v>
      </c>
      <c r="Q86" s="73">
        <f t="shared" si="51"/>
        <v>0</v>
      </c>
      <c r="R86" s="73">
        <f t="shared" si="51"/>
        <v>0</v>
      </c>
      <c r="S86" s="73">
        <f t="shared" si="51"/>
        <v>0</v>
      </c>
      <c r="T86" s="73">
        <f t="shared" si="51"/>
        <v>0</v>
      </c>
      <c r="U86" s="73">
        <f t="shared" si="51"/>
        <v>0</v>
      </c>
      <c r="V86" s="73">
        <f t="shared" si="51"/>
        <v>0</v>
      </c>
      <c r="W86" s="73">
        <f t="shared" si="51"/>
        <v>0</v>
      </c>
      <c r="X86" s="73">
        <f t="shared" si="51"/>
        <v>0</v>
      </c>
      <c r="Y86" s="73">
        <f t="shared" si="51"/>
        <v>0</v>
      </c>
      <c r="Z86" s="73">
        <f t="shared" si="51"/>
        <v>0</v>
      </c>
      <c r="AA86" s="73">
        <f t="shared" si="51"/>
        <v>0</v>
      </c>
      <c r="AB86" s="73">
        <f t="shared" si="51"/>
        <v>0</v>
      </c>
      <c r="AC86" s="73">
        <f t="shared" si="51"/>
        <v>0</v>
      </c>
      <c r="AD86" s="73">
        <f t="shared" si="51"/>
        <v>0</v>
      </c>
      <c r="AE86" s="73">
        <f t="shared" si="51"/>
        <v>0</v>
      </c>
      <c r="AF86" s="71"/>
      <c r="AG86" s="32">
        <f t="shared" si="45"/>
        <v>0</v>
      </c>
      <c r="AH86" s="32">
        <f t="shared" si="44"/>
        <v>0</v>
      </c>
      <c r="AI86" s="32">
        <f t="shared" si="44"/>
        <v>0</v>
      </c>
    </row>
    <row r="87" spans="1:35" s="33" customFormat="1" ht="18.75" customHeight="1" x14ac:dyDescent="0.25">
      <c r="A87" s="72" t="s">
        <v>31</v>
      </c>
      <c r="B87" s="73">
        <f t="shared" si="50"/>
        <v>3216.8960000000002</v>
      </c>
      <c r="C87" s="73">
        <f t="shared" si="50"/>
        <v>3216.8960000000002</v>
      </c>
      <c r="D87" s="73">
        <f t="shared" si="50"/>
        <v>2779.9560000000001</v>
      </c>
      <c r="E87" s="73">
        <f t="shared" si="50"/>
        <v>2779.9560000000001</v>
      </c>
      <c r="F87" s="73"/>
      <c r="G87" s="73"/>
      <c r="H87" s="73">
        <f>H93+H118</f>
        <v>129.5</v>
      </c>
      <c r="I87" s="73">
        <f>I93+I118</f>
        <v>129.5</v>
      </c>
      <c r="J87" s="73">
        <f t="shared" si="51"/>
        <v>230.57499999999999</v>
      </c>
      <c r="K87" s="73">
        <f t="shared" si="51"/>
        <v>221.75</v>
      </c>
      <c r="L87" s="73">
        <f t="shared" si="51"/>
        <v>723.37</v>
      </c>
      <c r="M87" s="73">
        <f>M93+M118</f>
        <v>582.29499999999996</v>
      </c>
      <c r="N87" s="73">
        <f t="shared" si="51"/>
        <v>1272.25</v>
      </c>
      <c r="O87" s="73">
        <f t="shared" si="51"/>
        <v>799.17600000000004</v>
      </c>
      <c r="P87" s="73">
        <f t="shared" si="51"/>
        <v>111</v>
      </c>
      <c r="Q87" s="73">
        <f t="shared" si="51"/>
        <v>214</v>
      </c>
      <c r="R87" s="73">
        <f t="shared" si="51"/>
        <v>176</v>
      </c>
      <c r="S87" s="73">
        <f t="shared" si="51"/>
        <v>353.6</v>
      </c>
      <c r="T87" s="73">
        <f t="shared" si="51"/>
        <v>55.05</v>
      </c>
      <c r="U87" s="73">
        <f t="shared" si="51"/>
        <v>137.4</v>
      </c>
      <c r="V87" s="73">
        <f t="shared" si="51"/>
        <v>29.01</v>
      </c>
      <c r="W87" s="73">
        <f t="shared" si="51"/>
        <v>0</v>
      </c>
      <c r="X87" s="73">
        <f t="shared" si="51"/>
        <v>27.524999999999999</v>
      </c>
      <c r="Y87" s="73">
        <f t="shared" si="51"/>
        <v>316.55900000000003</v>
      </c>
      <c r="Z87" s="73">
        <f t="shared" si="51"/>
        <v>222.98</v>
      </c>
      <c r="AA87" s="73">
        <f t="shared" si="51"/>
        <v>0.67600000000000005</v>
      </c>
      <c r="AB87" s="73">
        <f t="shared" si="51"/>
        <v>0</v>
      </c>
      <c r="AC87" s="73">
        <f t="shared" si="51"/>
        <v>25</v>
      </c>
      <c r="AD87" s="73">
        <f t="shared" si="51"/>
        <v>239.636</v>
      </c>
      <c r="AE87" s="73">
        <v>0</v>
      </c>
      <c r="AF87" s="71"/>
      <c r="AG87" s="32">
        <f t="shared" si="45"/>
        <v>3216.8960000000002</v>
      </c>
      <c r="AH87" s="32">
        <f t="shared" si="44"/>
        <v>2697.7449999999999</v>
      </c>
      <c r="AI87" s="32">
        <f t="shared" si="44"/>
        <v>2437.721</v>
      </c>
    </row>
    <row r="88" spans="1:35" s="33" customFormat="1" ht="18.75" customHeight="1" x14ac:dyDescent="0.25">
      <c r="A88" s="80" t="s">
        <v>32</v>
      </c>
      <c r="B88" s="73">
        <f t="shared" si="50"/>
        <v>0</v>
      </c>
      <c r="C88" s="73">
        <f t="shared" si="50"/>
        <v>0</v>
      </c>
      <c r="D88" s="73">
        <f t="shared" si="50"/>
        <v>0</v>
      </c>
      <c r="E88" s="73">
        <f t="shared" si="50"/>
        <v>0</v>
      </c>
      <c r="F88" s="73"/>
      <c r="G88" s="73"/>
      <c r="H88" s="73">
        <f t="shared" si="51"/>
        <v>0</v>
      </c>
      <c r="I88" s="73">
        <f t="shared" si="51"/>
        <v>0</v>
      </c>
      <c r="J88" s="73">
        <f t="shared" si="51"/>
        <v>0</v>
      </c>
      <c r="K88" s="73">
        <f t="shared" si="51"/>
        <v>0</v>
      </c>
      <c r="L88" s="73">
        <f t="shared" si="51"/>
        <v>0</v>
      </c>
      <c r="M88" s="73">
        <f t="shared" si="51"/>
        <v>0</v>
      </c>
      <c r="N88" s="73">
        <f t="shared" si="51"/>
        <v>0</v>
      </c>
      <c r="O88" s="73">
        <f t="shared" si="51"/>
        <v>0</v>
      </c>
      <c r="P88" s="73">
        <f t="shared" si="51"/>
        <v>0</v>
      </c>
      <c r="Q88" s="73">
        <f t="shared" si="51"/>
        <v>0</v>
      </c>
      <c r="R88" s="73">
        <f t="shared" si="51"/>
        <v>0</v>
      </c>
      <c r="S88" s="73">
        <f t="shared" si="51"/>
        <v>0</v>
      </c>
      <c r="T88" s="73">
        <f t="shared" si="51"/>
        <v>0</v>
      </c>
      <c r="U88" s="73">
        <f t="shared" si="51"/>
        <v>0</v>
      </c>
      <c r="V88" s="73">
        <f t="shared" si="51"/>
        <v>0</v>
      </c>
      <c r="W88" s="73">
        <f t="shared" si="51"/>
        <v>0</v>
      </c>
      <c r="X88" s="73">
        <f t="shared" si="51"/>
        <v>0</v>
      </c>
      <c r="Y88" s="73">
        <f t="shared" si="51"/>
        <v>0</v>
      </c>
      <c r="Z88" s="73">
        <f t="shared" si="51"/>
        <v>0</v>
      </c>
      <c r="AA88" s="73">
        <f t="shared" si="51"/>
        <v>0</v>
      </c>
      <c r="AB88" s="73">
        <f t="shared" si="51"/>
        <v>0</v>
      </c>
      <c r="AC88" s="73">
        <f t="shared" si="51"/>
        <v>0</v>
      </c>
      <c r="AD88" s="73">
        <f t="shared" si="51"/>
        <v>0</v>
      </c>
      <c r="AE88" s="73">
        <f t="shared" si="51"/>
        <v>0</v>
      </c>
      <c r="AF88" s="71"/>
      <c r="AG88" s="32">
        <f t="shared" si="45"/>
        <v>0</v>
      </c>
      <c r="AH88" s="32">
        <f t="shared" si="44"/>
        <v>0</v>
      </c>
      <c r="AI88" s="32">
        <f t="shared" si="44"/>
        <v>0</v>
      </c>
    </row>
    <row r="89" spans="1:35" s="33" customFormat="1" ht="56.25" customHeight="1" x14ac:dyDescent="0.25">
      <c r="A89" s="36" t="s">
        <v>54</v>
      </c>
      <c r="B89" s="65"/>
      <c r="C89" s="65"/>
      <c r="D89" s="65"/>
      <c r="E89" s="65"/>
      <c r="F89" s="65"/>
      <c r="G89" s="6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1"/>
      <c r="AG89" s="32">
        <f t="shared" si="45"/>
        <v>0</v>
      </c>
      <c r="AH89" s="32">
        <f t="shared" si="44"/>
        <v>0</v>
      </c>
      <c r="AI89" s="32">
        <f t="shared" si="44"/>
        <v>0</v>
      </c>
    </row>
    <row r="90" spans="1:35" s="33" customFormat="1" ht="20.25" customHeight="1" x14ac:dyDescent="0.25">
      <c r="A90" s="40" t="s">
        <v>28</v>
      </c>
      <c r="B90" s="65">
        <f>B91+B92+B93+B94</f>
        <v>3216.8960000000002</v>
      </c>
      <c r="C90" s="41">
        <f>C91+C92+C93</f>
        <v>3216.8960000000002</v>
      </c>
      <c r="D90" s="41">
        <f>D91+D92+D93</f>
        <v>2779.9560000000001</v>
      </c>
      <c r="E90" s="41">
        <f>E91+E92+E93</f>
        <v>2779.9560000000001</v>
      </c>
      <c r="F90" s="41">
        <f>E90/B90*100</f>
        <v>86.417341437211519</v>
      </c>
      <c r="G90" s="41">
        <f>E90/C90*100</f>
        <v>86.417341437211519</v>
      </c>
      <c r="H90" s="65">
        <f>H91+H92+H93+H94</f>
        <v>129.5</v>
      </c>
      <c r="I90" s="65">
        <f>I91+I92+I93+I94</f>
        <v>129.5</v>
      </c>
      <c r="J90" s="65">
        <f t="shared" ref="J90:AE90" si="52">J91+J92+J93+J94</f>
        <v>230.57499999999999</v>
      </c>
      <c r="K90" s="65">
        <f t="shared" si="52"/>
        <v>221.75</v>
      </c>
      <c r="L90" s="65">
        <f t="shared" si="52"/>
        <v>723.37</v>
      </c>
      <c r="M90" s="65">
        <f t="shared" si="52"/>
        <v>582.29499999999996</v>
      </c>
      <c r="N90" s="65">
        <f t="shared" si="52"/>
        <v>1272.25</v>
      </c>
      <c r="O90" s="65">
        <f t="shared" si="52"/>
        <v>799.17600000000004</v>
      </c>
      <c r="P90" s="65">
        <f t="shared" si="52"/>
        <v>111</v>
      </c>
      <c r="Q90" s="65">
        <f t="shared" si="52"/>
        <v>214</v>
      </c>
      <c r="R90" s="65">
        <f t="shared" si="52"/>
        <v>176</v>
      </c>
      <c r="S90" s="65">
        <f t="shared" si="52"/>
        <v>353.6</v>
      </c>
      <c r="T90" s="65">
        <f t="shared" si="52"/>
        <v>55.05</v>
      </c>
      <c r="U90" s="65">
        <f t="shared" si="52"/>
        <v>137.4</v>
      </c>
      <c r="V90" s="65">
        <f t="shared" si="52"/>
        <v>29.01</v>
      </c>
      <c r="W90" s="65">
        <f t="shared" si="52"/>
        <v>0</v>
      </c>
      <c r="X90" s="65">
        <f t="shared" si="52"/>
        <v>27.524999999999999</v>
      </c>
      <c r="Y90" s="65">
        <f t="shared" si="52"/>
        <v>316.55900000000003</v>
      </c>
      <c r="Z90" s="65">
        <f t="shared" si="52"/>
        <v>222.98</v>
      </c>
      <c r="AA90" s="65">
        <f t="shared" si="52"/>
        <v>0.67600000000000005</v>
      </c>
      <c r="AB90" s="65">
        <f t="shared" si="52"/>
        <v>0</v>
      </c>
      <c r="AC90" s="65">
        <f t="shared" si="52"/>
        <v>25</v>
      </c>
      <c r="AD90" s="65">
        <f t="shared" si="52"/>
        <v>239.636</v>
      </c>
      <c r="AE90" s="65">
        <f t="shared" si="52"/>
        <v>0</v>
      </c>
      <c r="AF90" s="76"/>
      <c r="AG90" s="32">
        <f t="shared" si="45"/>
        <v>3216.8960000000002</v>
      </c>
      <c r="AH90" s="32">
        <f t="shared" si="44"/>
        <v>2697.7449999999999</v>
      </c>
      <c r="AI90" s="32">
        <f t="shared" si="44"/>
        <v>2437.721</v>
      </c>
    </row>
    <row r="91" spans="1:35" s="33" customFormat="1" ht="18.75" customHeight="1" x14ac:dyDescent="0.25">
      <c r="A91" s="44" t="s">
        <v>29</v>
      </c>
      <c r="B91" s="58">
        <f t="shared" ref="B91:D94" si="53">B98+B104+B110</f>
        <v>0</v>
      </c>
      <c r="C91" s="45">
        <f t="shared" si="53"/>
        <v>0</v>
      </c>
      <c r="D91" s="45">
        <f t="shared" si="53"/>
        <v>0</v>
      </c>
      <c r="E91" s="45">
        <f>I91+K91+M91+O91+Q91+S91+U91+W91</f>
        <v>0</v>
      </c>
      <c r="F91" s="45" t="e">
        <f>E91/B91*100</f>
        <v>#DIV/0!</v>
      </c>
      <c r="G91" s="45" t="e">
        <f>E91/C91*100</f>
        <v>#DIV/0!</v>
      </c>
      <c r="H91" s="58">
        <f t="shared" ref="H91:AE94" si="54">H98+H104+H110</f>
        <v>0</v>
      </c>
      <c r="I91" s="58">
        <f t="shared" si="54"/>
        <v>0</v>
      </c>
      <c r="J91" s="58">
        <f t="shared" si="54"/>
        <v>0</v>
      </c>
      <c r="K91" s="58">
        <f t="shared" si="54"/>
        <v>0</v>
      </c>
      <c r="L91" s="58">
        <f t="shared" si="54"/>
        <v>0</v>
      </c>
      <c r="M91" s="58">
        <f t="shared" si="54"/>
        <v>0</v>
      </c>
      <c r="N91" s="58">
        <f t="shared" si="54"/>
        <v>0</v>
      </c>
      <c r="O91" s="58">
        <f t="shared" si="54"/>
        <v>0</v>
      </c>
      <c r="P91" s="58">
        <f t="shared" si="54"/>
        <v>0</v>
      </c>
      <c r="Q91" s="58">
        <f t="shared" si="54"/>
        <v>0</v>
      </c>
      <c r="R91" s="58">
        <f t="shared" si="54"/>
        <v>0</v>
      </c>
      <c r="S91" s="58">
        <f t="shared" si="54"/>
        <v>0</v>
      </c>
      <c r="T91" s="58">
        <f t="shared" si="54"/>
        <v>0</v>
      </c>
      <c r="U91" s="58">
        <f t="shared" si="54"/>
        <v>0</v>
      </c>
      <c r="V91" s="58">
        <f t="shared" si="54"/>
        <v>0</v>
      </c>
      <c r="W91" s="58">
        <f t="shared" si="54"/>
        <v>0</v>
      </c>
      <c r="X91" s="58">
        <f t="shared" si="54"/>
        <v>0</v>
      </c>
      <c r="Y91" s="58">
        <f t="shared" si="54"/>
        <v>0</v>
      </c>
      <c r="Z91" s="58">
        <f t="shared" si="54"/>
        <v>0</v>
      </c>
      <c r="AA91" s="58">
        <f t="shared" si="54"/>
        <v>0</v>
      </c>
      <c r="AB91" s="58">
        <f t="shared" si="54"/>
        <v>0</v>
      </c>
      <c r="AC91" s="58">
        <f t="shared" si="54"/>
        <v>0</v>
      </c>
      <c r="AD91" s="58">
        <f t="shared" si="54"/>
        <v>0</v>
      </c>
      <c r="AE91" s="58">
        <f t="shared" si="54"/>
        <v>0</v>
      </c>
      <c r="AF91" s="71"/>
      <c r="AG91" s="32">
        <f t="shared" si="45"/>
        <v>0</v>
      </c>
      <c r="AH91" s="32">
        <f t="shared" si="44"/>
        <v>0</v>
      </c>
      <c r="AI91" s="32">
        <f t="shared" si="44"/>
        <v>0</v>
      </c>
    </row>
    <row r="92" spans="1:35" s="33" customFormat="1" ht="18.75" customHeight="1" x14ac:dyDescent="0.25">
      <c r="A92" s="44" t="s">
        <v>30</v>
      </c>
      <c r="B92" s="58">
        <f t="shared" si="53"/>
        <v>0</v>
      </c>
      <c r="C92" s="45">
        <f t="shared" si="53"/>
        <v>0</v>
      </c>
      <c r="D92" s="45">
        <f t="shared" si="53"/>
        <v>0</v>
      </c>
      <c r="E92" s="45">
        <f>I92+K92+M92+O92+Q92+S92+U92+W92</f>
        <v>0</v>
      </c>
      <c r="F92" s="45" t="e">
        <f>E92/B92*100</f>
        <v>#DIV/0!</v>
      </c>
      <c r="G92" s="45" t="e">
        <f>E92/C92*100</f>
        <v>#DIV/0!</v>
      </c>
      <c r="H92" s="58">
        <f t="shared" si="54"/>
        <v>0</v>
      </c>
      <c r="I92" s="58">
        <f t="shared" si="54"/>
        <v>0</v>
      </c>
      <c r="J92" s="58">
        <f t="shared" si="54"/>
        <v>0</v>
      </c>
      <c r="K92" s="58">
        <f t="shared" si="54"/>
        <v>0</v>
      </c>
      <c r="L92" s="58">
        <f t="shared" si="54"/>
        <v>0</v>
      </c>
      <c r="M92" s="58">
        <f t="shared" si="54"/>
        <v>0</v>
      </c>
      <c r="N92" s="58">
        <f t="shared" si="54"/>
        <v>0</v>
      </c>
      <c r="O92" s="58">
        <f t="shared" si="54"/>
        <v>0</v>
      </c>
      <c r="P92" s="58">
        <f t="shared" si="54"/>
        <v>0</v>
      </c>
      <c r="Q92" s="58">
        <f t="shared" si="54"/>
        <v>0</v>
      </c>
      <c r="R92" s="58">
        <f t="shared" si="54"/>
        <v>0</v>
      </c>
      <c r="S92" s="58">
        <f t="shared" si="54"/>
        <v>0</v>
      </c>
      <c r="T92" s="58">
        <f t="shared" si="54"/>
        <v>0</v>
      </c>
      <c r="U92" s="58">
        <f t="shared" si="54"/>
        <v>0</v>
      </c>
      <c r="V92" s="58">
        <f t="shared" si="54"/>
        <v>0</v>
      </c>
      <c r="W92" s="58">
        <f t="shared" si="54"/>
        <v>0</v>
      </c>
      <c r="X92" s="58">
        <f t="shared" si="54"/>
        <v>0</v>
      </c>
      <c r="Y92" s="58">
        <f t="shared" si="54"/>
        <v>0</v>
      </c>
      <c r="Z92" s="58">
        <f t="shared" si="54"/>
        <v>0</v>
      </c>
      <c r="AA92" s="58">
        <f t="shared" si="54"/>
        <v>0</v>
      </c>
      <c r="AB92" s="58">
        <f t="shared" si="54"/>
        <v>0</v>
      </c>
      <c r="AC92" s="58">
        <f t="shared" si="54"/>
        <v>0</v>
      </c>
      <c r="AD92" s="58">
        <f t="shared" si="54"/>
        <v>0</v>
      </c>
      <c r="AE92" s="58">
        <f t="shared" si="54"/>
        <v>0</v>
      </c>
      <c r="AF92" s="71"/>
      <c r="AG92" s="32">
        <f t="shared" si="45"/>
        <v>0</v>
      </c>
      <c r="AH92" s="32">
        <f t="shared" si="44"/>
        <v>0</v>
      </c>
      <c r="AI92" s="32">
        <f t="shared" si="44"/>
        <v>0</v>
      </c>
    </row>
    <row r="93" spans="1:35" s="33" customFormat="1" ht="18.75" customHeight="1" x14ac:dyDescent="0.25">
      <c r="A93" s="44" t="s">
        <v>31</v>
      </c>
      <c r="B93" s="58">
        <f t="shared" si="53"/>
        <v>3216.8960000000002</v>
      </c>
      <c r="C93" s="45">
        <f>C100+C106+C112</f>
        <v>3216.8960000000002</v>
      </c>
      <c r="D93" s="45">
        <f t="shared" si="53"/>
        <v>2779.9560000000001</v>
      </c>
      <c r="E93" s="45">
        <f>E100+E106+E112</f>
        <v>2779.9560000000001</v>
      </c>
      <c r="F93" s="45">
        <f>E93/B93*100</f>
        <v>86.417341437211519</v>
      </c>
      <c r="G93" s="45">
        <f>E93/C93*100</f>
        <v>86.417341437211519</v>
      </c>
      <c r="H93" s="58">
        <f t="shared" si="54"/>
        <v>129.5</v>
      </c>
      <c r="I93" s="58">
        <f t="shared" si="54"/>
        <v>129.5</v>
      </c>
      <c r="J93" s="58">
        <f t="shared" si="54"/>
        <v>230.57499999999999</v>
      </c>
      <c r="K93" s="58">
        <f t="shared" si="54"/>
        <v>221.75</v>
      </c>
      <c r="L93" s="58">
        <f t="shared" si="54"/>
        <v>723.37</v>
      </c>
      <c r="M93" s="58">
        <f t="shared" si="54"/>
        <v>582.29499999999996</v>
      </c>
      <c r="N93" s="58">
        <f t="shared" si="54"/>
        <v>1272.25</v>
      </c>
      <c r="O93" s="58">
        <f t="shared" si="54"/>
        <v>799.17600000000004</v>
      </c>
      <c r="P93" s="58">
        <f t="shared" si="54"/>
        <v>111</v>
      </c>
      <c r="Q93" s="58">
        <f t="shared" si="54"/>
        <v>214</v>
      </c>
      <c r="R93" s="58">
        <f t="shared" si="54"/>
        <v>176</v>
      </c>
      <c r="S93" s="58">
        <f t="shared" si="54"/>
        <v>353.6</v>
      </c>
      <c r="T93" s="58">
        <f t="shared" si="54"/>
        <v>55.05</v>
      </c>
      <c r="U93" s="58">
        <f t="shared" si="54"/>
        <v>137.4</v>
      </c>
      <c r="V93" s="58">
        <f t="shared" si="54"/>
        <v>29.01</v>
      </c>
      <c r="W93" s="58">
        <f t="shared" si="54"/>
        <v>0</v>
      </c>
      <c r="X93" s="58">
        <f t="shared" si="54"/>
        <v>27.524999999999999</v>
      </c>
      <c r="Y93" s="58">
        <f t="shared" si="54"/>
        <v>316.55900000000003</v>
      </c>
      <c r="Z93" s="58">
        <f t="shared" si="54"/>
        <v>222.98</v>
      </c>
      <c r="AA93" s="58">
        <f t="shared" si="54"/>
        <v>0.67600000000000005</v>
      </c>
      <c r="AB93" s="58">
        <f t="shared" si="54"/>
        <v>0</v>
      </c>
      <c r="AC93" s="58">
        <f t="shared" si="54"/>
        <v>25</v>
      </c>
      <c r="AD93" s="58">
        <f t="shared" si="54"/>
        <v>239.636</v>
      </c>
      <c r="AE93" s="58">
        <v>0</v>
      </c>
      <c r="AF93" s="71"/>
      <c r="AG93" s="32">
        <f t="shared" si="45"/>
        <v>3216.8960000000002</v>
      </c>
      <c r="AH93" s="32">
        <f t="shared" si="44"/>
        <v>2697.7449999999999</v>
      </c>
      <c r="AI93" s="32">
        <f t="shared" si="44"/>
        <v>2437.721</v>
      </c>
    </row>
    <row r="94" spans="1:35" s="33" customFormat="1" ht="18.75" customHeight="1" x14ac:dyDescent="0.25">
      <c r="A94" s="56" t="s">
        <v>32</v>
      </c>
      <c r="B94" s="58">
        <f t="shared" si="53"/>
        <v>0</v>
      </c>
      <c r="C94" s="45">
        <f t="shared" si="53"/>
        <v>0</v>
      </c>
      <c r="D94" s="45">
        <f t="shared" si="53"/>
        <v>0</v>
      </c>
      <c r="E94" s="45">
        <f>I94+K94+M94+O94+Q94+S94+U94+W94</f>
        <v>0</v>
      </c>
      <c r="F94" s="58" t="e">
        <f>E94/B94*100</f>
        <v>#DIV/0!</v>
      </c>
      <c r="G94" s="58" t="e">
        <f>E94/C94*100</f>
        <v>#DIV/0!</v>
      </c>
      <c r="H94" s="58">
        <f t="shared" si="54"/>
        <v>0</v>
      </c>
      <c r="I94" s="58">
        <f t="shared" si="54"/>
        <v>0</v>
      </c>
      <c r="J94" s="58">
        <f t="shared" si="54"/>
        <v>0</v>
      </c>
      <c r="K94" s="58">
        <f t="shared" si="54"/>
        <v>0</v>
      </c>
      <c r="L94" s="58">
        <f t="shared" si="54"/>
        <v>0</v>
      </c>
      <c r="M94" s="58">
        <f t="shared" si="54"/>
        <v>0</v>
      </c>
      <c r="N94" s="58">
        <f t="shared" si="54"/>
        <v>0</v>
      </c>
      <c r="O94" s="58">
        <f t="shared" si="54"/>
        <v>0</v>
      </c>
      <c r="P94" s="58">
        <f t="shared" si="54"/>
        <v>0</v>
      </c>
      <c r="Q94" s="58">
        <f t="shared" si="54"/>
        <v>0</v>
      </c>
      <c r="R94" s="58">
        <f t="shared" si="54"/>
        <v>0</v>
      </c>
      <c r="S94" s="58">
        <f t="shared" si="54"/>
        <v>0</v>
      </c>
      <c r="T94" s="58">
        <f t="shared" si="54"/>
        <v>0</v>
      </c>
      <c r="U94" s="58">
        <f t="shared" si="54"/>
        <v>0</v>
      </c>
      <c r="V94" s="58">
        <f t="shared" si="54"/>
        <v>0</v>
      </c>
      <c r="W94" s="58">
        <f t="shared" si="54"/>
        <v>0</v>
      </c>
      <c r="X94" s="58">
        <f t="shared" si="54"/>
        <v>0</v>
      </c>
      <c r="Y94" s="58">
        <f t="shared" si="54"/>
        <v>0</v>
      </c>
      <c r="Z94" s="58">
        <f t="shared" si="54"/>
        <v>0</v>
      </c>
      <c r="AA94" s="58">
        <f t="shared" si="54"/>
        <v>0</v>
      </c>
      <c r="AB94" s="58">
        <f t="shared" si="54"/>
        <v>0</v>
      </c>
      <c r="AC94" s="58">
        <f t="shared" si="54"/>
        <v>0</v>
      </c>
      <c r="AD94" s="58">
        <f t="shared" si="54"/>
        <v>0</v>
      </c>
      <c r="AE94" s="58">
        <f t="shared" si="54"/>
        <v>0</v>
      </c>
      <c r="AF94" s="71"/>
      <c r="AG94" s="32">
        <f t="shared" si="45"/>
        <v>0</v>
      </c>
      <c r="AH94" s="32">
        <f t="shared" si="44"/>
        <v>0</v>
      </c>
      <c r="AI94" s="32">
        <f t="shared" si="44"/>
        <v>0</v>
      </c>
    </row>
    <row r="95" spans="1:35" s="33" customFormat="1" ht="18.75" customHeight="1" x14ac:dyDescent="0.25">
      <c r="A95" s="81" t="s">
        <v>55</v>
      </c>
      <c r="B95" s="65"/>
      <c r="C95" s="65"/>
      <c r="D95" s="65"/>
      <c r="E95" s="65"/>
      <c r="F95" s="65"/>
      <c r="G95" s="6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1"/>
      <c r="AG95" s="32">
        <f t="shared" si="45"/>
        <v>0</v>
      </c>
      <c r="AH95" s="32">
        <f t="shared" si="44"/>
        <v>0</v>
      </c>
      <c r="AI95" s="32">
        <f t="shared" si="44"/>
        <v>0</v>
      </c>
    </row>
    <row r="96" spans="1:35" s="33" customFormat="1" ht="81" customHeight="1" x14ac:dyDescent="0.25">
      <c r="A96" s="36" t="s">
        <v>56</v>
      </c>
      <c r="B96" s="65"/>
      <c r="C96" s="65"/>
      <c r="D96" s="65"/>
      <c r="E96" s="65"/>
      <c r="F96" s="65"/>
      <c r="G96" s="6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39" t="s">
        <v>57</v>
      </c>
      <c r="AG96" s="32">
        <f t="shared" si="45"/>
        <v>0</v>
      </c>
      <c r="AH96" s="32">
        <f t="shared" si="44"/>
        <v>0</v>
      </c>
      <c r="AI96" s="32">
        <f t="shared" si="44"/>
        <v>0</v>
      </c>
    </row>
    <row r="97" spans="1:35" s="27" customFormat="1" x14ac:dyDescent="0.25">
      <c r="A97" s="40" t="s">
        <v>28</v>
      </c>
      <c r="B97" s="41">
        <f>B98+B99+B100</f>
        <v>3216.8960000000002</v>
      </c>
      <c r="C97" s="41">
        <f>C98+C99+C100</f>
        <v>3216.8960000000002</v>
      </c>
      <c r="D97" s="41">
        <f>D98+D99+D100</f>
        <v>2779.9560000000001</v>
      </c>
      <c r="E97" s="41">
        <f>E98+E99+E100</f>
        <v>2779.9560000000001</v>
      </c>
      <c r="F97" s="41">
        <f>E97/B97*100</f>
        <v>86.417341437211519</v>
      </c>
      <c r="G97" s="41">
        <f>E97/C97*100</f>
        <v>86.417341437211519</v>
      </c>
      <c r="H97" s="42">
        <f t="shared" ref="H97:AE97" si="55">H98+H99+H100</f>
        <v>129.5</v>
      </c>
      <c r="I97" s="42">
        <f t="shared" si="55"/>
        <v>129.5</v>
      </c>
      <c r="J97" s="42">
        <f t="shared" si="55"/>
        <v>230.57499999999999</v>
      </c>
      <c r="K97" s="42">
        <f t="shared" si="55"/>
        <v>221.75</v>
      </c>
      <c r="L97" s="42">
        <f t="shared" si="55"/>
        <v>723.37</v>
      </c>
      <c r="M97" s="42">
        <f t="shared" si="55"/>
        <v>582.29499999999996</v>
      </c>
      <c r="N97" s="42">
        <f t="shared" si="55"/>
        <v>1272.25</v>
      </c>
      <c r="O97" s="42">
        <f t="shared" si="55"/>
        <v>799.17600000000004</v>
      </c>
      <c r="P97" s="42">
        <f t="shared" si="55"/>
        <v>111</v>
      </c>
      <c r="Q97" s="42">
        <f t="shared" si="55"/>
        <v>214</v>
      </c>
      <c r="R97" s="42">
        <f t="shared" si="55"/>
        <v>176</v>
      </c>
      <c r="S97" s="42">
        <f t="shared" si="55"/>
        <v>353.6</v>
      </c>
      <c r="T97" s="42">
        <f t="shared" si="55"/>
        <v>55.05</v>
      </c>
      <c r="U97" s="42">
        <f t="shared" si="55"/>
        <v>137.4</v>
      </c>
      <c r="V97" s="42">
        <f t="shared" si="55"/>
        <v>29.01</v>
      </c>
      <c r="W97" s="42">
        <f t="shared" si="55"/>
        <v>0</v>
      </c>
      <c r="X97" s="42">
        <f t="shared" si="55"/>
        <v>27.524999999999999</v>
      </c>
      <c r="Y97" s="42">
        <f t="shared" si="55"/>
        <v>316.55900000000003</v>
      </c>
      <c r="Z97" s="42">
        <f t="shared" si="55"/>
        <v>222.98</v>
      </c>
      <c r="AA97" s="42">
        <f t="shared" si="55"/>
        <v>0.67600000000000005</v>
      </c>
      <c r="AB97" s="42">
        <f t="shared" si="55"/>
        <v>0</v>
      </c>
      <c r="AC97" s="42">
        <f t="shared" si="55"/>
        <v>25</v>
      </c>
      <c r="AD97" s="42">
        <f t="shared" si="55"/>
        <v>239.636</v>
      </c>
      <c r="AE97" s="42">
        <f t="shared" si="55"/>
        <v>0</v>
      </c>
      <c r="AF97" s="43"/>
      <c r="AG97" s="32">
        <f t="shared" si="45"/>
        <v>3216.8960000000002</v>
      </c>
      <c r="AH97" s="32">
        <f t="shared" si="44"/>
        <v>2697.7449999999999</v>
      </c>
      <c r="AI97" s="32">
        <f t="shared" si="44"/>
        <v>2437.721</v>
      </c>
    </row>
    <row r="98" spans="1:35" s="27" customFormat="1" ht="18.75" customHeight="1" x14ac:dyDescent="0.25">
      <c r="A98" s="44" t="s">
        <v>29</v>
      </c>
      <c r="B98" s="45">
        <f>H98+J98+L98+N98+P98+R98+T98+V98+X98+Z98+AB98+AD98</f>
        <v>0</v>
      </c>
      <c r="C98" s="45">
        <f t="shared" ref="C98:C101" si="56">H98+J98+L98+N98+P98+R98+T98+V98+X98+Z98+AB98+AD98</f>
        <v>0</v>
      </c>
      <c r="D98" s="45">
        <v>0</v>
      </c>
      <c r="E98" s="45">
        <f t="shared" ref="E98:E101" si="57"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8"/>
      <c r="AG98" s="32">
        <f t="shared" si="45"/>
        <v>0</v>
      </c>
      <c r="AH98" s="32">
        <f t="shared" si="44"/>
        <v>0</v>
      </c>
      <c r="AI98" s="32">
        <f t="shared" si="44"/>
        <v>0</v>
      </c>
    </row>
    <row r="99" spans="1:35" s="27" customFormat="1" ht="18.75" customHeight="1" x14ac:dyDescent="0.25">
      <c r="A99" s="44" t="s">
        <v>30</v>
      </c>
      <c r="B99" s="45">
        <f>H99+J99+L99+N99+P99+R99+V99+X99+Z99+AB99+AD99+T99</f>
        <v>0</v>
      </c>
      <c r="C99" s="45">
        <f t="shared" si="56"/>
        <v>0</v>
      </c>
      <c r="D99" s="45">
        <v>0</v>
      </c>
      <c r="E99" s="45">
        <f t="shared" si="57"/>
        <v>0</v>
      </c>
      <c r="F99" s="45" t="e">
        <f>E99/B99*100</f>
        <v>#DIV/0!</v>
      </c>
      <c r="G99" s="45" t="e">
        <f>E99/C99*100</f>
        <v>#DIV/0!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8"/>
      <c r="AG99" s="32">
        <f t="shared" si="45"/>
        <v>0</v>
      </c>
      <c r="AH99" s="32">
        <f t="shared" si="44"/>
        <v>0</v>
      </c>
      <c r="AI99" s="32">
        <f t="shared" si="44"/>
        <v>0</v>
      </c>
    </row>
    <row r="100" spans="1:35" s="27" customFormat="1" ht="18.75" customHeight="1" x14ac:dyDescent="0.25">
      <c r="A100" s="44" t="s">
        <v>31</v>
      </c>
      <c r="B100" s="45">
        <f>H100+J100+L100+N100+P100+R100+T100+V100+X100+Z100+AB100+AD100</f>
        <v>3216.8960000000002</v>
      </c>
      <c r="C100" s="45">
        <f t="shared" si="56"/>
        <v>3216.8960000000002</v>
      </c>
      <c r="D100" s="45">
        <f>E100</f>
        <v>2779.9560000000001</v>
      </c>
      <c r="E100" s="45">
        <f t="shared" si="57"/>
        <v>2779.9560000000001</v>
      </c>
      <c r="F100" s="45">
        <f>E100/B100*100</f>
        <v>86.417341437211519</v>
      </c>
      <c r="G100" s="45">
        <f>E100/C100*100</f>
        <v>86.417341437211519</v>
      </c>
      <c r="H100" s="46">
        <v>129.5</v>
      </c>
      <c r="I100" s="46">
        <v>129.5</v>
      </c>
      <c r="J100" s="46">
        <v>230.57499999999999</v>
      </c>
      <c r="K100" s="46">
        <v>221.75</v>
      </c>
      <c r="L100" s="46">
        <v>723.37</v>
      </c>
      <c r="M100" s="46">
        <v>582.29499999999996</v>
      </c>
      <c r="N100" s="46">
        <v>1272.25</v>
      </c>
      <c r="O100" s="46">
        <v>799.17600000000004</v>
      </c>
      <c r="P100" s="46">
        <v>111</v>
      </c>
      <c r="Q100" s="46">
        <v>214</v>
      </c>
      <c r="R100" s="46">
        <v>176</v>
      </c>
      <c r="S100" s="46">
        <v>353.6</v>
      </c>
      <c r="T100" s="46">
        <v>55.05</v>
      </c>
      <c r="U100" s="46">
        <v>137.4</v>
      </c>
      <c r="V100" s="46">
        <v>29.01</v>
      </c>
      <c r="W100" s="46">
        <v>0</v>
      </c>
      <c r="X100" s="46">
        <v>27.524999999999999</v>
      </c>
      <c r="Y100" s="46">
        <v>316.55900000000003</v>
      </c>
      <c r="Z100" s="46">
        <v>222.98</v>
      </c>
      <c r="AA100" s="46">
        <v>0.67600000000000005</v>
      </c>
      <c r="AB100" s="46"/>
      <c r="AC100" s="46">
        <v>25</v>
      </c>
      <c r="AD100" s="46">
        <v>239.636</v>
      </c>
      <c r="AE100" s="46">
        <v>0</v>
      </c>
      <c r="AF100" s="48"/>
      <c r="AG100" s="32">
        <f t="shared" si="45"/>
        <v>3216.8960000000002</v>
      </c>
      <c r="AH100" s="32">
        <f t="shared" si="44"/>
        <v>2697.7449999999999</v>
      </c>
      <c r="AI100" s="32">
        <f t="shared" si="44"/>
        <v>2437.721</v>
      </c>
    </row>
    <row r="101" spans="1:35" s="27" customFormat="1" ht="18.75" customHeight="1" x14ac:dyDescent="0.25">
      <c r="A101" s="56" t="s">
        <v>32</v>
      </c>
      <c r="B101" s="45">
        <f>H101+J101+L101+N101+P101+R101+V101+X101+Z101+AB101+AD101+T101</f>
        <v>0</v>
      </c>
      <c r="C101" s="45">
        <f t="shared" si="56"/>
        <v>0</v>
      </c>
      <c r="D101" s="45">
        <v>0</v>
      </c>
      <c r="E101" s="45">
        <f t="shared" si="57"/>
        <v>0</v>
      </c>
      <c r="F101" s="58" t="e">
        <f>E101/B101*100</f>
        <v>#DIV/0!</v>
      </c>
      <c r="G101" s="58" t="e">
        <f>E101/C101*100</f>
        <v>#DIV/0!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8"/>
      <c r="AG101" s="32">
        <f t="shared" si="45"/>
        <v>0</v>
      </c>
      <c r="AH101" s="32">
        <f t="shared" si="44"/>
        <v>0</v>
      </c>
      <c r="AI101" s="32">
        <f t="shared" si="44"/>
        <v>0</v>
      </c>
    </row>
    <row r="102" spans="1:35" s="27" customFormat="1" ht="18.75" customHeight="1" x14ac:dyDescent="0.25">
      <c r="A102" s="44" t="s">
        <v>58</v>
      </c>
      <c r="B102" s="45"/>
      <c r="C102" s="45"/>
      <c r="D102" s="45"/>
      <c r="E102" s="45"/>
      <c r="F102" s="45"/>
      <c r="G102" s="45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8"/>
      <c r="AG102" s="32">
        <f t="shared" si="45"/>
        <v>0</v>
      </c>
      <c r="AH102" s="32">
        <f t="shared" si="44"/>
        <v>0</v>
      </c>
      <c r="AI102" s="32">
        <f t="shared" si="44"/>
        <v>0</v>
      </c>
    </row>
    <row r="103" spans="1:35" s="27" customFormat="1" ht="18.75" customHeight="1" x14ac:dyDescent="0.25">
      <c r="A103" s="40" t="s">
        <v>28</v>
      </c>
      <c r="B103" s="41">
        <f>B104+B105+B106</f>
        <v>0</v>
      </c>
      <c r="C103" s="41">
        <f>C104+C105+C106</f>
        <v>0</v>
      </c>
      <c r="D103" s="41">
        <f>D104+D105+D106</f>
        <v>0</v>
      </c>
      <c r="E103" s="41">
        <f>E104+E105+E106</f>
        <v>0</v>
      </c>
      <c r="F103" s="41" t="e">
        <f>E103/B103*100</f>
        <v>#DIV/0!</v>
      </c>
      <c r="G103" s="41" t="e">
        <f>E103/C103*100</f>
        <v>#DIV/0!</v>
      </c>
      <c r="H103" s="42">
        <f t="shared" ref="H103:AD103" si="58">H104+H105+H106</f>
        <v>0</v>
      </c>
      <c r="I103" s="42"/>
      <c r="J103" s="42">
        <f t="shared" si="58"/>
        <v>0</v>
      </c>
      <c r="K103" s="42"/>
      <c r="L103" s="42">
        <f t="shared" si="58"/>
        <v>0</v>
      </c>
      <c r="M103" s="42"/>
      <c r="N103" s="42">
        <f t="shared" si="58"/>
        <v>0</v>
      </c>
      <c r="O103" s="42"/>
      <c r="P103" s="42">
        <f t="shared" si="58"/>
        <v>0</v>
      </c>
      <c r="Q103" s="42"/>
      <c r="R103" s="42">
        <f t="shared" si="58"/>
        <v>0</v>
      </c>
      <c r="S103" s="42"/>
      <c r="T103" s="42">
        <f t="shared" si="58"/>
        <v>0</v>
      </c>
      <c r="U103" s="42"/>
      <c r="V103" s="42">
        <f t="shared" si="58"/>
        <v>0</v>
      </c>
      <c r="W103" s="42"/>
      <c r="X103" s="42">
        <f t="shared" si="58"/>
        <v>0</v>
      </c>
      <c r="Y103" s="42"/>
      <c r="Z103" s="42">
        <f t="shared" si="58"/>
        <v>0</v>
      </c>
      <c r="AA103" s="42"/>
      <c r="AB103" s="42">
        <f t="shared" si="58"/>
        <v>0</v>
      </c>
      <c r="AC103" s="42"/>
      <c r="AD103" s="42">
        <f t="shared" si="58"/>
        <v>0</v>
      </c>
      <c r="AE103" s="42"/>
      <c r="AF103" s="48"/>
      <c r="AG103" s="32">
        <f t="shared" si="45"/>
        <v>0</v>
      </c>
      <c r="AH103" s="32">
        <f t="shared" si="44"/>
        <v>0</v>
      </c>
      <c r="AI103" s="32">
        <f t="shared" si="44"/>
        <v>0</v>
      </c>
    </row>
    <row r="104" spans="1:35" s="27" customFormat="1" ht="18.75" customHeight="1" x14ac:dyDescent="0.25">
      <c r="A104" s="44" t="s">
        <v>29</v>
      </c>
      <c r="B104" s="45">
        <f>H104+J104+L104+N104+P104+R104+T104+V104+X104+Z104+AB104+AD104</f>
        <v>0</v>
      </c>
      <c r="C104" s="45">
        <f t="shared" ref="C104:C107" si="59">H104+J104+L104+N104+P104+R104+T104+V104+X104+Z104+AB104+AD104</f>
        <v>0</v>
      </c>
      <c r="D104" s="45">
        <v>0</v>
      </c>
      <c r="E104" s="45">
        <f t="shared" ref="E104:E107" si="60"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46">
        <v>0</v>
      </c>
      <c r="I104" s="46"/>
      <c r="J104" s="46">
        <v>0</v>
      </c>
      <c r="K104" s="46"/>
      <c r="L104" s="46">
        <v>0</v>
      </c>
      <c r="M104" s="46"/>
      <c r="N104" s="46">
        <v>0</v>
      </c>
      <c r="O104" s="46"/>
      <c r="P104" s="46">
        <v>0</v>
      </c>
      <c r="Q104" s="46"/>
      <c r="R104" s="46">
        <v>0</v>
      </c>
      <c r="S104" s="46"/>
      <c r="T104" s="46">
        <v>0</v>
      </c>
      <c r="U104" s="46"/>
      <c r="V104" s="46">
        <v>0</v>
      </c>
      <c r="W104" s="46"/>
      <c r="X104" s="46">
        <v>0</v>
      </c>
      <c r="Y104" s="46"/>
      <c r="Z104" s="46">
        <v>0</v>
      </c>
      <c r="AA104" s="46"/>
      <c r="AB104" s="46">
        <v>0</v>
      </c>
      <c r="AC104" s="46"/>
      <c r="AD104" s="46">
        <v>0</v>
      </c>
      <c r="AE104" s="46"/>
      <c r="AF104" s="48"/>
      <c r="AG104" s="32">
        <f t="shared" si="45"/>
        <v>0</v>
      </c>
      <c r="AH104" s="32">
        <f t="shared" si="44"/>
        <v>0</v>
      </c>
      <c r="AI104" s="32">
        <f t="shared" si="44"/>
        <v>0</v>
      </c>
    </row>
    <row r="105" spans="1:35" s="27" customFormat="1" ht="18.75" customHeight="1" x14ac:dyDescent="0.25">
      <c r="A105" s="44" t="s">
        <v>30</v>
      </c>
      <c r="B105" s="45">
        <f>H105+J105+L105+N105+P105+R105+V105+X105+Z105+AB105+AD105+T105</f>
        <v>0</v>
      </c>
      <c r="C105" s="45">
        <f t="shared" si="59"/>
        <v>0</v>
      </c>
      <c r="D105" s="45">
        <v>0</v>
      </c>
      <c r="E105" s="45">
        <f t="shared" si="60"/>
        <v>0</v>
      </c>
      <c r="F105" s="45" t="e">
        <f>E105/B105*100</f>
        <v>#DIV/0!</v>
      </c>
      <c r="G105" s="45" t="e">
        <f>E105/C105*100</f>
        <v>#DIV/0!</v>
      </c>
      <c r="H105" s="46">
        <v>0</v>
      </c>
      <c r="I105" s="46"/>
      <c r="J105" s="46">
        <v>0</v>
      </c>
      <c r="K105" s="46"/>
      <c r="L105" s="46">
        <v>0</v>
      </c>
      <c r="M105" s="46"/>
      <c r="N105" s="46">
        <v>0</v>
      </c>
      <c r="O105" s="46"/>
      <c r="P105" s="46">
        <v>0</v>
      </c>
      <c r="Q105" s="46"/>
      <c r="R105" s="46">
        <v>0</v>
      </c>
      <c r="S105" s="46"/>
      <c r="T105" s="46">
        <v>0</v>
      </c>
      <c r="U105" s="46"/>
      <c r="V105" s="46">
        <v>0</v>
      </c>
      <c r="W105" s="46"/>
      <c r="X105" s="46">
        <v>0</v>
      </c>
      <c r="Y105" s="46"/>
      <c r="Z105" s="46">
        <v>0</v>
      </c>
      <c r="AA105" s="46"/>
      <c r="AB105" s="46">
        <v>0</v>
      </c>
      <c r="AC105" s="46"/>
      <c r="AD105" s="46">
        <v>0</v>
      </c>
      <c r="AE105" s="46"/>
      <c r="AF105" s="48"/>
      <c r="AG105" s="32">
        <f t="shared" si="45"/>
        <v>0</v>
      </c>
      <c r="AH105" s="32">
        <f t="shared" si="44"/>
        <v>0</v>
      </c>
      <c r="AI105" s="32">
        <f t="shared" si="44"/>
        <v>0</v>
      </c>
    </row>
    <row r="106" spans="1:35" s="27" customFormat="1" ht="18.75" customHeight="1" x14ac:dyDescent="0.25">
      <c r="A106" s="44" t="s">
        <v>31</v>
      </c>
      <c r="B106" s="45">
        <f>H106+J106+L106+N106+P106+R106+T106+V106+X106+Z106+AB106+AD106</f>
        <v>0</v>
      </c>
      <c r="C106" s="45">
        <f t="shared" si="59"/>
        <v>0</v>
      </c>
      <c r="D106" s="45">
        <f>E106</f>
        <v>0</v>
      </c>
      <c r="E106" s="45">
        <f t="shared" si="60"/>
        <v>0</v>
      </c>
      <c r="F106" s="45" t="e">
        <f>E106/B106*100</f>
        <v>#DIV/0!</v>
      </c>
      <c r="G106" s="45" t="e">
        <f>E106/C106*100</f>
        <v>#DIV/0!</v>
      </c>
      <c r="H106" s="46">
        <v>0</v>
      </c>
      <c r="I106" s="46"/>
      <c r="J106" s="46">
        <v>0</v>
      </c>
      <c r="K106" s="46"/>
      <c r="L106" s="46">
        <v>0</v>
      </c>
      <c r="M106" s="46"/>
      <c r="N106" s="46">
        <v>0</v>
      </c>
      <c r="O106" s="46"/>
      <c r="P106" s="46">
        <v>0</v>
      </c>
      <c r="Q106" s="46"/>
      <c r="R106" s="46">
        <v>0</v>
      </c>
      <c r="S106" s="46"/>
      <c r="T106" s="46">
        <v>0</v>
      </c>
      <c r="U106" s="46"/>
      <c r="V106" s="46">
        <v>0</v>
      </c>
      <c r="W106" s="46"/>
      <c r="X106" s="46">
        <v>0</v>
      </c>
      <c r="Y106" s="46"/>
      <c r="Z106" s="46">
        <v>0</v>
      </c>
      <c r="AA106" s="46"/>
      <c r="AB106" s="46">
        <v>0</v>
      </c>
      <c r="AC106" s="46"/>
      <c r="AD106" s="46">
        <v>0</v>
      </c>
      <c r="AE106" s="46"/>
      <c r="AF106" s="48"/>
      <c r="AG106" s="32">
        <f t="shared" si="45"/>
        <v>0</v>
      </c>
      <c r="AH106" s="32">
        <f t="shared" si="44"/>
        <v>0</v>
      </c>
      <c r="AI106" s="32">
        <f t="shared" si="44"/>
        <v>0</v>
      </c>
    </row>
    <row r="107" spans="1:35" s="27" customFormat="1" ht="18.75" customHeight="1" x14ac:dyDescent="0.25">
      <c r="A107" s="56" t="s">
        <v>32</v>
      </c>
      <c r="B107" s="45">
        <f>H107+J107+L107+N107+P107+R107+V107+X107+Z107+AB107+AD107+T107</f>
        <v>0</v>
      </c>
      <c r="C107" s="45">
        <f t="shared" si="59"/>
        <v>0</v>
      </c>
      <c r="D107" s="45">
        <v>0</v>
      </c>
      <c r="E107" s="45">
        <f t="shared" si="60"/>
        <v>0</v>
      </c>
      <c r="F107" s="58" t="e">
        <f>E107/B107*100</f>
        <v>#DIV/0!</v>
      </c>
      <c r="G107" s="58" t="e">
        <f>E107/C107*100</f>
        <v>#DIV/0!</v>
      </c>
      <c r="H107" s="46">
        <v>0</v>
      </c>
      <c r="I107" s="46"/>
      <c r="J107" s="46">
        <v>0</v>
      </c>
      <c r="K107" s="46"/>
      <c r="L107" s="46">
        <v>0</v>
      </c>
      <c r="M107" s="46"/>
      <c r="N107" s="46">
        <v>0</v>
      </c>
      <c r="O107" s="46"/>
      <c r="P107" s="46">
        <v>0</v>
      </c>
      <c r="Q107" s="46"/>
      <c r="R107" s="46">
        <v>0</v>
      </c>
      <c r="S107" s="46"/>
      <c r="T107" s="46">
        <v>0</v>
      </c>
      <c r="U107" s="46"/>
      <c r="V107" s="46">
        <v>0</v>
      </c>
      <c r="W107" s="46"/>
      <c r="X107" s="46">
        <v>0</v>
      </c>
      <c r="Y107" s="46"/>
      <c r="Z107" s="46">
        <v>0</v>
      </c>
      <c r="AA107" s="46"/>
      <c r="AB107" s="46">
        <v>0</v>
      </c>
      <c r="AC107" s="46"/>
      <c r="AD107" s="46">
        <v>0</v>
      </c>
      <c r="AE107" s="46"/>
      <c r="AF107" s="48"/>
      <c r="AG107" s="32">
        <f t="shared" si="45"/>
        <v>0</v>
      </c>
      <c r="AH107" s="32">
        <f t="shared" si="44"/>
        <v>0</v>
      </c>
      <c r="AI107" s="32">
        <f t="shared" si="44"/>
        <v>0</v>
      </c>
    </row>
    <row r="108" spans="1:35" s="27" customFormat="1" ht="18.75" customHeight="1" x14ac:dyDescent="0.25">
      <c r="A108" s="44" t="s">
        <v>59</v>
      </c>
      <c r="B108" s="45"/>
      <c r="C108" s="45"/>
      <c r="D108" s="45"/>
      <c r="E108" s="45"/>
      <c r="F108" s="45"/>
      <c r="G108" s="45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8"/>
      <c r="AG108" s="32">
        <f t="shared" si="45"/>
        <v>0</v>
      </c>
      <c r="AH108" s="32">
        <f t="shared" si="44"/>
        <v>0</v>
      </c>
      <c r="AI108" s="32">
        <f t="shared" si="44"/>
        <v>0</v>
      </c>
    </row>
    <row r="109" spans="1:35" s="27" customFormat="1" ht="18.75" customHeight="1" x14ac:dyDescent="0.25">
      <c r="A109" s="40" t="s">
        <v>28</v>
      </c>
      <c r="B109" s="41">
        <f>B110+B111+B112</f>
        <v>0</v>
      </c>
      <c r="C109" s="41">
        <f>C110+C111+C112</f>
        <v>0</v>
      </c>
      <c r="D109" s="41">
        <f>D110+D111+D112</f>
        <v>0</v>
      </c>
      <c r="E109" s="41">
        <f>E110+E111+E112</f>
        <v>0</v>
      </c>
      <c r="F109" s="41" t="e">
        <f>E109/B109*100</f>
        <v>#DIV/0!</v>
      </c>
      <c r="G109" s="41" t="e">
        <f>E109/C109*100</f>
        <v>#DIV/0!</v>
      </c>
      <c r="H109" s="42">
        <f t="shared" ref="H109:AD109" si="61">H110+H111+H112</f>
        <v>0</v>
      </c>
      <c r="I109" s="42"/>
      <c r="J109" s="42">
        <f t="shared" si="61"/>
        <v>0</v>
      </c>
      <c r="K109" s="42"/>
      <c r="L109" s="42">
        <f t="shared" si="61"/>
        <v>0</v>
      </c>
      <c r="M109" s="42"/>
      <c r="N109" s="42">
        <f t="shared" si="61"/>
        <v>0</v>
      </c>
      <c r="O109" s="42"/>
      <c r="P109" s="42">
        <f t="shared" si="61"/>
        <v>0</v>
      </c>
      <c r="Q109" s="42"/>
      <c r="R109" s="42">
        <f t="shared" si="61"/>
        <v>0</v>
      </c>
      <c r="S109" s="42"/>
      <c r="T109" s="42">
        <f t="shared" si="61"/>
        <v>0</v>
      </c>
      <c r="U109" s="42"/>
      <c r="V109" s="42">
        <f t="shared" si="61"/>
        <v>0</v>
      </c>
      <c r="W109" s="42"/>
      <c r="X109" s="42">
        <f t="shared" si="61"/>
        <v>0</v>
      </c>
      <c r="Y109" s="42"/>
      <c r="Z109" s="42">
        <f t="shared" si="61"/>
        <v>0</v>
      </c>
      <c r="AA109" s="42"/>
      <c r="AB109" s="42">
        <f t="shared" si="61"/>
        <v>0</v>
      </c>
      <c r="AC109" s="42"/>
      <c r="AD109" s="42">
        <f t="shared" si="61"/>
        <v>0</v>
      </c>
      <c r="AE109" s="42"/>
      <c r="AF109" s="48"/>
      <c r="AG109" s="32">
        <f t="shared" si="45"/>
        <v>0</v>
      </c>
      <c r="AH109" s="32">
        <f t="shared" si="44"/>
        <v>0</v>
      </c>
      <c r="AI109" s="32">
        <f t="shared" si="44"/>
        <v>0</v>
      </c>
    </row>
    <row r="110" spans="1:35" s="27" customFormat="1" ht="18.75" customHeight="1" x14ac:dyDescent="0.25">
      <c r="A110" s="44" t="s">
        <v>29</v>
      </c>
      <c r="B110" s="45">
        <f>H110+J110+L110+N110+P110+R110+T110+V110+X110+Z110+AB110+AD110</f>
        <v>0</v>
      </c>
      <c r="C110" s="45">
        <f t="shared" ref="C110:C113" si="62">H110+J110+L110+N110+P110+R110+T110+V110+X110+Z110+AB110+AD110</f>
        <v>0</v>
      </c>
      <c r="D110" s="45">
        <v>0</v>
      </c>
      <c r="E110" s="45">
        <f t="shared" ref="E110:E113" si="63">I110+K110+M110+O110+Q110+S110+U110+W110+Y110+AA110+AC110+AE110</f>
        <v>0</v>
      </c>
      <c r="F110" s="45" t="e">
        <f>E110/B110*100</f>
        <v>#DIV/0!</v>
      </c>
      <c r="G110" s="45" t="e">
        <f>E110/C110*100</f>
        <v>#DIV/0!</v>
      </c>
      <c r="H110" s="46">
        <v>0</v>
      </c>
      <c r="I110" s="46"/>
      <c r="J110" s="46">
        <v>0</v>
      </c>
      <c r="K110" s="46"/>
      <c r="L110" s="46">
        <v>0</v>
      </c>
      <c r="M110" s="46"/>
      <c r="N110" s="46">
        <v>0</v>
      </c>
      <c r="O110" s="46"/>
      <c r="P110" s="46">
        <v>0</v>
      </c>
      <c r="Q110" s="46"/>
      <c r="R110" s="46">
        <v>0</v>
      </c>
      <c r="S110" s="46"/>
      <c r="T110" s="46">
        <v>0</v>
      </c>
      <c r="U110" s="46"/>
      <c r="V110" s="46">
        <v>0</v>
      </c>
      <c r="W110" s="46"/>
      <c r="X110" s="46">
        <v>0</v>
      </c>
      <c r="Y110" s="46"/>
      <c r="Z110" s="46">
        <v>0</v>
      </c>
      <c r="AA110" s="46"/>
      <c r="AB110" s="46">
        <v>0</v>
      </c>
      <c r="AC110" s="46"/>
      <c r="AD110" s="46">
        <v>0</v>
      </c>
      <c r="AE110" s="46"/>
      <c r="AF110" s="48"/>
      <c r="AG110" s="32">
        <f t="shared" si="45"/>
        <v>0</v>
      </c>
      <c r="AH110" s="32">
        <f t="shared" si="44"/>
        <v>0</v>
      </c>
      <c r="AI110" s="32">
        <f t="shared" si="44"/>
        <v>0</v>
      </c>
    </row>
    <row r="111" spans="1:35" s="27" customFormat="1" ht="18.75" customHeight="1" x14ac:dyDescent="0.25">
      <c r="A111" s="44" t="s">
        <v>30</v>
      </c>
      <c r="B111" s="45">
        <f>H111+J111+L111+N111+P111+R111+V111+X111+Z111+AB111+AD111+T111</f>
        <v>0</v>
      </c>
      <c r="C111" s="45">
        <f t="shared" si="62"/>
        <v>0</v>
      </c>
      <c r="D111" s="45">
        <v>0</v>
      </c>
      <c r="E111" s="45">
        <f t="shared" si="63"/>
        <v>0</v>
      </c>
      <c r="F111" s="45" t="e">
        <f>E111/B111*100</f>
        <v>#DIV/0!</v>
      </c>
      <c r="G111" s="45" t="e">
        <f>E111/C111*100</f>
        <v>#DIV/0!</v>
      </c>
      <c r="H111" s="46">
        <v>0</v>
      </c>
      <c r="I111" s="46"/>
      <c r="J111" s="46">
        <v>0</v>
      </c>
      <c r="K111" s="46"/>
      <c r="L111" s="46">
        <v>0</v>
      </c>
      <c r="M111" s="46"/>
      <c r="N111" s="46">
        <v>0</v>
      </c>
      <c r="O111" s="46"/>
      <c r="P111" s="46">
        <v>0</v>
      </c>
      <c r="Q111" s="46"/>
      <c r="R111" s="46">
        <v>0</v>
      </c>
      <c r="S111" s="46"/>
      <c r="T111" s="46">
        <v>0</v>
      </c>
      <c r="U111" s="46"/>
      <c r="V111" s="46">
        <v>0</v>
      </c>
      <c r="W111" s="46"/>
      <c r="X111" s="46">
        <v>0</v>
      </c>
      <c r="Y111" s="46"/>
      <c r="Z111" s="46">
        <v>0</v>
      </c>
      <c r="AA111" s="46"/>
      <c r="AB111" s="46">
        <v>0</v>
      </c>
      <c r="AC111" s="46"/>
      <c r="AD111" s="46">
        <v>0</v>
      </c>
      <c r="AE111" s="46"/>
      <c r="AF111" s="48"/>
      <c r="AG111" s="32">
        <f t="shared" si="45"/>
        <v>0</v>
      </c>
      <c r="AH111" s="32">
        <f t="shared" si="44"/>
        <v>0</v>
      </c>
      <c r="AI111" s="32">
        <f t="shared" si="44"/>
        <v>0</v>
      </c>
    </row>
    <row r="112" spans="1:35" s="27" customFormat="1" ht="18.75" customHeight="1" x14ac:dyDescent="0.25">
      <c r="A112" s="44" t="s">
        <v>31</v>
      </c>
      <c r="B112" s="45">
        <f>H112+J112+L112+N112+P112+R112+T112+V112+X112+Z112+AB112+AD112</f>
        <v>0</v>
      </c>
      <c r="C112" s="45">
        <f t="shared" si="62"/>
        <v>0</v>
      </c>
      <c r="D112" s="45">
        <f>E112</f>
        <v>0</v>
      </c>
      <c r="E112" s="45">
        <f t="shared" si="63"/>
        <v>0</v>
      </c>
      <c r="F112" s="45" t="e">
        <f>E112/B112*100</f>
        <v>#DIV/0!</v>
      </c>
      <c r="G112" s="45" t="e">
        <f>E112/C112*100</f>
        <v>#DIV/0!</v>
      </c>
      <c r="H112" s="46">
        <v>0</v>
      </c>
      <c r="I112" s="46"/>
      <c r="J112" s="46">
        <v>0</v>
      </c>
      <c r="K112" s="46"/>
      <c r="L112" s="46">
        <v>0</v>
      </c>
      <c r="M112" s="46"/>
      <c r="N112" s="46">
        <v>0</v>
      </c>
      <c r="O112" s="46"/>
      <c r="P112" s="46">
        <v>0</v>
      </c>
      <c r="Q112" s="46"/>
      <c r="R112" s="46">
        <v>0</v>
      </c>
      <c r="S112" s="46"/>
      <c r="T112" s="46">
        <v>0</v>
      </c>
      <c r="U112" s="46"/>
      <c r="V112" s="46">
        <v>0</v>
      </c>
      <c r="W112" s="46"/>
      <c r="X112" s="46">
        <v>0</v>
      </c>
      <c r="Y112" s="46"/>
      <c r="Z112" s="46">
        <v>0</v>
      </c>
      <c r="AA112" s="46"/>
      <c r="AB112" s="46">
        <v>0</v>
      </c>
      <c r="AC112" s="46"/>
      <c r="AD112" s="46">
        <v>0</v>
      </c>
      <c r="AE112" s="46"/>
      <c r="AF112" s="48"/>
      <c r="AG112" s="32">
        <f t="shared" si="45"/>
        <v>0</v>
      </c>
      <c r="AH112" s="32">
        <f t="shared" si="44"/>
        <v>0</v>
      </c>
      <c r="AI112" s="32">
        <f t="shared" si="44"/>
        <v>0</v>
      </c>
    </row>
    <row r="113" spans="1:42" s="27" customFormat="1" ht="18.75" customHeight="1" x14ac:dyDescent="0.25">
      <c r="A113" s="56" t="s">
        <v>32</v>
      </c>
      <c r="B113" s="45">
        <f>H113+J113+L113+N113+P113+R113+V113+X113+Z113+AB113+AD113+T113</f>
        <v>0</v>
      </c>
      <c r="C113" s="45">
        <f t="shared" si="62"/>
        <v>0</v>
      </c>
      <c r="D113" s="45">
        <v>0</v>
      </c>
      <c r="E113" s="45">
        <f t="shared" si="63"/>
        <v>0</v>
      </c>
      <c r="F113" s="58" t="e">
        <f>E113/B113*100</f>
        <v>#DIV/0!</v>
      </c>
      <c r="G113" s="58" t="e">
        <f>E113/C113*100</f>
        <v>#DIV/0!</v>
      </c>
      <c r="H113" s="46">
        <v>0</v>
      </c>
      <c r="I113" s="46"/>
      <c r="J113" s="46">
        <v>0</v>
      </c>
      <c r="K113" s="46"/>
      <c r="L113" s="46">
        <v>0</v>
      </c>
      <c r="M113" s="46"/>
      <c r="N113" s="46">
        <v>0</v>
      </c>
      <c r="O113" s="46"/>
      <c r="P113" s="46">
        <v>0</v>
      </c>
      <c r="Q113" s="46"/>
      <c r="R113" s="46">
        <v>0</v>
      </c>
      <c r="S113" s="46"/>
      <c r="T113" s="46">
        <v>0</v>
      </c>
      <c r="U113" s="46"/>
      <c r="V113" s="46">
        <v>0</v>
      </c>
      <c r="W113" s="46"/>
      <c r="X113" s="46">
        <v>0</v>
      </c>
      <c r="Y113" s="46"/>
      <c r="Z113" s="46">
        <v>0</v>
      </c>
      <c r="AA113" s="46"/>
      <c r="AB113" s="46">
        <v>0</v>
      </c>
      <c r="AC113" s="46"/>
      <c r="AD113" s="46">
        <v>0</v>
      </c>
      <c r="AE113" s="46"/>
      <c r="AF113" s="48"/>
      <c r="AG113" s="32">
        <f t="shared" si="45"/>
        <v>0</v>
      </c>
      <c r="AH113" s="32">
        <f t="shared" si="44"/>
        <v>0</v>
      </c>
      <c r="AI113" s="32">
        <f t="shared" si="44"/>
        <v>0</v>
      </c>
    </row>
    <row r="114" spans="1:42" s="27" customFormat="1" ht="96" hidden="1" customHeight="1" x14ac:dyDescent="0.25">
      <c r="A114" s="56" t="s">
        <v>60</v>
      </c>
      <c r="B114" s="45"/>
      <c r="C114" s="45"/>
      <c r="D114" s="45"/>
      <c r="E114" s="45"/>
      <c r="F114" s="45"/>
      <c r="G114" s="45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8"/>
      <c r="AG114" s="32">
        <f t="shared" si="45"/>
        <v>0</v>
      </c>
      <c r="AH114" s="32">
        <f t="shared" si="44"/>
        <v>0</v>
      </c>
      <c r="AI114" s="32">
        <f t="shared" si="44"/>
        <v>0</v>
      </c>
    </row>
    <row r="115" spans="1:42" s="27" customFormat="1" ht="18.75" hidden="1" customHeight="1" x14ac:dyDescent="0.25">
      <c r="A115" s="40" t="s">
        <v>28</v>
      </c>
      <c r="B115" s="41">
        <f>B116+B117+B118</f>
        <v>0</v>
      </c>
      <c r="C115" s="41"/>
      <c r="D115" s="41"/>
      <c r="E115" s="41"/>
      <c r="F115" s="41"/>
      <c r="G115" s="41"/>
      <c r="H115" s="42">
        <f>H116+H117+H118</f>
        <v>0</v>
      </c>
      <c r="I115" s="42"/>
      <c r="J115" s="42">
        <f>J116+J117+J118</f>
        <v>0</v>
      </c>
      <c r="K115" s="42"/>
      <c r="L115" s="42">
        <f>L116+L117+L118</f>
        <v>0</v>
      </c>
      <c r="M115" s="42"/>
      <c r="N115" s="42">
        <f>N116+N117+N118</f>
        <v>0</v>
      </c>
      <c r="O115" s="42"/>
      <c r="P115" s="42">
        <f>P116+P117+P118</f>
        <v>0</v>
      </c>
      <c r="Q115" s="42"/>
      <c r="R115" s="42">
        <f>R116+R117+R118</f>
        <v>0</v>
      </c>
      <c r="S115" s="42"/>
      <c r="T115" s="42">
        <f>T116+T117+T118</f>
        <v>0</v>
      </c>
      <c r="U115" s="42"/>
      <c r="V115" s="42">
        <f>V116+V117+V118</f>
        <v>0</v>
      </c>
      <c r="W115" s="42"/>
      <c r="X115" s="42">
        <f>X116+X117+X118</f>
        <v>0</v>
      </c>
      <c r="Y115" s="42"/>
      <c r="Z115" s="42">
        <f>Z116+Z117+Z118</f>
        <v>0</v>
      </c>
      <c r="AA115" s="42"/>
      <c r="AB115" s="42">
        <f>AB116+AB117+AB118</f>
        <v>0</v>
      </c>
      <c r="AC115" s="42"/>
      <c r="AD115" s="42">
        <f>AD116+AD117+AD118</f>
        <v>0</v>
      </c>
      <c r="AE115" s="42"/>
      <c r="AF115" s="48"/>
      <c r="AG115" s="32">
        <f t="shared" si="45"/>
        <v>0</v>
      </c>
      <c r="AH115" s="32">
        <f t="shared" si="44"/>
        <v>0</v>
      </c>
      <c r="AI115" s="32">
        <f t="shared" si="44"/>
        <v>0</v>
      </c>
    </row>
    <row r="116" spans="1:42" s="27" customFormat="1" ht="18.75" hidden="1" customHeight="1" x14ac:dyDescent="0.25">
      <c r="A116" s="44" t="s">
        <v>29</v>
      </c>
      <c r="B116" s="45">
        <f>H116+J116+L116+N116+P116+R116+T116+V116+X116+Z116+AB116+AD116</f>
        <v>0</v>
      </c>
      <c r="C116" s="45"/>
      <c r="D116" s="45"/>
      <c r="E116" s="45"/>
      <c r="F116" s="45"/>
      <c r="G116" s="45"/>
      <c r="H116" s="46">
        <v>0</v>
      </c>
      <c r="I116" s="46"/>
      <c r="J116" s="46">
        <v>0</v>
      </c>
      <c r="K116" s="46"/>
      <c r="L116" s="46">
        <v>0</v>
      </c>
      <c r="M116" s="46"/>
      <c r="N116" s="46">
        <v>0</v>
      </c>
      <c r="O116" s="46"/>
      <c r="P116" s="46">
        <v>0</v>
      </c>
      <c r="Q116" s="46"/>
      <c r="R116" s="46">
        <v>0</v>
      </c>
      <c r="S116" s="46"/>
      <c r="T116" s="46">
        <v>0</v>
      </c>
      <c r="U116" s="46"/>
      <c r="V116" s="46">
        <v>0</v>
      </c>
      <c r="W116" s="46"/>
      <c r="X116" s="46">
        <v>0</v>
      </c>
      <c r="Y116" s="46"/>
      <c r="Z116" s="46">
        <v>0</v>
      </c>
      <c r="AA116" s="46"/>
      <c r="AB116" s="46">
        <v>0</v>
      </c>
      <c r="AC116" s="46"/>
      <c r="AD116" s="46">
        <v>0</v>
      </c>
      <c r="AE116" s="46"/>
      <c r="AF116" s="48"/>
      <c r="AG116" s="32">
        <f t="shared" si="45"/>
        <v>0</v>
      </c>
      <c r="AH116" s="32">
        <f t="shared" si="44"/>
        <v>0</v>
      </c>
      <c r="AI116" s="32">
        <f t="shared" si="44"/>
        <v>0</v>
      </c>
    </row>
    <row r="117" spans="1:42" s="27" customFormat="1" ht="18.75" hidden="1" customHeight="1" x14ac:dyDescent="0.25">
      <c r="A117" s="44" t="s">
        <v>30</v>
      </c>
      <c r="B117" s="45">
        <f>H117+J117+L117+N117+P117+R117+V117+X117+Z117+AB117+AD117+T117</f>
        <v>0</v>
      </c>
      <c r="C117" s="45"/>
      <c r="D117" s="45"/>
      <c r="E117" s="45"/>
      <c r="F117" s="45"/>
      <c r="G117" s="45"/>
      <c r="H117" s="46">
        <v>0</v>
      </c>
      <c r="I117" s="46"/>
      <c r="J117" s="46">
        <v>0</v>
      </c>
      <c r="K117" s="46"/>
      <c r="L117" s="46">
        <v>0</v>
      </c>
      <c r="M117" s="46"/>
      <c r="N117" s="46">
        <v>0</v>
      </c>
      <c r="O117" s="46"/>
      <c r="P117" s="46">
        <v>0</v>
      </c>
      <c r="Q117" s="46"/>
      <c r="R117" s="46">
        <v>0</v>
      </c>
      <c r="S117" s="46"/>
      <c r="T117" s="46">
        <v>0</v>
      </c>
      <c r="U117" s="46"/>
      <c r="V117" s="46">
        <v>0</v>
      </c>
      <c r="W117" s="46"/>
      <c r="X117" s="46">
        <v>0</v>
      </c>
      <c r="Y117" s="46"/>
      <c r="Z117" s="46">
        <v>0</v>
      </c>
      <c r="AA117" s="46"/>
      <c r="AB117" s="46">
        <v>0</v>
      </c>
      <c r="AC117" s="46"/>
      <c r="AD117" s="46">
        <v>0</v>
      </c>
      <c r="AE117" s="46"/>
      <c r="AF117" s="48"/>
      <c r="AG117" s="32">
        <f t="shared" si="45"/>
        <v>0</v>
      </c>
      <c r="AH117" s="32">
        <f t="shared" si="44"/>
        <v>0</v>
      </c>
      <c r="AI117" s="32">
        <f t="shared" si="44"/>
        <v>0</v>
      </c>
    </row>
    <row r="118" spans="1:42" s="27" customFormat="1" ht="18.75" hidden="1" customHeight="1" x14ac:dyDescent="0.25">
      <c r="A118" s="44" t="s">
        <v>31</v>
      </c>
      <c r="B118" s="45">
        <f>H118+J118+L118+N118+P118+R118+T118+V118+X118+Z118+AB118+AD118</f>
        <v>0</v>
      </c>
      <c r="C118" s="45"/>
      <c r="D118" s="45"/>
      <c r="E118" s="45"/>
      <c r="F118" s="45"/>
      <c r="G118" s="45"/>
      <c r="H118" s="46">
        <v>0</v>
      </c>
      <c r="I118" s="46"/>
      <c r="J118" s="46">
        <v>0</v>
      </c>
      <c r="K118" s="46"/>
      <c r="L118" s="46">
        <v>0</v>
      </c>
      <c r="M118" s="46"/>
      <c r="N118" s="46">
        <v>0</v>
      </c>
      <c r="O118" s="46"/>
      <c r="P118" s="46">
        <v>0</v>
      </c>
      <c r="Q118" s="46"/>
      <c r="R118" s="46">
        <v>0</v>
      </c>
      <c r="S118" s="46"/>
      <c r="T118" s="46">
        <v>0</v>
      </c>
      <c r="U118" s="46"/>
      <c r="V118" s="46">
        <v>0</v>
      </c>
      <c r="W118" s="46"/>
      <c r="X118" s="46">
        <v>0</v>
      </c>
      <c r="Y118" s="46"/>
      <c r="Z118" s="46">
        <v>0</v>
      </c>
      <c r="AA118" s="46"/>
      <c r="AB118" s="46">
        <v>0</v>
      </c>
      <c r="AC118" s="46"/>
      <c r="AD118" s="46">
        <v>0</v>
      </c>
      <c r="AE118" s="46"/>
      <c r="AF118" s="48"/>
      <c r="AG118" s="32">
        <f t="shared" si="45"/>
        <v>0</v>
      </c>
      <c r="AH118" s="32">
        <f t="shared" si="44"/>
        <v>0</v>
      </c>
      <c r="AI118" s="32">
        <f t="shared" si="44"/>
        <v>0</v>
      </c>
    </row>
    <row r="119" spans="1:42" s="27" customFormat="1" ht="18.75" hidden="1" customHeight="1" x14ac:dyDescent="0.25">
      <c r="A119" s="44" t="s">
        <v>32</v>
      </c>
      <c r="B119" s="45">
        <f>H119+J119+L119+N119+P119+R119+T119+V119+X119+Z119+AB119+AD119</f>
        <v>0</v>
      </c>
      <c r="C119" s="45"/>
      <c r="D119" s="45"/>
      <c r="E119" s="45"/>
      <c r="F119" s="45"/>
      <c r="G119" s="45"/>
      <c r="H119" s="46">
        <v>0</v>
      </c>
      <c r="I119" s="46"/>
      <c r="J119" s="46">
        <v>0</v>
      </c>
      <c r="K119" s="46"/>
      <c r="L119" s="46">
        <v>0</v>
      </c>
      <c r="M119" s="46"/>
      <c r="N119" s="46">
        <v>0</v>
      </c>
      <c r="O119" s="46"/>
      <c r="P119" s="46">
        <v>0</v>
      </c>
      <c r="Q119" s="46"/>
      <c r="R119" s="46">
        <v>0</v>
      </c>
      <c r="S119" s="46"/>
      <c r="T119" s="46">
        <v>0</v>
      </c>
      <c r="U119" s="46"/>
      <c r="V119" s="46">
        <v>0</v>
      </c>
      <c r="W119" s="46"/>
      <c r="X119" s="46">
        <v>0</v>
      </c>
      <c r="Y119" s="46"/>
      <c r="Z119" s="46">
        <v>0</v>
      </c>
      <c r="AA119" s="46"/>
      <c r="AB119" s="46">
        <v>0</v>
      </c>
      <c r="AC119" s="46"/>
      <c r="AD119" s="46">
        <v>0</v>
      </c>
      <c r="AE119" s="46"/>
      <c r="AF119" s="48"/>
      <c r="AG119" s="32">
        <f t="shared" si="45"/>
        <v>0</v>
      </c>
      <c r="AH119" s="32">
        <f t="shared" si="44"/>
        <v>0</v>
      </c>
      <c r="AI119" s="32">
        <f t="shared" si="44"/>
        <v>0</v>
      </c>
    </row>
    <row r="120" spans="1:42" s="27" customFormat="1" ht="18.75" hidden="1" customHeight="1" x14ac:dyDescent="0.25">
      <c r="A120" s="82" t="s">
        <v>55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8"/>
      <c r="AG120" s="32">
        <f t="shared" si="45"/>
        <v>0</v>
      </c>
      <c r="AH120" s="32">
        <f t="shared" si="44"/>
        <v>0</v>
      </c>
      <c r="AI120" s="32">
        <f t="shared" si="44"/>
        <v>0</v>
      </c>
    </row>
    <row r="121" spans="1:42" s="27" customFormat="1" ht="126" hidden="1" customHeight="1" x14ac:dyDescent="0.25">
      <c r="A121" s="56" t="s">
        <v>61</v>
      </c>
      <c r="B121" s="45"/>
      <c r="C121" s="45"/>
      <c r="D121" s="45"/>
      <c r="E121" s="45"/>
      <c r="F121" s="45"/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8"/>
      <c r="AG121" s="32">
        <f t="shared" si="45"/>
        <v>0</v>
      </c>
      <c r="AH121" s="32">
        <f t="shared" si="44"/>
        <v>0</v>
      </c>
      <c r="AI121" s="32">
        <f t="shared" si="44"/>
        <v>0</v>
      </c>
    </row>
    <row r="122" spans="1:42" s="84" customFormat="1" ht="18.75" hidden="1" customHeight="1" x14ac:dyDescent="0.25">
      <c r="A122" s="83" t="s">
        <v>28</v>
      </c>
      <c r="B122" s="41">
        <f>B123+B124+B125</f>
        <v>0</v>
      </c>
      <c r="C122" s="41"/>
      <c r="D122" s="41"/>
      <c r="E122" s="41"/>
      <c r="F122" s="41"/>
      <c r="G122" s="41"/>
      <c r="H122" s="42">
        <f>H123+H124+H125</f>
        <v>0</v>
      </c>
      <c r="I122" s="42"/>
      <c r="J122" s="42">
        <f>J123+J124+J125</f>
        <v>0</v>
      </c>
      <c r="K122" s="42"/>
      <c r="L122" s="42">
        <f>L123+L124+L125</f>
        <v>0</v>
      </c>
      <c r="M122" s="42"/>
      <c r="N122" s="42">
        <f>N123+N124+N125</f>
        <v>0</v>
      </c>
      <c r="O122" s="42"/>
      <c r="P122" s="42">
        <f>P123+P124+P125</f>
        <v>0</v>
      </c>
      <c r="Q122" s="42"/>
      <c r="R122" s="42">
        <f>R123+R124+R125</f>
        <v>0</v>
      </c>
      <c r="S122" s="42"/>
      <c r="T122" s="42">
        <f>T123+T124+T125</f>
        <v>0</v>
      </c>
      <c r="U122" s="42"/>
      <c r="V122" s="42">
        <f>V123+V124+V125</f>
        <v>0</v>
      </c>
      <c r="W122" s="42"/>
      <c r="X122" s="42">
        <f>X123+X124+X125</f>
        <v>0</v>
      </c>
      <c r="Y122" s="42"/>
      <c r="Z122" s="42">
        <f>Z123+Z124+Z125</f>
        <v>0</v>
      </c>
      <c r="AA122" s="42"/>
      <c r="AB122" s="42">
        <f>AB123+AB124+AB125</f>
        <v>0</v>
      </c>
      <c r="AC122" s="42"/>
      <c r="AD122" s="42">
        <f>AD123+AD124+AD125</f>
        <v>0</v>
      </c>
      <c r="AE122" s="42"/>
      <c r="AF122" s="48"/>
      <c r="AG122" s="32">
        <f t="shared" si="45"/>
        <v>0</v>
      </c>
      <c r="AH122" s="32">
        <f t="shared" si="44"/>
        <v>0</v>
      </c>
      <c r="AI122" s="32">
        <f t="shared" si="44"/>
        <v>0</v>
      </c>
      <c r="AJ122" s="27"/>
      <c r="AK122" s="27"/>
      <c r="AL122" s="27"/>
      <c r="AM122" s="27"/>
      <c r="AN122" s="27"/>
      <c r="AO122" s="27"/>
      <c r="AP122" s="27"/>
    </row>
    <row r="123" spans="1:42" s="84" customFormat="1" ht="18.75" hidden="1" customHeight="1" x14ac:dyDescent="0.25">
      <c r="A123" s="44" t="s">
        <v>29</v>
      </c>
      <c r="B123" s="45">
        <f>H123+J123+L123+N123+P123+R123+T123+V123+X123+Z123+AB123+AD123</f>
        <v>0</v>
      </c>
      <c r="C123" s="45"/>
      <c r="D123" s="45"/>
      <c r="E123" s="45"/>
      <c r="F123" s="45"/>
      <c r="G123" s="45"/>
      <c r="H123" s="46">
        <f>H129+H135+H140</f>
        <v>0</v>
      </c>
      <c r="I123" s="46"/>
      <c r="J123" s="46">
        <v>0</v>
      </c>
      <c r="K123" s="46"/>
      <c r="L123" s="46">
        <v>0</v>
      </c>
      <c r="M123" s="46"/>
      <c r="N123" s="46">
        <v>0</v>
      </c>
      <c r="O123" s="46"/>
      <c r="P123" s="46">
        <v>0</v>
      </c>
      <c r="Q123" s="46"/>
      <c r="R123" s="46">
        <v>0</v>
      </c>
      <c r="S123" s="46"/>
      <c r="T123" s="46">
        <v>0</v>
      </c>
      <c r="U123" s="46"/>
      <c r="V123" s="46">
        <v>0</v>
      </c>
      <c r="W123" s="46"/>
      <c r="X123" s="46">
        <v>0</v>
      </c>
      <c r="Y123" s="46"/>
      <c r="Z123" s="46">
        <v>0</v>
      </c>
      <c r="AA123" s="46"/>
      <c r="AB123" s="46">
        <v>0</v>
      </c>
      <c r="AC123" s="46"/>
      <c r="AD123" s="46">
        <v>0</v>
      </c>
      <c r="AE123" s="46"/>
      <c r="AF123" s="48"/>
      <c r="AG123" s="32">
        <f t="shared" si="45"/>
        <v>0</v>
      </c>
      <c r="AH123" s="32">
        <f t="shared" si="44"/>
        <v>0</v>
      </c>
      <c r="AI123" s="32">
        <f t="shared" si="44"/>
        <v>0</v>
      </c>
      <c r="AJ123" s="27"/>
      <c r="AK123" s="27"/>
      <c r="AL123" s="27"/>
      <c r="AM123" s="27"/>
      <c r="AN123" s="27"/>
      <c r="AO123" s="27"/>
      <c r="AP123" s="27"/>
    </row>
    <row r="124" spans="1:42" s="84" customFormat="1" ht="18.75" hidden="1" customHeight="1" x14ac:dyDescent="0.25">
      <c r="A124" s="44" t="s">
        <v>30</v>
      </c>
      <c r="B124" s="45">
        <f>H124+J124+L124+N124+P124+R124+T124+V124+X124+Z124+AB124+AD124</f>
        <v>0</v>
      </c>
      <c r="C124" s="45"/>
      <c r="D124" s="45"/>
      <c r="E124" s="45"/>
      <c r="F124" s="45"/>
      <c r="G124" s="45"/>
      <c r="H124" s="46">
        <f>H130+H136+H140</f>
        <v>0</v>
      </c>
      <c r="I124" s="46"/>
      <c r="J124" s="46">
        <f>J130+J136+J140</f>
        <v>0</v>
      </c>
      <c r="K124" s="46"/>
      <c r="L124" s="46">
        <f>L130+L136+L140</f>
        <v>0</v>
      </c>
      <c r="M124" s="46"/>
      <c r="N124" s="46">
        <f t="shared" ref="N124:AD124" si="64">N130+N136+N140</f>
        <v>0</v>
      </c>
      <c r="O124" s="46"/>
      <c r="P124" s="46">
        <f t="shared" si="64"/>
        <v>0</v>
      </c>
      <c r="Q124" s="46"/>
      <c r="R124" s="46">
        <f t="shared" si="64"/>
        <v>0</v>
      </c>
      <c r="S124" s="46"/>
      <c r="T124" s="46">
        <f t="shared" si="64"/>
        <v>0</v>
      </c>
      <c r="U124" s="46"/>
      <c r="V124" s="46">
        <f t="shared" si="64"/>
        <v>0</v>
      </c>
      <c r="W124" s="46"/>
      <c r="X124" s="46">
        <f t="shared" si="64"/>
        <v>0</v>
      </c>
      <c r="Y124" s="46"/>
      <c r="Z124" s="46">
        <f t="shared" si="64"/>
        <v>0</v>
      </c>
      <c r="AA124" s="46"/>
      <c r="AB124" s="46">
        <f t="shared" si="64"/>
        <v>0</v>
      </c>
      <c r="AC124" s="46"/>
      <c r="AD124" s="46">
        <f t="shared" si="64"/>
        <v>0</v>
      </c>
      <c r="AE124" s="46"/>
      <c r="AF124" s="48"/>
      <c r="AG124" s="32">
        <f t="shared" si="45"/>
        <v>0</v>
      </c>
      <c r="AH124" s="32">
        <f t="shared" si="44"/>
        <v>0</v>
      </c>
      <c r="AI124" s="32">
        <f t="shared" si="44"/>
        <v>0</v>
      </c>
      <c r="AJ124" s="27"/>
      <c r="AK124" s="27"/>
      <c r="AL124" s="27"/>
      <c r="AM124" s="27"/>
      <c r="AN124" s="27"/>
      <c r="AO124" s="27"/>
      <c r="AP124" s="27"/>
    </row>
    <row r="125" spans="1:42" s="84" customFormat="1" ht="18.75" hidden="1" customHeight="1" x14ac:dyDescent="0.25">
      <c r="A125" s="44" t="s">
        <v>31</v>
      </c>
      <c r="B125" s="45">
        <f>H125+J125+L125+N125+P125+R125+T125+V125+X125+Z125+AB125+AD125</f>
        <v>0</v>
      </c>
      <c r="C125" s="45"/>
      <c r="D125" s="45"/>
      <c r="E125" s="45"/>
      <c r="F125" s="45"/>
      <c r="G125" s="45"/>
      <c r="H125" s="46">
        <v>0</v>
      </c>
      <c r="I125" s="46"/>
      <c r="J125" s="46">
        <v>0</v>
      </c>
      <c r="K125" s="46"/>
      <c r="L125" s="46">
        <v>0</v>
      </c>
      <c r="M125" s="46"/>
      <c r="N125" s="46">
        <v>0</v>
      </c>
      <c r="O125" s="46"/>
      <c r="P125" s="46">
        <v>0</v>
      </c>
      <c r="Q125" s="46"/>
      <c r="R125" s="46">
        <v>0</v>
      </c>
      <c r="S125" s="46"/>
      <c r="T125" s="46">
        <v>0</v>
      </c>
      <c r="U125" s="46"/>
      <c r="V125" s="46">
        <v>0</v>
      </c>
      <c r="W125" s="46"/>
      <c r="X125" s="46">
        <v>0</v>
      </c>
      <c r="Y125" s="46"/>
      <c r="Z125" s="46">
        <v>0</v>
      </c>
      <c r="AA125" s="46"/>
      <c r="AB125" s="46">
        <v>0</v>
      </c>
      <c r="AC125" s="46"/>
      <c r="AD125" s="46">
        <v>0</v>
      </c>
      <c r="AE125" s="46"/>
      <c r="AF125" s="48"/>
      <c r="AG125" s="32">
        <f t="shared" si="45"/>
        <v>0</v>
      </c>
      <c r="AH125" s="32">
        <f t="shared" si="44"/>
        <v>0</v>
      </c>
      <c r="AI125" s="32">
        <f t="shared" si="44"/>
        <v>0</v>
      </c>
      <c r="AJ125" s="27"/>
      <c r="AK125" s="27"/>
      <c r="AL125" s="27"/>
      <c r="AM125" s="27"/>
      <c r="AN125" s="27"/>
      <c r="AO125" s="27"/>
      <c r="AP125" s="27"/>
    </row>
    <row r="126" spans="1:42" s="86" customFormat="1" ht="36" hidden="1" customHeight="1" x14ac:dyDescent="0.25">
      <c r="A126" s="85" t="s">
        <v>35</v>
      </c>
      <c r="B126" s="52">
        <f>H126+J126+L126+N126+P126+R126+T126+V126+X126+Z126+AB126+AD126</f>
        <v>0</v>
      </c>
      <c r="C126" s="52"/>
      <c r="D126" s="52"/>
      <c r="E126" s="52"/>
      <c r="F126" s="52"/>
      <c r="G126" s="52"/>
      <c r="H126" s="63">
        <v>0</v>
      </c>
      <c r="I126" s="63"/>
      <c r="J126" s="63">
        <v>0</v>
      </c>
      <c r="K126" s="63"/>
      <c r="L126" s="63">
        <v>0</v>
      </c>
      <c r="M126" s="63"/>
      <c r="N126" s="63">
        <v>0</v>
      </c>
      <c r="O126" s="63"/>
      <c r="P126" s="63">
        <v>0</v>
      </c>
      <c r="Q126" s="63"/>
      <c r="R126" s="63">
        <v>0</v>
      </c>
      <c r="S126" s="63"/>
      <c r="T126" s="63">
        <v>0</v>
      </c>
      <c r="U126" s="63"/>
      <c r="V126" s="63">
        <v>0</v>
      </c>
      <c r="W126" s="63"/>
      <c r="X126" s="63">
        <v>0</v>
      </c>
      <c r="Y126" s="63"/>
      <c r="Z126" s="63">
        <v>0</v>
      </c>
      <c r="AA126" s="63"/>
      <c r="AB126" s="63">
        <v>0</v>
      </c>
      <c r="AC126" s="63"/>
      <c r="AD126" s="63">
        <v>0</v>
      </c>
      <c r="AE126" s="63"/>
      <c r="AF126" s="53"/>
      <c r="AG126" s="32">
        <f t="shared" si="45"/>
        <v>0</v>
      </c>
      <c r="AH126" s="32">
        <f t="shared" si="44"/>
        <v>0</v>
      </c>
      <c r="AI126" s="32">
        <f t="shared" si="44"/>
        <v>0</v>
      </c>
      <c r="AJ126" s="55"/>
      <c r="AK126" s="55"/>
      <c r="AL126" s="55"/>
      <c r="AM126" s="55"/>
      <c r="AN126" s="55"/>
      <c r="AO126" s="55"/>
      <c r="AP126" s="55"/>
    </row>
    <row r="127" spans="1:42" s="84" customFormat="1" ht="18.75" hidden="1" customHeight="1" x14ac:dyDescent="0.25">
      <c r="A127" s="56" t="s">
        <v>32</v>
      </c>
      <c r="B127" s="45">
        <f>H127+J127+L127+N127+P127+R127+T127+V127+X127+Z127+AB127+AD127</f>
        <v>0</v>
      </c>
      <c r="C127" s="45"/>
      <c r="D127" s="45"/>
      <c r="E127" s="45"/>
      <c r="F127" s="45"/>
      <c r="G127" s="45"/>
      <c r="H127" s="46">
        <v>0</v>
      </c>
      <c r="I127" s="46"/>
      <c r="J127" s="46">
        <v>0</v>
      </c>
      <c r="K127" s="46"/>
      <c r="L127" s="46">
        <v>0</v>
      </c>
      <c r="M127" s="46"/>
      <c r="N127" s="46">
        <v>0</v>
      </c>
      <c r="O127" s="46"/>
      <c r="P127" s="46">
        <v>0</v>
      </c>
      <c r="Q127" s="46"/>
      <c r="R127" s="46">
        <v>0</v>
      </c>
      <c r="S127" s="46"/>
      <c r="T127" s="46">
        <v>0</v>
      </c>
      <c r="U127" s="46"/>
      <c r="V127" s="46">
        <v>0</v>
      </c>
      <c r="W127" s="46"/>
      <c r="X127" s="46">
        <v>0</v>
      </c>
      <c r="Y127" s="46"/>
      <c r="Z127" s="46">
        <v>0</v>
      </c>
      <c r="AA127" s="46"/>
      <c r="AB127" s="46">
        <v>0</v>
      </c>
      <c r="AC127" s="46"/>
      <c r="AD127" s="46">
        <v>0</v>
      </c>
      <c r="AE127" s="46"/>
      <c r="AF127" s="48"/>
      <c r="AG127" s="32">
        <f t="shared" si="45"/>
        <v>0</v>
      </c>
      <c r="AH127" s="32">
        <f t="shared" si="44"/>
        <v>0</v>
      </c>
      <c r="AI127" s="32">
        <f t="shared" si="44"/>
        <v>0</v>
      </c>
      <c r="AJ127" s="27"/>
      <c r="AK127" s="27"/>
      <c r="AL127" s="27"/>
      <c r="AM127" s="27"/>
      <c r="AN127" s="27"/>
      <c r="AO127" s="27"/>
      <c r="AP127" s="27"/>
    </row>
    <row r="128" spans="1:42" s="84" customFormat="1" ht="36" hidden="1" customHeight="1" x14ac:dyDescent="0.25">
      <c r="A128" s="56" t="s">
        <v>62</v>
      </c>
      <c r="B128" s="45"/>
      <c r="C128" s="45"/>
      <c r="D128" s="45"/>
      <c r="E128" s="45"/>
      <c r="F128" s="45"/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8"/>
      <c r="AG128" s="32">
        <f t="shared" si="45"/>
        <v>0</v>
      </c>
      <c r="AH128" s="32">
        <f t="shared" si="44"/>
        <v>0</v>
      </c>
      <c r="AI128" s="32">
        <f t="shared" si="44"/>
        <v>0</v>
      </c>
      <c r="AJ128" s="27"/>
      <c r="AK128" s="27"/>
      <c r="AL128" s="27"/>
      <c r="AM128" s="27"/>
      <c r="AN128" s="27"/>
      <c r="AO128" s="27"/>
      <c r="AP128" s="27"/>
    </row>
    <row r="129" spans="1:42" s="84" customFormat="1" ht="18.75" hidden="1" customHeight="1" x14ac:dyDescent="0.25">
      <c r="A129" s="83" t="s">
        <v>28</v>
      </c>
      <c r="B129" s="41">
        <f>B130+B131+B132</f>
        <v>0</v>
      </c>
      <c r="C129" s="41"/>
      <c r="D129" s="41"/>
      <c r="E129" s="41"/>
      <c r="F129" s="41"/>
      <c r="G129" s="41"/>
      <c r="H129" s="42">
        <f>H130+H131+H132</f>
        <v>0</v>
      </c>
      <c r="I129" s="42"/>
      <c r="J129" s="42">
        <f>J130+J131+J132</f>
        <v>0</v>
      </c>
      <c r="K129" s="42"/>
      <c r="L129" s="42">
        <f>L130+L131+L132</f>
        <v>0</v>
      </c>
      <c r="M129" s="42"/>
      <c r="N129" s="42">
        <f>N130+N131+N132</f>
        <v>0</v>
      </c>
      <c r="O129" s="42"/>
      <c r="P129" s="42">
        <f>P130+P131+P132</f>
        <v>0</v>
      </c>
      <c r="Q129" s="42"/>
      <c r="R129" s="42">
        <f>R130+R131+R132</f>
        <v>0</v>
      </c>
      <c r="S129" s="42"/>
      <c r="T129" s="42">
        <f>T130+T131+T132</f>
        <v>0</v>
      </c>
      <c r="U129" s="42"/>
      <c r="V129" s="42">
        <f>V130+V131+V132</f>
        <v>0</v>
      </c>
      <c r="W129" s="42"/>
      <c r="X129" s="42">
        <f>X130+X131+X132</f>
        <v>0</v>
      </c>
      <c r="Y129" s="42"/>
      <c r="Z129" s="42">
        <f>Z130+Z131+Z132</f>
        <v>0</v>
      </c>
      <c r="AA129" s="42"/>
      <c r="AB129" s="42">
        <f>AB130+AB131+AB132</f>
        <v>0</v>
      </c>
      <c r="AC129" s="42"/>
      <c r="AD129" s="42">
        <f>AD130+AD131+AD132</f>
        <v>0</v>
      </c>
      <c r="AE129" s="42"/>
      <c r="AF129" s="48"/>
      <c r="AG129" s="32">
        <f t="shared" si="45"/>
        <v>0</v>
      </c>
      <c r="AH129" s="32">
        <f t="shared" si="44"/>
        <v>0</v>
      </c>
      <c r="AI129" s="32">
        <f t="shared" si="44"/>
        <v>0</v>
      </c>
      <c r="AJ129" s="27"/>
      <c r="AK129" s="27"/>
      <c r="AL129" s="27"/>
      <c r="AM129" s="27"/>
      <c r="AN129" s="27"/>
      <c r="AO129" s="27"/>
      <c r="AP129" s="27"/>
    </row>
    <row r="130" spans="1:42" s="84" customFormat="1" ht="18.75" hidden="1" customHeight="1" x14ac:dyDescent="0.25">
      <c r="A130" s="44" t="s">
        <v>29</v>
      </c>
      <c r="B130" s="45">
        <f>H130+J130+L130+N130+P130+R130+T130+V130+X130+Z130+AB130+AD130</f>
        <v>0</v>
      </c>
      <c r="C130" s="45"/>
      <c r="D130" s="45"/>
      <c r="E130" s="45"/>
      <c r="F130" s="45"/>
      <c r="G130" s="45"/>
      <c r="H130" s="46">
        <v>0</v>
      </c>
      <c r="I130" s="46"/>
      <c r="J130" s="46">
        <v>0</v>
      </c>
      <c r="K130" s="46"/>
      <c r="L130" s="46">
        <v>0</v>
      </c>
      <c r="M130" s="46"/>
      <c r="N130" s="46">
        <v>0</v>
      </c>
      <c r="O130" s="46"/>
      <c r="P130" s="46">
        <v>0</v>
      </c>
      <c r="Q130" s="46"/>
      <c r="R130" s="46">
        <v>0</v>
      </c>
      <c r="S130" s="46"/>
      <c r="T130" s="46">
        <v>0</v>
      </c>
      <c r="U130" s="46"/>
      <c r="V130" s="46">
        <v>0</v>
      </c>
      <c r="W130" s="46"/>
      <c r="X130" s="46">
        <v>0</v>
      </c>
      <c r="Y130" s="46"/>
      <c r="Z130" s="46">
        <v>0</v>
      </c>
      <c r="AA130" s="46"/>
      <c r="AB130" s="46">
        <v>0</v>
      </c>
      <c r="AC130" s="46"/>
      <c r="AD130" s="46">
        <v>0</v>
      </c>
      <c r="AE130" s="46"/>
      <c r="AF130" s="48"/>
      <c r="AG130" s="32">
        <f t="shared" si="45"/>
        <v>0</v>
      </c>
      <c r="AH130" s="32">
        <f t="shared" si="44"/>
        <v>0</v>
      </c>
      <c r="AI130" s="32">
        <f t="shared" si="44"/>
        <v>0</v>
      </c>
      <c r="AJ130" s="27"/>
      <c r="AK130" s="27"/>
      <c r="AL130" s="27"/>
      <c r="AM130" s="27"/>
      <c r="AN130" s="27"/>
      <c r="AO130" s="27"/>
      <c r="AP130" s="27"/>
    </row>
    <row r="131" spans="1:42" s="84" customFormat="1" ht="18.75" hidden="1" customHeight="1" x14ac:dyDescent="0.25">
      <c r="A131" s="44" t="s">
        <v>30</v>
      </c>
      <c r="B131" s="45">
        <f>H131+J131+L131+N131+P131+R131+T131+V131+X131+Z131+AB131+AD131</f>
        <v>0</v>
      </c>
      <c r="C131" s="45"/>
      <c r="D131" s="45"/>
      <c r="E131" s="45"/>
      <c r="F131" s="45"/>
      <c r="G131" s="45"/>
      <c r="H131" s="46">
        <v>0</v>
      </c>
      <c r="I131" s="46"/>
      <c r="J131" s="46">
        <v>0</v>
      </c>
      <c r="K131" s="46"/>
      <c r="L131" s="46">
        <v>0</v>
      </c>
      <c r="M131" s="46"/>
      <c r="N131" s="46">
        <v>0</v>
      </c>
      <c r="O131" s="46"/>
      <c r="P131" s="46">
        <v>0</v>
      </c>
      <c r="Q131" s="46"/>
      <c r="R131" s="46">
        <v>0</v>
      </c>
      <c r="S131" s="46"/>
      <c r="T131" s="46">
        <v>0</v>
      </c>
      <c r="U131" s="46"/>
      <c r="V131" s="46">
        <v>0</v>
      </c>
      <c r="W131" s="46"/>
      <c r="X131" s="46">
        <v>0</v>
      </c>
      <c r="Y131" s="46"/>
      <c r="Z131" s="46">
        <v>0</v>
      </c>
      <c r="AA131" s="46"/>
      <c r="AB131" s="46">
        <v>0</v>
      </c>
      <c r="AC131" s="46"/>
      <c r="AD131" s="46">
        <v>0</v>
      </c>
      <c r="AE131" s="46"/>
      <c r="AF131" s="48"/>
      <c r="AG131" s="32">
        <f t="shared" si="45"/>
        <v>0</v>
      </c>
      <c r="AH131" s="32">
        <f t="shared" si="44"/>
        <v>0</v>
      </c>
      <c r="AI131" s="32">
        <f t="shared" si="44"/>
        <v>0</v>
      </c>
      <c r="AJ131" s="27"/>
      <c r="AK131" s="27"/>
      <c r="AL131" s="27"/>
      <c r="AM131" s="27"/>
      <c r="AN131" s="27"/>
      <c r="AO131" s="27"/>
      <c r="AP131" s="27"/>
    </row>
    <row r="132" spans="1:42" s="84" customFormat="1" ht="18.75" hidden="1" customHeight="1" x14ac:dyDescent="0.25">
      <c r="A132" s="44" t="s">
        <v>31</v>
      </c>
      <c r="B132" s="45">
        <f>H132+J132+L132+N132+P132+R132+T132+V132+X132+Z132+AB132+AD132</f>
        <v>0</v>
      </c>
      <c r="C132" s="45"/>
      <c r="D132" s="45"/>
      <c r="E132" s="45"/>
      <c r="F132" s="45"/>
      <c r="G132" s="45"/>
      <c r="H132" s="46">
        <v>0</v>
      </c>
      <c r="I132" s="46"/>
      <c r="J132" s="46">
        <v>0</v>
      </c>
      <c r="K132" s="46"/>
      <c r="L132" s="46">
        <v>0</v>
      </c>
      <c r="M132" s="46"/>
      <c r="N132" s="46">
        <v>0</v>
      </c>
      <c r="O132" s="46"/>
      <c r="P132" s="46">
        <v>0</v>
      </c>
      <c r="Q132" s="46"/>
      <c r="R132" s="46">
        <v>0</v>
      </c>
      <c r="S132" s="46"/>
      <c r="T132" s="46">
        <v>0</v>
      </c>
      <c r="U132" s="46"/>
      <c r="V132" s="46">
        <v>0</v>
      </c>
      <c r="W132" s="46"/>
      <c r="X132" s="46">
        <v>0</v>
      </c>
      <c r="Y132" s="46"/>
      <c r="Z132" s="46">
        <v>0</v>
      </c>
      <c r="AA132" s="46"/>
      <c r="AB132" s="46">
        <v>0</v>
      </c>
      <c r="AC132" s="46"/>
      <c r="AD132" s="46">
        <v>0</v>
      </c>
      <c r="AE132" s="46"/>
      <c r="AF132" s="48"/>
      <c r="AG132" s="32">
        <f t="shared" si="45"/>
        <v>0</v>
      </c>
      <c r="AH132" s="32">
        <f t="shared" si="44"/>
        <v>0</v>
      </c>
      <c r="AI132" s="32">
        <f t="shared" si="44"/>
        <v>0</v>
      </c>
      <c r="AJ132" s="27"/>
      <c r="AK132" s="27"/>
      <c r="AL132" s="27"/>
      <c r="AM132" s="27"/>
      <c r="AN132" s="27"/>
      <c r="AO132" s="27"/>
      <c r="AP132" s="27"/>
    </row>
    <row r="133" spans="1:42" s="86" customFormat="1" ht="37.5" hidden="1" customHeight="1" x14ac:dyDescent="0.25">
      <c r="A133" s="85" t="s">
        <v>35</v>
      </c>
      <c r="B133" s="52">
        <f>H133+J133+L133+N133+P133+R133+T133+V133+X133+Z133+AB133+AD133</f>
        <v>0</v>
      </c>
      <c r="C133" s="52"/>
      <c r="D133" s="52"/>
      <c r="E133" s="52"/>
      <c r="F133" s="52"/>
      <c r="G133" s="52"/>
      <c r="H133" s="63">
        <v>0</v>
      </c>
      <c r="I133" s="63"/>
      <c r="J133" s="63">
        <v>0</v>
      </c>
      <c r="K133" s="63"/>
      <c r="L133" s="63">
        <v>0</v>
      </c>
      <c r="M133" s="63"/>
      <c r="N133" s="63">
        <v>0</v>
      </c>
      <c r="O133" s="63"/>
      <c r="P133" s="63">
        <v>0</v>
      </c>
      <c r="Q133" s="63"/>
      <c r="R133" s="63">
        <v>0</v>
      </c>
      <c r="S133" s="63"/>
      <c r="T133" s="63">
        <v>0</v>
      </c>
      <c r="U133" s="63"/>
      <c r="V133" s="63">
        <v>0</v>
      </c>
      <c r="W133" s="63"/>
      <c r="X133" s="63">
        <v>0</v>
      </c>
      <c r="Y133" s="63"/>
      <c r="Z133" s="63">
        <v>0</v>
      </c>
      <c r="AA133" s="63"/>
      <c r="AB133" s="63">
        <v>0</v>
      </c>
      <c r="AC133" s="63"/>
      <c r="AD133" s="63">
        <v>0</v>
      </c>
      <c r="AE133" s="63"/>
      <c r="AF133" s="53"/>
      <c r="AG133" s="32">
        <f t="shared" si="45"/>
        <v>0</v>
      </c>
      <c r="AH133" s="32">
        <f t="shared" si="44"/>
        <v>0</v>
      </c>
      <c r="AI133" s="32">
        <f t="shared" si="44"/>
        <v>0</v>
      </c>
      <c r="AJ133" s="55"/>
      <c r="AK133" s="55"/>
      <c r="AL133" s="55"/>
      <c r="AM133" s="55"/>
      <c r="AN133" s="55"/>
      <c r="AO133" s="55"/>
      <c r="AP133" s="55"/>
    </row>
    <row r="134" spans="1:42" s="84" customFormat="1" ht="18.75" hidden="1" customHeight="1" x14ac:dyDescent="0.25">
      <c r="A134" s="56" t="s">
        <v>32</v>
      </c>
      <c r="B134" s="45">
        <f>H134+J134+L134+N134+P134+R134+T134+V134+X134+Z134+AB134+AD134</f>
        <v>0</v>
      </c>
      <c r="C134" s="45"/>
      <c r="D134" s="45"/>
      <c r="E134" s="45"/>
      <c r="F134" s="45"/>
      <c r="G134" s="45"/>
      <c r="H134" s="46">
        <v>0</v>
      </c>
      <c r="I134" s="46"/>
      <c r="J134" s="46">
        <v>0</v>
      </c>
      <c r="K134" s="46"/>
      <c r="L134" s="46">
        <v>0</v>
      </c>
      <c r="M134" s="46"/>
      <c r="N134" s="46">
        <v>0</v>
      </c>
      <c r="O134" s="46"/>
      <c r="P134" s="46">
        <v>0</v>
      </c>
      <c r="Q134" s="46"/>
      <c r="R134" s="46">
        <v>0</v>
      </c>
      <c r="S134" s="46"/>
      <c r="T134" s="46">
        <v>0</v>
      </c>
      <c r="U134" s="46"/>
      <c r="V134" s="46">
        <v>0</v>
      </c>
      <c r="W134" s="46"/>
      <c r="X134" s="46">
        <v>0</v>
      </c>
      <c r="Y134" s="46"/>
      <c r="Z134" s="46">
        <v>0</v>
      </c>
      <c r="AA134" s="46"/>
      <c r="AB134" s="46">
        <v>0</v>
      </c>
      <c r="AC134" s="46"/>
      <c r="AD134" s="46">
        <v>0</v>
      </c>
      <c r="AE134" s="46"/>
      <c r="AF134" s="48"/>
      <c r="AG134" s="32">
        <f t="shared" si="45"/>
        <v>0</v>
      </c>
      <c r="AH134" s="32">
        <f t="shared" si="44"/>
        <v>0</v>
      </c>
      <c r="AI134" s="32">
        <f t="shared" si="44"/>
        <v>0</v>
      </c>
      <c r="AJ134" s="27"/>
      <c r="AK134" s="27"/>
      <c r="AL134" s="27"/>
      <c r="AM134" s="27"/>
      <c r="AN134" s="27"/>
      <c r="AO134" s="27"/>
      <c r="AP134" s="27"/>
    </row>
    <row r="135" spans="1:42" s="84" customFormat="1" ht="39.75" hidden="1" customHeight="1" x14ac:dyDescent="0.25">
      <c r="A135" s="56" t="s">
        <v>63</v>
      </c>
      <c r="B135" s="45"/>
      <c r="C135" s="45"/>
      <c r="D135" s="45"/>
      <c r="E135" s="45"/>
      <c r="F135" s="45"/>
      <c r="G135" s="4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8"/>
      <c r="AG135" s="32">
        <f t="shared" si="45"/>
        <v>0</v>
      </c>
      <c r="AH135" s="32">
        <f t="shared" si="44"/>
        <v>0</v>
      </c>
      <c r="AI135" s="32">
        <f t="shared" si="44"/>
        <v>0</v>
      </c>
      <c r="AJ135" s="27"/>
      <c r="AK135" s="27"/>
      <c r="AL135" s="27"/>
      <c r="AM135" s="27"/>
      <c r="AN135" s="27"/>
      <c r="AO135" s="27"/>
      <c r="AP135" s="27"/>
    </row>
    <row r="136" spans="1:42" s="84" customFormat="1" ht="18.75" hidden="1" customHeight="1" x14ac:dyDescent="0.25">
      <c r="A136" s="83" t="s">
        <v>28</v>
      </c>
      <c r="B136" s="41">
        <f>B137+B138+B139</f>
        <v>0</v>
      </c>
      <c r="C136" s="41"/>
      <c r="D136" s="41"/>
      <c r="E136" s="41"/>
      <c r="F136" s="41"/>
      <c r="G136" s="41"/>
      <c r="H136" s="42">
        <f>H137+H138+H139</f>
        <v>0</v>
      </c>
      <c r="I136" s="42"/>
      <c r="J136" s="42">
        <f>J137+J138+J139</f>
        <v>0</v>
      </c>
      <c r="K136" s="42"/>
      <c r="L136" s="42">
        <f>L137+L138+L139</f>
        <v>0</v>
      </c>
      <c r="M136" s="42"/>
      <c r="N136" s="42">
        <f>N137+N138+N139</f>
        <v>0</v>
      </c>
      <c r="O136" s="42"/>
      <c r="P136" s="42">
        <f>P137+P138+P139</f>
        <v>0</v>
      </c>
      <c r="Q136" s="42"/>
      <c r="R136" s="42">
        <f>R137+R138+R139</f>
        <v>0</v>
      </c>
      <c r="S136" s="42"/>
      <c r="T136" s="42">
        <f>T137+T138+T139</f>
        <v>0</v>
      </c>
      <c r="U136" s="42"/>
      <c r="V136" s="42">
        <f>V137+V138+V139</f>
        <v>0</v>
      </c>
      <c r="W136" s="42"/>
      <c r="X136" s="42">
        <f>X137+X138+X139</f>
        <v>0</v>
      </c>
      <c r="Y136" s="42"/>
      <c r="Z136" s="42">
        <f>Z137+Z138+Z139</f>
        <v>0</v>
      </c>
      <c r="AA136" s="42"/>
      <c r="AB136" s="42">
        <f>AB137+AB138+AB139</f>
        <v>0</v>
      </c>
      <c r="AC136" s="42"/>
      <c r="AD136" s="42">
        <f>AD137+AD138+AD139</f>
        <v>0</v>
      </c>
      <c r="AE136" s="42"/>
      <c r="AF136" s="48"/>
      <c r="AG136" s="32">
        <f t="shared" si="45"/>
        <v>0</v>
      </c>
      <c r="AH136" s="32">
        <f t="shared" si="44"/>
        <v>0</v>
      </c>
      <c r="AI136" s="32">
        <f t="shared" si="44"/>
        <v>0</v>
      </c>
      <c r="AJ136" s="27"/>
      <c r="AK136" s="27"/>
      <c r="AL136" s="27"/>
      <c r="AM136" s="27"/>
      <c r="AN136" s="27"/>
      <c r="AO136" s="27"/>
      <c r="AP136" s="27"/>
    </row>
    <row r="137" spans="1:42" s="84" customFormat="1" ht="18.75" hidden="1" customHeight="1" x14ac:dyDescent="0.25">
      <c r="A137" s="44" t="s">
        <v>29</v>
      </c>
      <c r="B137" s="45">
        <f>H137+J137+L137+N137+P137+R137+T137+V137+X137+Z137+AB137+AD137</f>
        <v>0</v>
      </c>
      <c r="C137" s="45"/>
      <c r="D137" s="45"/>
      <c r="E137" s="45"/>
      <c r="F137" s="45"/>
      <c r="G137" s="45"/>
      <c r="H137" s="46">
        <v>0</v>
      </c>
      <c r="I137" s="46"/>
      <c r="J137" s="46">
        <v>0</v>
      </c>
      <c r="K137" s="46"/>
      <c r="L137" s="46">
        <v>0</v>
      </c>
      <c r="M137" s="46"/>
      <c r="N137" s="46">
        <v>0</v>
      </c>
      <c r="O137" s="46"/>
      <c r="P137" s="46">
        <v>0</v>
      </c>
      <c r="Q137" s="46"/>
      <c r="R137" s="46">
        <v>0</v>
      </c>
      <c r="S137" s="46"/>
      <c r="T137" s="46">
        <v>0</v>
      </c>
      <c r="U137" s="46"/>
      <c r="V137" s="46">
        <v>0</v>
      </c>
      <c r="W137" s="46"/>
      <c r="X137" s="46">
        <v>0</v>
      </c>
      <c r="Y137" s="46"/>
      <c r="Z137" s="46">
        <v>0</v>
      </c>
      <c r="AA137" s="46"/>
      <c r="AB137" s="46">
        <v>0</v>
      </c>
      <c r="AC137" s="46"/>
      <c r="AD137" s="46">
        <v>0</v>
      </c>
      <c r="AE137" s="46"/>
      <c r="AF137" s="48"/>
      <c r="AG137" s="32">
        <f t="shared" si="45"/>
        <v>0</v>
      </c>
      <c r="AH137" s="32">
        <f t="shared" si="44"/>
        <v>0</v>
      </c>
      <c r="AI137" s="32">
        <f t="shared" si="44"/>
        <v>0</v>
      </c>
      <c r="AJ137" s="27"/>
      <c r="AK137" s="27"/>
      <c r="AL137" s="27"/>
      <c r="AM137" s="27"/>
      <c r="AN137" s="27"/>
      <c r="AO137" s="27"/>
      <c r="AP137" s="27"/>
    </row>
    <row r="138" spans="1:42" s="84" customFormat="1" ht="18.75" hidden="1" customHeight="1" x14ac:dyDescent="0.25">
      <c r="A138" s="44" t="s">
        <v>30</v>
      </c>
      <c r="B138" s="45">
        <f>H138+J138+L138+N138+P138+R138+T138+V138+X138+Z138+AB138+AD138</f>
        <v>0</v>
      </c>
      <c r="C138" s="45"/>
      <c r="D138" s="45"/>
      <c r="E138" s="45"/>
      <c r="F138" s="45"/>
      <c r="G138" s="45"/>
      <c r="H138" s="46">
        <v>0</v>
      </c>
      <c r="I138" s="46"/>
      <c r="J138" s="46">
        <v>0</v>
      </c>
      <c r="K138" s="46"/>
      <c r="L138" s="46">
        <v>0</v>
      </c>
      <c r="M138" s="46"/>
      <c r="N138" s="46">
        <v>0</v>
      </c>
      <c r="O138" s="46"/>
      <c r="P138" s="46">
        <v>0</v>
      </c>
      <c r="Q138" s="46"/>
      <c r="R138" s="46">
        <v>0</v>
      </c>
      <c r="S138" s="46"/>
      <c r="T138" s="46">
        <v>0</v>
      </c>
      <c r="U138" s="46"/>
      <c r="V138" s="46">
        <v>0</v>
      </c>
      <c r="W138" s="46"/>
      <c r="X138" s="46">
        <v>0</v>
      </c>
      <c r="Y138" s="46"/>
      <c r="Z138" s="46">
        <v>0</v>
      </c>
      <c r="AA138" s="46"/>
      <c r="AB138" s="46">
        <v>0</v>
      </c>
      <c r="AC138" s="46"/>
      <c r="AD138" s="46">
        <v>0</v>
      </c>
      <c r="AE138" s="46"/>
      <c r="AF138" s="48"/>
      <c r="AG138" s="32">
        <f t="shared" si="45"/>
        <v>0</v>
      </c>
      <c r="AH138" s="32">
        <f t="shared" ref="AH138:AI201" si="65">H138+J138+L138+N138+P138+R138+T138</f>
        <v>0</v>
      </c>
      <c r="AI138" s="32">
        <f t="shared" si="65"/>
        <v>0</v>
      </c>
      <c r="AJ138" s="27"/>
      <c r="AK138" s="27"/>
      <c r="AL138" s="27"/>
      <c r="AM138" s="27"/>
      <c r="AN138" s="27"/>
      <c r="AO138" s="27"/>
      <c r="AP138" s="27"/>
    </row>
    <row r="139" spans="1:42" s="84" customFormat="1" ht="18.75" hidden="1" customHeight="1" x14ac:dyDescent="0.25">
      <c r="A139" s="44" t="s">
        <v>31</v>
      </c>
      <c r="B139" s="45">
        <f>H139+J139+L139+N139+P139+R139+T139+V139+X139+Z139+AB139+AD139</f>
        <v>0</v>
      </c>
      <c r="C139" s="45"/>
      <c r="D139" s="45"/>
      <c r="E139" s="45"/>
      <c r="F139" s="45"/>
      <c r="G139" s="45"/>
      <c r="H139" s="46">
        <v>0</v>
      </c>
      <c r="I139" s="46"/>
      <c r="J139" s="46">
        <v>0</v>
      </c>
      <c r="K139" s="46"/>
      <c r="L139" s="46">
        <v>0</v>
      </c>
      <c r="M139" s="46"/>
      <c r="N139" s="46">
        <v>0</v>
      </c>
      <c r="O139" s="46"/>
      <c r="P139" s="46">
        <v>0</v>
      </c>
      <c r="Q139" s="46"/>
      <c r="R139" s="46">
        <v>0</v>
      </c>
      <c r="S139" s="46"/>
      <c r="T139" s="46">
        <v>0</v>
      </c>
      <c r="U139" s="46"/>
      <c r="V139" s="46">
        <v>0</v>
      </c>
      <c r="W139" s="46"/>
      <c r="X139" s="46">
        <v>0</v>
      </c>
      <c r="Y139" s="46"/>
      <c r="Z139" s="46">
        <v>0</v>
      </c>
      <c r="AA139" s="46"/>
      <c r="AB139" s="46">
        <v>0</v>
      </c>
      <c r="AC139" s="46"/>
      <c r="AD139" s="46">
        <v>0</v>
      </c>
      <c r="AE139" s="46"/>
      <c r="AF139" s="48"/>
      <c r="AG139" s="32">
        <f t="shared" ref="AG139:AG202" si="66">H139+J139+L139+N139+P139+R139+T139+V139+X139+Z139+AB139+AD139</f>
        <v>0</v>
      </c>
      <c r="AH139" s="32">
        <f t="shared" si="65"/>
        <v>0</v>
      </c>
      <c r="AI139" s="32">
        <f t="shared" si="65"/>
        <v>0</v>
      </c>
      <c r="AJ139" s="27"/>
      <c r="AK139" s="27"/>
      <c r="AL139" s="27"/>
      <c r="AM139" s="27"/>
      <c r="AN139" s="27"/>
      <c r="AO139" s="27"/>
      <c r="AP139" s="27"/>
    </row>
    <row r="140" spans="1:42" s="86" customFormat="1" ht="39" hidden="1" customHeight="1" x14ac:dyDescent="0.25">
      <c r="A140" s="85" t="s">
        <v>35</v>
      </c>
      <c r="B140" s="52">
        <f>H140+J140+L140+N140+P140+R140+T140+V140+X140+Z140+AB140+AD140</f>
        <v>0</v>
      </c>
      <c r="C140" s="52"/>
      <c r="D140" s="52"/>
      <c r="E140" s="52"/>
      <c r="F140" s="52"/>
      <c r="G140" s="52"/>
      <c r="H140" s="63">
        <v>0</v>
      </c>
      <c r="I140" s="63"/>
      <c r="J140" s="63">
        <v>0</v>
      </c>
      <c r="K140" s="63"/>
      <c r="L140" s="63">
        <v>0</v>
      </c>
      <c r="M140" s="63"/>
      <c r="N140" s="63">
        <v>0</v>
      </c>
      <c r="O140" s="63"/>
      <c r="P140" s="63">
        <v>0</v>
      </c>
      <c r="Q140" s="63"/>
      <c r="R140" s="63">
        <v>0</v>
      </c>
      <c r="S140" s="63"/>
      <c r="T140" s="63">
        <v>0</v>
      </c>
      <c r="U140" s="63"/>
      <c r="V140" s="63">
        <v>0</v>
      </c>
      <c r="W140" s="63"/>
      <c r="X140" s="63">
        <v>0</v>
      </c>
      <c r="Y140" s="63"/>
      <c r="Z140" s="63">
        <v>0</v>
      </c>
      <c r="AA140" s="63"/>
      <c r="AB140" s="63">
        <v>0</v>
      </c>
      <c r="AC140" s="63"/>
      <c r="AD140" s="63">
        <v>0</v>
      </c>
      <c r="AE140" s="63"/>
      <c r="AF140" s="53"/>
      <c r="AG140" s="32">
        <f t="shared" si="66"/>
        <v>0</v>
      </c>
      <c r="AH140" s="32">
        <f t="shared" si="65"/>
        <v>0</v>
      </c>
      <c r="AI140" s="32">
        <f t="shared" si="65"/>
        <v>0</v>
      </c>
      <c r="AJ140" s="55"/>
      <c r="AK140" s="55"/>
      <c r="AL140" s="55"/>
      <c r="AM140" s="55"/>
      <c r="AN140" s="55"/>
      <c r="AO140" s="55"/>
      <c r="AP140" s="55"/>
    </row>
    <row r="141" spans="1:42" s="27" customFormat="1" ht="18.75" hidden="1" customHeight="1" x14ac:dyDescent="0.25">
      <c r="A141" s="56" t="s">
        <v>32</v>
      </c>
      <c r="B141" s="45">
        <f>H141+J141+L141+N141+P141+R141+T141+V141+X141+Z141+AB141+AD141</f>
        <v>0</v>
      </c>
      <c r="C141" s="45"/>
      <c r="D141" s="45"/>
      <c r="E141" s="45"/>
      <c r="F141" s="45"/>
      <c r="G141" s="45"/>
      <c r="H141" s="46">
        <v>0</v>
      </c>
      <c r="I141" s="46"/>
      <c r="J141" s="46">
        <v>0</v>
      </c>
      <c r="K141" s="46"/>
      <c r="L141" s="46">
        <v>0</v>
      </c>
      <c r="M141" s="46"/>
      <c r="N141" s="46">
        <v>0</v>
      </c>
      <c r="O141" s="46"/>
      <c r="P141" s="46">
        <v>0</v>
      </c>
      <c r="Q141" s="46"/>
      <c r="R141" s="46">
        <v>0</v>
      </c>
      <c r="S141" s="46"/>
      <c r="T141" s="46">
        <v>0</v>
      </c>
      <c r="U141" s="46"/>
      <c r="V141" s="46">
        <v>0</v>
      </c>
      <c r="W141" s="46"/>
      <c r="X141" s="46">
        <v>0</v>
      </c>
      <c r="Y141" s="46"/>
      <c r="Z141" s="46">
        <v>0</v>
      </c>
      <c r="AA141" s="46"/>
      <c r="AB141" s="46">
        <v>0</v>
      </c>
      <c r="AC141" s="46"/>
      <c r="AD141" s="46">
        <v>0</v>
      </c>
      <c r="AE141" s="46"/>
      <c r="AF141" s="48"/>
      <c r="AG141" s="32">
        <f t="shared" si="66"/>
        <v>0</v>
      </c>
      <c r="AH141" s="32">
        <f t="shared" si="65"/>
        <v>0</v>
      </c>
      <c r="AI141" s="32">
        <f t="shared" si="65"/>
        <v>0</v>
      </c>
    </row>
    <row r="142" spans="1:42" s="22" customFormat="1" ht="18.75" customHeight="1" x14ac:dyDescent="0.25">
      <c r="A142" s="87" t="s">
        <v>64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8"/>
      <c r="AG142" s="32">
        <f t="shared" si="66"/>
        <v>0</v>
      </c>
      <c r="AH142" s="32">
        <f t="shared" si="65"/>
        <v>0</v>
      </c>
      <c r="AI142" s="32">
        <f t="shared" si="65"/>
        <v>0</v>
      </c>
    </row>
    <row r="143" spans="1:42" s="91" customFormat="1" ht="18.75" customHeight="1" x14ac:dyDescent="0.25">
      <c r="A143" s="87" t="s">
        <v>65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9"/>
      <c r="AG143" s="32">
        <f t="shared" si="66"/>
        <v>0</v>
      </c>
      <c r="AH143" s="32">
        <f t="shared" si="65"/>
        <v>0</v>
      </c>
      <c r="AI143" s="32">
        <f t="shared" si="65"/>
        <v>0</v>
      </c>
      <c r="AJ143" s="90"/>
      <c r="AK143" s="90"/>
      <c r="AL143" s="90"/>
      <c r="AM143" s="90"/>
      <c r="AN143" s="90"/>
      <c r="AO143" s="90"/>
      <c r="AP143" s="90"/>
    </row>
    <row r="144" spans="1:42" s="27" customFormat="1" ht="85.5" customHeight="1" x14ac:dyDescent="0.25">
      <c r="A144" s="67" t="s">
        <v>66</v>
      </c>
      <c r="B144" s="92"/>
      <c r="C144" s="92"/>
      <c r="D144" s="92"/>
      <c r="E144" s="92"/>
      <c r="F144" s="92"/>
      <c r="G144" s="92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48"/>
      <c r="AG144" s="32">
        <f t="shared" si="66"/>
        <v>0</v>
      </c>
      <c r="AH144" s="32">
        <f t="shared" si="65"/>
        <v>0</v>
      </c>
      <c r="AI144" s="32">
        <f t="shared" si="65"/>
        <v>0</v>
      </c>
    </row>
    <row r="145" spans="1:35" s="27" customFormat="1" ht="18.75" customHeight="1" x14ac:dyDescent="0.25">
      <c r="A145" s="70" t="s">
        <v>28</v>
      </c>
      <c r="B145" s="68">
        <f>B147+B148+B146</f>
        <v>367.6</v>
      </c>
      <c r="C145" s="68">
        <f>C147+C148+C146</f>
        <v>367.6</v>
      </c>
      <c r="D145" s="68">
        <f>D147+D148+D146</f>
        <v>191.6</v>
      </c>
      <c r="E145" s="68">
        <f>E147+E148+E146</f>
        <v>191.6</v>
      </c>
      <c r="F145" s="94">
        <f>E145/B145*100</f>
        <v>52.121871599564741</v>
      </c>
      <c r="G145" s="94">
        <f>E145/C145*100</f>
        <v>52.121871599564741</v>
      </c>
      <c r="H145" s="68">
        <f t="shared" ref="H145:AD145" si="67">H147+H148+H146</f>
        <v>0</v>
      </c>
      <c r="I145" s="68"/>
      <c r="J145" s="68">
        <f t="shared" si="67"/>
        <v>0</v>
      </c>
      <c r="K145" s="68"/>
      <c r="L145" s="68">
        <f t="shared" si="67"/>
        <v>116.95</v>
      </c>
      <c r="M145" s="68">
        <f t="shared" si="67"/>
        <v>90</v>
      </c>
      <c r="N145" s="68">
        <f t="shared" si="67"/>
        <v>15.1</v>
      </c>
      <c r="O145" s="68">
        <f>O147+O148+O146</f>
        <v>15.1</v>
      </c>
      <c r="P145" s="68">
        <f t="shared" si="67"/>
        <v>35.549999999999997</v>
      </c>
      <c r="Q145" s="68"/>
      <c r="R145" s="68">
        <f t="shared" si="67"/>
        <v>0</v>
      </c>
      <c r="S145" s="68"/>
      <c r="T145" s="68">
        <f t="shared" si="67"/>
        <v>0</v>
      </c>
      <c r="U145" s="68"/>
      <c r="V145" s="68">
        <f t="shared" si="67"/>
        <v>60</v>
      </c>
      <c r="W145" s="68">
        <f>W147+W148+W146</f>
        <v>60</v>
      </c>
      <c r="X145" s="68">
        <f t="shared" si="67"/>
        <v>140</v>
      </c>
      <c r="Y145" s="68"/>
      <c r="Z145" s="68">
        <f t="shared" si="67"/>
        <v>0</v>
      </c>
      <c r="AA145" s="68"/>
      <c r="AB145" s="68">
        <f t="shared" si="67"/>
        <v>0</v>
      </c>
      <c r="AC145" s="68"/>
      <c r="AD145" s="68">
        <f t="shared" si="67"/>
        <v>0</v>
      </c>
      <c r="AE145" s="68"/>
      <c r="AF145" s="48"/>
      <c r="AG145" s="32">
        <f t="shared" si="66"/>
        <v>367.6</v>
      </c>
      <c r="AH145" s="32">
        <f t="shared" si="65"/>
        <v>167.60000000000002</v>
      </c>
      <c r="AI145" s="32">
        <f t="shared" si="65"/>
        <v>105.1</v>
      </c>
    </row>
    <row r="146" spans="1:35" s="27" customFormat="1" ht="18.75" customHeight="1" x14ac:dyDescent="0.25">
      <c r="A146" s="72" t="s">
        <v>29</v>
      </c>
      <c r="B146" s="73">
        <f>B152+B177</f>
        <v>0</v>
      </c>
      <c r="C146" s="73">
        <f>C152+C177</f>
        <v>0</v>
      </c>
      <c r="D146" s="73">
        <f>D152+D177</f>
        <v>0</v>
      </c>
      <c r="E146" s="73">
        <f>E152+E177</f>
        <v>0</v>
      </c>
      <c r="F146" s="94" t="e">
        <f>E146/B146*100</f>
        <v>#DIV/0!</v>
      </c>
      <c r="G146" s="94" t="e">
        <f>E146/C146*100</f>
        <v>#DIV/0!</v>
      </c>
      <c r="H146" s="73">
        <f>H152</f>
        <v>0</v>
      </c>
      <c r="I146" s="73"/>
      <c r="J146" s="73">
        <f>J152</f>
        <v>0</v>
      </c>
      <c r="K146" s="73"/>
      <c r="L146" s="73">
        <f t="shared" ref="L146:P149" si="68">L152</f>
        <v>0</v>
      </c>
      <c r="M146" s="73">
        <f t="shared" si="68"/>
        <v>0</v>
      </c>
      <c r="N146" s="73">
        <f t="shared" si="68"/>
        <v>0</v>
      </c>
      <c r="O146" s="73">
        <f t="shared" si="68"/>
        <v>0</v>
      </c>
      <c r="P146" s="73">
        <f t="shared" si="68"/>
        <v>0</v>
      </c>
      <c r="Q146" s="73"/>
      <c r="R146" s="73">
        <f>R152</f>
        <v>0</v>
      </c>
      <c r="S146" s="73"/>
      <c r="T146" s="73">
        <f>T152</f>
        <v>0</v>
      </c>
      <c r="U146" s="73"/>
      <c r="V146" s="73">
        <f>V152</f>
        <v>0</v>
      </c>
      <c r="W146" s="73"/>
      <c r="X146" s="73">
        <f>X152</f>
        <v>0</v>
      </c>
      <c r="Y146" s="73"/>
      <c r="Z146" s="73">
        <f>Z152</f>
        <v>0</v>
      </c>
      <c r="AA146" s="73"/>
      <c r="AB146" s="73">
        <f>AB152</f>
        <v>0</v>
      </c>
      <c r="AC146" s="73"/>
      <c r="AD146" s="73">
        <f>AD152</f>
        <v>0</v>
      </c>
      <c r="AE146" s="73"/>
      <c r="AF146" s="48"/>
      <c r="AG146" s="32">
        <f t="shared" si="66"/>
        <v>0</v>
      </c>
      <c r="AH146" s="32">
        <f t="shared" si="65"/>
        <v>0</v>
      </c>
      <c r="AI146" s="32">
        <f t="shared" si="65"/>
        <v>0</v>
      </c>
    </row>
    <row r="147" spans="1:35" s="27" customFormat="1" ht="18.75" customHeight="1" x14ac:dyDescent="0.25">
      <c r="A147" s="72" t="s">
        <v>30</v>
      </c>
      <c r="B147" s="73">
        <f t="shared" ref="B147:E149" si="69">B153+B178</f>
        <v>0</v>
      </c>
      <c r="C147" s="73">
        <f t="shared" si="69"/>
        <v>0</v>
      </c>
      <c r="D147" s="73">
        <f t="shared" si="69"/>
        <v>0</v>
      </c>
      <c r="E147" s="73">
        <f t="shared" si="69"/>
        <v>0</v>
      </c>
      <c r="F147" s="94" t="e">
        <f>E147/B147*100</f>
        <v>#DIV/0!</v>
      </c>
      <c r="G147" s="94" t="e">
        <f>E147/C147*100</f>
        <v>#DIV/0!</v>
      </c>
      <c r="H147" s="73">
        <f>H153</f>
        <v>0</v>
      </c>
      <c r="I147" s="73"/>
      <c r="J147" s="73">
        <f>J153</f>
        <v>0</v>
      </c>
      <c r="K147" s="73"/>
      <c r="L147" s="73">
        <f t="shared" si="68"/>
        <v>0</v>
      </c>
      <c r="M147" s="73">
        <f t="shared" si="68"/>
        <v>0</v>
      </c>
      <c r="N147" s="73">
        <f t="shared" si="68"/>
        <v>0</v>
      </c>
      <c r="O147" s="73">
        <f t="shared" si="68"/>
        <v>0</v>
      </c>
      <c r="P147" s="73">
        <f t="shared" si="68"/>
        <v>0</v>
      </c>
      <c r="Q147" s="73"/>
      <c r="R147" s="73">
        <f>R153</f>
        <v>0</v>
      </c>
      <c r="S147" s="73"/>
      <c r="T147" s="73">
        <f>T153</f>
        <v>0</v>
      </c>
      <c r="U147" s="73"/>
      <c r="V147" s="73">
        <f>V153</f>
        <v>0</v>
      </c>
      <c r="W147" s="73"/>
      <c r="X147" s="73">
        <f>X153</f>
        <v>0</v>
      </c>
      <c r="Y147" s="73"/>
      <c r="Z147" s="73">
        <f>Z153</f>
        <v>0</v>
      </c>
      <c r="AA147" s="73"/>
      <c r="AB147" s="73">
        <f>AB153</f>
        <v>0</v>
      </c>
      <c r="AC147" s="73"/>
      <c r="AD147" s="73">
        <f>AD153</f>
        <v>0</v>
      </c>
      <c r="AE147" s="73"/>
      <c r="AF147" s="48"/>
      <c r="AG147" s="32">
        <f t="shared" si="66"/>
        <v>0</v>
      </c>
      <c r="AH147" s="32">
        <f t="shared" si="65"/>
        <v>0</v>
      </c>
      <c r="AI147" s="32">
        <f t="shared" si="65"/>
        <v>0</v>
      </c>
    </row>
    <row r="148" spans="1:35" s="27" customFormat="1" ht="18.75" customHeight="1" x14ac:dyDescent="0.25">
      <c r="A148" s="72" t="s">
        <v>31</v>
      </c>
      <c r="B148" s="73">
        <f t="shared" si="69"/>
        <v>367.6</v>
      </c>
      <c r="C148" s="73">
        <f t="shared" si="69"/>
        <v>367.6</v>
      </c>
      <c r="D148" s="73">
        <f t="shared" si="69"/>
        <v>191.6</v>
      </c>
      <c r="E148" s="73">
        <f t="shared" si="69"/>
        <v>191.6</v>
      </c>
      <c r="F148" s="94">
        <f>E148/B148*100</f>
        <v>52.121871599564741</v>
      </c>
      <c r="G148" s="94">
        <f>E148/C148*100</f>
        <v>52.121871599564741</v>
      </c>
      <c r="H148" s="73">
        <f>H154</f>
        <v>0</v>
      </c>
      <c r="I148" s="73"/>
      <c r="J148" s="73">
        <f>J154</f>
        <v>0</v>
      </c>
      <c r="K148" s="73"/>
      <c r="L148" s="73">
        <f>L154</f>
        <v>116.95</v>
      </c>
      <c r="M148" s="73">
        <f>M161</f>
        <v>90</v>
      </c>
      <c r="N148" s="73">
        <f>N154</f>
        <v>15.1</v>
      </c>
      <c r="O148" s="73">
        <f t="shared" si="68"/>
        <v>15.1</v>
      </c>
      <c r="P148" s="73">
        <f t="shared" si="68"/>
        <v>35.549999999999997</v>
      </c>
      <c r="Q148" s="73"/>
      <c r="R148" s="73">
        <f>R154</f>
        <v>0</v>
      </c>
      <c r="S148" s="73"/>
      <c r="T148" s="73">
        <f>T154</f>
        <v>0</v>
      </c>
      <c r="U148" s="73"/>
      <c r="V148" s="73">
        <f>V154</f>
        <v>60</v>
      </c>
      <c r="W148" s="73">
        <f>W154</f>
        <v>60</v>
      </c>
      <c r="X148" s="73">
        <f>X154</f>
        <v>140</v>
      </c>
      <c r="Y148" s="73"/>
      <c r="Z148" s="73">
        <f>Z154</f>
        <v>0</v>
      </c>
      <c r="AA148" s="73"/>
      <c r="AB148" s="73">
        <f>AB154</f>
        <v>0</v>
      </c>
      <c r="AC148" s="73"/>
      <c r="AD148" s="73">
        <f>AD154</f>
        <v>0</v>
      </c>
      <c r="AE148" s="73"/>
      <c r="AF148" s="48"/>
      <c r="AG148" s="32">
        <f t="shared" si="66"/>
        <v>367.6</v>
      </c>
      <c r="AH148" s="32">
        <f t="shared" si="65"/>
        <v>167.60000000000002</v>
      </c>
      <c r="AI148" s="32">
        <f t="shared" si="65"/>
        <v>105.1</v>
      </c>
    </row>
    <row r="149" spans="1:35" s="27" customFormat="1" ht="18.75" customHeight="1" x14ac:dyDescent="0.25">
      <c r="A149" s="72" t="s">
        <v>32</v>
      </c>
      <c r="B149" s="73">
        <f t="shared" si="69"/>
        <v>0</v>
      </c>
      <c r="C149" s="73">
        <f t="shared" si="69"/>
        <v>0</v>
      </c>
      <c r="D149" s="73">
        <f t="shared" si="69"/>
        <v>0</v>
      </c>
      <c r="E149" s="73">
        <f t="shared" si="69"/>
        <v>0</v>
      </c>
      <c r="F149" s="94" t="e">
        <f>E149/B149*100</f>
        <v>#DIV/0!</v>
      </c>
      <c r="G149" s="94" t="e">
        <f>E149/C149*100</f>
        <v>#DIV/0!</v>
      </c>
      <c r="H149" s="73">
        <f>H155</f>
        <v>0</v>
      </c>
      <c r="I149" s="73"/>
      <c r="J149" s="73">
        <f>J155</f>
        <v>0</v>
      </c>
      <c r="K149" s="73"/>
      <c r="L149" s="73">
        <f>L155</f>
        <v>0</v>
      </c>
      <c r="M149" s="73">
        <f>M155</f>
        <v>0</v>
      </c>
      <c r="N149" s="73">
        <f>N155</f>
        <v>0</v>
      </c>
      <c r="O149" s="73">
        <f t="shared" si="68"/>
        <v>0</v>
      </c>
      <c r="P149" s="73">
        <f t="shared" si="68"/>
        <v>0</v>
      </c>
      <c r="Q149" s="73"/>
      <c r="R149" s="73">
        <f>R155</f>
        <v>0</v>
      </c>
      <c r="S149" s="73"/>
      <c r="T149" s="73">
        <f>T155</f>
        <v>0</v>
      </c>
      <c r="U149" s="73"/>
      <c r="V149" s="73">
        <f>V155</f>
        <v>0</v>
      </c>
      <c r="W149" s="73"/>
      <c r="X149" s="73">
        <f>X155</f>
        <v>0</v>
      </c>
      <c r="Y149" s="73"/>
      <c r="Z149" s="73">
        <f>Z155</f>
        <v>0</v>
      </c>
      <c r="AA149" s="73"/>
      <c r="AB149" s="73">
        <f>AB155</f>
        <v>0</v>
      </c>
      <c r="AC149" s="73"/>
      <c r="AD149" s="73">
        <f>AD155</f>
        <v>0</v>
      </c>
      <c r="AE149" s="73"/>
      <c r="AF149" s="48"/>
      <c r="AG149" s="32">
        <f t="shared" si="66"/>
        <v>0</v>
      </c>
      <c r="AH149" s="32">
        <f t="shared" si="65"/>
        <v>0</v>
      </c>
      <c r="AI149" s="32">
        <f t="shared" si="65"/>
        <v>0</v>
      </c>
    </row>
    <row r="150" spans="1:35" s="27" customFormat="1" ht="56.25" customHeight="1" x14ac:dyDescent="0.25">
      <c r="A150" s="56" t="s">
        <v>67</v>
      </c>
      <c r="B150" s="45"/>
      <c r="C150" s="45"/>
      <c r="D150" s="45"/>
      <c r="E150" s="45"/>
      <c r="F150" s="45"/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8"/>
      <c r="AG150" s="32">
        <f t="shared" si="66"/>
        <v>0</v>
      </c>
      <c r="AH150" s="32">
        <f t="shared" si="65"/>
        <v>0</v>
      </c>
      <c r="AI150" s="32">
        <f t="shared" si="65"/>
        <v>0</v>
      </c>
    </row>
    <row r="151" spans="1:35" s="27" customFormat="1" ht="18.75" customHeight="1" x14ac:dyDescent="0.25">
      <c r="A151" s="83" t="s">
        <v>28</v>
      </c>
      <c r="B151" s="41">
        <f>B152+B153+B154</f>
        <v>367.6</v>
      </c>
      <c r="C151" s="41">
        <f>C152+C153+C154</f>
        <v>367.6</v>
      </c>
      <c r="D151" s="41">
        <f>D152+D153+D154</f>
        <v>191.6</v>
      </c>
      <c r="E151" s="41">
        <f>E152+E153+E154</f>
        <v>191.6</v>
      </c>
      <c r="F151" s="41">
        <f>E151/B151*100</f>
        <v>52.121871599564741</v>
      </c>
      <c r="G151" s="41">
        <f>E151/C151*100</f>
        <v>52.121871599564741</v>
      </c>
      <c r="H151" s="41">
        <f t="shared" ref="H151:AD151" si="70">H152+H153+H154</f>
        <v>0</v>
      </c>
      <c r="I151" s="41"/>
      <c r="J151" s="41">
        <f t="shared" si="70"/>
        <v>0</v>
      </c>
      <c r="K151" s="41"/>
      <c r="L151" s="41">
        <f t="shared" si="70"/>
        <v>116.95</v>
      </c>
      <c r="M151" s="41">
        <f>M152+M153+M154</f>
        <v>90</v>
      </c>
      <c r="N151" s="41">
        <f t="shared" si="70"/>
        <v>15.1</v>
      </c>
      <c r="O151" s="41">
        <f>O152+O153+O154</f>
        <v>15.1</v>
      </c>
      <c r="P151" s="41">
        <f t="shared" si="70"/>
        <v>35.549999999999997</v>
      </c>
      <c r="Q151" s="41"/>
      <c r="R151" s="41">
        <f t="shared" si="70"/>
        <v>0</v>
      </c>
      <c r="S151" s="41"/>
      <c r="T151" s="41">
        <f t="shared" si="70"/>
        <v>0</v>
      </c>
      <c r="U151" s="41"/>
      <c r="V151" s="41">
        <f t="shared" si="70"/>
        <v>60</v>
      </c>
      <c r="W151" s="41">
        <f>W152+W153+W154</f>
        <v>60</v>
      </c>
      <c r="X151" s="41">
        <f t="shared" si="70"/>
        <v>140</v>
      </c>
      <c r="Y151" s="41"/>
      <c r="Z151" s="41">
        <f t="shared" si="70"/>
        <v>0</v>
      </c>
      <c r="AA151" s="41"/>
      <c r="AB151" s="41">
        <f t="shared" si="70"/>
        <v>0</v>
      </c>
      <c r="AC151" s="41"/>
      <c r="AD151" s="41">
        <f t="shared" si="70"/>
        <v>0</v>
      </c>
      <c r="AE151" s="41"/>
      <c r="AF151" s="48"/>
      <c r="AG151" s="32">
        <f t="shared" si="66"/>
        <v>367.6</v>
      </c>
      <c r="AH151" s="32">
        <f t="shared" si="65"/>
        <v>167.60000000000002</v>
      </c>
      <c r="AI151" s="32">
        <f t="shared" si="65"/>
        <v>105.1</v>
      </c>
    </row>
    <row r="152" spans="1:35" s="27" customFormat="1" ht="18.75" customHeight="1" x14ac:dyDescent="0.25">
      <c r="A152" s="44" t="s">
        <v>29</v>
      </c>
      <c r="B152" s="45">
        <f t="shared" ref="B152:E155" si="71">B159+B165+B171</f>
        <v>0</v>
      </c>
      <c r="C152" s="45">
        <f t="shared" si="71"/>
        <v>0</v>
      </c>
      <c r="D152" s="45">
        <f t="shared" si="71"/>
        <v>0</v>
      </c>
      <c r="E152" s="45">
        <f t="shared" si="71"/>
        <v>0</v>
      </c>
      <c r="F152" s="45" t="e">
        <f>E152/B152*100</f>
        <v>#DIV/0!</v>
      </c>
      <c r="G152" s="45" t="e">
        <f>E152/C152*100</f>
        <v>#DIV/0!</v>
      </c>
      <c r="H152" s="45">
        <f>H159+H165+H171</f>
        <v>0</v>
      </c>
      <c r="I152" s="45"/>
      <c r="J152" s="45">
        <f>J159+J165+J171</f>
        <v>0</v>
      </c>
      <c r="K152" s="45"/>
      <c r="L152" s="45">
        <f t="shared" ref="L152:P155" si="72">L159+L165+L171</f>
        <v>0</v>
      </c>
      <c r="M152" s="45">
        <f t="shared" si="72"/>
        <v>0</v>
      </c>
      <c r="N152" s="45">
        <f t="shared" si="72"/>
        <v>0</v>
      </c>
      <c r="O152" s="45">
        <f t="shared" si="72"/>
        <v>0</v>
      </c>
      <c r="P152" s="45">
        <f t="shared" si="72"/>
        <v>0</v>
      </c>
      <c r="Q152" s="45"/>
      <c r="R152" s="45">
        <f>R159+R165+R171</f>
        <v>0</v>
      </c>
      <c r="S152" s="45"/>
      <c r="T152" s="45">
        <f>T159+T165+T171</f>
        <v>0</v>
      </c>
      <c r="U152" s="45"/>
      <c r="V152" s="45">
        <f>V159+V165+V171</f>
        <v>0</v>
      </c>
      <c r="W152" s="45"/>
      <c r="X152" s="45">
        <f>X159+X165+X171</f>
        <v>0</v>
      </c>
      <c r="Y152" s="45"/>
      <c r="Z152" s="45">
        <f>Z159+Z165+Z171</f>
        <v>0</v>
      </c>
      <c r="AA152" s="45"/>
      <c r="AB152" s="45">
        <f>AB159+AB165+AB171</f>
        <v>0</v>
      </c>
      <c r="AC152" s="45"/>
      <c r="AD152" s="45">
        <f>AD159+AD165+AD171</f>
        <v>0</v>
      </c>
      <c r="AE152" s="45"/>
      <c r="AF152" s="48"/>
      <c r="AG152" s="32">
        <f t="shared" si="66"/>
        <v>0</v>
      </c>
      <c r="AH152" s="32">
        <f t="shared" si="65"/>
        <v>0</v>
      </c>
      <c r="AI152" s="32">
        <f t="shared" si="65"/>
        <v>0</v>
      </c>
    </row>
    <row r="153" spans="1:35" s="27" customFormat="1" ht="18.75" customHeight="1" x14ac:dyDescent="0.25">
      <c r="A153" s="44" t="s">
        <v>30</v>
      </c>
      <c r="B153" s="45">
        <f t="shared" si="71"/>
        <v>0</v>
      </c>
      <c r="C153" s="45">
        <f t="shared" si="71"/>
        <v>0</v>
      </c>
      <c r="D153" s="45">
        <f t="shared" si="71"/>
        <v>0</v>
      </c>
      <c r="E153" s="45">
        <f t="shared" si="71"/>
        <v>0</v>
      </c>
      <c r="F153" s="45" t="e">
        <f>E153/B153*100</f>
        <v>#DIV/0!</v>
      </c>
      <c r="G153" s="45" t="e">
        <f>E153/C153*100</f>
        <v>#DIV/0!</v>
      </c>
      <c r="H153" s="45">
        <f>H160+H166+H172</f>
        <v>0</v>
      </c>
      <c r="I153" s="45"/>
      <c r="J153" s="45">
        <f>J160+J166+J172</f>
        <v>0</v>
      </c>
      <c r="K153" s="45"/>
      <c r="L153" s="45">
        <f t="shared" si="72"/>
        <v>0</v>
      </c>
      <c r="M153" s="45">
        <f t="shared" si="72"/>
        <v>0</v>
      </c>
      <c r="N153" s="45">
        <f t="shared" si="72"/>
        <v>0</v>
      </c>
      <c r="O153" s="45">
        <f t="shared" si="72"/>
        <v>0</v>
      </c>
      <c r="P153" s="45">
        <f t="shared" si="72"/>
        <v>0</v>
      </c>
      <c r="Q153" s="45"/>
      <c r="R153" s="45">
        <f>R160+R166+R172</f>
        <v>0</v>
      </c>
      <c r="S153" s="45"/>
      <c r="T153" s="45">
        <f>T160+T166+T172</f>
        <v>0</v>
      </c>
      <c r="U153" s="45"/>
      <c r="V153" s="45">
        <f>V160+V166+V172</f>
        <v>0</v>
      </c>
      <c r="W153" s="45"/>
      <c r="X153" s="45">
        <f>X160+X166+X172</f>
        <v>0</v>
      </c>
      <c r="Y153" s="45"/>
      <c r="Z153" s="45">
        <f>Z160+Z166+Z172</f>
        <v>0</v>
      </c>
      <c r="AA153" s="45"/>
      <c r="AB153" s="45">
        <f>AB160+AB166+AB172</f>
        <v>0</v>
      </c>
      <c r="AC153" s="45"/>
      <c r="AD153" s="45">
        <f>AD160+AD166+AD172</f>
        <v>0</v>
      </c>
      <c r="AE153" s="45"/>
      <c r="AF153" s="48"/>
      <c r="AG153" s="32">
        <f t="shared" si="66"/>
        <v>0</v>
      </c>
      <c r="AH153" s="32">
        <f t="shared" si="65"/>
        <v>0</v>
      </c>
      <c r="AI153" s="32">
        <f t="shared" si="65"/>
        <v>0</v>
      </c>
    </row>
    <row r="154" spans="1:35" s="27" customFormat="1" ht="18.75" customHeight="1" x14ac:dyDescent="0.25">
      <c r="A154" s="44" t="s">
        <v>31</v>
      </c>
      <c r="B154" s="45">
        <f t="shared" si="71"/>
        <v>367.6</v>
      </c>
      <c r="C154" s="45">
        <f>C161+C167+C173</f>
        <v>367.6</v>
      </c>
      <c r="D154" s="45">
        <f t="shared" si="71"/>
        <v>191.6</v>
      </c>
      <c r="E154" s="45">
        <f t="shared" si="71"/>
        <v>191.6</v>
      </c>
      <c r="F154" s="45">
        <f>E154/B154*100</f>
        <v>52.121871599564741</v>
      </c>
      <c r="G154" s="45">
        <f>E154/C154*100</f>
        <v>52.121871599564741</v>
      </c>
      <c r="H154" s="45">
        <f>H161+H167+H173</f>
        <v>0</v>
      </c>
      <c r="I154" s="45"/>
      <c r="J154" s="45">
        <f>J161+J167+J173</f>
        <v>0</v>
      </c>
      <c r="K154" s="45"/>
      <c r="L154" s="45">
        <f t="shared" si="72"/>
        <v>116.95</v>
      </c>
      <c r="M154" s="45">
        <f t="shared" si="72"/>
        <v>90</v>
      </c>
      <c r="N154" s="45">
        <f t="shared" si="72"/>
        <v>15.1</v>
      </c>
      <c r="O154" s="45">
        <f t="shared" si="72"/>
        <v>15.1</v>
      </c>
      <c r="P154" s="45">
        <f t="shared" si="72"/>
        <v>35.549999999999997</v>
      </c>
      <c r="Q154" s="45"/>
      <c r="R154" s="45">
        <f>R161+R167+R173</f>
        <v>0</v>
      </c>
      <c r="S154" s="45"/>
      <c r="T154" s="45">
        <f>T161+T167+T173</f>
        <v>0</v>
      </c>
      <c r="U154" s="45"/>
      <c r="V154" s="45">
        <f>V161+V167+V173</f>
        <v>60</v>
      </c>
      <c r="W154" s="45">
        <f>W164</f>
        <v>60</v>
      </c>
      <c r="X154" s="45">
        <f>X161+X167+X173</f>
        <v>140</v>
      </c>
      <c r="Y154" s="45"/>
      <c r="Z154" s="45">
        <f>Z161+Z167+Z173</f>
        <v>0</v>
      </c>
      <c r="AA154" s="45"/>
      <c r="AB154" s="45">
        <f>AB161+AB167+AB173</f>
        <v>0</v>
      </c>
      <c r="AC154" s="45"/>
      <c r="AD154" s="45">
        <f>AD161+AD167+AD173</f>
        <v>0</v>
      </c>
      <c r="AE154" s="45"/>
      <c r="AF154" s="48"/>
      <c r="AG154" s="32">
        <f t="shared" si="66"/>
        <v>367.6</v>
      </c>
      <c r="AH154" s="32">
        <f t="shared" si="65"/>
        <v>167.60000000000002</v>
      </c>
      <c r="AI154" s="32">
        <f t="shared" si="65"/>
        <v>105.1</v>
      </c>
    </row>
    <row r="155" spans="1:35" s="27" customFormat="1" ht="18.75" customHeight="1" x14ac:dyDescent="0.25">
      <c r="A155" s="44" t="s">
        <v>32</v>
      </c>
      <c r="B155" s="45">
        <f t="shared" si="71"/>
        <v>0</v>
      </c>
      <c r="C155" s="45">
        <f t="shared" si="71"/>
        <v>0</v>
      </c>
      <c r="D155" s="45">
        <f t="shared" si="71"/>
        <v>0</v>
      </c>
      <c r="E155" s="45">
        <f t="shared" si="71"/>
        <v>0</v>
      </c>
      <c r="F155" s="58" t="e">
        <f>E155/B155*100</f>
        <v>#DIV/0!</v>
      </c>
      <c r="G155" s="58" t="e">
        <f>E155/C155*100</f>
        <v>#DIV/0!</v>
      </c>
      <c r="H155" s="45">
        <f>H162+H168+H174</f>
        <v>0</v>
      </c>
      <c r="I155" s="45"/>
      <c r="J155" s="45">
        <f>J162+J168+J174</f>
        <v>0</v>
      </c>
      <c r="K155" s="45"/>
      <c r="L155" s="45">
        <f t="shared" si="72"/>
        <v>0</v>
      </c>
      <c r="M155" s="45">
        <f t="shared" si="72"/>
        <v>0</v>
      </c>
      <c r="N155" s="45">
        <f t="shared" si="72"/>
        <v>0</v>
      </c>
      <c r="O155" s="45">
        <f t="shared" si="72"/>
        <v>0</v>
      </c>
      <c r="P155" s="45">
        <f t="shared" si="72"/>
        <v>0</v>
      </c>
      <c r="Q155" s="45"/>
      <c r="R155" s="45">
        <f>R162+R168+R174</f>
        <v>0</v>
      </c>
      <c r="S155" s="45"/>
      <c r="T155" s="45">
        <f>T162+T168+T174</f>
        <v>0</v>
      </c>
      <c r="U155" s="45"/>
      <c r="V155" s="45">
        <f>V162+V168+V174</f>
        <v>0</v>
      </c>
      <c r="W155" s="45"/>
      <c r="X155" s="45">
        <f>X162+X168+X174</f>
        <v>0</v>
      </c>
      <c r="Y155" s="45"/>
      <c r="Z155" s="45">
        <f>Z162+Z168+Z174</f>
        <v>0</v>
      </c>
      <c r="AA155" s="45"/>
      <c r="AB155" s="45">
        <f>AB162+AB168+AB174</f>
        <v>0</v>
      </c>
      <c r="AC155" s="45"/>
      <c r="AD155" s="45">
        <f>AD162+AD168+AD174</f>
        <v>0</v>
      </c>
      <c r="AE155" s="45"/>
      <c r="AF155" s="48"/>
      <c r="AG155" s="32">
        <f t="shared" si="66"/>
        <v>0</v>
      </c>
      <c r="AH155" s="32">
        <f t="shared" si="65"/>
        <v>0</v>
      </c>
      <c r="AI155" s="32">
        <f t="shared" si="65"/>
        <v>0</v>
      </c>
    </row>
    <row r="156" spans="1:35" s="27" customFormat="1" ht="18.75" customHeight="1" x14ac:dyDescent="0.25">
      <c r="A156" s="82" t="s">
        <v>55</v>
      </c>
      <c r="B156" s="45"/>
      <c r="C156" s="45"/>
      <c r="D156" s="45"/>
      <c r="E156" s="45"/>
      <c r="F156" s="45"/>
      <c r="G156" s="4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8"/>
      <c r="AG156" s="32">
        <f t="shared" si="66"/>
        <v>0</v>
      </c>
      <c r="AH156" s="32">
        <f t="shared" si="65"/>
        <v>0</v>
      </c>
      <c r="AI156" s="32">
        <f t="shared" si="65"/>
        <v>0</v>
      </c>
    </row>
    <row r="157" spans="1:35" s="27" customFormat="1" ht="18.75" customHeight="1" x14ac:dyDescent="0.25">
      <c r="A157" s="56" t="s">
        <v>68</v>
      </c>
      <c r="B157" s="45"/>
      <c r="C157" s="45"/>
      <c r="D157" s="45"/>
      <c r="E157" s="45"/>
      <c r="F157" s="45"/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8"/>
      <c r="AG157" s="32">
        <f t="shared" si="66"/>
        <v>0</v>
      </c>
      <c r="AH157" s="32">
        <f t="shared" si="65"/>
        <v>0</v>
      </c>
      <c r="AI157" s="32">
        <f t="shared" si="65"/>
        <v>0</v>
      </c>
    </row>
    <row r="158" spans="1:35" s="27" customFormat="1" ht="18.75" customHeight="1" x14ac:dyDescent="0.25">
      <c r="A158" s="83" t="s">
        <v>28</v>
      </c>
      <c r="B158" s="41">
        <f>B159+B160+B161</f>
        <v>105.1</v>
      </c>
      <c r="C158" s="41">
        <f>C159+C160+C161</f>
        <v>105.1</v>
      </c>
      <c r="D158" s="41">
        <f>D159+D160+D161</f>
        <v>105.1</v>
      </c>
      <c r="E158" s="41">
        <f>E159+E160+E161</f>
        <v>105.1</v>
      </c>
      <c r="F158" s="41">
        <f>E158/B158*100</f>
        <v>100</v>
      </c>
      <c r="G158" s="41">
        <f>E158/C158*100</f>
        <v>100</v>
      </c>
      <c r="H158" s="42">
        <f t="shared" ref="H158:AD158" si="73">H159+H160+H161</f>
        <v>0</v>
      </c>
      <c r="I158" s="42"/>
      <c r="J158" s="42">
        <f t="shared" si="73"/>
        <v>0</v>
      </c>
      <c r="K158" s="42"/>
      <c r="L158" s="42">
        <f t="shared" si="73"/>
        <v>90</v>
      </c>
      <c r="M158" s="42">
        <f t="shared" si="73"/>
        <v>90</v>
      </c>
      <c r="N158" s="42">
        <f t="shared" si="73"/>
        <v>15.1</v>
      </c>
      <c r="O158" s="42">
        <f>O159+O160+O161</f>
        <v>15.1</v>
      </c>
      <c r="P158" s="42">
        <f t="shared" si="73"/>
        <v>0</v>
      </c>
      <c r="Q158" s="42"/>
      <c r="R158" s="42">
        <f t="shared" si="73"/>
        <v>0</v>
      </c>
      <c r="S158" s="42"/>
      <c r="T158" s="42">
        <f t="shared" si="73"/>
        <v>0</v>
      </c>
      <c r="U158" s="42"/>
      <c r="V158" s="42">
        <f t="shared" si="73"/>
        <v>0</v>
      </c>
      <c r="W158" s="42"/>
      <c r="X158" s="42">
        <f t="shared" si="73"/>
        <v>0</v>
      </c>
      <c r="Y158" s="42"/>
      <c r="Z158" s="42">
        <f t="shared" si="73"/>
        <v>0</v>
      </c>
      <c r="AA158" s="42"/>
      <c r="AB158" s="42">
        <f t="shared" si="73"/>
        <v>0</v>
      </c>
      <c r="AC158" s="42"/>
      <c r="AD158" s="42">
        <f t="shared" si="73"/>
        <v>0</v>
      </c>
      <c r="AE158" s="42"/>
      <c r="AF158" s="48"/>
      <c r="AG158" s="32">
        <f t="shared" si="66"/>
        <v>105.1</v>
      </c>
      <c r="AH158" s="32">
        <f t="shared" si="65"/>
        <v>105.1</v>
      </c>
      <c r="AI158" s="32">
        <f t="shared" si="65"/>
        <v>105.1</v>
      </c>
    </row>
    <row r="159" spans="1:35" s="27" customFormat="1" ht="18.75" customHeight="1" x14ac:dyDescent="0.25">
      <c r="A159" s="44" t="s">
        <v>29</v>
      </c>
      <c r="B159" s="45">
        <f>H159+J159+L159+N159+P159+R159+T159+V159+X159+Z159+AB159+AD159</f>
        <v>0</v>
      </c>
      <c r="C159" s="45">
        <f t="shared" ref="C159:C162" si="74">H159+J159+L159+N159+P159+R159+T159+V159+X159+Z159+AB159+AD159</f>
        <v>0</v>
      </c>
      <c r="D159" s="45"/>
      <c r="E159" s="45">
        <f t="shared" ref="E159:E162" si="75">I159+K159+M159+O159+Q159+S159+U159+W159+Y159+AA159+AC159+AE159</f>
        <v>0</v>
      </c>
      <c r="F159" s="45" t="e">
        <f>E159/B159*100</f>
        <v>#DIV/0!</v>
      </c>
      <c r="G159" s="45" t="e">
        <f>E159/C159*100</f>
        <v>#DIV/0!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8"/>
      <c r="AG159" s="32">
        <f t="shared" si="66"/>
        <v>0</v>
      </c>
      <c r="AH159" s="32">
        <f t="shared" si="65"/>
        <v>0</v>
      </c>
      <c r="AI159" s="32">
        <f t="shared" si="65"/>
        <v>0</v>
      </c>
    </row>
    <row r="160" spans="1:35" s="27" customFormat="1" ht="18.75" customHeight="1" x14ac:dyDescent="0.25">
      <c r="A160" s="44" t="s">
        <v>30</v>
      </c>
      <c r="B160" s="45">
        <f>H160+J160+L160+N160+P160+R160+T160+V160+X160+Z160+AB160+AD160</f>
        <v>0</v>
      </c>
      <c r="C160" s="45">
        <f t="shared" si="74"/>
        <v>0</v>
      </c>
      <c r="D160" s="45"/>
      <c r="E160" s="45">
        <f t="shared" si="75"/>
        <v>0</v>
      </c>
      <c r="F160" s="45" t="e">
        <f>E160/B160*100</f>
        <v>#DIV/0!</v>
      </c>
      <c r="G160" s="45" t="e">
        <f>E160/C160*100</f>
        <v>#DIV/0!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8"/>
      <c r="AG160" s="32">
        <f t="shared" si="66"/>
        <v>0</v>
      </c>
      <c r="AH160" s="32">
        <f t="shared" si="65"/>
        <v>0</v>
      </c>
      <c r="AI160" s="32">
        <f t="shared" si="65"/>
        <v>0</v>
      </c>
    </row>
    <row r="161" spans="1:35" s="27" customFormat="1" ht="18.75" customHeight="1" x14ac:dyDescent="0.25">
      <c r="A161" s="44" t="s">
        <v>31</v>
      </c>
      <c r="B161" s="45">
        <f>H161+J161+L161+N161+P161+R161+T161+V161+X161+Z161+AB161+AD161</f>
        <v>105.1</v>
      </c>
      <c r="C161" s="45">
        <f t="shared" si="74"/>
        <v>105.1</v>
      </c>
      <c r="D161" s="45">
        <f>E161</f>
        <v>105.1</v>
      </c>
      <c r="E161" s="45">
        <f t="shared" si="75"/>
        <v>105.1</v>
      </c>
      <c r="F161" s="45">
        <f>E161/B161*100</f>
        <v>100</v>
      </c>
      <c r="G161" s="45">
        <f>E161/C161*100</f>
        <v>100</v>
      </c>
      <c r="H161" s="46"/>
      <c r="I161" s="46"/>
      <c r="J161" s="46"/>
      <c r="K161" s="46"/>
      <c r="L161" s="46">
        <v>90</v>
      </c>
      <c r="M161" s="46">
        <v>90</v>
      </c>
      <c r="N161" s="46">
        <v>15.1</v>
      </c>
      <c r="O161" s="46">
        <v>15.1</v>
      </c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8"/>
      <c r="AG161" s="32">
        <f t="shared" si="66"/>
        <v>105.1</v>
      </c>
      <c r="AH161" s="32">
        <f t="shared" si="65"/>
        <v>105.1</v>
      </c>
      <c r="AI161" s="32">
        <f t="shared" si="65"/>
        <v>105.1</v>
      </c>
    </row>
    <row r="162" spans="1:35" s="27" customFormat="1" ht="18.75" customHeight="1" x14ac:dyDescent="0.25">
      <c r="A162" s="44" t="s">
        <v>32</v>
      </c>
      <c r="B162" s="45">
        <f>H162+J162+L162+N162+P162+R162+T162+V162+X162+Z162+AB162+AD162</f>
        <v>0</v>
      </c>
      <c r="C162" s="45">
        <f t="shared" si="74"/>
        <v>0</v>
      </c>
      <c r="D162" s="45"/>
      <c r="E162" s="45">
        <f t="shared" si="75"/>
        <v>0</v>
      </c>
      <c r="F162" s="58" t="e">
        <f>E162/B162*100</f>
        <v>#DIV/0!</v>
      </c>
      <c r="G162" s="58" t="e">
        <f>E162/C162*100</f>
        <v>#DIV/0!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8"/>
      <c r="AG162" s="32">
        <f t="shared" si="66"/>
        <v>0</v>
      </c>
      <c r="AH162" s="32">
        <f t="shared" si="65"/>
        <v>0</v>
      </c>
      <c r="AI162" s="32">
        <f t="shared" si="65"/>
        <v>0</v>
      </c>
    </row>
    <row r="163" spans="1:35" s="27" customFormat="1" ht="18.75" customHeight="1" x14ac:dyDescent="0.25">
      <c r="A163" s="56" t="s">
        <v>59</v>
      </c>
      <c r="B163" s="45"/>
      <c r="C163" s="45"/>
      <c r="D163" s="45"/>
      <c r="E163" s="45"/>
      <c r="F163" s="45"/>
      <c r="G163" s="4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8"/>
      <c r="AG163" s="32">
        <f t="shared" si="66"/>
        <v>0</v>
      </c>
      <c r="AH163" s="32">
        <f t="shared" si="65"/>
        <v>0</v>
      </c>
      <c r="AI163" s="32">
        <f t="shared" si="65"/>
        <v>0</v>
      </c>
    </row>
    <row r="164" spans="1:35" s="27" customFormat="1" ht="18.75" customHeight="1" x14ac:dyDescent="0.25">
      <c r="A164" s="83" t="s">
        <v>28</v>
      </c>
      <c r="B164" s="41">
        <f>B165+B166+B167</f>
        <v>200</v>
      </c>
      <c r="C164" s="41">
        <f>C165+C166+C167</f>
        <v>200</v>
      </c>
      <c r="D164" s="41">
        <f>D165+D166+D167</f>
        <v>86.5</v>
      </c>
      <c r="E164" s="41">
        <f>E165+E166+E167</f>
        <v>86.5</v>
      </c>
      <c r="F164" s="41">
        <f>E164/B164*100</f>
        <v>43.25</v>
      </c>
      <c r="G164" s="41">
        <f>E164/C164*100</f>
        <v>43.25</v>
      </c>
      <c r="H164" s="42">
        <f t="shared" ref="H164:AD164" si="76">H165+H166+H167</f>
        <v>0</v>
      </c>
      <c r="I164" s="42"/>
      <c r="J164" s="42">
        <f t="shared" si="76"/>
        <v>0</v>
      </c>
      <c r="K164" s="42"/>
      <c r="L164" s="42">
        <f t="shared" si="76"/>
        <v>0</v>
      </c>
      <c r="M164" s="42"/>
      <c r="N164" s="42">
        <f t="shared" si="76"/>
        <v>0</v>
      </c>
      <c r="O164" s="42"/>
      <c r="P164" s="42">
        <f t="shared" si="76"/>
        <v>0</v>
      </c>
      <c r="Q164" s="42"/>
      <c r="R164" s="42">
        <f t="shared" si="76"/>
        <v>0</v>
      </c>
      <c r="S164" s="42"/>
      <c r="T164" s="42">
        <f t="shared" si="76"/>
        <v>0</v>
      </c>
      <c r="U164" s="42"/>
      <c r="V164" s="42">
        <f t="shared" si="76"/>
        <v>60</v>
      </c>
      <c r="W164" s="42">
        <f>W167</f>
        <v>60</v>
      </c>
      <c r="X164" s="42">
        <f t="shared" si="76"/>
        <v>140</v>
      </c>
      <c r="Y164" s="42"/>
      <c r="Z164" s="42">
        <f t="shared" si="76"/>
        <v>0</v>
      </c>
      <c r="AA164" s="42">
        <f t="shared" si="76"/>
        <v>26.5</v>
      </c>
      <c r="AB164" s="42">
        <f t="shared" si="76"/>
        <v>0</v>
      </c>
      <c r="AC164" s="42"/>
      <c r="AD164" s="42">
        <f t="shared" si="76"/>
        <v>0</v>
      </c>
      <c r="AE164" s="42">
        <f>AE165+AE166+AE167</f>
        <v>0</v>
      </c>
      <c r="AF164" s="43"/>
      <c r="AG164" s="32">
        <f t="shared" si="66"/>
        <v>200</v>
      </c>
      <c r="AH164" s="32">
        <f t="shared" si="65"/>
        <v>0</v>
      </c>
      <c r="AI164" s="32">
        <f t="shared" si="65"/>
        <v>0</v>
      </c>
    </row>
    <row r="165" spans="1:35" s="27" customFormat="1" ht="18.75" customHeight="1" x14ac:dyDescent="0.25">
      <c r="A165" s="44" t="s">
        <v>29</v>
      </c>
      <c r="B165" s="45">
        <f>H165+J165+L165+N165+P165+R165+T165+V165+X165+Z165+AB165+AD165</f>
        <v>0</v>
      </c>
      <c r="C165" s="45">
        <f t="shared" ref="C165:C168" si="77">H165+J165+L165+N165+P165+R165+T165+V165+X165+Z165+AB165+AD165</f>
        <v>0</v>
      </c>
      <c r="D165" s="45"/>
      <c r="E165" s="45">
        <f t="shared" ref="E165:E168" si="78">I165+K165+M165+O165+Q165+S165+U165+W165+Y165+AA165+AC165+AE165</f>
        <v>0</v>
      </c>
      <c r="F165" s="45" t="e">
        <f>E165/B165*100</f>
        <v>#DIV/0!</v>
      </c>
      <c r="G165" s="45" t="e">
        <f>E165/C165*100</f>
        <v>#DIV/0!</v>
      </c>
      <c r="H165" s="46">
        <v>0</v>
      </c>
      <c r="I165" s="46"/>
      <c r="J165" s="46">
        <v>0</v>
      </c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8"/>
      <c r="AG165" s="32">
        <f t="shared" si="66"/>
        <v>0</v>
      </c>
      <c r="AH165" s="32">
        <f t="shared" si="65"/>
        <v>0</v>
      </c>
      <c r="AI165" s="32">
        <f t="shared" si="65"/>
        <v>0</v>
      </c>
    </row>
    <row r="166" spans="1:35" s="27" customFormat="1" ht="18.75" customHeight="1" x14ac:dyDescent="0.25">
      <c r="A166" s="44" t="s">
        <v>30</v>
      </c>
      <c r="B166" s="45">
        <f>H166+J166+L166+N166+P166+R166+T166+V166+X166+Z166+AB166+AD166</f>
        <v>0</v>
      </c>
      <c r="C166" s="45">
        <f t="shared" si="77"/>
        <v>0</v>
      </c>
      <c r="D166" s="45"/>
      <c r="E166" s="45">
        <f t="shared" si="78"/>
        <v>0</v>
      </c>
      <c r="F166" s="45" t="e">
        <f>E166/B166*100</f>
        <v>#DIV/0!</v>
      </c>
      <c r="G166" s="45" t="e">
        <f>E166/C166*100</f>
        <v>#DIV/0!</v>
      </c>
      <c r="H166" s="46">
        <v>0</v>
      </c>
      <c r="I166" s="46"/>
      <c r="J166" s="46">
        <v>0</v>
      </c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8"/>
      <c r="AG166" s="32">
        <f t="shared" si="66"/>
        <v>0</v>
      </c>
      <c r="AH166" s="32">
        <f t="shared" si="65"/>
        <v>0</v>
      </c>
      <c r="AI166" s="32">
        <f t="shared" si="65"/>
        <v>0</v>
      </c>
    </row>
    <row r="167" spans="1:35" s="27" customFormat="1" ht="18.75" customHeight="1" x14ac:dyDescent="0.25">
      <c r="A167" s="44" t="s">
        <v>31</v>
      </c>
      <c r="B167" s="45">
        <f>H167+J167+L167+N167+P167+R167+T167+V167+X167+Z167+AB167+AD167</f>
        <v>200</v>
      </c>
      <c r="C167" s="45">
        <f t="shared" si="77"/>
        <v>200</v>
      </c>
      <c r="D167" s="45">
        <f>E167</f>
        <v>86.5</v>
      </c>
      <c r="E167" s="45">
        <f t="shared" si="78"/>
        <v>86.5</v>
      </c>
      <c r="F167" s="45">
        <f>E167/B167*100</f>
        <v>43.25</v>
      </c>
      <c r="G167" s="45">
        <f>E167/C167*100</f>
        <v>43.25</v>
      </c>
      <c r="H167" s="46">
        <v>0</v>
      </c>
      <c r="I167" s="46"/>
      <c r="J167" s="46">
        <v>0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>
        <v>60</v>
      </c>
      <c r="W167" s="46">
        <v>60</v>
      </c>
      <c r="X167" s="46">
        <v>140</v>
      </c>
      <c r="Y167" s="46"/>
      <c r="Z167" s="46">
        <v>0</v>
      </c>
      <c r="AA167" s="46">
        <v>26.5</v>
      </c>
      <c r="AB167" s="46">
        <v>0</v>
      </c>
      <c r="AC167" s="46"/>
      <c r="AD167" s="46">
        <v>0</v>
      </c>
      <c r="AE167" s="46">
        <v>0</v>
      </c>
      <c r="AF167" s="48"/>
      <c r="AG167" s="32">
        <f t="shared" si="66"/>
        <v>200</v>
      </c>
      <c r="AH167" s="32">
        <f t="shared" si="65"/>
        <v>0</v>
      </c>
      <c r="AI167" s="32">
        <f t="shared" si="65"/>
        <v>0</v>
      </c>
    </row>
    <row r="168" spans="1:35" s="27" customFormat="1" ht="18.75" customHeight="1" x14ac:dyDescent="0.25">
      <c r="A168" s="44" t="s">
        <v>32</v>
      </c>
      <c r="B168" s="45">
        <f>H168+J168+L168+N168+P168+R168+T168+V168+X168+Z168+AB168+AD168</f>
        <v>0</v>
      </c>
      <c r="C168" s="45">
        <f t="shared" si="77"/>
        <v>0</v>
      </c>
      <c r="D168" s="45"/>
      <c r="E168" s="45">
        <f t="shared" si="78"/>
        <v>0</v>
      </c>
      <c r="F168" s="58" t="e">
        <f>E168/B168*100</f>
        <v>#DIV/0!</v>
      </c>
      <c r="G168" s="58" t="e">
        <f>E168/C168*100</f>
        <v>#DIV/0!</v>
      </c>
      <c r="H168" s="46">
        <v>0</v>
      </c>
      <c r="I168" s="46"/>
      <c r="J168" s="46">
        <v>0</v>
      </c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8"/>
      <c r="AG168" s="32">
        <f t="shared" si="66"/>
        <v>0</v>
      </c>
      <c r="AH168" s="32">
        <f t="shared" si="65"/>
        <v>0</v>
      </c>
      <c r="AI168" s="32">
        <f t="shared" si="65"/>
        <v>0</v>
      </c>
    </row>
    <row r="169" spans="1:35" s="27" customFormat="1" ht="18.75" customHeight="1" x14ac:dyDescent="0.25">
      <c r="A169" s="56" t="s">
        <v>69</v>
      </c>
      <c r="B169" s="45"/>
      <c r="C169" s="45"/>
      <c r="D169" s="45"/>
      <c r="E169" s="45"/>
      <c r="F169" s="45"/>
      <c r="G169" s="4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57"/>
      <c r="AG169" s="32">
        <f t="shared" si="66"/>
        <v>0</v>
      </c>
      <c r="AH169" s="32">
        <f t="shared" si="65"/>
        <v>0</v>
      </c>
      <c r="AI169" s="32">
        <f t="shared" si="65"/>
        <v>0</v>
      </c>
    </row>
    <row r="170" spans="1:35" s="27" customFormat="1" x14ac:dyDescent="0.25">
      <c r="A170" s="83" t="s">
        <v>28</v>
      </c>
      <c r="B170" s="41">
        <f>B171+B172+B173</f>
        <v>62.5</v>
      </c>
      <c r="C170" s="41">
        <f>C171+C172+C173</f>
        <v>62.5</v>
      </c>
      <c r="D170" s="41">
        <f>D171+D172+D173</f>
        <v>0</v>
      </c>
      <c r="E170" s="41">
        <f>E171+E172+E173</f>
        <v>0</v>
      </c>
      <c r="F170" s="41">
        <f>E170/B170*100</f>
        <v>0</v>
      </c>
      <c r="G170" s="41">
        <f>E170/C170*100</f>
        <v>0</v>
      </c>
      <c r="H170" s="42">
        <f t="shared" ref="H170:AB170" si="79">H171+H172+H173</f>
        <v>0</v>
      </c>
      <c r="I170" s="42"/>
      <c r="J170" s="42">
        <f t="shared" si="79"/>
        <v>0</v>
      </c>
      <c r="K170" s="42"/>
      <c r="L170" s="42">
        <f t="shared" si="79"/>
        <v>26.95</v>
      </c>
      <c r="M170" s="42"/>
      <c r="N170" s="42">
        <f t="shared" si="79"/>
        <v>0</v>
      </c>
      <c r="O170" s="42"/>
      <c r="P170" s="42">
        <f t="shared" si="79"/>
        <v>35.549999999999997</v>
      </c>
      <c r="Q170" s="42"/>
      <c r="R170" s="42">
        <f t="shared" si="79"/>
        <v>0</v>
      </c>
      <c r="S170" s="42"/>
      <c r="T170" s="42">
        <f t="shared" si="79"/>
        <v>0</v>
      </c>
      <c r="U170" s="42"/>
      <c r="V170" s="42">
        <f t="shared" si="79"/>
        <v>0</v>
      </c>
      <c r="W170" s="42"/>
      <c r="X170" s="42">
        <f t="shared" si="79"/>
        <v>0</v>
      </c>
      <c r="Y170" s="42"/>
      <c r="Z170" s="42">
        <f t="shared" si="79"/>
        <v>0</v>
      </c>
      <c r="AA170" s="42"/>
      <c r="AB170" s="42">
        <f t="shared" si="79"/>
        <v>0</v>
      </c>
      <c r="AC170" s="42"/>
      <c r="AD170" s="42">
        <f>AD171+AD172+AD173</f>
        <v>0</v>
      </c>
      <c r="AE170" s="42"/>
      <c r="AF170" s="43"/>
      <c r="AG170" s="32">
        <f t="shared" si="66"/>
        <v>62.5</v>
      </c>
      <c r="AH170" s="32">
        <f t="shared" si="65"/>
        <v>62.5</v>
      </c>
      <c r="AI170" s="32">
        <f t="shared" si="65"/>
        <v>0</v>
      </c>
    </row>
    <row r="171" spans="1:35" s="27" customFormat="1" ht="18.75" customHeight="1" x14ac:dyDescent="0.25">
      <c r="A171" s="44" t="s">
        <v>29</v>
      </c>
      <c r="B171" s="45">
        <f>H171+J171+L171+N171+P171+R171+T171+V171+X171+Z171+AB171+AD171</f>
        <v>0</v>
      </c>
      <c r="C171" s="45">
        <f t="shared" ref="C171:C174" si="80">H171+J171+L171+N171+P171+R171+T171+V171+X171+Z171+AB171+AD171</f>
        <v>0</v>
      </c>
      <c r="D171" s="45"/>
      <c r="E171" s="45">
        <f t="shared" ref="E171:E174" si="81">I171+K171+M171+O171+Q171+S171+U171+W171+Y171+AA171+AC171+AE171</f>
        <v>0</v>
      </c>
      <c r="F171" s="45" t="e">
        <f>E171/B171*100</f>
        <v>#DIV/0!</v>
      </c>
      <c r="G171" s="45" t="e">
        <f>E171/C171*100</f>
        <v>#DIV/0!</v>
      </c>
      <c r="H171" s="46">
        <v>0</v>
      </c>
      <c r="I171" s="46"/>
      <c r="J171" s="46">
        <v>0</v>
      </c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8"/>
      <c r="AG171" s="32">
        <f t="shared" si="66"/>
        <v>0</v>
      </c>
      <c r="AH171" s="32">
        <f t="shared" si="65"/>
        <v>0</v>
      </c>
      <c r="AI171" s="32">
        <f t="shared" si="65"/>
        <v>0</v>
      </c>
    </row>
    <row r="172" spans="1:35" s="27" customFormat="1" ht="18.75" customHeight="1" x14ac:dyDescent="0.25">
      <c r="A172" s="44" t="s">
        <v>30</v>
      </c>
      <c r="B172" s="45">
        <f>H172+J172+L172+N172+P172+R172+T172+V172+X172+Z172+AB172+AD172</f>
        <v>0</v>
      </c>
      <c r="C172" s="45">
        <f t="shared" si="80"/>
        <v>0</v>
      </c>
      <c r="D172" s="45"/>
      <c r="E172" s="45">
        <f t="shared" si="81"/>
        <v>0</v>
      </c>
      <c r="F172" s="45" t="e">
        <f>E172/B172*100</f>
        <v>#DIV/0!</v>
      </c>
      <c r="G172" s="45" t="e">
        <f>E172/C172*100</f>
        <v>#DIV/0!</v>
      </c>
      <c r="H172" s="46">
        <v>0</v>
      </c>
      <c r="I172" s="46"/>
      <c r="J172" s="46">
        <v>0</v>
      </c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8"/>
      <c r="AG172" s="32">
        <f t="shared" si="66"/>
        <v>0</v>
      </c>
      <c r="AH172" s="32">
        <f t="shared" si="65"/>
        <v>0</v>
      </c>
      <c r="AI172" s="32">
        <f t="shared" si="65"/>
        <v>0</v>
      </c>
    </row>
    <row r="173" spans="1:35" s="27" customFormat="1" ht="18.75" customHeight="1" x14ac:dyDescent="0.25">
      <c r="A173" s="44" t="s">
        <v>31</v>
      </c>
      <c r="B173" s="45">
        <f>H173+J173+L173+N173+P173+R173+T173+V173+X173+Z173+AB173+AD173</f>
        <v>62.5</v>
      </c>
      <c r="C173" s="45">
        <f t="shared" si="80"/>
        <v>62.5</v>
      </c>
      <c r="D173" s="45"/>
      <c r="E173" s="45">
        <f t="shared" si="81"/>
        <v>0</v>
      </c>
      <c r="F173" s="45">
        <f>E173/B173*100</f>
        <v>0</v>
      </c>
      <c r="G173" s="45">
        <f>E173/C173*100</f>
        <v>0</v>
      </c>
      <c r="H173" s="46">
        <v>0</v>
      </c>
      <c r="I173" s="46"/>
      <c r="J173" s="46">
        <v>0</v>
      </c>
      <c r="K173" s="46"/>
      <c r="L173" s="46">
        <v>26.95</v>
      </c>
      <c r="M173" s="46"/>
      <c r="N173" s="46"/>
      <c r="O173" s="46"/>
      <c r="P173" s="46">
        <v>35.549999999999997</v>
      </c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8"/>
      <c r="AG173" s="32">
        <f t="shared" si="66"/>
        <v>62.5</v>
      </c>
      <c r="AH173" s="32">
        <f t="shared" si="65"/>
        <v>62.5</v>
      </c>
      <c r="AI173" s="32">
        <f t="shared" si="65"/>
        <v>0</v>
      </c>
    </row>
    <row r="174" spans="1:35" s="27" customFormat="1" ht="18.75" customHeight="1" x14ac:dyDescent="0.25">
      <c r="A174" s="44" t="s">
        <v>32</v>
      </c>
      <c r="B174" s="45">
        <f>H174+J174+L174+N174+P174+R174+T174+V174+X174+Z174+AB174+AD174</f>
        <v>0</v>
      </c>
      <c r="C174" s="45">
        <f t="shared" si="80"/>
        <v>0</v>
      </c>
      <c r="D174" s="45"/>
      <c r="E174" s="45">
        <f t="shared" si="81"/>
        <v>0</v>
      </c>
      <c r="F174" s="58" t="e">
        <f>E174/B174*100</f>
        <v>#DIV/0!</v>
      </c>
      <c r="G174" s="58" t="e">
        <f>E174/C174*100</f>
        <v>#DIV/0!</v>
      </c>
      <c r="H174" s="46">
        <v>0</v>
      </c>
      <c r="I174" s="46"/>
      <c r="J174" s="46">
        <v>0</v>
      </c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8"/>
      <c r="AG174" s="32">
        <f t="shared" si="66"/>
        <v>0</v>
      </c>
      <c r="AH174" s="32">
        <f t="shared" si="65"/>
        <v>0</v>
      </c>
      <c r="AI174" s="32">
        <f t="shared" si="65"/>
        <v>0</v>
      </c>
    </row>
    <row r="175" spans="1:35" s="27" customFormat="1" ht="81" customHeight="1" x14ac:dyDescent="0.25">
      <c r="A175" s="56" t="s">
        <v>70</v>
      </c>
      <c r="B175" s="45"/>
      <c r="C175" s="45"/>
      <c r="D175" s="45"/>
      <c r="E175" s="45"/>
      <c r="F175" s="45"/>
      <c r="G175" s="4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8"/>
      <c r="AG175" s="32">
        <f t="shared" si="66"/>
        <v>0</v>
      </c>
      <c r="AH175" s="32">
        <f t="shared" si="65"/>
        <v>0</v>
      </c>
      <c r="AI175" s="32">
        <f t="shared" si="65"/>
        <v>0</v>
      </c>
    </row>
    <row r="176" spans="1:35" s="27" customFormat="1" ht="18.75" customHeight="1" x14ac:dyDescent="0.25">
      <c r="A176" s="40" t="s">
        <v>28</v>
      </c>
      <c r="B176" s="41">
        <f>B177+B178+B179</f>
        <v>0</v>
      </c>
      <c r="C176" s="41">
        <f>C177+C178+C179</f>
        <v>0</v>
      </c>
      <c r="D176" s="41">
        <f>D177+D178+D179</f>
        <v>0</v>
      </c>
      <c r="E176" s="41">
        <f>E177+E178+E179</f>
        <v>0</v>
      </c>
      <c r="F176" s="41" t="e">
        <f>E176/B176*100</f>
        <v>#DIV/0!</v>
      </c>
      <c r="G176" s="41" t="e">
        <f>E176/C176*100</f>
        <v>#DIV/0!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8"/>
      <c r="AG176" s="32">
        <f t="shared" si="66"/>
        <v>0</v>
      </c>
      <c r="AH176" s="32">
        <f t="shared" si="65"/>
        <v>0</v>
      </c>
      <c r="AI176" s="32">
        <f t="shared" si="65"/>
        <v>0</v>
      </c>
    </row>
    <row r="177" spans="1:35" s="27" customFormat="1" ht="18.75" customHeight="1" x14ac:dyDescent="0.25">
      <c r="A177" s="44" t="s">
        <v>29</v>
      </c>
      <c r="B177" s="45">
        <f>H177+J177+L177+N177+P177+R177+T177+V177+X177+Z177+AB177+AD177</f>
        <v>0</v>
      </c>
      <c r="C177" s="45">
        <f t="shared" ref="C177:C180" si="82">H177+J177+L177+N177+P177+R177+T177+V177+X177+Z177+AB177+AD177</f>
        <v>0</v>
      </c>
      <c r="D177" s="45"/>
      <c r="E177" s="45">
        <f t="shared" ref="E177:E180" si="83">I177+K177+M177+O177+Q177+S177+U177+W177+Y177+AA177+AC177+AE177</f>
        <v>0</v>
      </c>
      <c r="F177" s="45" t="e">
        <f>E177/B177*100</f>
        <v>#DIV/0!</v>
      </c>
      <c r="G177" s="45" t="e">
        <f>E177/C177*100</f>
        <v>#DIV/0!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8"/>
      <c r="AG177" s="32">
        <f t="shared" si="66"/>
        <v>0</v>
      </c>
      <c r="AH177" s="32">
        <f t="shared" si="65"/>
        <v>0</v>
      </c>
      <c r="AI177" s="32">
        <f t="shared" si="65"/>
        <v>0</v>
      </c>
    </row>
    <row r="178" spans="1:35" s="27" customFormat="1" ht="18.75" customHeight="1" x14ac:dyDescent="0.25">
      <c r="A178" s="44" t="s">
        <v>30</v>
      </c>
      <c r="B178" s="45">
        <f>H178+J178+L178+N178+P178+R178+V178+X178+Z178+AB178+AD178+T178</f>
        <v>0</v>
      </c>
      <c r="C178" s="45">
        <f t="shared" si="82"/>
        <v>0</v>
      </c>
      <c r="D178" s="45"/>
      <c r="E178" s="45">
        <f t="shared" si="83"/>
        <v>0</v>
      </c>
      <c r="F178" s="45" t="e">
        <f>E178/B178*100</f>
        <v>#DIV/0!</v>
      </c>
      <c r="G178" s="45" t="e">
        <f>E178/C178*100</f>
        <v>#DIV/0!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8"/>
      <c r="AG178" s="32">
        <f t="shared" si="66"/>
        <v>0</v>
      </c>
      <c r="AH178" s="32">
        <f t="shared" si="65"/>
        <v>0</v>
      </c>
      <c r="AI178" s="32">
        <f t="shared" si="65"/>
        <v>0</v>
      </c>
    </row>
    <row r="179" spans="1:35" s="27" customFormat="1" ht="18.75" customHeight="1" x14ac:dyDescent="0.25">
      <c r="A179" s="44" t="s">
        <v>31</v>
      </c>
      <c r="B179" s="45">
        <f>H179+J179+L179+N179+P179+R179+T179+V179+X179+Z179+AB179+AD179</f>
        <v>0</v>
      </c>
      <c r="C179" s="45">
        <f t="shared" si="82"/>
        <v>0</v>
      </c>
      <c r="D179" s="45"/>
      <c r="E179" s="45">
        <f t="shared" si="83"/>
        <v>0</v>
      </c>
      <c r="F179" s="45" t="e">
        <f>E179/B179*100</f>
        <v>#DIV/0!</v>
      </c>
      <c r="G179" s="45" t="e">
        <f>E179/C179*100</f>
        <v>#DIV/0!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8"/>
      <c r="AG179" s="32">
        <f t="shared" si="66"/>
        <v>0</v>
      </c>
      <c r="AH179" s="32">
        <f t="shared" si="65"/>
        <v>0</v>
      </c>
      <c r="AI179" s="32">
        <f t="shared" si="65"/>
        <v>0</v>
      </c>
    </row>
    <row r="180" spans="1:35" s="27" customFormat="1" ht="18.75" customHeight="1" x14ac:dyDescent="0.25">
      <c r="A180" s="44" t="s">
        <v>32</v>
      </c>
      <c r="B180" s="45">
        <f>H180+J180+L180+N180+P180+R180+T180+V180+X180+Z180+AB180+AD180</f>
        <v>0</v>
      </c>
      <c r="C180" s="45">
        <f t="shared" si="82"/>
        <v>0</v>
      </c>
      <c r="D180" s="45"/>
      <c r="E180" s="45">
        <f t="shared" si="83"/>
        <v>0</v>
      </c>
      <c r="F180" s="58" t="e">
        <f>E180/B180*100</f>
        <v>#DIV/0!</v>
      </c>
      <c r="G180" s="58" t="e">
        <f>E180/C180*100</f>
        <v>#DIV/0!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8"/>
      <c r="AG180" s="32">
        <f t="shared" si="66"/>
        <v>0</v>
      </c>
      <c r="AH180" s="32">
        <f t="shared" si="65"/>
        <v>0</v>
      </c>
      <c r="AI180" s="32">
        <f t="shared" si="65"/>
        <v>0</v>
      </c>
    </row>
    <row r="181" spans="1:35" s="27" customFormat="1" ht="41.25" customHeight="1" x14ac:dyDescent="0.25">
      <c r="A181" s="67" t="s">
        <v>71</v>
      </c>
      <c r="B181" s="73"/>
      <c r="C181" s="73"/>
      <c r="D181" s="73"/>
      <c r="E181" s="73"/>
      <c r="F181" s="73"/>
      <c r="G181" s="73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48"/>
      <c r="AG181" s="32">
        <f t="shared" si="66"/>
        <v>0</v>
      </c>
      <c r="AH181" s="32">
        <f t="shared" si="65"/>
        <v>0</v>
      </c>
      <c r="AI181" s="32">
        <f t="shared" si="65"/>
        <v>0</v>
      </c>
    </row>
    <row r="182" spans="1:35" s="33" customFormat="1" x14ac:dyDescent="0.25">
      <c r="A182" s="70" t="s">
        <v>28</v>
      </c>
      <c r="B182" s="68">
        <f>B184+B185+B183</f>
        <v>149843.71950000004</v>
      </c>
      <c r="C182" s="68">
        <f>C184+C185+C183</f>
        <v>149843.71950000004</v>
      </c>
      <c r="D182" s="68">
        <f>D184+D185+D183</f>
        <v>121831.77800000002</v>
      </c>
      <c r="E182" s="68">
        <f>E184+E185+E183</f>
        <v>121831.77800000002</v>
      </c>
      <c r="F182" s="68">
        <f>E182/B182*100</f>
        <v>81.305895506684877</v>
      </c>
      <c r="G182" s="68">
        <f>E182/C182*100</f>
        <v>81.305895506684877</v>
      </c>
      <c r="H182" s="69">
        <f t="shared" ref="H182:AE182" si="84">H183+H184+H185</f>
        <v>5887.0046300000004</v>
      </c>
      <c r="I182" s="69">
        <f t="shared" si="84"/>
        <v>2785.4470000000001</v>
      </c>
      <c r="J182" s="69">
        <f t="shared" si="84"/>
        <v>11402.805</v>
      </c>
      <c r="K182" s="69">
        <f t="shared" si="84"/>
        <v>11741.79</v>
      </c>
      <c r="L182" s="69">
        <f t="shared" si="84"/>
        <v>15002.094000000001</v>
      </c>
      <c r="M182" s="69">
        <f t="shared" si="84"/>
        <v>11182.641</v>
      </c>
      <c r="N182" s="69">
        <f t="shared" si="84"/>
        <v>17127.431349999999</v>
      </c>
      <c r="O182" s="69">
        <f t="shared" si="84"/>
        <v>16067.15</v>
      </c>
      <c r="P182" s="69">
        <f t="shared" si="84"/>
        <v>8804.9480000000003</v>
      </c>
      <c r="Q182" s="69">
        <f t="shared" si="84"/>
        <v>10298.228000000001</v>
      </c>
      <c r="R182" s="69">
        <f t="shared" si="84"/>
        <v>14784.071</v>
      </c>
      <c r="S182" s="69">
        <f t="shared" si="84"/>
        <v>14437.498000000001</v>
      </c>
      <c r="T182" s="69">
        <f t="shared" si="84"/>
        <v>15152.239</v>
      </c>
      <c r="U182" s="69">
        <f t="shared" si="84"/>
        <v>14685.545</v>
      </c>
      <c r="V182" s="69">
        <f t="shared" si="84"/>
        <v>14394.767</v>
      </c>
      <c r="W182" s="69">
        <f t="shared" si="84"/>
        <v>7595.2089999999998</v>
      </c>
      <c r="X182" s="69">
        <f t="shared" si="84"/>
        <v>11483.172</v>
      </c>
      <c r="Y182" s="69">
        <f t="shared" si="84"/>
        <v>11896.259</v>
      </c>
      <c r="Z182" s="69">
        <f t="shared" si="84"/>
        <v>13578.744000000001</v>
      </c>
      <c r="AA182" s="69">
        <f t="shared" si="84"/>
        <v>12363.527</v>
      </c>
      <c r="AB182" s="69">
        <f t="shared" si="84"/>
        <v>8850.9060000000009</v>
      </c>
      <c r="AC182" s="69">
        <f t="shared" si="84"/>
        <v>8778.4840000000004</v>
      </c>
      <c r="AD182" s="69">
        <f t="shared" si="84"/>
        <v>13375.53752</v>
      </c>
      <c r="AE182" s="69">
        <f t="shared" si="84"/>
        <v>0</v>
      </c>
      <c r="AF182" s="71"/>
      <c r="AG182" s="32">
        <f t="shared" si="66"/>
        <v>149843.71950000004</v>
      </c>
      <c r="AH182" s="32">
        <f t="shared" si="65"/>
        <v>88160.592980000001</v>
      </c>
      <c r="AI182" s="32">
        <f t="shared" si="65"/>
        <v>81198.298999999999</v>
      </c>
    </row>
    <row r="183" spans="1:35" s="33" customFormat="1" x14ac:dyDescent="0.25">
      <c r="A183" s="72" t="s">
        <v>29</v>
      </c>
      <c r="B183" s="73">
        <f t="shared" ref="B183:E184" si="85">B189+B195+B201</f>
        <v>0</v>
      </c>
      <c r="C183" s="73">
        <f t="shared" si="85"/>
        <v>0</v>
      </c>
      <c r="D183" s="73">
        <f t="shared" si="85"/>
        <v>0</v>
      </c>
      <c r="E183" s="73">
        <f t="shared" si="85"/>
        <v>0</v>
      </c>
      <c r="F183" s="68" t="e">
        <f>E183/B183*100</f>
        <v>#DIV/0!</v>
      </c>
      <c r="G183" s="68" t="e">
        <f>E183/C183*100</f>
        <v>#DIV/0!</v>
      </c>
      <c r="H183" s="73">
        <f t="shared" ref="H183:AE186" si="86">H189+H195+H201+H207+H213</f>
        <v>0</v>
      </c>
      <c r="I183" s="73">
        <f t="shared" si="86"/>
        <v>0</v>
      </c>
      <c r="J183" s="73">
        <f t="shared" si="86"/>
        <v>0</v>
      </c>
      <c r="K183" s="73">
        <f t="shared" si="86"/>
        <v>0</v>
      </c>
      <c r="L183" s="73">
        <f t="shared" si="86"/>
        <v>0</v>
      </c>
      <c r="M183" s="73">
        <f t="shared" si="86"/>
        <v>0</v>
      </c>
      <c r="N183" s="73">
        <f t="shared" si="86"/>
        <v>0</v>
      </c>
      <c r="O183" s="73">
        <f t="shared" si="86"/>
        <v>0</v>
      </c>
      <c r="P183" s="73">
        <f t="shared" si="86"/>
        <v>0</v>
      </c>
      <c r="Q183" s="73">
        <f t="shared" si="86"/>
        <v>0</v>
      </c>
      <c r="R183" s="73">
        <f t="shared" si="86"/>
        <v>0</v>
      </c>
      <c r="S183" s="73">
        <f t="shared" si="86"/>
        <v>0</v>
      </c>
      <c r="T183" s="73">
        <f t="shared" si="86"/>
        <v>0</v>
      </c>
      <c r="U183" s="73">
        <f t="shared" si="86"/>
        <v>0</v>
      </c>
      <c r="V183" s="73">
        <f t="shared" si="86"/>
        <v>0</v>
      </c>
      <c r="W183" s="73">
        <f t="shared" si="86"/>
        <v>0</v>
      </c>
      <c r="X183" s="73">
        <f t="shared" si="86"/>
        <v>0</v>
      </c>
      <c r="Y183" s="73">
        <f t="shared" si="86"/>
        <v>0</v>
      </c>
      <c r="Z183" s="73">
        <f t="shared" si="86"/>
        <v>0</v>
      </c>
      <c r="AA183" s="73">
        <f t="shared" si="86"/>
        <v>0</v>
      </c>
      <c r="AB183" s="73">
        <f t="shared" si="86"/>
        <v>0</v>
      </c>
      <c r="AC183" s="73">
        <f t="shared" si="86"/>
        <v>0</v>
      </c>
      <c r="AD183" s="73">
        <f t="shared" si="86"/>
        <v>0</v>
      </c>
      <c r="AE183" s="73">
        <f t="shared" si="86"/>
        <v>0</v>
      </c>
      <c r="AF183" s="71"/>
      <c r="AG183" s="32">
        <f t="shared" si="66"/>
        <v>0</v>
      </c>
      <c r="AH183" s="32">
        <f t="shared" si="65"/>
        <v>0</v>
      </c>
      <c r="AI183" s="32">
        <f t="shared" si="65"/>
        <v>0</v>
      </c>
    </row>
    <row r="184" spans="1:35" s="33" customFormat="1" x14ac:dyDescent="0.25">
      <c r="A184" s="72" t="s">
        <v>30</v>
      </c>
      <c r="B184" s="73">
        <f t="shared" si="85"/>
        <v>0</v>
      </c>
      <c r="C184" s="73">
        <f t="shared" si="85"/>
        <v>0</v>
      </c>
      <c r="D184" s="73">
        <f t="shared" si="85"/>
        <v>0</v>
      </c>
      <c r="E184" s="73">
        <f t="shared" si="85"/>
        <v>0</v>
      </c>
      <c r="F184" s="68" t="e">
        <f>E184/B184*100</f>
        <v>#DIV/0!</v>
      </c>
      <c r="G184" s="68" t="e">
        <f>E184/C184*100</f>
        <v>#DIV/0!</v>
      </c>
      <c r="H184" s="73">
        <f t="shared" si="86"/>
        <v>0</v>
      </c>
      <c r="I184" s="73">
        <f t="shared" si="86"/>
        <v>0</v>
      </c>
      <c r="J184" s="73">
        <f t="shared" si="86"/>
        <v>0</v>
      </c>
      <c r="K184" s="73">
        <f t="shared" si="86"/>
        <v>0</v>
      </c>
      <c r="L184" s="73">
        <f t="shared" si="86"/>
        <v>0</v>
      </c>
      <c r="M184" s="73">
        <f t="shared" si="86"/>
        <v>0</v>
      </c>
      <c r="N184" s="73">
        <f t="shared" si="86"/>
        <v>0</v>
      </c>
      <c r="O184" s="73">
        <f t="shared" si="86"/>
        <v>0</v>
      </c>
      <c r="P184" s="73">
        <f t="shared" si="86"/>
        <v>0</v>
      </c>
      <c r="Q184" s="73">
        <f t="shared" si="86"/>
        <v>0</v>
      </c>
      <c r="R184" s="73">
        <f t="shared" si="86"/>
        <v>0</v>
      </c>
      <c r="S184" s="73">
        <f t="shared" si="86"/>
        <v>0</v>
      </c>
      <c r="T184" s="73">
        <f t="shared" si="86"/>
        <v>0</v>
      </c>
      <c r="U184" s="73">
        <f t="shared" si="86"/>
        <v>0</v>
      </c>
      <c r="V184" s="73">
        <f t="shared" si="86"/>
        <v>0</v>
      </c>
      <c r="W184" s="73">
        <f t="shared" si="86"/>
        <v>0</v>
      </c>
      <c r="X184" s="73">
        <f t="shared" si="86"/>
        <v>0</v>
      </c>
      <c r="Y184" s="73">
        <f t="shared" si="86"/>
        <v>0</v>
      </c>
      <c r="Z184" s="73">
        <f t="shared" si="86"/>
        <v>0</v>
      </c>
      <c r="AA184" s="73">
        <f t="shared" si="86"/>
        <v>0</v>
      </c>
      <c r="AB184" s="73">
        <f t="shared" si="86"/>
        <v>0</v>
      </c>
      <c r="AC184" s="73">
        <f t="shared" si="86"/>
        <v>0</v>
      </c>
      <c r="AD184" s="73">
        <f t="shared" si="86"/>
        <v>0</v>
      </c>
      <c r="AE184" s="73">
        <f t="shared" si="86"/>
        <v>0</v>
      </c>
      <c r="AF184" s="71"/>
      <c r="AG184" s="32">
        <f t="shared" si="66"/>
        <v>0</v>
      </c>
      <c r="AH184" s="32">
        <f t="shared" si="65"/>
        <v>0</v>
      </c>
      <c r="AI184" s="32">
        <f t="shared" si="65"/>
        <v>0</v>
      </c>
    </row>
    <row r="185" spans="1:35" s="33" customFormat="1" x14ac:dyDescent="0.25">
      <c r="A185" s="72" t="s">
        <v>31</v>
      </c>
      <c r="B185" s="73">
        <f>B191+B197+B203+B209+B215</f>
        <v>149843.71950000004</v>
      </c>
      <c r="C185" s="73">
        <f>C191+C197+C203+C209+C215</f>
        <v>149843.71950000004</v>
      </c>
      <c r="D185" s="73">
        <f t="shared" ref="B185:G186" si="87">D191+D197+D203+D209</f>
        <v>121831.77800000002</v>
      </c>
      <c r="E185" s="73">
        <f t="shared" si="87"/>
        <v>121831.77800000002</v>
      </c>
      <c r="F185" s="68">
        <f>E185/B185*100</f>
        <v>81.305895506684877</v>
      </c>
      <c r="G185" s="68">
        <f>E185/C185*100</f>
        <v>81.305895506684877</v>
      </c>
      <c r="H185" s="73">
        <f t="shared" si="86"/>
        <v>5887.0046300000004</v>
      </c>
      <c r="I185" s="73">
        <f t="shared" si="86"/>
        <v>2785.4470000000001</v>
      </c>
      <c r="J185" s="73">
        <f t="shared" si="86"/>
        <v>11402.805</v>
      </c>
      <c r="K185" s="73">
        <f t="shared" si="86"/>
        <v>11741.79</v>
      </c>
      <c r="L185" s="73">
        <f>L191+L197+L203+L209+L215</f>
        <v>15002.094000000001</v>
      </c>
      <c r="M185" s="73">
        <f t="shared" si="86"/>
        <v>11182.641</v>
      </c>
      <c r="N185" s="73">
        <f t="shared" si="86"/>
        <v>17127.431349999999</v>
      </c>
      <c r="O185" s="73">
        <f t="shared" si="86"/>
        <v>16067.15</v>
      </c>
      <c r="P185" s="73">
        <f t="shared" si="86"/>
        <v>8804.9480000000003</v>
      </c>
      <c r="Q185" s="73">
        <f t="shared" si="86"/>
        <v>10298.228000000001</v>
      </c>
      <c r="R185" s="73">
        <f t="shared" si="86"/>
        <v>14784.071</v>
      </c>
      <c r="S185" s="73">
        <f t="shared" si="86"/>
        <v>14437.498000000001</v>
      </c>
      <c r="T185" s="73">
        <f t="shared" si="86"/>
        <v>15152.239</v>
      </c>
      <c r="U185" s="73">
        <f t="shared" si="86"/>
        <v>14685.545</v>
      </c>
      <c r="V185" s="73">
        <f t="shared" si="86"/>
        <v>14394.767</v>
      </c>
      <c r="W185" s="73">
        <f t="shared" si="86"/>
        <v>7595.2089999999998</v>
      </c>
      <c r="X185" s="73">
        <f t="shared" si="86"/>
        <v>11483.172</v>
      </c>
      <c r="Y185" s="73">
        <f t="shared" si="86"/>
        <v>11896.259</v>
      </c>
      <c r="Z185" s="73">
        <f t="shared" si="86"/>
        <v>13578.744000000001</v>
      </c>
      <c r="AA185" s="73">
        <f t="shared" si="86"/>
        <v>12363.527</v>
      </c>
      <c r="AB185" s="73">
        <f t="shared" si="86"/>
        <v>8850.9060000000009</v>
      </c>
      <c r="AC185" s="73">
        <f t="shared" si="86"/>
        <v>8778.4840000000004</v>
      </c>
      <c r="AD185" s="73">
        <f t="shared" si="86"/>
        <v>13375.53752</v>
      </c>
      <c r="AE185" s="73">
        <v>0</v>
      </c>
      <c r="AF185" s="71"/>
      <c r="AG185" s="32">
        <f t="shared" si="66"/>
        <v>149843.71950000004</v>
      </c>
      <c r="AH185" s="32">
        <f t="shared" si="65"/>
        <v>88160.592980000001</v>
      </c>
      <c r="AI185" s="32">
        <f t="shared" si="65"/>
        <v>81198.298999999999</v>
      </c>
    </row>
    <row r="186" spans="1:35" s="33" customFormat="1" x14ac:dyDescent="0.25">
      <c r="A186" s="72" t="s">
        <v>32</v>
      </c>
      <c r="B186" s="73">
        <f t="shared" si="87"/>
        <v>0</v>
      </c>
      <c r="C186" s="73">
        <f t="shared" si="87"/>
        <v>0</v>
      </c>
      <c r="D186" s="73">
        <f t="shared" si="87"/>
        <v>0</v>
      </c>
      <c r="E186" s="73">
        <f t="shared" si="87"/>
        <v>0</v>
      </c>
      <c r="F186" s="68" t="e">
        <f>E186/B186*100</f>
        <v>#DIV/0!</v>
      </c>
      <c r="G186" s="68" t="e">
        <f>E186/C186*100</f>
        <v>#DIV/0!</v>
      </c>
      <c r="H186" s="73">
        <f t="shared" si="86"/>
        <v>0</v>
      </c>
      <c r="I186" s="73">
        <f t="shared" si="86"/>
        <v>0</v>
      </c>
      <c r="J186" s="73">
        <f t="shared" si="86"/>
        <v>0</v>
      </c>
      <c r="K186" s="73">
        <f t="shared" si="86"/>
        <v>0</v>
      </c>
      <c r="L186" s="73">
        <f t="shared" si="86"/>
        <v>0</v>
      </c>
      <c r="M186" s="73">
        <f t="shared" si="86"/>
        <v>0</v>
      </c>
      <c r="N186" s="73">
        <f t="shared" si="86"/>
        <v>0</v>
      </c>
      <c r="O186" s="73">
        <f t="shared" si="86"/>
        <v>0</v>
      </c>
      <c r="P186" s="73">
        <f t="shared" si="86"/>
        <v>0</v>
      </c>
      <c r="Q186" s="73">
        <f t="shared" si="86"/>
        <v>0</v>
      </c>
      <c r="R186" s="73">
        <f t="shared" si="86"/>
        <v>0</v>
      </c>
      <c r="S186" s="73">
        <f t="shared" si="86"/>
        <v>0</v>
      </c>
      <c r="T186" s="73">
        <f t="shared" si="86"/>
        <v>0</v>
      </c>
      <c r="U186" s="73">
        <f t="shared" si="86"/>
        <v>0</v>
      </c>
      <c r="V186" s="73">
        <f t="shared" si="86"/>
        <v>0</v>
      </c>
      <c r="W186" s="73">
        <f t="shared" si="86"/>
        <v>0</v>
      </c>
      <c r="X186" s="73">
        <f t="shared" si="86"/>
        <v>0</v>
      </c>
      <c r="Y186" s="73">
        <f t="shared" si="86"/>
        <v>0</v>
      </c>
      <c r="Z186" s="73">
        <f t="shared" si="86"/>
        <v>0</v>
      </c>
      <c r="AA186" s="73">
        <f t="shared" si="86"/>
        <v>0</v>
      </c>
      <c r="AB186" s="73">
        <f t="shared" si="86"/>
        <v>0</v>
      </c>
      <c r="AC186" s="73">
        <f t="shared" si="86"/>
        <v>0</v>
      </c>
      <c r="AD186" s="73">
        <f t="shared" si="86"/>
        <v>0</v>
      </c>
      <c r="AE186" s="73">
        <f t="shared" si="86"/>
        <v>0</v>
      </c>
      <c r="AF186" s="71"/>
      <c r="AG186" s="32">
        <f t="shared" si="66"/>
        <v>0</v>
      </c>
      <c r="AH186" s="32">
        <f t="shared" si="65"/>
        <v>0</v>
      </c>
      <c r="AI186" s="32">
        <f t="shared" si="65"/>
        <v>0</v>
      </c>
    </row>
    <row r="187" spans="1:35" s="33" customFormat="1" ht="41.25" customHeight="1" x14ac:dyDescent="0.25">
      <c r="A187" s="36" t="s">
        <v>72</v>
      </c>
      <c r="B187" s="95"/>
      <c r="C187" s="95"/>
      <c r="D187" s="95"/>
      <c r="E187" s="95"/>
      <c r="F187" s="95"/>
      <c r="G187" s="9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96" t="s">
        <v>73</v>
      </c>
      <c r="AG187" s="32">
        <f t="shared" si="66"/>
        <v>0</v>
      </c>
      <c r="AH187" s="32">
        <f t="shared" si="65"/>
        <v>0</v>
      </c>
      <c r="AI187" s="32">
        <f t="shared" si="65"/>
        <v>0</v>
      </c>
    </row>
    <row r="188" spans="1:35" s="27" customFormat="1" x14ac:dyDescent="0.25">
      <c r="A188" s="40" t="s">
        <v>28</v>
      </c>
      <c r="B188" s="41">
        <f>B191+B190+B189</f>
        <v>14059.303000000002</v>
      </c>
      <c r="C188" s="41">
        <f>C189+C190+C191</f>
        <v>14059.303000000002</v>
      </c>
      <c r="D188" s="41">
        <f>D189+D190+D191</f>
        <v>7353.4039999999995</v>
      </c>
      <c r="E188" s="41">
        <f>E189+E190+E191</f>
        <v>7353.4039999999995</v>
      </c>
      <c r="F188" s="65">
        <f>E188/B188*100</f>
        <v>52.302763515374828</v>
      </c>
      <c r="G188" s="65">
        <f>E188/C188*100</f>
        <v>52.302763515374828</v>
      </c>
      <c r="H188" s="42">
        <f t="shared" ref="H188:AD188" si="88">H189+H190+H191</f>
        <v>634.95699999999999</v>
      </c>
      <c r="I188" s="42">
        <f t="shared" si="88"/>
        <v>177.94</v>
      </c>
      <c r="J188" s="42">
        <f t="shared" si="88"/>
        <v>927.50900000000001</v>
      </c>
      <c r="K188" s="42">
        <f t="shared" si="88"/>
        <v>645.85</v>
      </c>
      <c r="L188" s="42">
        <f t="shared" si="88"/>
        <v>996.49199999999996</v>
      </c>
      <c r="M188" s="42">
        <f t="shared" si="88"/>
        <v>445.9</v>
      </c>
      <c r="N188" s="42">
        <f t="shared" si="88"/>
        <v>827.72500000000002</v>
      </c>
      <c r="O188" s="42">
        <f>O189+O190+O191</f>
        <v>778.35</v>
      </c>
      <c r="P188" s="42">
        <f t="shared" si="88"/>
        <v>585.08500000000004</v>
      </c>
      <c r="Q188" s="42">
        <f t="shared" si="88"/>
        <v>416.53</v>
      </c>
      <c r="R188" s="42">
        <f t="shared" si="88"/>
        <v>681.86599999999999</v>
      </c>
      <c r="S188" s="42">
        <f t="shared" si="88"/>
        <v>863.70799999999997</v>
      </c>
      <c r="T188" s="42">
        <f t="shared" si="88"/>
        <v>5</v>
      </c>
      <c r="U188" s="42"/>
      <c r="V188" s="42">
        <f t="shared" si="88"/>
        <v>1834.299</v>
      </c>
      <c r="W188" s="42">
        <f>W189+W190+W191</f>
        <v>332.19600000000003</v>
      </c>
      <c r="X188" s="42">
        <f t="shared" si="88"/>
        <v>4888.5240000000003</v>
      </c>
      <c r="Y188" s="42">
        <f>Y189+Y190+Y191</f>
        <v>801.25</v>
      </c>
      <c r="Z188" s="42">
        <f t="shared" si="88"/>
        <v>1710.0740000000001</v>
      </c>
      <c r="AA188" s="42">
        <f>AA189+AA190+AA191</f>
        <v>2531.9969999999998</v>
      </c>
      <c r="AB188" s="42">
        <f t="shared" si="88"/>
        <v>97.2</v>
      </c>
      <c r="AC188" s="42">
        <f t="shared" si="88"/>
        <v>359.68299999999999</v>
      </c>
      <c r="AD188" s="42">
        <f t="shared" si="88"/>
        <v>870.572</v>
      </c>
      <c r="AE188" s="42">
        <f>AE189+AE190+AE191</f>
        <v>0</v>
      </c>
      <c r="AF188" s="39"/>
      <c r="AG188" s="32">
        <f t="shared" si="66"/>
        <v>14059.303000000002</v>
      </c>
      <c r="AH188" s="32">
        <f t="shared" si="65"/>
        <v>4658.634</v>
      </c>
      <c r="AI188" s="32">
        <f t="shared" si="65"/>
        <v>3328.2779999999998</v>
      </c>
    </row>
    <row r="189" spans="1:35" s="27" customFormat="1" x14ac:dyDescent="0.25">
      <c r="A189" s="44" t="s">
        <v>29</v>
      </c>
      <c r="B189" s="45">
        <f>H189+J189+L189+N189+P189+R189+T189+V189+X189+Z189+AB189+AD189</f>
        <v>0</v>
      </c>
      <c r="C189" s="45">
        <f t="shared" ref="C189:C192" si="89">H189+J189+L189+N189+P189+R189+T189+V189+X189+Z189+AB189+AD189</f>
        <v>0</v>
      </c>
      <c r="D189" s="45">
        <v>0</v>
      </c>
      <c r="E189" s="45">
        <f t="shared" ref="E189:E192" si="90">I189+K189+M189+O189+Q189+S189+U189+W189+Y189+AA189+AC189+AE189</f>
        <v>0</v>
      </c>
      <c r="F189" s="58" t="e">
        <f>E189/B189*100</f>
        <v>#DIV/0!</v>
      </c>
      <c r="G189" s="58" t="e">
        <f>E189/C189*100</f>
        <v>#DIV/0!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39"/>
      <c r="AG189" s="32">
        <f t="shared" si="66"/>
        <v>0</v>
      </c>
      <c r="AH189" s="32">
        <f t="shared" si="65"/>
        <v>0</v>
      </c>
      <c r="AI189" s="32">
        <f t="shared" si="65"/>
        <v>0</v>
      </c>
    </row>
    <row r="190" spans="1:35" s="27" customFormat="1" x14ac:dyDescent="0.25">
      <c r="A190" s="44" t="s">
        <v>30</v>
      </c>
      <c r="B190" s="45">
        <f>H190+J190+L190+N190+P190+R190+T190+V190+X190+Z190+AB190+AD190</f>
        <v>0</v>
      </c>
      <c r="C190" s="45">
        <f t="shared" si="89"/>
        <v>0</v>
      </c>
      <c r="D190" s="45">
        <v>0</v>
      </c>
      <c r="E190" s="45">
        <f t="shared" si="90"/>
        <v>0</v>
      </c>
      <c r="F190" s="58" t="e">
        <f>E190/B190*100</f>
        <v>#DIV/0!</v>
      </c>
      <c r="G190" s="58" t="e">
        <f>E190/C190*100</f>
        <v>#DIV/0!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39"/>
      <c r="AG190" s="32">
        <f t="shared" si="66"/>
        <v>0</v>
      </c>
      <c r="AH190" s="32">
        <f t="shared" si="65"/>
        <v>0</v>
      </c>
      <c r="AI190" s="32">
        <f t="shared" si="65"/>
        <v>0</v>
      </c>
    </row>
    <row r="191" spans="1:35" s="27" customFormat="1" x14ac:dyDescent="0.25">
      <c r="A191" s="44" t="s">
        <v>31</v>
      </c>
      <c r="B191" s="45">
        <f>H191+J191+L191+N191+P191+R191+T191+V191+X191+Z191+AB191+AD191</f>
        <v>14059.303000000002</v>
      </c>
      <c r="C191" s="45">
        <f t="shared" si="89"/>
        <v>14059.303000000002</v>
      </c>
      <c r="D191" s="45">
        <f>E191</f>
        <v>7353.4039999999995</v>
      </c>
      <c r="E191" s="45">
        <f t="shared" si="90"/>
        <v>7353.4039999999995</v>
      </c>
      <c r="F191" s="58">
        <f>E191/B191*100</f>
        <v>52.302763515374828</v>
      </c>
      <c r="G191" s="58">
        <f>E191/C191*100</f>
        <v>52.302763515374828</v>
      </c>
      <c r="H191" s="46">
        <v>634.95699999999999</v>
      </c>
      <c r="I191" s="46">
        <v>177.94</v>
      </c>
      <c r="J191" s="46">
        <v>927.50900000000001</v>
      </c>
      <c r="K191" s="46">
        <v>645.85</v>
      </c>
      <c r="L191" s="46">
        <v>996.49199999999996</v>
      </c>
      <c r="M191" s="46">
        <v>445.9</v>
      </c>
      <c r="N191" s="46">
        <v>827.72500000000002</v>
      </c>
      <c r="O191" s="46">
        <v>778.35</v>
      </c>
      <c r="P191" s="46">
        <v>585.08500000000004</v>
      </c>
      <c r="Q191" s="46">
        <v>416.53</v>
      </c>
      <c r="R191" s="46">
        <v>681.86599999999999</v>
      </c>
      <c r="S191" s="46">
        <v>863.70799999999997</v>
      </c>
      <c r="T191" s="46">
        <v>5</v>
      </c>
      <c r="U191" s="46"/>
      <c r="V191" s="46">
        <v>1834.299</v>
      </c>
      <c r="W191" s="46">
        <v>332.19600000000003</v>
      </c>
      <c r="X191" s="46">
        <v>4888.5240000000003</v>
      </c>
      <c r="Y191" s="46">
        <v>801.25</v>
      </c>
      <c r="Z191" s="46">
        <v>1710.0740000000001</v>
      </c>
      <c r="AA191" s="46">
        <v>2531.9969999999998</v>
      </c>
      <c r="AB191" s="46">
        <v>97.2</v>
      </c>
      <c r="AC191" s="46">
        <v>359.68299999999999</v>
      </c>
      <c r="AD191" s="46">
        <v>870.572</v>
      </c>
      <c r="AE191" s="46">
        <v>0</v>
      </c>
      <c r="AF191" s="39"/>
      <c r="AG191" s="32">
        <f t="shared" si="66"/>
        <v>14059.303000000002</v>
      </c>
      <c r="AH191" s="32">
        <f t="shared" si="65"/>
        <v>4658.634</v>
      </c>
      <c r="AI191" s="32">
        <f t="shared" si="65"/>
        <v>3328.2779999999998</v>
      </c>
    </row>
    <row r="192" spans="1:35" s="27" customFormat="1" x14ac:dyDescent="0.25">
      <c r="A192" s="44" t="s">
        <v>32</v>
      </c>
      <c r="B192" s="45">
        <f>H192+J192+L192+N192+P192+R192+T192+V192+X192+Z192+AB192+AD192</f>
        <v>0</v>
      </c>
      <c r="C192" s="45">
        <f t="shared" si="89"/>
        <v>0</v>
      </c>
      <c r="D192" s="45">
        <v>0</v>
      </c>
      <c r="E192" s="45">
        <f t="shared" si="90"/>
        <v>0</v>
      </c>
      <c r="F192" s="58" t="e">
        <f>E192/B192*100</f>
        <v>#DIV/0!</v>
      </c>
      <c r="G192" s="58" t="e">
        <f>E192/C192*100</f>
        <v>#DIV/0!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39"/>
      <c r="AG192" s="32">
        <f t="shared" si="66"/>
        <v>0</v>
      </c>
      <c r="AH192" s="32">
        <f t="shared" si="65"/>
        <v>0</v>
      </c>
      <c r="AI192" s="32">
        <f t="shared" si="65"/>
        <v>0</v>
      </c>
    </row>
    <row r="193" spans="1:35" s="27" customFormat="1" ht="153" x14ac:dyDescent="0.25">
      <c r="A193" s="56" t="s">
        <v>74</v>
      </c>
      <c r="B193" s="41"/>
      <c r="C193" s="41"/>
      <c r="D193" s="41"/>
      <c r="E193" s="41"/>
      <c r="F193" s="41"/>
      <c r="G193" s="41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3" t="s">
        <v>75</v>
      </c>
      <c r="AG193" s="32">
        <f t="shared" si="66"/>
        <v>0</v>
      </c>
      <c r="AH193" s="32">
        <f t="shared" si="65"/>
        <v>0</v>
      </c>
      <c r="AI193" s="32">
        <f t="shared" si="65"/>
        <v>0</v>
      </c>
    </row>
    <row r="194" spans="1:35" s="27" customFormat="1" x14ac:dyDescent="0.25">
      <c r="A194" s="40" t="s">
        <v>28</v>
      </c>
      <c r="B194" s="41">
        <f>B195+B196+B197</f>
        <v>50</v>
      </c>
      <c r="C194" s="41">
        <f>C195+C196+C197</f>
        <v>50</v>
      </c>
      <c r="D194" s="41">
        <f>D195+D196+D197</f>
        <v>50</v>
      </c>
      <c r="E194" s="41">
        <f>E195+E196+E197</f>
        <v>50</v>
      </c>
      <c r="F194" s="41">
        <f>E194/B194*100</f>
        <v>100</v>
      </c>
      <c r="G194" s="41">
        <f>E194/C194*100</f>
        <v>100</v>
      </c>
      <c r="H194" s="42">
        <f t="shared" ref="H194:AC194" si="91">H195+H196+H197</f>
        <v>0</v>
      </c>
      <c r="I194" s="42"/>
      <c r="J194" s="42">
        <f t="shared" si="91"/>
        <v>0</v>
      </c>
      <c r="K194" s="42"/>
      <c r="L194" s="42">
        <f t="shared" si="91"/>
        <v>0</v>
      </c>
      <c r="M194" s="42"/>
      <c r="N194" s="42">
        <f t="shared" si="91"/>
        <v>0</v>
      </c>
      <c r="O194" s="42"/>
      <c r="P194" s="42">
        <f t="shared" si="91"/>
        <v>0</v>
      </c>
      <c r="Q194" s="42"/>
      <c r="R194" s="42">
        <f t="shared" si="91"/>
        <v>0</v>
      </c>
      <c r="S194" s="42"/>
      <c r="T194" s="42">
        <f t="shared" si="91"/>
        <v>0</v>
      </c>
      <c r="U194" s="42"/>
      <c r="V194" s="42">
        <f t="shared" si="91"/>
        <v>0</v>
      </c>
      <c r="W194" s="42"/>
      <c r="X194" s="42">
        <f t="shared" si="91"/>
        <v>0</v>
      </c>
      <c r="Y194" s="42"/>
      <c r="Z194" s="42">
        <f t="shared" si="91"/>
        <v>0</v>
      </c>
      <c r="AA194" s="42"/>
      <c r="AB194" s="42">
        <f t="shared" si="91"/>
        <v>50</v>
      </c>
      <c r="AC194" s="42">
        <f t="shared" si="91"/>
        <v>50</v>
      </c>
      <c r="AD194" s="42">
        <f>AD195+AD196+AD197</f>
        <v>0</v>
      </c>
      <c r="AE194" s="42"/>
      <c r="AF194" s="48"/>
      <c r="AG194" s="32">
        <f t="shared" si="66"/>
        <v>50</v>
      </c>
      <c r="AH194" s="32">
        <f t="shared" si="65"/>
        <v>0</v>
      </c>
      <c r="AI194" s="32">
        <f t="shared" si="65"/>
        <v>0</v>
      </c>
    </row>
    <row r="195" spans="1:35" s="27" customFormat="1" x14ac:dyDescent="0.25">
      <c r="A195" s="44" t="s">
        <v>29</v>
      </c>
      <c r="B195" s="45">
        <f>H195+J195+L195+N195+P195+R195+T195+V195+X195+Z195+AB195+AD195</f>
        <v>0</v>
      </c>
      <c r="C195" s="45">
        <f t="shared" ref="C195:C198" si="92">H195+J195+L195+N195+P195+R195+T195+V195+X195+Z195+AB195+AD195</f>
        <v>0</v>
      </c>
      <c r="D195" s="45">
        <f t="shared" ref="D195:D198" si="93">J195+L195+N195+P195+R195+T195+V195+X195+Z195+AB195+AD195+AF195</f>
        <v>0</v>
      </c>
      <c r="E195" s="45">
        <f t="shared" ref="E195:E198" si="94">I195+K195+M195+O195+Q195+S195+U195+W195+Y195+AA195+AC195+AE195</f>
        <v>0</v>
      </c>
      <c r="F195" s="45" t="e">
        <f>E195/B195*100</f>
        <v>#DIV/0!</v>
      </c>
      <c r="G195" s="45" t="e">
        <f>E195/C195*100</f>
        <v>#DIV/0!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8"/>
      <c r="AG195" s="32">
        <f t="shared" si="66"/>
        <v>0</v>
      </c>
      <c r="AH195" s="32">
        <f t="shared" si="65"/>
        <v>0</v>
      </c>
      <c r="AI195" s="32">
        <f t="shared" si="65"/>
        <v>0</v>
      </c>
    </row>
    <row r="196" spans="1:35" s="27" customFormat="1" x14ac:dyDescent="0.25">
      <c r="A196" s="44" t="s">
        <v>30</v>
      </c>
      <c r="B196" s="45">
        <f>H196+J196+L196+N196+P196+R196+T196+V196+X196+Z196+AB196+AD196</f>
        <v>0</v>
      </c>
      <c r="C196" s="45">
        <f t="shared" si="92"/>
        <v>0</v>
      </c>
      <c r="D196" s="45">
        <f t="shared" si="93"/>
        <v>0</v>
      </c>
      <c r="E196" s="45">
        <f t="shared" si="94"/>
        <v>0</v>
      </c>
      <c r="F196" s="45" t="e">
        <f>E196/B196*100</f>
        <v>#DIV/0!</v>
      </c>
      <c r="G196" s="45" t="e">
        <f>E196/C196*100</f>
        <v>#DIV/0!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8"/>
      <c r="AG196" s="32">
        <f t="shared" si="66"/>
        <v>0</v>
      </c>
      <c r="AH196" s="32">
        <f t="shared" si="65"/>
        <v>0</v>
      </c>
      <c r="AI196" s="32">
        <f t="shared" si="65"/>
        <v>0</v>
      </c>
    </row>
    <row r="197" spans="1:35" s="27" customFormat="1" x14ac:dyDescent="0.25">
      <c r="A197" s="44" t="s">
        <v>31</v>
      </c>
      <c r="B197" s="45">
        <f>H197+J197+L197+N197+P197+R197+T197+V197+X197+Z197+AB197+AD197</f>
        <v>50</v>
      </c>
      <c r="C197" s="45">
        <f t="shared" si="92"/>
        <v>50</v>
      </c>
      <c r="D197" s="45">
        <f>E197</f>
        <v>50</v>
      </c>
      <c r="E197" s="45">
        <f t="shared" si="94"/>
        <v>50</v>
      </c>
      <c r="F197" s="45">
        <f>E197/B197*100</f>
        <v>100</v>
      </c>
      <c r="G197" s="45">
        <f>E197/C197*100</f>
        <v>100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>
        <v>50</v>
      </c>
      <c r="AC197" s="46">
        <v>50</v>
      </c>
      <c r="AD197" s="46"/>
      <c r="AE197" s="46"/>
      <c r="AF197" s="48"/>
      <c r="AG197" s="32">
        <f t="shared" si="66"/>
        <v>50</v>
      </c>
      <c r="AH197" s="32">
        <f t="shared" si="65"/>
        <v>0</v>
      </c>
      <c r="AI197" s="32">
        <f t="shared" si="65"/>
        <v>0</v>
      </c>
    </row>
    <row r="198" spans="1:35" s="27" customFormat="1" x14ac:dyDescent="0.25">
      <c r="A198" s="44" t="s">
        <v>32</v>
      </c>
      <c r="B198" s="45">
        <f>H198+J198+L198+N198+P198+R198+T198+V198+X198+Z198+AB198+AD198</f>
        <v>0</v>
      </c>
      <c r="C198" s="45">
        <f t="shared" si="92"/>
        <v>0</v>
      </c>
      <c r="D198" s="45">
        <f t="shared" si="93"/>
        <v>0</v>
      </c>
      <c r="E198" s="45">
        <f t="shared" si="94"/>
        <v>0</v>
      </c>
      <c r="F198" s="58" t="e">
        <f>E198/B198*100</f>
        <v>#DIV/0!</v>
      </c>
      <c r="G198" s="58" t="e">
        <f>E198/C198*100</f>
        <v>#DIV/0!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8"/>
      <c r="AG198" s="32">
        <f t="shared" si="66"/>
        <v>0</v>
      </c>
      <c r="AH198" s="32">
        <f t="shared" si="65"/>
        <v>0</v>
      </c>
      <c r="AI198" s="32">
        <f t="shared" si="65"/>
        <v>0</v>
      </c>
    </row>
    <row r="199" spans="1:35" s="27" customFormat="1" ht="75" customHeight="1" x14ac:dyDescent="0.25">
      <c r="A199" s="56" t="s">
        <v>76</v>
      </c>
      <c r="B199" s="41"/>
      <c r="C199" s="41"/>
      <c r="D199" s="41"/>
      <c r="E199" s="41"/>
      <c r="F199" s="41"/>
      <c r="G199" s="41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62" t="s">
        <v>77</v>
      </c>
      <c r="AG199" s="32">
        <f t="shared" si="66"/>
        <v>0</v>
      </c>
      <c r="AH199" s="32">
        <f t="shared" si="65"/>
        <v>0</v>
      </c>
      <c r="AI199" s="32">
        <f t="shared" si="65"/>
        <v>0</v>
      </c>
    </row>
    <row r="200" spans="1:35" s="33" customFormat="1" x14ac:dyDescent="0.25">
      <c r="A200" s="77" t="s">
        <v>28</v>
      </c>
      <c r="B200" s="65">
        <f>B202+B203</f>
        <v>134308.21650000001</v>
      </c>
      <c r="C200" s="41">
        <f>C201+C202+C203</f>
        <v>134308.21650000001</v>
      </c>
      <c r="D200" s="41">
        <f>D201+D202+D203</f>
        <v>113124.67400000003</v>
      </c>
      <c r="E200" s="41">
        <f>E201+E202+E203</f>
        <v>113124.67400000003</v>
      </c>
      <c r="F200" s="65">
        <f>E200/B200*100</f>
        <v>84.227664507777916</v>
      </c>
      <c r="G200" s="65">
        <f>E200/C200*100</f>
        <v>84.227664507777916</v>
      </c>
      <c r="H200" s="75">
        <f t="shared" ref="H200:AD200" si="95">H201+H202+H203</f>
        <v>5252.04763</v>
      </c>
      <c r="I200" s="75">
        <f t="shared" si="95"/>
        <v>2607.5070000000001</v>
      </c>
      <c r="J200" s="75">
        <f t="shared" si="95"/>
        <v>10475.296</v>
      </c>
      <c r="K200" s="75">
        <f t="shared" si="95"/>
        <v>11095.94</v>
      </c>
      <c r="L200" s="75">
        <f t="shared" si="95"/>
        <v>12701.902</v>
      </c>
      <c r="M200" s="75">
        <f t="shared" si="95"/>
        <v>10736.741</v>
      </c>
      <c r="N200" s="75">
        <f t="shared" si="95"/>
        <v>16299.70635</v>
      </c>
      <c r="O200" s="75">
        <f>O201+O202+O203</f>
        <v>15288.8</v>
      </c>
      <c r="P200" s="75">
        <f t="shared" si="95"/>
        <v>8219.8629999999994</v>
      </c>
      <c r="Q200" s="75">
        <f t="shared" si="95"/>
        <v>9881.6980000000003</v>
      </c>
      <c r="R200" s="75">
        <f t="shared" si="95"/>
        <v>13979.705</v>
      </c>
      <c r="S200" s="75">
        <f t="shared" si="95"/>
        <v>13573.79</v>
      </c>
      <c r="T200" s="75">
        <f t="shared" si="95"/>
        <v>15147.239</v>
      </c>
      <c r="U200" s="75">
        <f>U201+U202+U203</f>
        <v>14685.545</v>
      </c>
      <c r="V200" s="75">
        <f t="shared" si="95"/>
        <v>12560.468000000001</v>
      </c>
      <c r="W200" s="75">
        <f>W203</f>
        <v>6068.2629999999999</v>
      </c>
      <c r="X200" s="75">
        <f t="shared" si="95"/>
        <v>6594.6480000000001</v>
      </c>
      <c r="Y200" s="75">
        <f t="shared" si="95"/>
        <v>11095.009</v>
      </c>
      <c r="Z200" s="75">
        <f t="shared" si="95"/>
        <v>11868.67</v>
      </c>
      <c r="AA200" s="75">
        <f>AA201+AA202+AA203</f>
        <v>9722.58</v>
      </c>
      <c r="AB200" s="75">
        <f t="shared" si="95"/>
        <v>8703.7060000000001</v>
      </c>
      <c r="AC200" s="75">
        <f t="shared" si="95"/>
        <v>8368.8009999999995</v>
      </c>
      <c r="AD200" s="75">
        <f t="shared" si="95"/>
        <v>12504.96552</v>
      </c>
      <c r="AE200" s="75">
        <f>AE201+AE202+AE203</f>
        <v>0</v>
      </c>
      <c r="AF200" s="57"/>
      <c r="AG200" s="32">
        <f t="shared" si="66"/>
        <v>134308.21650000001</v>
      </c>
      <c r="AH200" s="32">
        <f t="shared" si="65"/>
        <v>82075.758979999999</v>
      </c>
      <c r="AI200" s="32">
        <f t="shared" si="65"/>
        <v>77870.021000000008</v>
      </c>
    </row>
    <row r="201" spans="1:35" s="33" customFormat="1" x14ac:dyDescent="0.25">
      <c r="A201" s="44" t="s">
        <v>29</v>
      </c>
      <c r="B201" s="58">
        <f>H201+J201+L201+N201+P201+R201+T201+V201+X201+Z201+AB201+AD201</f>
        <v>0</v>
      </c>
      <c r="C201" s="45">
        <f t="shared" ref="C201:C204" si="96">H201+J201+L201+N201+P201+R201+T201+V201+X201+Z201+AB201+AD201</f>
        <v>0</v>
      </c>
      <c r="D201" s="45">
        <v>0</v>
      </c>
      <c r="E201" s="45">
        <f t="shared" ref="E201:E204" si="97">I201+K201+M201+O201+Q201+S201+U201+W201+Y201+AA201+AC201+AE201</f>
        <v>0</v>
      </c>
      <c r="F201" s="58" t="e">
        <f>E201/B201*100</f>
        <v>#DIV/0!</v>
      </c>
      <c r="G201" s="58" t="e">
        <f>E201/C201*100</f>
        <v>#DIV/0!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57"/>
      <c r="AG201" s="32">
        <f t="shared" si="66"/>
        <v>0</v>
      </c>
      <c r="AH201" s="32">
        <f t="shared" si="65"/>
        <v>0</v>
      </c>
      <c r="AI201" s="32">
        <f t="shared" si="65"/>
        <v>0</v>
      </c>
    </row>
    <row r="202" spans="1:35" s="33" customFormat="1" x14ac:dyDescent="0.25">
      <c r="A202" s="78" t="s">
        <v>30</v>
      </c>
      <c r="B202" s="58">
        <f>H202+J202+L202+N202+P202+R202+T202+V202+X202+Z202+AB202+AD202</f>
        <v>0</v>
      </c>
      <c r="C202" s="45">
        <f t="shared" si="96"/>
        <v>0</v>
      </c>
      <c r="D202" s="45">
        <v>0</v>
      </c>
      <c r="E202" s="45">
        <f t="shared" si="97"/>
        <v>0</v>
      </c>
      <c r="F202" s="58" t="e">
        <f>E202/B202*100</f>
        <v>#DIV/0!</v>
      </c>
      <c r="G202" s="58" t="e">
        <f>E202/C202*100</f>
        <v>#DIV/0!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57"/>
      <c r="AG202" s="32">
        <f t="shared" si="66"/>
        <v>0</v>
      </c>
      <c r="AH202" s="32">
        <f t="shared" ref="AH202:AI265" si="98">H202+J202+L202+N202+P202+R202+T202</f>
        <v>0</v>
      </c>
      <c r="AI202" s="32">
        <f t="shared" si="98"/>
        <v>0</v>
      </c>
    </row>
    <row r="203" spans="1:35" s="33" customFormat="1" x14ac:dyDescent="0.25">
      <c r="A203" s="78" t="s">
        <v>31</v>
      </c>
      <c r="B203" s="97">
        <f>H203+J203+L203+N203+P203+R203+T203+V203+X203+Z203+AB203+AD203</f>
        <v>134308.21650000001</v>
      </c>
      <c r="C203" s="45">
        <f t="shared" si="96"/>
        <v>134308.21650000001</v>
      </c>
      <c r="D203" s="45">
        <f>E203</f>
        <v>113124.67400000003</v>
      </c>
      <c r="E203" s="45">
        <f t="shared" si="97"/>
        <v>113124.67400000003</v>
      </c>
      <c r="F203" s="58">
        <f>E203/B203*100</f>
        <v>84.227664507777916</v>
      </c>
      <c r="G203" s="58">
        <f>E203/C203*100</f>
        <v>84.227664507777916</v>
      </c>
      <c r="H203" s="47">
        <v>5252.04763</v>
      </c>
      <c r="I203" s="47">
        <v>2607.5070000000001</v>
      </c>
      <c r="J203" s="47">
        <v>10475.296</v>
      </c>
      <c r="K203" s="47">
        <v>11095.94</v>
      </c>
      <c r="L203" s="47">
        <v>12701.902</v>
      </c>
      <c r="M203" s="98">
        <v>10736.741</v>
      </c>
      <c r="N203" s="47">
        <v>16299.70635</v>
      </c>
      <c r="O203" s="47">
        <v>15288.8</v>
      </c>
      <c r="P203" s="47">
        <v>8219.8629999999994</v>
      </c>
      <c r="Q203" s="47">
        <v>9881.6980000000003</v>
      </c>
      <c r="R203" s="47">
        <v>13979.705</v>
      </c>
      <c r="S203" s="47">
        <v>13573.79</v>
      </c>
      <c r="T203" s="47">
        <v>15147.239</v>
      </c>
      <c r="U203" s="47">
        <v>14685.545</v>
      </c>
      <c r="V203" s="47">
        <v>12560.468000000001</v>
      </c>
      <c r="W203" s="99">
        <v>6068.2629999999999</v>
      </c>
      <c r="X203" s="47">
        <v>6594.6480000000001</v>
      </c>
      <c r="Y203" s="47">
        <v>11095.009</v>
      </c>
      <c r="Z203" s="47">
        <v>11868.67</v>
      </c>
      <c r="AA203" s="47">
        <v>9722.58</v>
      </c>
      <c r="AB203" s="47">
        <v>8703.7060000000001</v>
      </c>
      <c r="AC203" s="47">
        <v>8368.8009999999995</v>
      </c>
      <c r="AD203" s="47">
        <v>12504.96552</v>
      </c>
      <c r="AE203" s="47">
        <v>0</v>
      </c>
      <c r="AF203" s="57"/>
      <c r="AG203" s="32">
        <f t="shared" ref="AG203:AG266" si="99">H203+J203+L203+N203+P203+R203+T203+V203+X203+Z203+AB203+AD203</f>
        <v>134308.21650000001</v>
      </c>
      <c r="AH203" s="32">
        <f t="shared" si="98"/>
        <v>82075.758979999999</v>
      </c>
      <c r="AI203" s="32">
        <f t="shared" si="98"/>
        <v>77870.021000000008</v>
      </c>
    </row>
    <row r="204" spans="1:35" s="33" customFormat="1" x14ac:dyDescent="0.25">
      <c r="A204" s="78" t="s">
        <v>32</v>
      </c>
      <c r="B204" s="58">
        <f>H204+J204+L204+N204+P204+R204+T204+V204+X204+Z204+AB204+AD204</f>
        <v>0</v>
      </c>
      <c r="C204" s="45">
        <f t="shared" si="96"/>
        <v>0</v>
      </c>
      <c r="D204" s="45">
        <v>0</v>
      </c>
      <c r="E204" s="45">
        <f t="shared" si="97"/>
        <v>0</v>
      </c>
      <c r="F204" s="58" t="e">
        <f>E204/B204*100</f>
        <v>#DIV/0!</v>
      </c>
      <c r="G204" s="58" t="e">
        <f>E204/C204*100</f>
        <v>#DIV/0!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100"/>
      <c r="AG204" s="32">
        <f t="shared" si="99"/>
        <v>0</v>
      </c>
      <c r="AH204" s="32">
        <f t="shared" si="98"/>
        <v>0</v>
      </c>
      <c r="AI204" s="32">
        <f t="shared" si="98"/>
        <v>0</v>
      </c>
    </row>
    <row r="205" spans="1:35" s="33" customFormat="1" ht="93.75" customHeight="1" x14ac:dyDescent="0.25">
      <c r="A205" s="36" t="s">
        <v>78</v>
      </c>
      <c r="B205" s="58"/>
      <c r="C205" s="58"/>
      <c r="D205" s="58"/>
      <c r="E205" s="58"/>
      <c r="F205" s="58"/>
      <c r="G205" s="58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76" t="s">
        <v>79</v>
      </c>
      <c r="AG205" s="32">
        <f t="shared" si="99"/>
        <v>0</v>
      </c>
      <c r="AH205" s="32">
        <f t="shared" si="98"/>
        <v>0</v>
      </c>
      <c r="AI205" s="32">
        <f t="shared" si="98"/>
        <v>0</v>
      </c>
    </row>
    <row r="206" spans="1:35" s="33" customFormat="1" x14ac:dyDescent="0.25">
      <c r="A206" s="40" t="s">
        <v>28</v>
      </c>
      <c r="B206" s="41">
        <f>B207+B208+B209</f>
        <v>1303.7</v>
      </c>
      <c r="C206" s="41">
        <f>C207+C208+C209</f>
        <v>1303.7</v>
      </c>
      <c r="D206" s="41">
        <f>D207+D208+D209</f>
        <v>1303.7</v>
      </c>
      <c r="E206" s="41">
        <f>E207+E208+E209</f>
        <v>1303.7</v>
      </c>
      <c r="F206" s="41">
        <f>E206/B206*100</f>
        <v>100</v>
      </c>
      <c r="G206" s="41">
        <f>E206/C206*100</f>
        <v>100</v>
      </c>
      <c r="H206" s="42">
        <f t="shared" ref="H206:AD206" si="100">H207+H208+H209</f>
        <v>0</v>
      </c>
      <c r="I206" s="42"/>
      <c r="J206" s="42">
        <f t="shared" si="100"/>
        <v>0</v>
      </c>
      <c r="K206" s="42"/>
      <c r="L206" s="42">
        <f t="shared" si="100"/>
        <v>1303.7</v>
      </c>
      <c r="M206" s="42"/>
      <c r="N206" s="42">
        <f t="shared" si="100"/>
        <v>0</v>
      </c>
      <c r="O206" s="42"/>
      <c r="P206" s="42">
        <f t="shared" si="100"/>
        <v>0</v>
      </c>
      <c r="Q206" s="42"/>
      <c r="R206" s="42">
        <f t="shared" si="100"/>
        <v>0</v>
      </c>
      <c r="S206" s="42"/>
      <c r="T206" s="42">
        <f t="shared" si="100"/>
        <v>0</v>
      </c>
      <c r="U206" s="42"/>
      <c r="V206" s="42">
        <f t="shared" si="100"/>
        <v>0</v>
      </c>
      <c r="W206" s="42">
        <f>W209</f>
        <v>1194.75</v>
      </c>
      <c r="X206" s="42">
        <f t="shared" si="100"/>
        <v>0</v>
      </c>
      <c r="Y206" s="42"/>
      <c r="Z206" s="42">
        <f t="shared" si="100"/>
        <v>0</v>
      </c>
      <c r="AA206" s="42">
        <f>AA209</f>
        <v>108.95</v>
      </c>
      <c r="AB206" s="42">
        <f t="shared" si="100"/>
        <v>0</v>
      </c>
      <c r="AC206" s="42"/>
      <c r="AD206" s="42">
        <f t="shared" si="100"/>
        <v>0</v>
      </c>
      <c r="AE206" s="42"/>
      <c r="AF206" s="71"/>
      <c r="AG206" s="32">
        <f t="shared" si="99"/>
        <v>1303.7</v>
      </c>
      <c r="AH206" s="32">
        <f t="shared" si="98"/>
        <v>1303.7</v>
      </c>
      <c r="AI206" s="32">
        <f t="shared" si="98"/>
        <v>0</v>
      </c>
    </row>
    <row r="207" spans="1:35" s="33" customFormat="1" x14ac:dyDescent="0.25">
      <c r="A207" s="44" t="s">
        <v>29</v>
      </c>
      <c r="B207" s="45">
        <f>H207+J207+L207+N207+P207+R207+T207+V207+X207+Z207+AB207+AD207</f>
        <v>0</v>
      </c>
      <c r="C207" s="45">
        <f t="shared" ref="C207:C210" si="101">H207+J207+L207+N207+P207+R207+T207+V207+X207+Z207+AB207+AD207</f>
        <v>0</v>
      </c>
      <c r="D207" s="45"/>
      <c r="E207" s="45">
        <f t="shared" ref="E207:E210" si="102">I207+K207+M207+O207+Q207+S207+U207+W207+Y207+AA207+AC207+AE207</f>
        <v>0</v>
      </c>
      <c r="F207" s="45" t="e">
        <f>E207/B207*100</f>
        <v>#DIV/0!</v>
      </c>
      <c r="G207" s="45" t="e">
        <f>E207/C207*100</f>
        <v>#DIV/0!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71"/>
      <c r="AG207" s="32">
        <f t="shared" si="99"/>
        <v>0</v>
      </c>
      <c r="AH207" s="32">
        <f t="shared" si="98"/>
        <v>0</v>
      </c>
      <c r="AI207" s="32">
        <f t="shared" si="98"/>
        <v>0</v>
      </c>
    </row>
    <row r="208" spans="1:35" s="33" customFormat="1" x14ac:dyDescent="0.25">
      <c r="A208" s="44" t="s">
        <v>30</v>
      </c>
      <c r="B208" s="45">
        <f>H208+J208+L208+N208+P208+R208+T208+V208+X208+Z208+AB208+AD208</f>
        <v>0</v>
      </c>
      <c r="C208" s="45">
        <f t="shared" si="101"/>
        <v>0</v>
      </c>
      <c r="D208" s="45"/>
      <c r="E208" s="45">
        <f t="shared" si="102"/>
        <v>0</v>
      </c>
      <c r="F208" s="45" t="e">
        <f>E208/B208*100</f>
        <v>#DIV/0!</v>
      </c>
      <c r="G208" s="45" t="e">
        <f>E208/C208*100</f>
        <v>#DIV/0!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71"/>
      <c r="AG208" s="32">
        <f t="shared" si="99"/>
        <v>0</v>
      </c>
      <c r="AH208" s="32">
        <f t="shared" si="98"/>
        <v>0</v>
      </c>
      <c r="AI208" s="32">
        <f t="shared" si="98"/>
        <v>0</v>
      </c>
    </row>
    <row r="209" spans="1:35" s="33" customFormat="1" x14ac:dyDescent="0.25">
      <c r="A209" s="44" t="s">
        <v>31</v>
      </c>
      <c r="B209" s="45">
        <f>H209+J209+L209+N209+P209+R209+T209+V209+X209+Z209+AB209+AD209</f>
        <v>1303.7</v>
      </c>
      <c r="C209" s="45">
        <f t="shared" si="101"/>
        <v>1303.7</v>
      </c>
      <c r="D209" s="45">
        <f>C209</f>
        <v>1303.7</v>
      </c>
      <c r="E209" s="45">
        <f t="shared" si="102"/>
        <v>1303.7</v>
      </c>
      <c r="F209" s="45">
        <f>E209/B209*100</f>
        <v>100</v>
      </c>
      <c r="G209" s="45">
        <f>E209/C209*100</f>
        <v>100</v>
      </c>
      <c r="H209" s="46"/>
      <c r="I209" s="46"/>
      <c r="J209" s="46"/>
      <c r="K209" s="46"/>
      <c r="L209" s="46">
        <v>1303.7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>
        <v>0</v>
      </c>
      <c r="W209" s="46">
        <v>1194.75</v>
      </c>
      <c r="X209" s="46"/>
      <c r="Y209" s="46"/>
      <c r="Z209" s="46"/>
      <c r="AA209" s="46">
        <v>108.95</v>
      </c>
      <c r="AB209" s="46"/>
      <c r="AC209" s="46"/>
      <c r="AD209" s="46"/>
      <c r="AE209" s="46"/>
      <c r="AF209" s="71"/>
      <c r="AG209" s="32">
        <f t="shared" si="99"/>
        <v>1303.7</v>
      </c>
      <c r="AH209" s="32">
        <f t="shared" si="98"/>
        <v>1303.7</v>
      </c>
      <c r="AI209" s="32">
        <f t="shared" si="98"/>
        <v>0</v>
      </c>
    </row>
    <row r="210" spans="1:35" s="33" customFormat="1" x14ac:dyDescent="0.25">
      <c r="A210" s="44" t="s">
        <v>32</v>
      </c>
      <c r="B210" s="45">
        <f>H210+J210+L210+N210+P210+R210+T210+V210+X210+Z210+AB210+AD210</f>
        <v>0</v>
      </c>
      <c r="C210" s="45">
        <f t="shared" si="101"/>
        <v>0</v>
      </c>
      <c r="D210" s="45"/>
      <c r="E210" s="45">
        <f t="shared" si="102"/>
        <v>0</v>
      </c>
      <c r="F210" s="58" t="e">
        <f>E210/B210*100</f>
        <v>#DIV/0!</v>
      </c>
      <c r="G210" s="58" t="e">
        <f>E210/C210*100</f>
        <v>#DIV/0!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71"/>
      <c r="AG210" s="32">
        <f t="shared" si="99"/>
        <v>0</v>
      </c>
      <c r="AH210" s="32">
        <f t="shared" si="98"/>
        <v>0</v>
      </c>
      <c r="AI210" s="32">
        <f t="shared" si="98"/>
        <v>0</v>
      </c>
    </row>
    <row r="211" spans="1:35" s="33" customFormat="1" ht="63.75" x14ac:dyDescent="0.25">
      <c r="A211" s="36" t="s">
        <v>80</v>
      </c>
      <c r="B211" s="58"/>
      <c r="C211" s="58"/>
      <c r="D211" s="58"/>
      <c r="E211" s="58"/>
      <c r="F211" s="58"/>
      <c r="G211" s="58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76" t="s">
        <v>81</v>
      </c>
      <c r="AG211" s="32">
        <f t="shared" si="99"/>
        <v>0</v>
      </c>
      <c r="AH211" s="32">
        <f t="shared" si="98"/>
        <v>0</v>
      </c>
      <c r="AI211" s="32">
        <f t="shared" si="98"/>
        <v>0</v>
      </c>
    </row>
    <row r="212" spans="1:35" s="33" customFormat="1" x14ac:dyDescent="0.25">
      <c r="A212" s="40" t="s">
        <v>28</v>
      </c>
      <c r="B212" s="41">
        <f>B213+B214+B215</f>
        <v>122.5</v>
      </c>
      <c r="C212" s="41">
        <f>C213+C214+C215</f>
        <v>122.5</v>
      </c>
      <c r="D212" s="41">
        <f>D213+D214+D215</f>
        <v>0</v>
      </c>
      <c r="E212" s="41">
        <f>E213+E214+E215</f>
        <v>0</v>
      </c>
      <c r="F212" s="41">
        <f>E212/B212*100</f>
        <v>0</v>
      </c>
      <c r="G212" s="41">
        <f>E212/C212*100</f>
        <v>0</v>
      </c>
      <c r="H212" s="42">
        <f t="shared" ref="H212:AD212" si="103">H213+H214+H215</f>
        <v>0</v>
      </c>
      <c r="I212" s="42"/>
      <c r="J212" s="42">
        <f t="shared" si="103"/>
        <v>0</v>
      </c>
      <c r="K212" s="42"/>
      <c r="L212" s="42">
        <f t="shared" si="103"/>
        <v>0</v>
      </c>
      <c r="M212" s="42"/>
      <c r="N212" s="42">
        <f t="shared" si="103"/>
        <v>0</v>
      </c>
      <c r="O212" s="42"/>
      <c r="P212" s="42">
        <f t="shared" si="103"/>
        <v>0</v>
      </c>
      <c r="Q212" s="42"/>
      <c r="R212" s="42">
        <f t="shared" si="103"/>
        <v>122.5</v>
      </c>
      <c r="S212" s="42"/>
      <c r="T212" s="42">
        <f t="shared" si="103"/>
        <v>0</v>
      </c>
      <c r="U212" s="42"/>
      <c r="V212" s="42">
        <f t="shared" si="103"/>
        <v>0</v>
      </c>
      <c r="W212" s="42"/>
      <c r="X212" s="42">
        <f t="shared" si="103"/>
        <v>0</v>
      </c>
      <c r="Y212" s="42"/>
      <c r="Z212" s="42">
        <f t="shared" si="103"/>
        <v>0</v>
      </c>
      <c r="AA212" s="42"/>
      <c r="AB212" s="42">
        <f t="shared" si="103"/>
        <v>0</v>
      </c>
      <c r="AC212" s="42"/>
      <c r="AD212" s="42">
        <f t="shared" si="103"/>
        <v>0</v>
      </c>
      <c r="AE212" s="42"/>
      <c r="AF212" s="71"/>
      <c r="AG212" s="32">
        <f t="shared" si="99"/>
        <v>122.5</v>
      </c>
      <c r="AH212" s="32">
        <f t="shared" si="98"/>
        <v>122.5</v>
      </c>
      <c r="AI212" s="32">
        <f t="shared" si="98"/>
        <v>0</v>
      </c>
    </row>
    <row r="213" spans="1:35" s="33" customFormat="1" x14ac:dyDescent="0.25">
      <c r="A213" s="44" t="s">
        <v>29</v>
      </c>
      <c r="B213" s="45">
        <f>H213+J213+L213+N213+P213+R213+T213+V213+X213+Z213+AB213+AD213</f>
        <v>0</v>
      </c>
      <c r="C213" s="45">
        <f t="shared" ref="C213:C216" si="104">H213+J213+L213+N213+P213+R213+T213+V213+X213+Z213+AB213+AD213</f>
        <v>0</v>
      </c>
      <c r="D213" s="45"/>
      <c r="E213" s="45">
        <f t="shared" ref="E213:E216" si="105">I213+K213+M213+O213+Q213+S213+U213+W213+Y213+AA213+AC213+AE213</f>
        <v>0</v>
      </c>
      <c r="F213" s="45" t="e">
        <f>E213/B213*100</f>
        <v>#DIV/0!</v>
      </c>
      <c r="G213" s="45" t="e">
        <f>E213/C213*100</f>
        <v>#DIV/0!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71"/>
      <c r="AG213" s="32">
        <f t="shared" si="99"/>
        <v>0</v>
      </c>
      <c r="AH213" s="32">
        <f t="shared" si="98"/>
        <v>0</v>
      </c>
      <c r="AI213" s="32">
        <f t="shared" si="98"/>
        <v>0</v>
      </c>
    </row>
    <row r="214" spans="1:35" s="33" customFormat="1" x14ac:dyDescent="0.25">
      <c r="A214" s="44" t="s">
        <v>30</v>
      </c>
      <c r="B214" s="45">
        <f>H214+J214+L214+N214+P214+R214+T214+V214+X214+Z214+AB214+AD214</f>
        <v>0</v>
      </c>
      <c r="C214" s="45">
        <f t="shared" si="104"/>
        <v>0</v>
      </c>
      <c r="D214" s="45"/>
      <c r="E214" s="45">
        <f t="shared" si="105"/>
        <v>0</v>
      </c>
      <c r="F214" s="45" t="e">
        <f>E214/B214*100</f>
        <v>#DIV/0!</v>
      </c>
      <c r="G214" s="45" t="e">
        <f>E214/C214*100</f>
        <v>#DIV/0!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71"/>
      <c r="AG214" s="32">
        <f t="shared" si="99"/>
        <v>0</v>
      </c>
      <c r="AH214" s="32">
        <f t="shared" si="98"/>
        <v>0</v>
      </c>
      <c r="AI214" s="32">
        <f t="shared" si="98"/>
        <v>0</v>
      </c>
    </row>
    <row r="215" spans="1:35" s="33" customFormat="1" x14ac:dyDescent="0.25">
      <c r="A215" s="44" t="s">
        <v>31</v>
      </c>
      <c r="B215" s="45">
        <f>H215+J215+L215+N215+P215+R215+T215+V215+X215+Z215+AB215+AD215</f>
        <v>122.5</v>
      </c>
      <c r="C215" s="45">
        <f t="shared" si="104"/>
        <v>122.5</v>
      </c>
      <c r="D215" s="45"/>
      <c r="E215" s="45">
        <f t="shared" si="105"/>
        <v>0</v>
      </c>
      <c r="F215" s="45">
        <f>E215/B215*100</f>
        <v>0</v>
      </c>
      <c r="G215" s="45">
        <f>E215/C215*100</f>
        <v>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>
        <v>122.5</v>
      </c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71"/>
      <c r="AG215" s="32">
        <f t="shared" si="99"/>
        <v>122.5</v>
      </c>
      <c r="AH215" s="32">
        <f t="shared" si="98"/>
        <v>122.5</v>
      </c>
      <c r="AI215" s="32">
        <f t="shared" si="98"/>
        <v>0</v>
      </c>
    </row>
    <row r="216" spans="1:35" s="33" customFormat="1" x14ac:dyDescent="0.25">
      <c r="A216" s="44" t="s">
        <v>32</v>
      </c>
      <c r="B216" s="45">
        <f>H216+J216+L216+N216+P216+R216+T216+V216+X216+Z216+AB216+AD216</f>
        <v>0</v>
      </c>
      <c r="C216" s="45">
        <f t="shared" si="104"/>
        <v>0</v>
      </c>
      <c r="D216" s="45"/>
      <c r="E216" s="45">
        <f t="shared" si="105"/>
        <v>0</v>
      </c>
      <c r="F216" s="58" t="e">
        <f>E216/B216*100</f>
        <v>#DIV/0!</v>
      </c>
      <c r="G216" s="58" t="e">
        <f>E216/C216*100</f>
        <v>#DIV/0!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71"/>
      <c r="AG216" s="32">
        <f t="shared" si="99"/>
        <v>0</v>
      </c>
      <c r="AH216" s="32">
        <f t="shared" si="98"/>
        <v>0</v>
      </c>
      <c r="AI216" s="32">
        <f t="shared" si="98"/>
        <v>0</v>
      </c>
    </row>
    <row r="217" spans="1:35" s="22" customFormat="1" ht="18.75" customHeight="1" x14ac:dyDescent="0.25">
      <c r="A217" s="87" t="s">
        <v>82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8"/>
      <c r="AG217" s="32">
        <f t="shared" si="99"/>
        <v>0</v>
      </c>
      <c r="AH217" s="32">
        <f t="shared" si="98"/>
        <v>0</v>
      </c>
      <c r="AI217" s="32">
        <f t="shared" si="98"/>
        <v>0</v>
      </c>
    </row>
    <row r="218" spans="1:35" s="22" customFormat="1" ht="18.75" customHeight="1" x14ac:dyDescent="0.25">
      <c r="A218" s="87" t="s">
        <v>83</v>
      </c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8"/>
      <c r="AG218" s="32">
        <f t="shared" si="99"/>
        <v>0</v>
      </c>
      <c r="AH218" s="32">
        <f t="shared" si="98"/>
        <v>0</v>
      </c>
      <c r="AI218" s="32">
        <f t="shared" si="98"/>
        <v>0</v>
      </c>
    </row>
    <row r="219" spans="1:35" s="27" customFormat="1" ht="69" customHeight="1" x14ac:dyDescent="0.25">
      <c r="A219" s="67" t="s">
        <v>84</v>
      </c>
      <c r="B219" s="101"/>
      <c r="C219" s="101"/>
      <c r="D219" s="101"/>
      <c r="E219" s="101"/>
      <c r="F219" s="101"/>
      <c r="G219" s="101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48"/>
      <c r="AG219" s="32">
        <f t="shared" si="99"/>
        <v>0</v>
      </c>
      <c r="AH219" s="32">
        <f t="shared" si="98"/>
        <v>0</v>
      </c>
      <c r="AI219" s="32">
        <f t="shared" si="98"/>
        <v>0</v>
      </c>
    </row>
    <row r="220" spans="1:35" s="33" customFormat="1" x14ac:dyDescent="0.25">
      <c r="A220" s="70" t="s">
        <v>28</v>
      </c>
      <c r="B220" s="69">
        <f>B221+B222+B223</f>
        <v>23184.23317</v>
      </c>
      <c r="C220" s="69">
        <f>C221+C222+C223</f>
        <v>23184.23317</v>
      </c>
      <c r="D220" s="69">
        <f>D221+D222+D223</f>
        <v>18687.09664</v>
      </c>
      <c r="E220" s="69">
        <f>E221+E222+E223</f>
        <v>18687.09664</v>
      </c>
      <c r="F220" s="69">
        <f>E220/B220*100</f>
        <v>80.602608259568328</v>
      </c>
      <c r="G220" s="69">
        <f>E220/C220*100</f>
        <v>80.602608259568328</v>
      </c>
      <c r="H220" s="69">
        <f>H221+H222+H223</f>
        <v>2586.3809999999999</v>
      </c>
      <c r="I220" s="69">
        <f>I221+I222+I223</f>
        <v>1869.3820000000001</v>
      </c>
      <c r="J220" s="69">
        <f t="shared" ref="J220:AE220" si="106">J221+J222+J223</f>
        <v>2127.607</v>
      </c>
      <c r="K220" s="69">
        <f t="shared" si="106"/>
        <v>1637.29</v>
      </c>
      <c r="L220" s="69">
        <f t="shared" si="106"/>
        <v>1258.846</v>
      </c>
      <c r="M220" s="69">
        <f t="shared" si="106"/>
        <v>1011.29</v>
      </c>
      <c r="N220" s="69">
        <f t="shared" si="106"/>
        <v>2640.5609999999997</v>
      </c>
      <c r="O220" s="69">
        <f t="shared" si="106"/>
        <v>2303.66</v>
      </c>
      <c r="P220" s="69">
        <f t="shared" si="106"/>
        <v>1553.713</v>
      </c>
      <c r="Q220" s="69">
        <f t="shared" si="106"/>
        <v>2380.5299999999997</v>
      </c>
      <c r="R220" s="69">
        <f t="shared" si="106"/>
        <v>2037.6179999999999</v>
      </c>
      <c r="S220" s="69">
        <f t="shared" si="106"/>
        <v>2496.6999999999998</v>
      </c>
      <c r="T220" s="69">
        <f t="shared" si="106"/>
        <v>2976.6941700000002</v>
      </c>
      <c r="U220" s="69">
        <f t="shared" si="106"/>
        <v>3131.87</v>
      </c>
      <c r="V220" s="69">
        <f t="shared" si="106"/>
        <v>1582.712</v>
      </c>
      <c r="W220" s="69">
        <f t="shared" si="106"/>
        <v>1307.7944600000001</v>
      </c>
      <c r="X220" s="69">
        <f t="shared" si="106"/>
        <v>704.81899999999996</v>
      </c>
      <c r="Y220" s="69">
        <f t="shared" si="106"/>
        <v>972.53786999999988</v>
      </c>
      <c r="Z220" s="69">
        <f t="shared" si="106"/>
        <v>2640.5630000000001</v>
      </c>
      <c r="AA220" s="69">
        <f t="shared" si="106"/>
        <v>1576.04231</v>
      </c>
      <c r="AB220" s="69">
        <f t="shared" si="106"/>
        <v>1533.713</v>
      </c>
      <c r="AC220" s="69">
        <f t="shared" si="106"/>
        <v>0</v>
      </c>
      <c r="AD220" s="69">
        <f t="shared" si="106"/>
        <v>1541.0060000000001</v>
      </c>
      <c r="AE220" s="69">
        <f t="shared" si="106"/>
        <v>0</v>
      </c>
      <c r="AF220" s="71"/>
      <c r="AG220" s="32">
        <f t="shared" si="99"/>
        <v>23184.233170000003</v>
      </c>
      <c r="AH220" s="32">
        <f t="shared" si="98"/>
        <v>15181.420169999999</v>
      </c>
      <c r="AI220" s="32">
        <f t="shared" si="98"/>
        <v>14830.721999999998</v>
      </c>
    </row>
    <row r="221" spans="1:35" s="33" customFormat="1" x14ac:dyDescent="0.25">
      <c r="A221" s="72" t="s">
        <v>29</v>
      </c>
      <c r="B221" s="73">
        <f>B227+B233</f>
        <v>0</v>
      </c>
      <c r="C221" s="73">
        <f>H221</f>
        <v>0</v>
      </c>
      <c r="D221" s="73">
        <v>0</v>
      </c>
      <c r="E221" s="73">
        <f>I221</f>
        <v>0</v>
      </c>
      <c r="F221" s="103" t="e">
        <f>E221/B221*100</f>
        <v>#DIV/0!</v>
      </c>
      <c r="G221" s="103" t="e">
        <f>E221/C221*100</f>
        <v>#DIV/0!</v>
      </c>
      <c r="H221" s="73">
        <f t="shared" ref="H221:AE224" si="107">H227+H233+H239</f>
        <v>0</v>
      </c>
      <c r="I221" s="73">
        <f t="shared" si="107"/>
        <v>0</v>
      </c>
      <c r="J221" s="73">
        <f t="shared" si="107"/>
        <v>0</v>
      </c>
      <c r="K221" s="73">
        <f t="shared" si="107"/>
        <v>0</v>
      </c>
      <c r="L221" s="73">
        <f t="shared" si="107"/>
        <v>0</v>
      </c>
      <c r="M221" s="73">
        <f t="shared" si="107"/>
        <v>0</v>
      </c>
      <c r="N221" s="73">
        <f t="shared" si="107"/>
        <v>0</v>
      </c>
      <c r="O221" s="73">
        <f t="shared" si="107"/>
        <v>0</v>
      </c>
      <c r="P221" s="73">
        <f t="shared" si="107"/>
        <v>0</v>
      </c>
      <c r="Q221" s="73">
        <f t="shared" si="107"/>
        <v>0</v>
      </c>
      <c r="R221" s="73">
        <f t="shared" si="107"/>
        <v>0</v>
      </c>
      <c r="S221" s="73">
        <f t="shared" si="107"/>
        <v>0</v>
      </c>
      <c r="T221" s="73">
        <f t="shared" si="107"/>
        <v>0</v>
      </c>
      <c r="U221" s="73">
        <f t="shared" si="107"/>
        <v>0</v>
      </c>
      <c r="V221" s="73">
        <f t="shared" si="107"/>
        <v>0</v>
      </c>
      <c r="W221" s="73">
        <f t="shared" si="107"/>
        <v>0</v>
      </c>
      <c r="X221" s="73">
        <f t="shared" si="107"/>
        <v>0</v>
      </c>
      <c r="Y221" s="73">
        <f t="shared" si="107"/>
        <v>0</v>
      </c>
      <c r="Z221" s="73">
        <f t="shared" si="107"/>
        <v>0</v>
      </c>
      <c r="AA221" s="73">
        <f t="shared" si="107"/>
        <v>0</v>
      </c>
      <c r="AB221" s="73">
        <f t="shared" si="107"/>
        <v>0</v>
      </c>
      <c r="AC221" s="73">
        <f t="shared" si="107"/>
        <v>0</v>
      </c>
      <c r="AD221" s="73">
        <f t="shared" si="107"/>
        <v>0</v>
      </c>
      <c r="AE221" s="73">
        <f t="shared" si="107"/>
        <v>0</v>
      </c>
      <c r="AF221" s="71"/>
      <c r="AG221" s="32">
        <f t="shared" si="99"/>
        <v>0</v>
      </c>
      <c r="AH221" s="32">
        <f t="shared" si="98"/>
        <v>0</v>
      </c>
      <c r="AI221" s="32">
        <f t="shared" si="98"/>
        <v>0</v>
      </c>
    </row>
    <row r="222" spans="1:35" s="33" customFormat="1" x14ac:dyDescent="0.25">
      <c r="A222" s="72" t="s">
        <v>30</v>
      </c>
      <c r="B222" s="73">
        <f>B228+B234</f>
        <v>0</v>
      </c>
      <c r="C222" s="73">
        <f>H222</f>
        <v>0</v>
      </c>
      <c r="D222" s="73">
        <v>0</v>
      </c>
      <c r="E222" s="73">
        <f>I222</f>
        <v>0</v>
      </c>
      <c r="F222" s="103" t="e">
        <f>E222/B222*100</f>
        <v>#DIV/0!</v>
      </c>
      <c r="G222" s="103" t="e">
        <f>E222/C222*100</f>
        <v>#DIV/0!</v>
      </c>
      <c r="H222" s="73">
        <f t="shared" si="107"/>
        <v>0</v>
      </c>
      <c r="I222" s="73">
        <f t="shared" si="107"/>
        <v>0</v>
      </c>
      <c r="J222" s="73">
        <f t="shared" si="107"/>
        <v>0</v>
      </c>
      <c r="K222" s="73">
        <f t="shared" si="107"/>
        <v>0</v>
      </c>
      <c r="L222" s="73">
        <f t="shared" si="107"/>
        <v>0</v>
      </c>
      <c r="M222" s="73">
        <f t="shared" si="107"/>
        <v>0</v>
      </c>
      <c r="N222" s="73">
        <f t="shared" si="107"/>
        <v>0</v>
      </c>
      <c r="O222" s="73">
        <f t="shared" si="107"/>
        <v>0</v>
      </c>
      <c r="P222" s="73">
        <f t="shared" si="107"/>
        <v>0</v>
      </c>
      <c r="Q222" s="73">
        <f t="shared" si="107"/>
        <v>0</v>
      </c>
      <c r="R222" s="73">
        <f t="shared" si="107"/>
        <v>0</v>
      </c>
      <c r="S222" s="73">
        <f t="shared" si="107"/>
        <v>0</v>
      </c>
      <c r="T222" s="73">
        <f t="shared" si="107"/>
        <v>0</v>
      </c>
      <c r="U222" s="73">
        <f t="shared" si="107"/>
        <v>0</v>
      </c>
      <c r="V222" s="73">
        <f t="shared" si="107"/>
        <v>0</v>
      </c>
      <c r="W222" s="73">
        <f t="shared" si="107"/>
        <v>0</v>
      </c>
      <c r="X222" s="73">
        <f t="shared" si="107"/>
        <v>0</v>
      </c>
      <c r="Y222" s="73">
        <f t="shared" si="107"/>
        <v>0</v>
      </c>
      <c r="Z222" s="73">
        <f t="shared" si="107"/>
        <v>0</v>
      </c>
      <c r="AA222" s="73">
        <f t="shared" si="107"/>
        <v>0</v>
      </c>
      <c r="AB222" s="73">
        <f t="shared" si="107"/>
        <v>0</v>
      </c>
      <c r="AC222" s="73">
        <f t="shared" si="107"/>
        <v>0</v>
      </c>
      <c r="AD222" s="73">
        <f t="shared" si="107"/>
        <v>0</v>
      </c>
      <c r="AE222" s="73">
        <f t="shared" si="107"/>
        <v>0</v>
      </c>
      <c r="AF222" s="71"/>
      <c r="AG222" s="32">
        <f t="shared" si="99"/>
        <v>0</v>
      </c>
      <c r="AH222" s="32">
        <f t="shared" si="98"/>
        <v>0</v>
      </c>
      <c r="AI222" s="32">
        <f t="shared" si="98"/>
        <v>0</v>
      </c>
    </row>
    <row r="223" spans="1:35" s="33" customFormat="1" x14ac:dyDescent="0.25">
      <c r="A223" s="72" t="s">
        <v>31</v>
      </c>
      <c r="B223" s="73">
        <f>B229+B235+B241</f>
        <v>23184.23317</v>
      </c>
      <c r="C223" s="73">
        <f>C229+C235+C241</f>
        <v>23184.23317</v>
      </c>
      <c r="D223" s="73">
        <f>D229+D235+D241</f>
        <v>18687.09664</v>
      </c>
      <c r="E223" s="73">
        <f>E229+E235+E241</f>
        <v>18687.09664</v>
      </c>
      <c r="F223" s="103">
        <f>E223/B223*100</f>
        <v>80.602608259568328</v>
      </c>
      <c r="G223" s="103">
        <f>E223/C223*100</f>
        <v>80.602608259568328</v>
      </c>
      <c r="H223" s="73">
        <f>H229+H235+H241</f>
        <v>2586.3809999999999</v>
      </c>
      <c r="I223" s="73">
        <f>I229+I235+I241</f>
        <v>1869.3820000000001</v>
      </c>
      <c r="J223" s="73">
        <f t="shared" si="107"/>
        <v>2127.607</v>
      </c>
      <c r="K223" s="73">
        <f t="shared" si="107"/>
        <v>1637.29</v>
      </c>
      <c r="L223" s="73">
        <f t="shared" si="107"/>
        <v>1258.846</v>
      </c>
      <c r="M223" s="73">
        <f t="shared" si="107"/>
        <v>1011.29</v>
      </c>
      <c r="N223" s="73">
        <f t="shared" si="107"/>
        <v>2640.5609999999997</v>
      </c>
      <c r="O223" s="73">
        <f t="shared" si="107"/>
        <v>2303.66</v>
      </c>
      <c r="P223" s="73">
        <f t="shared" si="107"/>
        <v>1553.713</v>
      </c>
      <c r="Q223" s="73">
        <f t="shared" si="107"/>
        <v>2380.5299999999997</v>
      </c>
      <c r="R223" s="73">
        <f t="shared" si="107"/>
        <v>2037.6179999999999</v>
      </c>
      <c r="S223" s="73">
        <f t="shared" si="107"/>
        <v>2496.6999999999998</v>
      </c>
      <c r="T223" s="73">
        <f t="shared" si="107"/>
        <v>2976.6941700000002</v>
      </c>
      <c r="U223" s="73">
        <f t="shared" si="107"/>
        <v>3131.87</v>
      </c>
      <c r="V223" s="73">
        <f t="shared" si="107"/>
        <v>1582.712</v>
      </c>
      <c r="W223" s="73">
        <f t="shared" si="107"/>
        <v>1307.7944600000001</v>
      </c>
      <c r="X223" s="73">
        <f t="shared" si="107"/>
        <v>704.81899999999996</v>
      </c>
      <c r="Y223" s="73">
        <f t="shared" si="107"/>
        <v>972.53786999999988</v>
      </c>
      <c r="Z223" s="73">
        <f t="shared" si="107"/>
        <v>2640.5630000000001</v>
      </c>
      <c r="AA223" s="73">
        <f t="shared" si="107"/>
        <v>1576.04231</v>
      </c>
      <c r="AB223" s="73">
        <f t="shared" si="107"/>
        <v>1533.713</v>
      </c>
      <c r="AC223" s="73">
        <f t="shared" si="107"/>
        <v>0</v>
      </c>
      <c r="AD223" s="73">
        <f t="shared" si="107"/>
        <v>1541.0060000000001</v>
      </c>
      <c r="AE223" s="73">
        <f t="shared" si="107"/>
        <v>0</v>
      </c>
      <c r="AF223" s="71"/>
      <c r="AG223" s="32">
        <f t="shared" si="99"/>
        <v>23184.233170000003</v>
      </c>
      <c r="AH223" s="32">
        <f t="shared" si="98"/>
        <v>15181.420169999999</v>
      </c>
      <c r="AI223" s="32">
        <f t="shared" si="98"/>
        <v>14830.721999999998</v>
      </c>
    </row>
    <row r="224" spans="1:35" s="33" customFormat="1" x14ac:dyDescent="0.25">
      <c r="A224" s="72" t="s">
        <v>32</v>
      </c>
      <c r="B224" s="73">
        <f>B230+B236</f>
        <v>0</v>
      </c>
      <c r="C224" s="73">
        <f>H224</f>
        <v>0</v>
      </c>
      <c r="D224" s="73">
        <v>0</v>
      </c>
      <c r="E224" s="73">
        <f>I224</f>
        <v>0</v>
      </c>
      <c r="F224" s="103" t="e">
        <f>E224/B224*100</f>
        <v>#DIV/0!</v>
      </c>
      <c r="G224" s="103" t="e">
        <f>E224/C224*100</f>
        <v>#DIV/0!</v>
      </c>
      <c r="H224" s="73">
        <f t="shared" si="107"/>
        <v>0</v>
      </c>
      <c r="I224" s="73">
        <f t="shared" si="107"/>
        <v>0</v>
      </c>
      <c r="J224" s="73">
        <f t="shared" si="107"/>
        <v>0</v>
      </c>
      <c r="K224" s="73">
        <f t="shared" si="107"/>
        <v>0</v>
      </c>
      <c r="L224" s="73">
        <f t="shared" si="107"/>
        <v>0</v>
      </c>
      <c r="M224" s="73">
        <f t="shared" si="107"/>
        <v>0</v>
      </c>
      <c r="N224" s="73">
        <f t="shared" si="107"/>
        <v>0</v>
      </c>
      <c r="O224" s="73">
        <f t="shared" si="107"/>
        <v>0</v>
      </c>
      <c r="P224" s="73">
        <f t="shared" si="107"/>
        <v>0</v>
      </c>
      <c r="Q224" s="73">
        <f t="shared" si="107"/>
        <v>0</v>
      </c>
      <c r="R224" s="73">
        <f t="shared" si="107"/>
        <v>0</v>
      </c>
      <c r="S224" s="73">
        <f t="shared" si="107"/>
        <v>0</v>
      </c>
      <c r="T224" s="73">
        <f t="shared" si="107"/>
        <v>0</v>
      </c>
      <c r="U224" s="73">
        <f t="shared" si="107"/>
        <v>0</v>
      </c>
      <c r="V224" s="73">
        <f t="shared" si="107"/>
        <v>0</v>
      </c>
      <c r="W224" s="73">
        <f t="shared" si="107"/>
        <v>0</v>
      </c>
      <c r="X224" s="73">
        <f t="shared" si="107"/>
        <v>0</v>
      </c>
      <c r="Y224" s="73">
        <f t="shared" si="107"/>
        <v>0</v>
      </c>
      <c r="Z224" s="73">
        <f t="shared" si="107"/>
        <v>0</v>
      </c>
      <c r="AA224" s="73">
        <f t="shared" si="107"/>
        <v>0</v>
      </c>
      <c r="AB224" s="73">
        <f t="shared" si="107"/>
        <v>0</v>
      </c>
      <c r="AC224" s="73">
        <f t="shared" si="107"/>
        <v>0</v>
      </c>
      <c r="AD224" s="73">
        <f t="shared" si="107"/>
        <v>0</v>
      </c>
      <c r="AE224" s="73">
        <f t="shared" si="107"/>
        <v>0</v>
      </c>
      <c r="AF224" s="71"/>
      <c r="AG224" s="32">
        <f t="shared" si="99"/>
        <v>0</v>
      </c>
      <c r="AH224" s="32">
        <f t="shared" si="98"/>
        <v>0</v>
      </c>
      <c r="AI224" s="32">
        <f t="shared" si="98"/>
        <v>0</v>
      </c>
    </row>
    <row r="225" spans="1:37" s="33" customFormat="1" ht="75.75" customHeight="1" x14ac:dyDescent="0.25">
      <c r="A225" s="56" t="s">
        <v>85</v>
      </c>
      <c r="B225" s="41"/>
      <c r="C225" s="41"/>
      <c r="D225" s="41"/>
      <c r="E225" s="41"/>
      <c r="F225" s="41"/>
      <c r="G225" s="41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71"/>
      <c r="AG225" s="32">
        <f t="shared" si="99"/>
        <v>0</v>
      </c>
      <c r="AH225" s="32">
        <f t="shared" si="98"/>
        <v>0</v>
      </c>
      <c r="AI225" s="32">
        <f t="shared" si="98"/>
        <v>0</v>
      </c>
    </row>
    <row r="226" spans="1:37" s="27" customFormat="1" x14ac:dyDescent="0.25">
      <c r="A226" s="40" t="s">
        <v>28</v>
      </c>
      <c r="B226" s="41">
        <f>B227+B228+B229</f>
        <v>17281.707419999999</v>
      </c>
      <c r="C226" s="41">
        <f>C227+C228+C229</f>
        <v>17281.707419999999</v>
      </c>
      <c r="D226" s="41">
        <f>D227+D228+D229</f>
        <v>14138.378500000001</v>
      </c>
      <c r="E226" s="41">
        <f>E227+E228+E229</f>
        <v>14138.378500000001</v>
      </c>
      <c r="F226" s="75">
        <f>E226/B226*100</f>
        <v>81.811236334424649</v>
      </c>
      <c r="G226" s="75">
        <f>E226/C226*100</f>
        <v>81.811236334424649</v>
      </c>
      <c r="H226" s="42">
        <f t="shared" ref="H226:AD226" si="108">H227+H228+H229</f>
        <v>2021.7729999999999</v>
      </c>
      <c r="I226" s="42">
        <f t="shared" si="108"/>
        <v>1459.38</v>
      </c>
      <c r="J226" s="42">
        <f t="shared" si="108"/>
        <v>1569.682</v>
      </c>
      <c r="K226" s="42">
        <f t="shared" si="108"/>
        <v>1202.55</v>
      </c>
      <c r="L226" s="42">
        <f t="shared" si="108"/>
        <v>945.26800000000003</v>
      </c>
      <c r="M226" s="42">
        <f t="shared" si="108"/>
        <v>781.25</v>
      </c>
      <c r="N226" s="42">
        <f t="shared" si="108"/>
        <v>1941.703</v>
      </c>
      <c r="O226" s="42">
        <f>O227+O228+O229</f>
        <v>1623.25</v>
      </c>
      <c r="P226" s="42">
        <f t="shared" si="108"/>
        <v>1146.4939999999999</v>
      </c>
      <c r="Q226" s="42">
        <f t="shared" si="108"/>
        <v>1927.03</v>
      </c>
      <c r="R226" s="42">
        <f t="shared" si="108"/>
        <v>1604.434</v>
      </c>
      <c r="S226" s="42">
        <f t="shared" si="108"/>
        <v>1811.92</v>
      </c>
      <c r="T226" s="42">
        <f t="shared" si="108"/>
        <v>2182.0104200000001</v>
      </c>
      <c r="U226" s="42">
        <f t="shared" si="108"/>
        <v>2515.75</v>
      </c>
      <c r="V226" s="42">
        <f t="shared" si="108"/>
        <v>1195.4939999999999</v>
      </c>
      <c r="W226" s="42">
        <f>W227+W228+W229</f>
        <v>971.56161999999995</v>
      </c>
      <c r="X226" s="42">
        <f t="shared" si="108"/>
        <v>452.435</v>
      </c>
      <c r="Y226" s="42">
        <f t="shared" si="108"/>
        <v>611.97416999999996</v>
      </c>
      <c r="Z226" s="42">
        <f t="shared" si="108"/>
        <v>1941.703</v>
      </c>
      <c r="AA226" s="42">
        <f>AA227+AA228+AA229</f>
        <v>1233.71271</v>
      </c>
      <c r="AB226" s="42">
        <f t="shared" si="108"/>
        <v>1146.4939999999999</v>
      </c>
      <c r="AC226" s="42"/>
      <c r="AD226" s="42">
        <f t="shared" si="108"/>
        <v>1134.2170000000001</v>
      </c>
      <c r="AE226" s="42"/>
      <c r="AF226" s="48"/>
      <c r="AG226" s="32">
        <f t="shared" si="99"/>
        <v>17281.707419999999</v>
      </c>
      <c r="AH226" s="32">
        <f t="shared" si="98"/>
        <v>11411.36442</v>
      </c>
      <c r="AI226" s="32">
        <f t="shared" si="98"/>
        <v>11321.130000000001</v>
      </c>
    </row>
    <row r="227" spans="1:37" s="27" customFormat="1" x14ac:dyDescent="0.25">
      <c r="A227" s="44" t="s">
        <v>29</v>
      </c>
      <c r="B227" s="45">
        <f>H227+J227+L227+N227+P227+R227+T227+V227+X227+Z227+AB227+AD227</f>
        <v>0</v>
      </c>
      <c r="C227" s="45">
        <f t="shared" ref="C227:C230" si="109">H227+J227+L227+N227+P227+R227+T227+V227+X227+Z227+AB227+AD227</f>
        <v>0</v>
      </c>
      <c r="D227" s="45">
        <v>0</v>
      </c>
      <c r="E227" s="45">
        <f t="shared" ref="E227:E230" si="110">I227+K227+M227+O227+Q227+S227+U227+W227+Y227+AA227+AC227+AE227</f>
        <v>0</v>
      </c>
      <c r="F227" s="95" t="e">
        <f>E227/B227*100</f>
        <v>#DIV/0!</v>
      </c>
      <c r="G227" s="95" t="e">
        <f>E227/C227*100</f>
        <v>#DIV/0!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8"/>
      <c r="AG227" s="32">
        <f t="shared" si="99"/>
        <v>0</v>
      </c>
      <c r="AH227" s="32">
        <f t="shared" si="98"/>
        <v>0</v>
      </c>
      <c r="AI227" s="32">
        <f t="shared" si="98"/>
        <v>0</v>
      </c>
    </row>
    <row r="228" spans="1:37" s="27" customFormat="1" x14ac:dyDescent="0.25">
      <c r="A228" s="78" t="s">
        <v>30</v>
      </c>
      <c r="B228" s="45">
        <f>H228+J228+L228+N228+P228+R228+T228+V228+X228+Z228+AB228+AD228</f>
        <v>0</v>
      </c>
      <c r="C228" s="45">
        <f t="shared" si="109"/>
        <v>0</v>
      </c>
      <c r="D228" s="45">
        <v>0</v>
      </c>
      <c r="E228" s="45">
        <f t="shared" si="110"/>
        <v>0</v>
      </c>
      <c r="F228" s="95" t="e">
        <f>E228/B228*100</f>
        <v>#DIV/0!</v>
      </c>
      <c r="G228" s="95" t="e">
        <f>E228/C228*100</f>
        <v>#DIV/0!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8"/>
      <c r="AG228" s="32">
        <f t="shared" si="99"/>
        <v>0</v>
      </c>
      <c r="AH228" s="32">
        <f t="shared" si="98"/>
        <v>0</v>
      </c>
      <c r="AI228" s="32">
        <f t="shared" si="98"/>
        <v>0</v>
      </c>
    </row>
    <row r="229" spans="1:37" s="27" customFormat="1" x14ac:dyDescent="0.25">
      <c r="A229" s="44" t="s">
        <v>31</v>
      </c>
      <c r="B229" s="45">
        <f>H229+J229+L229+N229+P229+R229+T229+V229+X229+Z229+AB229+AD229</f>
        <v>17281.707419999999</v>
      </c>
      <c r="C229" s="45">
        <f t="shared" si="109"/>
        <v>17281.707419999999</v>
      </c>
      <c r="D229" s="45">
        <f>E229</f>
        <v>14138.378500000001</v>
      </c>
      <c r="E229" s="45">
        <f t="shared" si="110"/>
        <v>14138.378500000001</v>
      </c>
      <c r="F229" s="95">
        <f>E229/B229*100</f>
        <v>81.811236334424649</v>
      </c>
      <c r="G229" s="95">
        <f>E229/C229*100</f>
        <v>81.811236334424649</v>
      </c>
      <c r="H229" s="46">
        <v>2021.7729999999999</v>
      </c>
      <c r="I229" s="46">
        <v>1459.38</v>
      </c>
      <c r="J229" s="46">
        <v>1569.682</v>
      </c>
      <c r="K229" s="46">
        <v>1202.55</v>
      </c>
      <c r="L229" s="46">
        <v>945.26800000000003</v>
      </c>
      <c r="M229" s="46">
        <v>781.25</v>
      </c>
      <c r="N229" s="46">
        <v>1941.703</v>
      </c>
      <c r="O229" s="46">
        <v>1623.25</v>
      </c>
      <c r="P229" s="46">
        <v>1146.4939999999999</v>
      </c>
      <c r="Q229" s="46">
        <v>1927.03</v>
      </c>
      <c r="R229" s="46">
        <v>1604.434</v>
      </c>
      <c r="S229" s="46">
        <v>1811.92</v>
      </c>
      <c r="T229" s="46">
        <v>2182.0104200000001</v>
      </c>
      <c r="U229" s="46">
        <v>2515.75</v>
      </c>
      <c r="V229" s="46">
        <v>1195.4939999999999</v>
      </c>
      <c r="W229" s="46">
        <v>971.56161999999995</v>
      </c>
      <c r="X229" s="46">
        <v>452.435</v>
      </c>
      <c r="Y229" s="46">
        <v>611.97416999999996</v>
      </c>
      <c r="Z229" s="46">
        <v>1941.703</v>
      </c>
      <c r="AA229" s="46">
        <v>1233.71271</v>
      </c>
      <c r="AB229" s="46">
        <v>1146.4939999999999</v>
      </c>
      <c r="AC229" s="46"/>
      <c r="AD229" s="46">
        <v>1134.2170000000001</v>
      </c>
      <c r="AE229" s="46"/>
      <c r="AF229" s="48"/>
      <c r="AG229" s="32">
        <f t="shared" si="99"/>
        <v>17281.707419999999</v>
      </c>
      <c r="AH229" s="32">
        <f t="shared" si="98"/>
        <v>11411.36442</v>
      </c>
      <c r="AI229" s="32">
        <f t="shared" si="98"/>
        <v>11321.130000000001</v>
      </c>
    </row>
    <row r="230" spans="1:37" s="27" customFormat="1" x14ac:dyDescent="0.25">
      <c r="A230" s="44" t="s">
        <v>32</v>
      </c>
      <c r="B230" s="45">
        <f>H230+J230+L230+N230+P230+R230+T230+V230+X230+Z230+AB230+AD230</f>
        <v>0</v>
      </c>
      <c r="C230" s="45">
        <f t="shared" si="109"/>
        <v>0</v>
      </c>
      <c r="D230" s="45">
        <v>0</v>
      </c>
      <c r="E230" s="45">
        <f t="shared" si="110"/>
        <v>0</v>
      </c>
      <c r="F230" s="95" t="e">
        <f>E230/B230*100</f>
        <v>#DIV/0!</v>
      </c>
      <c r="G230" s="95" t="e">
        <f>E230/C230*100</f>
        <v>#DIV/0!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8"/>
      <c r="AG230" s="32">
        <f t="shared" si="99"/>
        <v>0</v>
      </c>
      <c r="AH230" s="32">
        <f t="shared" si="98"/>
        <v>0</v>
      </c>
      <c r="AI230" s="32">
        <f t="shared" si="98"/>
        <v>0</v>
      </c>
    </row>
    <row r="231" spans="1:37" s="27" customFormat="1" ht="57.75" customHeight="1" x14ac:dyDescent="0.25">
      <c r="A231" s="56" t="s">
        <v>86</v>
      </c>
      <c r="B231" s="41"/>
      <c r="C231" s="41"/>
      <c r="D231" s="41"/>
      <c r="E231" s="41"/>
      <c r="F231" s="41"/>
      <c r="G231" s="41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8"/>
      <c r="AG231" s="32">
        <f t="shared" si="99"/>
        <v>0</v>
      </c>
      <c r="AH231" s="32">
        <f t="shared" si="98"/>
        <v>0</v>
      </c>
      <c r="AI231" s="32">
        <f t="shared" si="98"/>
        <v>0</v>
      </c>
    </row>
    <row r="232" spans="1:37" s="27" customFormat="1" x14ac:dyDescent="0.25">
      <c r="A232" s="40" t="s">
        <v>28</v>
      </c>
      <c r="B232" s="41">
        <f>B233+B234+B235</f>
        <v>5902.5257499999998</v>
      </c>
      <c r="C232" s="41">
        <f>C233+C234+C235</f>
        <v>5902.5257499999998</v>
      </c>
      <c r="D232" s="41">
        <f>D233+D234+D235</f>
        <v>4548.7181399999999</v>
      </c>
      <c r="E232" s="41">
        <f>E233+E234+E235</f>
        <v>4548.7181399999999</v>
      </c>
      <c r="F232" s="75">
        <f>E232/B232*100</f>
        <v>77.063927082401975</v>
      </c>
      <c r="G232" s="75">
        <f>E232/C232*100</f>
        <v>77.063927082401975</v>
      </c>
      <c r="H232" s="42">
        <f t="shared" ref="H232:M232" si="111">H233+H234+H235</f>
        <v>564.60799999999995</v>
      </c>
      <c r="I232" s="42">
        <f t="shared" si="111"/>
        <v>410.00200000000001</v>
      </c>
      <c r="J232" s="42">
        <f t="shared" si="111"/>
        <v>557.92499999999995</v>
      </c>
      <c r="K232" s="42">
        <f t="shared" si="111"/>
        <v>434.74</v>
      </c>
      <c r="L232" s="42">
        <f t="shared" si="111"/>
        <v>313.57799999999997</v>
      </c>
      <c r="M232" s="42">
        <f t="shared" si="111"/>
        <v>230.04</v>
      </c>
      <c r="N232" s="42">
        <f>N235</f>
        <v>698.85799999999995</v>
      </c>
      <c r="O232" s="42">
        <f>O235</f>
        <v>680.41</v>
      </c>
      <c r="P232" s="42">
        <f t="shared" ref="P232:Z232" si="112">P233+P234+P235</f>
        <v>407.21899999999999</v>
      </c>
      <c r="Q232" s="42">
        <f t="shared" si="112"/>
        <v>453.5</v>
      </c>
      <c r="R232" s="42">
        <f t="shared" si="112"/>
        <v>433.18400000000003</v>
      </c>
      <c r="S232" s="42">
        <f t="shared" si="112"/>
        <v>684.78</v>
      </c>
      <c r="T232" s="42">
        <f t="shared" si="112"/>
        <v>794.68375000000003</v>
      </c>
      <c r="U232" s="42">
        <f t="shared" si="112"/>
        <v>616.12</v>
      </c>
      <c r="V232" s="42">
        <f t="shared" si="112"/>
        <v>387.21800000000002</v>
      </c>
      <c r="W232" s="42">
        <f>W233+W234+W235</f>
        <v>336.23284000000001</v>
      </c>
      <c r="X232" s="42">
        <f t="shared" si="112"/>
        <v>252.38399999999999</v>
      </c>
      <c r="Y232" s="42">
        <f t="shared" si="112"/>
        <v>360.56369999999998</v>
      </c>
      <c r="Z232" s="42">
        <f t="shared" si="112"/>
        <v>698.86</v>
      </c>
      <c r="AA232" s="42">
        <f>AA233+AA234+AA235</f>
        <v>342.32960000000003</v>
      </c>
      <c r="AB232" s="42">
        <f>AB235</f>
        <v>387.21899999999999</v>
      </c>
      <c r="AC232" s="42"/>
      <c r="AD232" s="42">
        <f>AD233+AD234+AD235</f>
        <v>406.78899999999999</v>
      </c>
      <c r="AE232" s="42"/>
      <c r="AF232" s="48"/>
      <c r="AG232" s="32">
        <f t="shared" si="99"/>
        <v>5902.5257499999998</v>
      </c>
      <c r="AH232" s="32">
        <f t="shared" si="98"/>
        <v>3770.0557500000004</v>
      </c>
      <c r="AI232" s="32">
        <f t="shared" si="98"/>
        <v>3509.5919999999996</v>
      </c>
    </row>
    <row r="233" spans="1:37" s="27" customFormat="1" x14ac:dyDescent="0.25">
      <c r="A233" s="44" t="s">
        <v>29</v>
      </c>
      <c r="B233" s="45">
        <f>H233+J233+L233+N233+P233+R233+T233+V233+X233+Z233+AB233+AD233</f>
        <v>0</v>
      </c>
      <c r="C233" s="45">
        <f t="shared" ref="C233:C236" si="113">H233+J233+L233+N233+P233+R233+T233+V233+X233+Z233+AB233+AD233</f>
        <v>0</v>
      </c>
      <c r="D233" s="45">
        <v>0</v>
      </c>
      <c r="E233" s="45">
        <f t="shared" ref="E233:E236" si="114">I233+K233+M233+O233+Q233+S233+U233+W233+Y233+AA233+AC233+AE233</f>
        <v>0</v>
      </c>
      <c r="F233" s="95" t="e">
        <f>E233/B233*100</f>
        <v>#DIV/0!</v>
      </c>
      <c r="G233" s="95" t="e">
        <f>E233/C233*100</f>
        <v>#DIV/0!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8"/>
      <c r="AG233" s="32">
        <f t="shared" si="99"/>
        <v>0</v>
      </c>
      <c r="AH233" s="32">
        <f t="shared" si="98"/>
        <v>0</v>
      </c>
      <c r="AI233" s="32">
        <f t="shared" si="98"/>
        <v>0</v>
      </c>
    </row>
    <row r="234" spans="1:37" s="27" customFormat="1" x14ac:dyDescent="0.25">
      <c r="A234" s="78" t="s">
        <v>30</v>
      </c>
      <c r="B234" s="45">
        <f>H234+J234+L234+N234+P234+R234+T234+V234+X234+Z234+AB234+AD234</f>
        <v>0</v>
      </c>
      <c r="C234" s="45">
        <f t="shared" si="113"/>
        <v>0</v>
      </c>
      <c r="D234" s="45">
        <v>0</v>
      </c>
      <c r="E234" s="45">
        <f t="shared" si="114"/>
        <v>0</v>
      </c>
      <c r="F234" s="95" t="e">
        <f>E234/B234*100</f>
        <v>#DIV/0!</v>
      </c>
      <c r="G234" s="95" t="e">
        <f>E234/C234*100</f>
        <v>#DIV/0!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8"/>
      <c r="AG234" s="32">
        <f t="shared" si="99"/>
        <v>0</v>
      </c>
      <c r="AH234" s="32">
        <f t="shared" si="98"/>
        <v>0</v>
      </c>
      <c r="AI234" s="32">
        <f t="shared" si="98"/>
        <v>0</v>
      </c>
    </row>
    <row r="235" spans="1:37" s="27" customFormat="1" x14ac:dyDescent="0.25">
      <c r="A235" s="44" t="s">
        <v>31</v>
      </c>
      <c r="B235" s="45">
        <f>H235+J235+L235+N235+P235+R235+T235+V235+X235+Z235+AB235+AD235</f>
        <v>5902.5257499999998</v>
      </c>
      <c r="C235" s="45">
        <f t="shared" si="113"/>
        <v>5902.5257499999998</v>
      </c>
      <c r="D235" s="45">
        <f>E235</f>
        <v>4548.7181399999999</v>
      </c>
      <c r="E235" s="45">
        <f t="shared" si="114"/>
        <v>4548.7181399999999</v>
      </c>
      <c r="F235" s="95">
        <f>E235/B235*100</f>
        <v>77.063927082401975</v>
      </c>
      <c r="G235" s="95">
        <f>E235/C235*100</f>
        <v>77.063927082401975</v>
      </c>
      <c r="H235" s="46">
        <v>564.60799999999995</v>
      </c>
      <c r="I235" s="46">
        <v>410.00200000000001</v>
      </c>
      <c r="J235" s="46">
        <v>557.92499999999995</v>
      </c>
      <c r="K235" s="46">
        <v>434.74</v>
      </c>
      <c r="L235" s="46">
        <v>313.57799999999997</v>
      </c>
      <c r="M235" s="46">
        <v>230.04</v>
      </c>
      <c r="N235" s="46">
        <v>698.85799999999995</v>
      </c>
      <c r="O235" s="46">
        <v>680.41</v>
      </c>
      <c r="P235" s="46">
        <v>407.21899999999999</v>
      </c>
      <c r="Q235" s="46">
        <v>453.5</v>
      </c>
      <c r="R235" s="46">
        <v>433.18400000000003</v>
      </c>
      <c r="S235" s="46">
        <v>684.78</v>
      </c>
      <c r="T235" s="46">
        <v>794.68375000000003</v>
      </c>
      <c r="U235" s="46">
        <v>616.12</v>
      </c>
      <c r="V235" s="46">
        <v>387.21800000000002</v>
      </c>
      <c r="W235" s="46">
        <v>336.23284000000001</v>
      </c>
      <c r="X235" s="46">
        <v>252.38399999999999</v>
      </c>
      <c r="Y235" s="46">
        <v>360.56369999999998</v>
      </c>
      <c r="Z235" s="46">
        <v>698.86</v>
      </c>
      <c r="AA235" s="46">
        <v>342.32960000000003</v>
      </c>
      <c r="AB235" s="46">
        <v>387.21899999999999</v>
      </c>
      <c r="AC235" s="46"/>
      <c r="AD235" s="46">
        <v>406.78899999999999</v>
      </c>
      <c r="AE235" s="46"/>
      <c r="AF235" s="48"/>
      <c r="AG235" s="32">
        <f t="shared" si="99"/>
        <v>5902.5257499999998</v>
      </c>
      <c r="AH235" s="32">
        <f t="shared" si="98"/>
        <v>3770.0557500000004</v>
      </c>
      <c r="AI235" s="32">
        <f t="shared" si="98"/>
        <v>3509.5919999999996</v>
      </c>
      <c r="AJ235" s="27">
        <v>387219</v>
      </c>
      <c r="AK235" s="27">
        <v>825089</v>
      </c>
    </row>
    <row r="236" spans="1:37" s="27" customFormat="1" x14ac:dyDescent="0.25">
      <c r="A236" s="44" t="s">
        <v>32</v>
      </c>
      <c r="B236" s="45">
        <f>H236+J236+L236+N236+P236+R236+T236+V236+X236+Z236+AB236+AD236</f>
        <v>0</v>
      </c>
      <c r="C236" s="45">
        <f t="shared" si="113"/>
        <v>0</v>
      </c>
      <c r="D236" s="45">
        <v>0</v>
      </c>
      <c r="E236" s="45">
        <f t="shared" si="114"/>
        <v>0</v>
      </c>
      <c r="F236" s="95" t="e">
        <f>E236/B236*100</f>
        <v>#DIV/0!</v>
      </c>
      <c r="G236" s="95" t="e">
        <f>E236/C236*100</f>
        <v>#DIV/0!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8"/>
      <c r="AG236" s="32">
        <f t="shared" si="99"/>
        <v>0</v>
      </c>
      <c r="AH236" s="32">
        <f t="shared" si="98"/>
        <v>0</v>
      </c>
      <c r="AI236" s="32">
        <f t="shared" si="98"/>
        <v>0</v>
      </c>
    </row>
    <row r="237" spans="1:37" s="27" customFormat="1" ht="80.25" customHeight="1" x14ac:dyDescent="0.25">
      <c r="A237" s="56" t="s">
        <v>87</v>
      </c>
      <c r="B237" s="45"/>
      <c r="C237" s="45"/>
      <c r="D237" s="45"/>
      <c r="E237" s="45"/>
      <c r="F237" s="95"/>
      <c r="G237" s="95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8"/>
      <c r="AG237" s="32">
        <f t="shared" si="99"/>
        <v>0</v>
      </c>
      <c r="AH237" s="32">
        <f t="shared" si="98"/>
        <v>0</v>
      </c>
      <c r="AI237" s="32">
        <f t="shared" si="98"/>
        <v>0</v>
      </c>
    </row>
    <row r="238" spans="1:37" s="27" customFormat="1" x14ac:dyDescent="0.25">
      <c r="A238" s="44" t="s">
        <v>28</v>
      </c>
      <c r="B238" s="41">
        <f>B239+B240+B241</f>
        <v>0</v>
      </c>
      <c r="C238" s="41">
        <f>C239+C240+C241</f>
        <v>0</v>
      </c>
      <c r="D238" s="41">
        <f>D239+D240+D241</f>
        <v>0</v>
      </c>
      <c r="E238" s="41">
        <f>E239+E240+E241</f>
        <v>0</v>
      </c>
      <c r="F238" s="75" t="e">
        <f>E238/B238*100</f>
        <v>#DIV/0!</v>
      </c>
      <c r="G238" s="75" t="e">
        <f>E238/C238*100</f>
        <v>#DIV/0!</v>
      </c>
      <c r="H238" s="42">
        <f>H239+H240+H241</f>
        <v>0</v>
      </c>
      <c r="I238" s="42"/>
      <c r="J238" s="42">
        <f>J239+J240+J241</f>
        <v>0</v>
      </c>
      <c r="K238" s="42"/>
      <c r="L238" s="42">
        <f>L239+L240+L241</f>
        <v>0</v>
      </c>
      <c r="M238" s="42"/>
      <c r="N238" s="42">
        <f>N241</f>
        <v>0</v>
      </c>
      <c r="O238" s="42"/>
      <c r="P238" s="42">
        <f t="shared" ref="P238:Z238" si="115">P239+P240+P241</f>
        <v>0</v>
      </c>
      <c r="Q238" s="42"/>
      <c r="R238" s="42">
        <f t="shared" si="115"/>
        <v>0</v>
      </c>
      <c r="S238" s="42"/>
      <c r="T238" s="42">
        <f t="shared" si="115"/>
        <v>0</v>
      </c>
      <c r="U238" s="42"/>
      <c r="V238" s="42">
        <f t="shared" si="115"/>
        <v>0</v>
      </c>
      <c r="W238" s="42"/>
      <c r="X238" s="42">
        <f t="shared" si="115"/>
        <v>0</v>
      </c>
      <c r="Y238" s="42"/>
      <c r="Z238" s="42">
        <f t="shared" si="115"/>
        <v>0</v>
      </c>
      <c r="AA238" s="42"/>
      <c r="AB238" s="42">
        <f>AB241</f>
        <v>0</v>
      </c>
      <c r="AC238" s="42"/>
      <c r="AD238" s="42">
        <f>AD239+AD240+AD241</f>
        <v>0</v>
      </c>
      <c r="AE238" s="42"/>
      <c r="AF238" s="48"/>
      <c r="AG238" s="32">
        <f t="shared" si="99"/>
        <v>0</v>
      </c>
      <c r="AH238" s="32">
        <f t="shared" si="98"/>
        <v>0</v>
      </c>
      <c r="AI238" s="32">
        <f t="shared" si="98"/>
        <v>0</v>
      </c>
    </row>
    <row r="239" spans="1:37" s="27" customFormat="1" x14ac:dyDescent="0.25">
      <c r="A239" s="44" t="s">
        <v>29</v>
      </c>
      <c r="B239" s="45">
        <f>H239+J239+L239+N239+P239+R239+T239+V239+X239+Z239+AB239+AD239</f>
        <v>0</v>
      </c>
      <c r="C239" s="45">
        <f t="shared" ref="C239:C242" si="116">H239+J239+L239+N239+P239+R239+T239+V239+X239+Z239+AB239+AD239</f>
        <v>0</v>
      </c>
      <c r="D239" s="45">
        <v>0</v>
      </c>
      <c r="E239" s="45">
        <f t="shared" ref="E239:E242" si="117">I239+K239+M239+O239+Q239+S239+U239+W239+Y239+AA239+AC239+AE239</f>
        <v>0</v>
      </c>
      <c r="F239" s="95" t="e">
        <f>E239/B239*100</f>
        <v>#DIV/0!</v>
      </c>
      <c r="G239" s="95" t="e">
        <f>E239/C239*100</f>
        <v>#DIV/0!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8"/>
      <c r="AG239" s="32">
        <f t="shared" si="99"/>
        <v>0</v>
      </c>
      <c r="AH239" s="32">
        <f t="shared" si="98"/>
        <v>0</v>
      </c>
      <c r="AI239" s="32">
        <f t="shared" si="98"/>
        <v>0</v>
      </c>
    </row>
    <row r="240" spans="1:37" s="27" customFormat="1" x14ac:dyDescent="0.25">
      <c r="A240" s="44" t="s">
        <v>30</v>
      </c>
      <c r="B240" s="45">
        <f>H240+J240+L240+N240+P240+R240+T240+V240+X240+Z240+AB240+AD240</f>
        <v>0</v>
      </c>
      <c r="C240" s="45">
        <f t="shared" si="116"/>
        <v>0</v>
      </c>
      <c r="D240" s="45">
        <v>0</v>
      </c>
      <c r="E240" s="45">
        <f t="shared" si="117"/>
        <v>0</v>
      </c>
      <c r="F240" s="95" t="e">
        <f>E240/B240*100</f>
        <v>#DIV/0!</v>
      </c>
      <c r="G240" s="95" t="e">
        <f>E240/C240*100</f>
        <v>#DIV/0!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8"/>
      <c r="AG240" s="32">
        <f t="shared" si="99"/>
        <v>0</v>
      </c>
      <c r="AH240" s="32">
        <f t="shared" si="98"/>
        <v>0</v>
      </c>
      <c r="AI240" s="32">
        <f t="shared" si="98"/>
        <v>0</v>
      </c>
    </row>
    <row r="241" spans="1:35" s="27" customFormat="1" x14ac:dyDescent="0.25">
      <c r="A241" s="44" t="s">
        <v>31</v>
      </c>
      <c r="B241" s="45">
        <f>H241+J241+L241+N241+P241+R241+T241+V241+X241+Z241+AB241+AD241</f>
        <v>0</v>
      </c>
      <c r="C241" s="45">
        <f t="shared" si="116"/>
        <v>0</v>
      </c>
      <c r="D241" s="45">
        <f>E241</f>
        <v>0</v>
      </c>
      <c r="E241" s="45">
        <f t="shared" si="117"/>
        <v>0</v>
      </c>
      <c r="F241" s="95" t="e">
        <f>E241/B241*100</f>
        <v>#DIV/0!</v>
      </c>
      <c r="G241" s="95" t="e">
        <f>E241/C241*100</f>
        <v>#DIV/0!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8"/>
      <c r="AG241" s="32">
        <f t="shared" si="99"/>
        <v>0</v>
      </c>
      <c r="AH241" s="32">
        <f t="shared" si="98"/>
        <v>0</v>
      </c>
      <c r="AI241" s="32">
        <f t="shared" si="98"/>
        <v>0</v>
      </c>
    </row>
    <row r="242" spans="1:35" s="27" customFormat="1" x14ac:dyDescent="0.25">
      <c r="A242" s="44" t="s">
        <v>32</v>
      </c>
      <c r="B242" s="45">
        <f>H242+J242+L242+N242+P242+R242+T242+V242+X242+Z242+AB242+AD242</f>
        <v>0</v>
      </c>
      <c r="C242" s="45">
        <f t="shared" si="116"/>
        <v>0</v>
      </c>
      <c r="D242" s="45">
        <v>0</v>
      </c>
      <c r="E242" s="45">
        <f t="shared" si="117"/>
        <v>0</v>
      </c>
      <c r="F242" s="95" t="e">
        <f>E242/B242*100</f>
        <v>#DIV/0!</v>
      </c>
      <c r="G242" s="95" t="e">
        <f>E242/C242*100</f>
        <v>#DIV/0!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8"/>
      <c r="AG242" s="32">
        <f t="shared" si="99"/>
        <v>0</v>
      </c>
      <c r="AH242" s="32">
        <f t="shared" si="98"/>
        <v>0</v>
      </c>
      <c r="AI242" s="32">
        <f t="shared" si="98"/>
        <v>0</v>
      </c>
    </row>
    <row r="243" spans="1:35" s="27" customFormat="1" x14ac:dyDescent="0.25">
      <c r="A243" s="67" t="s">
        <v>88</v>
      </c>
      <c r="B243" s="68"/>
      <c r="C243" s="68"/>
      <c r="D243" s="68"/>
      <c r="E243" s="68"/>
      <c r="F243" s="68"/>
      <c r="G243" s="68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48"/>
      <c r="AG243" s="32">
        <f t="shared" si="99"/>
        <v>0</v>
      </c>
      <c r="AH243" s="32">
        <f t="shared" si="98"/>
        <v>0</v>
      </c>
      <c r="AI243" s="32">
        <f t="shared" si="98"/>
        <v>0</v>
      </c>
    </row>
    <row r="244" spans="1:35" s="33" customFormat="1" x14ac:dyDescent="0.25">
      <c r="A244" s="70" t="s">
        <v>28</v>
      </c>
      <c r="B244" s="68">
        <f>B245+B246+B247</f>
        <v>61.9</v>
      </c>
      <c r="C244" s="68">
        <f>C245+C246+C247</f>
        <v>61.9</v>
      </c>
      <c r="D244" s="68">
        <f>D245+D246+D247</f>
        <v>61.9</v>
      </c>
      <c r="E244" s="68">
        <f>E245+E246+E247</f>
        <v>61.9</v>
      </c>
      <c r="F244" s="68">
        <f>E244/B244*100</f>
        <v>100</v>
      </c>
      <c r="G244" s="68">
        <f>E244/C244*100</f>
        <v>100</v>
      </c>
      <c r="H244" s="69">
        <f>H245+H246+H247</f>
        <v>0</v>
      </c>
      <c r="I244" s="69"/>
      <c r="J244" s="69">
        <f t="shared" ref="J244:AD244" si="118">J245+J246+J247</f>
        <v>0</v>
      </c>
      <c r="K244" s="69"/>
      <c r="L244" s="69">
        <f t="shared" si="118"/>
        <v>0</v>
      </c>
      <c r="M244" s="69"/>
      <c r="N244" s="69">
        <f t="shared" si="118"/>
        <v>61.9</v>
      </c>
      <c r="O244" s="69">
        <f>O245+O246+O247</f>
        <v>61.9</v>
      </c>
      <c r="P244" s="69">
        <f t="shared" si="118"/>
        <v>0</v>
      </c>
      <c r="Q244" s="69"/>
      <c r="R244" s="69">
        <f t="shared" si="118"/>
        <v>0</v>
      </c>
      <c r="S244" s="69"/>
      <c r="T244" s="69">
        <f t="shared" si="118"/>
        <v>0</v>
      </c>
      <c r="U244" s="69"/>
      <c r="V244" s="69">
        <f t="shared" si="118"/>
        <v>0</v>
      </c>
      <c r="W244" s="69"/>
      <c r="X244" s="69">
        <f t="shared" si="118"/>
        <v>0</v>
      </c>
      <c r="Y244" s="69"/>
      <c r="Z244" s="69">
        <f t="shared" si="118"/>
        <v>0</v>
      </c>
      <c r="AA244" s="69"/>
      <c r="AB244" s="69">
        <f t="shared" si="118"/>
        <v>0</v>
      </c>
      <c r="AC244" s="69"/>
      <c r="AD244" s="69">
        <f t="shared" si="118"/>
        <v>0</v>
      </c>
      <c r="AE244" s="69"/>
      <c r="AF244" s="71"/>
      <c r="AG244" s="32">
        <f t="shared" si="99"/>
        <v>61.9</v>
      </c>
      <c r="AH244" s="32">
        <f t="shared" si="98"/>
        <v>61.9</v>
      </c>
      <c r="AI244" s="32">
        <f t="shared" si="98"/>
        <v>61.9</v>
      </c>
    </row>
    <row r="245" spans="1:35" s="33" customFormat="1" x14ac:dyDescent="0.25">
      <c r="A245" s="72" t="s">
        <v>29</v>
      </c>
      <c r="B245" s="73">
        <f t="shared" ref="B245:E248" si="119">B251</f>
        <v>0</v>
      </c>
      <c r="C245" s="73">
        <f t="shared" si="119"/>
        <v>0</v>
      </c>
      <c r="D245" s="73">
        <f t="shared" si="119"/>
        <v>0</v>
      </c>
      <c r="E245" s="73">
        <f t="shared" si="119"/>
        <v>0</v>
      </c>
      <c r="F245" s="73" t="e">
        <f>E245/B245*100</f>
        <v>#DIV/0!</v>
      </c>
      <c r="G245" s="73" t="e">
        <f>E245/C245*100</f>
        <v>#DIV/0!</v>
      </c>
      <c r="H245" s="73">
        <f t="shared" ref="H245:AD248" si="120">H251</f>
        <v>0</v>
      </c>
      <c r="I245" s="73"/>
      <c r="J245" s="73">
        <f t="shared" si="120"/>
        <v>0</v>
      </c>
      <c r="K245" s="73"/>
      <c r="L245" s="73">
        <f t="shared" si="120"/>
        <v>0</v>
      </c>
      <c r="M245" s="73"/>
      <c r="N245" s="73">
        <f t="shared" si="120"/>
        <v>0</v>
      </c>
      <c r="O245" s="73">
        <f>O251</f>
        <v>0</v>
      </c>
      <c r="P245" s="73">
        <f t="shared" si="120"/>
        <v>0</v>
      </c>
      <c r="Q245" s="73"/>
      <c r="R245" s="73">
        <f t="shared" si="120"/>
        <v>0</v>
      </c>
      <c r="S245" s="73"/>
      <c r="T245" s="73">
        <f t="shared" si="120"/>
        <v>0</v>
      </c>
      <c r="U245" s="73"/>
      <c r="V245" s="73">
        <f t="shared" si="120"/>
        <v>0</v>
      </c>
      <c r="W245" s="73"/>
      <c r="X245" s="73">
        <f t="shared" si="120"/>
        <v>0</v>
      </c>
      <c r="Y245" s="73"/>
      <c r="Z245" s="73">
        <f t="shared" si="120"/>
        <v>0</v>
      </c>
      <c r="AA245" s="73"/>
      <c r="AB245" s="73">
        <f t="shared" si="120"/>
        <v>0</v>
      </c>
      <c r="AC245" s="73"/>
      <c r="AD245" s="73">
        <f t="shared" si="120"/>
        <v>0</v>
      </c>
      <c r="AE245" s="73"/>
      <c r="AF245" s="71"/>
      <c r="AG245" s="32">
        <f t="shared" si="99"/>
        <v>0</v>
      </c>
      <c r="AH245" s="32">
        <f t="shared" si="98"/>
        <v>0</v>
      </c>
      <c r="AI245" s="32">
        <f t="shared" si="98"/>
        <v>0</v>
      </c>
    </row>
    <row r="246" spans="1:35" s="33" customFormat="1" x14ac:dyDescent="0.25">
      <c r="A246" s="72" t="s">
        <v>30</v>
      </c>
      <c r="B246" s="73">
        <f t="shared" si="119"/>
        <v>0</v>
      </c>
      <c r="C246" s="73">
        <f t="shared" si="119"/>
        <v>0</v>
      </c>
      <c r="D246" s="73">
        <f t="shared" si="119"/>
        <v>0</v>
      </c>
      <c r="E246" s="73">
        <f t="shared" si="119"/>
        <v>0</v>
      </c>
      <c r="F246" s="73" t="e">
        <f>E246/B246*100</f>
        <v>#DIV/0!</v>
      </c>
      <c r="G246" s="73" t="e">
        <f>E246/C246*100</f>
        <v>#DIV/0!</v>
      </c>
      <c r="H246" s="73">
        <f t="shared" si="120"/>
        <v>0</v>
      </c>
      <c r="I246" s="73"/>
      <c r="J246" s="73">
        <f t="shared" si="120"/>
        <v>0</v>
      </c>
      <c r="K246" s="73"/>
      <c r="L246" s="73">
        <f t="shared" si="120"/>
        <v>0</v>
      </c>
      <c r="M246" s="73"/>
      <c r="N246" s="73">
        <f t="shared" si="120"/>
        <v>0</v>
      </c>
      <c r="O246" s="73">
        <f>O252</f>
        <v>0</v>
      </c>
      <c r="P246" s="73">
        <f t="shared" si="120"/>
        <v>0</v>
      </c>
      <c r="Q246" s="73"/>
      <c r="R246" s="73">
        <f t="shared" si="120"/>
        <v>0</v>
      </c>
      <c r="S246" s="73"/>
      <c r="T246" s="73">
        <f t="shared" si="120"/>
        <v>0</v>
      </c>
      <c r="U246" s="73"/>
      <c r="V246" s="73">
        <f t="shared" si="120"/>
        <v>0</v>
      </c>
      <c r="W246" s="73"/>
      <c r="X246" s="73">
        <f t="shared" si="120"/>
        <v>0</v>
      </c>
      <c r="Y246" s="73"/>
      <c r="Z246" s="73">
        <f t="shared" si="120"/>
        <v>0</v>
      </c>
      <c r="AA246" s="73"/>
      <c r="AB246" s="73">
        <f t="shared" si="120"/>
        <v>0</v>
      </c>
      <c r="AC246" s="73"/>
      <c r="AD246" s="73">
        <f t="shared" si="120"/>
        <v>0</v>
      </c>
      <c r="AE246" s="73"/>
      <c r="AF246" s="71"/>
      <c r="AG246" s="32">
        <f t="shared" si="99"/>
        <v>0</v>
      </c>
      <c r="AH246" s="32">
        <f t="shared" si="98"/>
        <v>0</v>
      </c>
      <c r="AI246" s="32">
        <f t="shared" si="98"/>
        <v>0</v>
      </c>
    </row>
    <row r="247" spans="1:35" s="33" customFormat="1" x14ac:dyDescent="0.25">
      <c r="A247" s="72" t="s">
        <v>31</v>
      </c>
      <c r="B247" s="73">
        <f t="shared" si="119"/>
        <v>61.9</v>
      </c>
      <c r="C247" s="73">
        <f t="shared" si="119"/>
        <v>61.9</v>
      </c>
      <c r="D247" s="73">
        <f t="shared" si="119"/>
        <v>61.9</v>
      </c>
      <c r="E247" s="73">
        <f t="shared" si="119"/>
        <v>61.9</v>
      </c>
      <c r="F247" s="73">
        <f>E247/B247*100</f>
        <v>100</v>
      </c>
      <c r="G247" s="73">
        <f>E247/C247*100</f>
        <v>100</v>
      </c>
      <c r="H247" s="73">
        <f t="shared" si="120"/>
        <v>0</v>
      </c>
      <c r="I247" s="73"/>
      <c r="J247" s="73">
        <f t="shared" si="120"/>
        <v>0</v>
      </c>
      <c r="K247" s="73"/>
      <c r="L247" s="73">
        <f t="shared" si="120"/>
        <v>0</v>
      </c>
      <c r="M247" s="73"/>
      <c r="N247" s="73">
        <f>N253</f>
        <v>61.9</v>
      </c>
      <c r="O247" s="73">
        <f>O253</f>
        <v>61.9</v>
      </c>
      <c r="P247" s="73">
        <f t="shared" si="120"/>
        <v>0</v>
      </c>
      <c r="Q247" s="73"/>
      <c r="R247" s="73">
        <f t="shared" si="120"/>
        <v>0</v>
      </c>
      <c r="S247" s="73"/>
      <c r="T247" s="73">
        <f t="shared" si="120"/>
        <v>0</v>
      </c>
      <c r="U247" s="73"/>
      <c r="V247" s="73">
        <f t="shared" si="120"/>
        <v>0</v>
      </c>
      <c r="W247" s="73"/>
      <c r="X247" s="73">
        <f t="shared" si="120"/>
        <v>0</v>
      </c>
      <c r="Y247" s="73"/>
      <c r="Z247" s="73">
        <f t="shared" si="120"/>
        <v>0</v>
      </c>
      <c r="AA247" s="73"/>
      <c r="AB247" s="73">
        <f t="shared" si="120"/>
        <v>0</v>
      </c>
      <c r="AC247" s="73"/>
      <c r="AD247" s="73">
        <f t="shared" si="120"/>
        <v>0</v>
      </c>
      <c r="AE247" s="73"/>
      <c r="AF247" s="71"/>
      <c r="AG247" s="32">
        <f t="shared" si="99"/>
        <v>61.9</v>
      </c>
      <c r="AH247" s="32">
        <f t="shared" si="98"/>
        <v>61.9</v>
      </c>
      <c r="AI247" s="32">
        <f t="shared" si="98"/>
        <v>61.9</v>
      </c>
    </row>
    <row r="248" spans="1:35" s="33" customFormat="1" x14ac:dyDescent="0.25">
      <c r="A248" s="72" t="s">
        <v>32</v>
      </c>
      <c r="B248" s="73">
        <f t="shared" si="119"/>
        <v>0</v>
      </c>
      <c r="C248" s="73">
        <f t="shared" si="119"/>
        <v>0</v>
      </c>
      <c r="D248" s="73">
        <f t="shared" si="119"/>
        <v>0</v>
      </c>
      <c r="E248" s="73">
        <f t="shared" si="119"/>
        <v>0</v>
      </c>
      <c r="F248" s="73" t="e">
        <f>E248/B248*100</f>
        <v>#DIV/0!</v>
      </c>
      <c r="G248" s="73" t="e">
        <f>E248/C248*100</f>
        <v>#DIV/0!</v>
      </c>
      <c r="H248" s="73">
        <f t="shared" si="120"/>
        <v>0</v>
      </c>
      <c r="I248" s="73"/>
      <c r="J248" s="73">
        <f t="shared" si="120"/>
        <v>0</v>
      </c>
      <c r="K248" s="73"/>
      <c r="L248" s="73">
        <f t="shared" si="120"/>
        <v>0</v>
      </c>
      <c r="M248" s="73"/>
      <c r="N248" s="73">
        <f t="shared" si="120"/>
        <v>0</v>
      </c>
      <c r="O248" s="73">
        <f>O254</f>
        <v>0</v>
      </c>
      <c r="P248" s="73">
        <f t="shared" si="120"/>
        <v>0</v>
      </c>
      <c r="Q248" s="73"/>
      <c r="R248" s="73">
        <f t="shared" si="120"/>
        <v>0</v>
      </c>
      <c r="S248" s="73"/>
      <c r="T248" s="73">
        <f t="shared" si="120"/>
        <v>0</v>
      </c>
      <c r="U248" s="73"/>
      <c r="V248" s="73">
        <f t="shared" si="120"/>
        <v>0</v>
      </c>
      <c r="W248" s="73"/>
      <c r="X248" s="73">
        <f t="shared" si="120"/>
        <v>0</v>
      </c>
      <c r="Y248" s="73"/>
      <c r="Z248" s="73">
        <f t="shared" si="120"/>
        <v>0</v>
      </c>
      <c r="AA248" s="73"/>
      <c r="AB248" s="73">
        <f t="shared" si="120"/>
        <v>0</v>
      </c>
      <c r="AC248" s="73"/>
      <c r="AD248" s="73">
        <f t="shared" si="120"/>
        <v>0</v>
      </c>
      <c r="AE248" s="73"/>
      <c r="AF248" s="71"/>
      <c r="AG248" s="32">
        <f t="shared" si="99"/>
        <v>0</v>
      </c>
      <c r="AH248" s="32">
        <f t="shared" si="98"/>
        <v>0</v>
      </c>
      <c r="AI248" s="32">
        <f t="shared" si="98"/>
        <v>0</v>
      </c>
    </row>
    <row r="249" spans="1:35" s="33" customFormat="1" ht="104.25" customHeight="1" x14ac:dyDescent="0.25">
      <c r="A249" s="56" t="s">
        <v>89</v>
      </c>
      <c r="B249" s="45"/>
      <c r="C249" s="45"/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39" t="s">
        <v>90</v>
      </c>
      <c r="AG249" s="32">
        <f t="shared" si="99"/>
        <v>0</v>
      </c>
      <c r="AH249" s="32">
        <f t="shared" si="98"/>
        <v>0</v>
      </c>
      <c r="AI249" s="32">
        <f t="shared" si="98"/>
        <v>0</v>
      </c>
    </row>
    <row r="250" spans="1:35" s="33" customFormat="1" x14ac:dyDescent="0.25">
      <c r="A250" s="40" t="s">
        <v>28</v>
      </c>
      <c r="B250" s="41">
        <f>B251+B252+B253</f>
        <v>61.9</v>
      </c>
      <c r="C250" s="41">
        <f>C251+C252+C253</f>
        <v>61.9</v>
      </c>
      <c r="D250" s="41">
        <f>D251+D252+D253</f>
        <v>61.9</v>
      </c>
      <c r="E250" s="41">
        <f>E251+E252+E253</f>
        <v>61.9</v>
      </c>
      <c r="F250" s="75">
        <f>E250/B250*100</f>
        <v>100</v>
      </c>
      <c r="G250" s="75">
        <f>E250/C250*100</f>
        <v>100</v>
      </c>
      <c r="H250" s="42">
        <f>H251+H252+H253</f>
        <v>0</v>
      </c>
      <c r="I250" s="42"/>
      <c r="J250" s="42">
        <f>J251+J252+J253</f>
        <v>0</v>
      </c>
      <c r="K250" s="42"/>
      <c r="L250" s="42">
        <f>L251+L252+L253</f>
        <v>0</v>
      </c>
      <c r="M250" s="42"/>
      <c r="N250" s="42">
        <f>N253</f>
        <v>61.9</v>
      </c>
      <c r="O250" s="42">
        <f>O253</f>
        <v>61.9</v>
      </c>
      <c r="P250" s="42">
        <f t="shared" ref="P250:Z250" si="121">P251+P252+P253</f>
        <v>0</v>
      </c>
      <c r="Q250" s="42"/>
      <c r="R250" s="42">
        <f t="shared" si="121"/>
        <v>0</v>
      </c>
      <c r="S250" s="42"/>
      <c r="T250" s="42">
        <f t="shared" si="121"/>
        <v>0</v>
      </c>
      <c r="U250" s="42"/>
      <c r="V250" s="42">
        <f t="shared" si="121"/>
        <v>0</v>
      </c>
      <c r="W250" s="42"/>
      <c r="X250" s="42">
        <f t="shared" si="121"/>
        <v>0</v>
      </c>
      <c r="Y250" s="42"/>
      <c r="Z250" s="42">
        <f t="shared" si="121"/>
        <v>0</v>
      </c>
      <c r="AA250" s="42"/>
      <c r="AB250" s="42">
        <f>AB253</f>
        <v>0</v>
      </c>
      <c r="AC250" s="42"/>
      <c r="AD250" s="42">
        <f>AD251+AD252+AD253</f>
        <v>0</v>
      </c>
      <c r="AE250" s="42"/>
      <c r="AF250" s="71"/>
      <c r="AG250" s="32">
        <f t="shared" si="99"/>
        <v>61.9</v>
      </c>
      <c r="AH250" s="32">
        <f t="shared" si="98"/>
        <v>61.9</v>
      </c>
      <c r="AI250" s="32">
        <f t="shared" si="98"/>
        <v>61.9</v>
      </c>
    </row>
    <row r="251" spans="1:35" s="33" customFormat="1" x14ac:dyDescent="0.25">
      <c r="A251" s="44" t="s">
        <v>29</v>
      </c>
      <c r="B251" s="45">
        <f>H251+J251+L251+N251+P251+R251+T251+V251+X251+Z251+AB251+AD251</f>
        <v>0</v>
      </c>
      <c r="C251" s="45">
        <f t="shared" ref="C251:C254" si="122">H251+J251+L251+N251+P251+R251+T251+V251+X251+Z251+AB251+AD251</f>
        <v>0</v>
      </c>
      <c r="D251" s="45">
        <v>0</v>
      </c>
      <c r="E251" s="45">
        <f t="shared" ref="E251:E254" si="123">I251+K251+M251+O251+Q251+S251+U251+W251+Y251+AA251+AC251+AE251</f>
        <v>0</v>
      </c>
      <c r="F251" s="95" t="e">
        <f>E251/B251*100</f>
        <v>#DIV/0!</v>
      </c>
      <c r="G251" s="95" t="e">
        <f>E251/C251*100</f>
        <v>#DIV/0!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71"/>
      <c r="AG251" s="32">
        <f t="shared" si="99"/>
        <v>0</v>
      </c>
      <c r="AH251" s="32">
        <f t="shared" si="98"/>
        <v>0</v>
      </c>
      <c r="AI251" s="32">
        <f t="shared" si="98"/>
        <v>0</v>
      </c>
    </row>
    <row r="252" spans="1:35" s="33" customFormat="1" x14ac:dyDescent="0.25">
      <c r="A252" s="78" t="s">
        <v>30</v>
      </c>
      <c r="B252" s="45">
        <f>H252+J252+L252+N252+P252+R252+T252+V252+X252+Z252+AB252+AD252</f>
        <v>0</v>
      </c>
      <c r="C252" s="45">
        <f t="shared" si="122"/>
        <v>0</v>
      </c>
      <c r="D252" s="45">
        <v>0</v>
      </c>
      <c r="E252" s="45">
        <f t="shared" si="123"/>
        <v>0</v>
      </c>
      <c r="F252" s="95" t="e">
        <f>E252/B252*100</f>
        <v>#DIV/0!</v>
      </c>
      <c r="G252" s="95" t="e">
        <f>E252/C252*100</f>
        <v>#DIV/0!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71"/>
      <c r="AG252" s="32">
        <f t="shared" si="99"/>
        <v>0</v>
      </c>
      <c r="AH252" s="32">
        <f t="shared" si="98"/>
        <v>0</v>
      </c>
      <c r="AI252" s="32">
        <f t="shared" si="98"/>
        <v>0</v>
      </c>
    </row>
    <row r="253" spans="1:35" s="33" customFormat="1" x14ac:dyDescent="0.25">
      <c r="A253" s="44" t="s">
        <v>31</v>
      </c>
      <c r="B253" s="45">
        <f>H253+J253+L253+N253+P253+R253+T253+V253+X253+Z253+AB253+AD253</f>
        <v>61.9</v>
      </c>
      <c r="C253" s="45">
        <f t="shared" si="122"/>
        <v>61.9</v>
      </c>
      <c r="D253" s="45">
        <f>E253</f>
        <v>61.9</v>
      </c>
      <c r="E253" s="45">
        <f t="shared" si="123"/>
        <v>61.9</v>
      </c>
      <c r="F253" s="95">
        <f>E253/B253*100</f>
        <v>100</v>
      </c>
      <c r="G253" s="95">
        <f>E253/C253*100</f>
        <v>100</v>
      </c>
      <c r="H253" s="46"/>
      <c r="I253" s="46"/>
      <c r="J253" s="46"/>
      <c r="K253" s="46"/>
      <c r="L253" s="46"/>
      <c r="M253" s="46"/>
      <c r="N253" s="46">
        <v>61.9</v>
      </c>
      <c r="O253" s="46">
        <v>61.9</v>
      </c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71"/>
      <c r="AG253" s="32">
        <f t="shared" si="99"/>
        <v>61.9</v>
      </c>
      <c r="AH253" s="32">
        <f t="shared" si="98"/>
        <v>61.9</v>
      </c>
      <c r="AI253" s="32">
        <f t="shared" si="98"/>
        <v>61.9</v>
      </c>
    </row>
    <row r="254" spans="1:35" s="33" customFormat="1" x14ac:dyDescent="0.25">
      <c r="A254" s="44" t="s">
        <v>32</v>
      </c>
      <c r="B254" s="45">
        <f>H254+J254+L254+N254+P254+R254+T254+V254+X254+Z254+AB254+AD254</f>
        <v>0</v>
      </c>
      <c r="C254" s="45">
        <f t="shared" si="122"/>
        <v>0</v>
      </c>
      <c r="D254" s="45">
        <v>0</v>
      </c>
      <c r="E254" s="45">
        <f t="shared" si="123"/>
        <v>0</v>
      </c>
      <c r="F254" s="95" t="e">
        <f>E254/B254*100</f>
        <v>#DIV/0!</v>
      </c>
      <c r="G254" s="95" t="e">
        <f>E254/C254*100</f>
        <v>#DIV/0!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71"/>
      <c r="AG254" s="32">
        <f t="shared" si="99"/>
        <v>0</v>
      </c>
      <c r="AH254" s="32">
        <f t="shared" si="98"/>
        <v>0</v>
      </c>
      <c r="AI254" s="32">
        <f t="shared" si="98"/>
        <v>0</v>
      </c>
    </row>
    <row r="255" spans="1:35" s="33" customFormat="1" ht="55.5" customHeight="1" x14ac:dyDescent="0.25">
      <c r="A255" s="67" t="s">
        <v>91</v>
      </c>
      <c r="B255" s="73"/>
      <c r="C255" s="73"/>
      <c r="D255" s="73"/>
      <c r="E255" s="73"/>
      <c r="F255" s="73"/>
      <c r="G255" s="73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96" t="s">
        <v>92</v>
      </c>
      <c r="AG255" s="32">
        <f t="shared" si="99"/>
        <v>0</v>
      </c>
      <c r="AH255" s="32">
        <f t="shared" si="98"/>
        <v>0</v>
      </c>
      <c r="AI255" s="32">
        <f t="shared" si="98"/>
        <v>0</v>
      </c>
    </row>
    <row r="256" spans="1:35" s="33" customFormat="1" x14ac:dyDescent="0.25">
      <c r="A256" s="67" t="s">
        <v>28</v>
      </c>
      <c r="B256" s="68">
        <f>B257+B258+B259</f>
        <v>39236.204120000002</v>
      </c>
      <c r="C256" s="68">
        <f>C257+C258+C259</f>
        <v>39236.204120000002</v>
      </c>
      <c r="D256" s="68">
        <f>D257+D258+D259</f>
        <v>32716.325000000004</v>
      </c>
      <c r="E256" s="68">
        <f>E257+E258+E259</f>
        <v>32716.325000000004</v>
      </c>
      <c r="F256" s="68">
        <f>E256/B256*100</f>
        <v>83.383002341257068</v>
      </c>
      <c r="G256" s="68">
        <f>E256/C256*100</f>
        <v>83.383002341257068</v>
      </c>
      <c r="H256" s="68">
        <f t="shared" ref="H256:AE256" si="124">H259</f>
        <v>2543.91</v>
      </c>
      <c r="I256" s="68">
        <f t="shared" si="124"/>
        <v>2020.8309999999999</v>
      </c>
      <c r="J256" s="68">
        <f t="shared" si="124"/>
        <v>3673.46</v>
      </c>
      <c r="K256" s="68">
        <f t="shared" si="124"/>
        <v>3160.4180000000001</v>
      </c>
      <c r="L256" s="68">
        <f t="shared" si="124"/>
        <v>3449.36</v>
      </c>
      <c r="M256" s="68">
        <f t="shared" si="124"/>
        <v>2812.66</v>
      </c>
      <c r="N256" s="68">
        <f t="shared" si="124"/>
        <v>4598.6035499999998</v>
      </c>
      <c r="O256" s="68">
        <f t="shared" si="124"/>
        <v>3567.95</v>
      </c>
      <c r="P256" s="68">
        <f t="shared" si="124"/>
        <v>3452.5566600000002</v>
      </c>
      <c r="Q256" s="68">
        <f t="shared" si="124"/>
        <v>3524.09</v>
      </c>
      <c r="R256" s="68">
        <f t="shared" si="124"/>
        <v>3653.7661400000002</v>
      </c>
      <c r="S256" s="68">
        <f t="shared" si="124"/>
        <v>3841.86</v>
      </c>
      <c r="T256" s="68">
        <f t="shared" si="124"/>
        <v>3669.6063600000002</v>
      </c>
      <c r="U256" s="68">
        <f t="shared" si="124"/>
        <v>3435.64</v>
      </c>
      <c r="V256" s="68">
        <f t="shared" si="124"/>
        <v>3680.3003600000002</v>
      </c>
      <c r="W256" s="68">
        <f t="shared" si="124"/>
        <v>2862.991</v>
      </c>
      <c r="X256" s="68">
        <f t="shared" si="124"/>
        <v>3480.357</v>
      </c>
      <c r="Y256" s="68">
        <f t="shared" si="124"/>
        <v>2841.616</v>
      </c>
      <c r="Z256" s="68">
        <f t="shared" si="124"/>
        <v>2277.203</v>
      </c>
      <c r="AA256" s="68">
        <f t="shared" si="124"/>
        <v>2114.17</v>
      </c>
      <c r="AB256" s="68">
        <f t="shared" si="124"/>
        <v>2161.9470000000001</v>
      </c>
      <c r="AC256" s="68">
        <f t="shared" si="124"/>
        <v>2534.0990000000002</v>
      </c>
      <c r="AD256" s="68">
        <f t="shared" si="124"/>
        <v>2595.1340500000001</v>
      </c>
      <c r="AE256" s="68">
        <f t="shared" si="124"/>
        <v>0</v>
      </c>
      <c r="AF256" s="104"/>
      <c r="AG256" s="32">
        <f t="shared" si="99"/>
        <v>39236.204120000002</v>
      </c>
      <c r="AH256" s="32">
        <f t="shared" si="98"/>
        <v>25041.262709999999</v>
      </c>
      <c r="AI256" s="32">
        <f t="shared" si="98"/>
        <v>22363.449000000001</v>
      </c>
    </row>
    <row r="257" spans="1:35" s="33" customFormat="1" x14ac:dyDescent="0.25">
      <c r="A257" s="72" t="s">
        <v>29</v>
      </c>
      <c r="B257" s="73">
        <f>H257+J257+L257+N257+P257+R257+T257+V257+X257+Z257+AB257+AD257</f>
        <v>0</v>
      </c>
      <c r="C257" s="94">
        <f t="shared" ref="C257:C260" si="125">H257+J257+L257+N257+P257+R257+T257+V257+X257+Z257+AB257+AD257</f>
        <v>0</v>
      </c>
      <c r="D257" s="94">
        <v>0</v>
      </c>
      <c r="E257" s="94">
        <f t="shared" ref="E257:E260" si="126">I257+K257+M257+O257+Q257+S257+U257+W257+Y257+AA257+AC257+AE257</f>
        <v>0</v>
      </c>
      <c r="F257" s="73" t="e">
        <f>E257/B257*100</f>
        <v>#DIV/0!</v>
      </c>
      <c r="G257" s="73" t="e">
        <f>E257/C257*100</f>
        <v>#DIV/0!</v>
      </c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104"/>
      <c r="AG257" s="32">
        <f t="shared" si="99"/>
        <v>0</v>
      </c>
      <c r="AH257" s="32">
        <f t="shared" si="98"/>
        <v>0</v>
      </c>
      <c r="AI257" s="32">
        <f t="shared" si="98"/>
        <v>0</v>
      </c>
    </row>
    <row r="258" spans="1:35" s="33" customFormat="1" x14ac:dyDescent="0.25">
      <c r="A258" s="72" t="s">
        <v>30</v>
      </c>
      <c r="B258" s="73">
        <f>H258+J258+L258+N258+P258+R258+T258+V258+X258+Z258+AB258+AD258</f>
        <v>0</v>
      </c>
      <c r="C258" s="94">
        <f t="shared" si="125"/>
        <v>0</v>
      </c>
      <c r="D258" s="94">
        <v>0</v>
      </c>
      <c r="E258" s="94">
        <f t="shared" si="126"/>
        <v>0</v>
      </c>
      <c r="F258" s="73" t="e">
        <f>E258/B258*100</f>
        <v>#DIV/0!</v>
      </c>
      <c r="G258" s="73" t="e">
        <f>E258/C258*100</f>
        <v>#DIV/0!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104"/>
      <c r="AG258" s="32">
        <f t="shared" si="99"/>
        <v>0</v>
      </c>
      <c r="AH258" s="32">
        <f t="shared" si="98"/>
        <v>0</v>
      </c>
      <c r="AI258" s="32">
        <f t="shared" si="98"/>
        <v>0</v>
      </c>
    </row>
    <row r="259" spans="1:35" s="33" customFormat="1" x14ac:dyDescent="0.25">
      <c r="A259" s="72" t="s">
        <v>31</v>
      </c>
      <c r="B259" s="73">
        <f>H259+J259+L259+N259+P259+R259+T259+V259+X259+Z259+AB259+AD259</f>
        <v>39236.204120000002</v>
      </c>
      <c r="C259" s="94">
        <f t="shared" si="125"/>
        <v>39236.204120000002</v>
      </c>
      <c r="D259" s="94">
        <f>E259</f>
        <v>32716.325000000004</v>
      </c>
      <c r="E259" s="94">
        <f t="shared" si="126"/>
        <v>32716.325000000004</v>
      </c>
      <c r="F259" s="73">
        <f>E259/B259*100</f>
        <v>83.383002341257068</v>
      </c>
      <c r="G259" s="73">
        <f>E259/C259*100</f>
        <v>83.383002341257068</v>
      </c>
      <c r="H259" s="73">
        <v>2543.91</v>
      </c>
      <c r="I259" s="73">
        <v>2020.8309999999999</v>
      </c>
      <c r="J259" s="73">
        <v>3673.46</v>
      </c>
      <c r="K259" s="73">
        <v>3160.4180000000001</v>
      </c>
      <c r="L259" s="73">
        <v>3449.36</v>
      </c>
      <c r="M259" s="73">
        <v>2812.66</v>
      </c>
      <c r="N259" s="73">
        <v>4598.6035499999998</v>
      </c>
      <c r="O259" s="73">
        <v>3567.95</v>
      </c>
      <c r="P259" s="73">
        <v>3452.5566600000002</v>
      </c>
      <c r="Q259" s="73">
        <v>3524.09</v>
      </c>
      <c r="R259" s="73">
        <v>3653.7661400000002</v>
      </c>
      <c r="S259" s="73">
        <v>3841.86</v>
      </c>
      <c r="T259" s="73">
        <v>3669.6063600000002</v>
      </c>
      <c r="U259" s="73">
        <v>3435.64</v>
      </c>
      <c r="V259" s="73">
        <v>3680.3003600000002</v>
      </c>
      <c r="W259" s="73">
        <v>2862.991</v>
      </c>
      <c r="X259" s="73">
        <v>3480.357</v>
      </c>
      <c r="Y259" s="73">
        <v>2841.616</v>
      </c>
      <c r="Z259" s="73">
        <v>2277.203</v>
      </c>
      <c r="AA259" s="73">
        <v>2114.17</v>
      </c>
      <c r="AB259" s="73">
        <v>2161.9470000000001</v>
      </c>
      <c r="AC259" s="73">
        <v>2534.0990000000002</v>
      </c>
      <c r="AD259" s="73">
        <v>2595.1340500000001</v>
      </c>
      <c r="AE259" s="73">
        <v>0</v>
      </c>
      <c r="AF259" s="104"/>
      <c r="AG259" s="32">
        <f t="shared" si="99"/>
        <v>39236.204120000002</v>
      </c>
      <c r="AH259" s="32">
        <f t="shared" si="98"/>
        <v>25041.262709999999</v>
      </c>
      <c r="AI259" s="32">
        <f t="shared" si="98"/>
        <v>22363.449000000001</v>
      </c>
    </row>
    <row r="260" spans="1:35" s="33" customFormat="1" x14ac:dyDescent="0.25">
      <c r="A260" s="72" t="s">
        <v>32</v>
      </c>
      <c r="B260" s="73">
        <f>H260+J260+L260+N260+P260+R260+T260+V260+X260+Z260+AB260+AD260</f>
        <v>0</v>
      </c>
      <c r="C260" s="94">
        <f t="shared" si="125"/>
        <v>0</v>
      </c>
      <c r="D260" s="94">
        <v>0</v>
      </c>
      <c r="E260" s="94">
        <f t="shared" si="126"/>
        <v>0</v>
      </c>
      <c r="F260" s="73" t="e">
        <f>E260/B260*100</f>
        <v>#DIV/0!</v>
      </c>
      <c r="G260" s="73" t="e">
        <f>E260/C260*100</f>
        <v>#DIV/0!</v>
      </c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104"/>
      <c r="AG260" s="32">
        <f t="shared" si="99"/>
        <v>0</v>
      </c>
      <c r="AH260" s="32">
        <f t="shared" si="98"/>
        <v>0</v>
      </c>
      <c r="AI260" s="32">
        <f t="shared" si="98"/>
        <v>0</v>
      </c>
    </row>
    <row r="261" spans="1:35" s="22" customFormat="1" ht="18.75" customHeight="1" x14ac:dyDescent="0.25">
      <c r="A261" s="105" t="s">
        <v>93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88"/>
      <c r="AG261" s="32">
        <f t="shared" si="99"/>
        <v>0</v>
      </c>
      <c r="AH261" s="32">
        <f t="shared" si="98"/>
        <v>0</v>
      </c>
      <c r="AI261" s="32">
        <f t="shared" si="98"/>
        <v>0</v>
      </c>
    </row>
    <row r="262" spans="1:35" s="22" customFormat="1" ht="18.75" customHeight="1" x14ac:dyDescent="0.25">
      <c r="A262" s="87" t="s">
        <v>94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8"/>
      <c r="AG262" s="32">
        <f t="shared" si="99"/>
        <v>0</v>
      </c>
      <c r="AH262" s="32">
        <f t="shared" si="98"/>
        <v>0</v>
      </c>
      <c r="AI262" s="32">
        <f t="shared" si="98"/>
        <v>0</v>
      </c>
    </row>
    <row r="263" spans="1:35" s="33" customFormat="1" ht="25.5" x14ac:dyDescent="0.25">
      <c r="A263" s="23" t="s">
        <v>95</v>
      </c>
      <c r="B263" s="106"/>
      <c r="C263" s="106"/>
      <c r="D263" s="106"/>
      <c r="E263" s="106"/>
      <c r="F263" s="106"/>
      <c r="G263" s="106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1"/>
      <c r="AG263" s="32">
        <f t="shared" si="99"/>
        <v>0</v>
      </c>
      <c r="AH263" s="32">
        <f t="shared" si="98"/>
        <v>0</v>
      </c>
      <c r="AI263" s="32">
        <f t="shared" si="98"/>
        <v>0</v>
      </c>
    </row>
    <row r="264" spans="1:35" s="33" customFormat="1" x14ac:dyDescent="0.25">
      <c r="A264" s="107" t="s">
        <v>28</v>
      </c>
      <c r="B264" s="68">
        <f>B265+B266+B267+B268</f>
        <v>3083.8999999999996</v>
      </c>
      <c r="C264" s="68">
        <f>C265+C266+C267+C268</f>
        <v>3083.8999999999996</v>
      </c>
      <c r="D264" s="68">
        <f t="shared" ref="D264:E264" si="127">D265+D266+D267+D268</f>
        <v>3029.8559999999998</v>
      </c>
      <c r="E264" s="68">
        <f t="shared" si="127"/>
        <v>3029.8559999999998</v>
      </c>
      <c r="F264" s="68">
        <f>E264/B264*100</f>
        <v>98.247543694672331</v>
      </c>
      <c r="G264" s="68">
        <f>E264/C264*100</f>
        <v>98.247543694672331</v>
      </c>
      <c r="H264" s="69">
        <f>H265+H266+H267</f>
        <v>0</v>
      </c>
      <c r="I264" s="69"/>
      <c r="J264" s="69">
        <f>J265+J266+J267</f>
        <v>63.5</v>
      </c>
      <c r="K264" s="69"/>
      <c r="L264" s="69">
        <f>L265+L266+L267+L268</f>
        <v>2189.56</v>
      </c>
      <c r="M264" s="69">
        <f>M265+M268+M267</f>
        <v>1840.28</v>
      </c>
      <c r="N264" s="69">
        <f t="shared" ref="N264:AE264" si="128">N265+N266+N267</f>
        <v>197.86</v>
      </c>
      <c r="O264" s="69">
        <f t="shared" si="128"/>
        <v>67.7</v>
      </c>
      <c r="P264" s="69">
        <f t="shared" si="128"/>
        <v>223.18</v>
      </c>
      <c r="Q264" s="69">
        <f t="shared" si="128"/>
        <v>296.2</v>
      </c>
      <c r="R264" s="69">
        <f t="shared" si="128"/>
        <v>0</v>
      </c>
      <c r="S264" s="69">
        <f t="shared" si="128"/>
        <v>46.18</v>
      </c>
      <c r="T264" s="69">
        <f t="shared" si="128"/>
        <v>15.8</v>
      </c>
      <c r="U264" s="69">
        <f t="shared" si="128"/>
        <v>30.2</v>
      </c>
      <c r="V264" s="69">
        <f t="shared" si="128"/>
        <v>25</v>
      </c>
      <c r="W264" s="69">
        <f t="shared" si="128"/>
        <v>235.65</v>
      </c>
      <c r="X264" s="69">
        <f t="shared" si="128"/>
        <v>291.60000000000002</v>
      </c>
      <c r="Y264" s="69">
        <f t="shared" si="128"/>
        <v>76.573999999999998</v>
      </c>
      <c r="Z264" s="69">
        <f t="shared" si="128"/>
        <v>17.3</v>
      </c>
      <c r="AA264" s="69">
        <f t="shared" si="128"/>
        <v>289.29200000000003</v>
      </c>
      <c r="AB264" s="69">
        <f t="shared" si="128"/>
        <v>60.1</v>
      </c>
      <c r="AC264" s="69">
        <f t="shared" si="128"/>
        <v>147.78</v>
      </c>
      <c r="AD264" s="69">
        <f t="shared" si="128"/>
        <v>0</v>
      </c>
      <c r="AE264" s="69">
        <f t="shared" si="128"/>
        <v>0</v>
      </c>
      <c r="AF264" s="71"/>
      <c r="AG264" s="32">
        <f t="shared" si="99"/>
        <v>3083.9</v>
      </c>
      <c r="AH264" s="32">
        <f t="shared" si="98"/>
        <v>2689.9</v>
      </c>
      <c r="AI264" s="32">
        <f t="shared" si="98"/>
        <v>2280.5599999999995</v>
      </c>
    </row>
    <row r="265" spans="1:35" s="33" customFormat="1" x14ac:dyDescent="0.25">
      <c r="A265" s="108" t="s">
        <v>29</v>
      </c>
      <c r="B265" s="73">
        <f t="shared" ref="B265:E268" si="129">B271</f>
        <v>0</v>
      </c>
      <c r="C265" s="73">
        <f t="shared" si="129"/>
        <v>0</v>
      </c>
      <c r="D265" s="73">
        <f t="shared" si="129"/>
        <v>0</v>
      </c>
      <c r="E265" s="73">
        <f t="shared" si="129"/>
        <v>0</v>
      </c>
      <c r="F265" s="73" t="e">
        <f>E265/B265*100</f>
        <v>#DIV/0!</v>
      </c>
      <c r="G265" s="73" t="e">
        <f>E265/C265*100</f>
        <v>#DIV/0!</v>
      </c>
      <c r="H265" s="73">
        <f t="shared" ref="H265:AE268" si="130">H271</f>
        <v>0</v>
      </c>
      <c r="I265" s="73"/>
      <c r="J265" s="73">
        <f t="shared" si="130"/>
        <v>0</v>
      </c>
      <c r="K265" s="73"/>
      <c r="L265" s="73">
        <f t="shared" si="130"/>
        <v>0</v>
      </c>
      <c r="M265" s="73">
        <f t="shared" si="130"/>
        <v>0</v>
      </c>
      <c r="N265" s="73">
        <f t="shared" si="130"/>
        <v>0</v>
      </c>
      <c r="O265" s="73">
        <f>O271</f>
        <v>0</v>
      </c>
      <c r="P265" s="73">
        <f t="shared" si="130"/>
        <v>0</v>
      </c>
      <c r="Q265" s="73">
        <f t="shared" si="130"/>
        <v>0</v>
      </c>
      <c r="R265" s="73">
        <f t="shared" si="130"/>
        <v>0</v>
      </c>
      <c r="S265" s="73">
        <f t="shared" si="130"/>
        <v>0</v>
      </c>
      <c r="T265" s="73">
        <f t="shared" si="130"/>
        <v>0</v>
      </c>
      <c r="U265" s="73">
        <f t="shared" si="130"/>
        <v>0</v>
      </c>
      <c r="V265" s="73">
        <f t="shared" si="130"/>
        <v>0</v>
      </c>
      <c r="W265" s="73">
        <f t="shared" si="130"/>
        <v>0</v>
      </c>
      <c r="X265" s="73">
        <f t="shared" si="130"/>
        <v>0</v>
      </c>
      <c r="Y265" s="73">
        <f t="shared" si="130"/>
        <v>0</v>
      </c>
      <c r="Z265" s="73">
        <f t="shared" si="130"/>
        <v>0</v>
      </c>
      <c r="AA265" s="73">
        <f t="shared" si="130"/>
        <v>0</v>
      </c>
      <c r="AB265" s="73">
        <f t="shared" si="130"/>
        <v>0</v>
      </c>
      <c r="AC265" s="73">
        <f t="shared" si="130"/>
        <v>0</v>
      </c>
      <c r="AD265" s="73">
        <f t="shared" si="130"/>
        <v>0</v>
      </c>
      <c r="AE265" s="73">
        <f t="shared" si="130"/>
        <v>0</v>
      </c>
      <c r="AF265" s="71"/>
      <c r="AG265" s="32">
        <f t="shared" si="99"/>
        <v>0</v>
      </c>
      <c r="AH265" s="32">
        <f t="shared" si="98"/>
        <v>0</v>
      </c>
      <c r="AI265" s="32">
        <f t="shared" si="98"/>
        <v>0</v>
      </c>
    </row>
    <row r="266" spans="1:35" s="33" customFormat="1" x14ac:dyDescent="0.25">
      <c r="A266" s="108" t="s">
        <v>30</v>
      </c>
      <c r="B266" s="73">
        <f t="shared" si="129"/>
        <v>456.48</v>
      </c>
      <c r="C266" s="73">
        <f t="shared" si="129"/>
        <v>456.48</v>
      </c>
      <c r="D266" s="73">
        <f t="shared" si="129"/>
        <v>673.36</v>
      </c>
      <c r="E266" s="73">
        <f t="shared" si="129"/>
        <v>673.36</v>
      </c>
      <c r="F266" s="73">
        <f>E266/B266*100</f>
        <v>147.51139151770067</v>
      </c>
      <c r="G266" s="73">
        <f>E266/C266*100</f>
        <v>147.51139151770067</v>
      </c>
      <c r="H266" s="73">
        <f t="shared" si="130"/>
        <v>0</v>
      </c>
      <c r="I266" s="73"/>
      <c r="J266" s="73">
        <f t="shared" si="130"/>
        <v>0</v>
      </c>
      <c r="K266" s="73"/>
      <c r="L266" s="73">
        <f t="shared" si="130"/>
        <v>0</v>
      </c>
      <c r="M266" s="73">
        <f t="shared" si="130"/>
        <v>0</v>
      </c>
      <c r="N266" s="73">
        <f t="shared" si="130"/>
        <v>42.7</v>
      </c>
      <c r="O266" s="73">
        <f>O272</f>
        <v>42.7</v>
      </c>
      <c r="P266" s="73">
        <f t="shared" si="130"/>
        <v>179.78</v>
      </c>
      <c r="Q266" s="73">
        <f t="shared" si="130"/>
        <v>163</v>
      </c>
      <c r="R266" s="73">
        <f t="shared" si="130"/>
        <v>0</v>
      </c>
      <c r="S266" s="73">
        <f t="shared" si="130"/>
        <v>16.78</v>
      </c>
      <c r="T266" s="73">
        <f t="shared" si="130"/>
        <v>0</v>
      </c>
      <c r="U266" s="73">
        <f t="shared" si="130"/>
        <v>0</v>
      </c>
      <c r="V266" s="73">
        <f t="shared" si="130"/>
        <v>0</v>
      </c>
      <c r="W266" s="73">
        <f t="shared" si="130"/>
        <v>100</v>
      </c>
      <c r="X266" s="73">
        <f t="shared" si="130"/>
        <v>234</v>
      </c>
      <c r="Y266" s="73">
        <f t="shared" si="130"/>
        <v>0</v>
      </c>
      <c r="Z266" s="73">
        <f t="shared" si="130"/>
        <v>0</v>
      </c>
      <c r="AA266" s="73">
        <f t="shared" si="130"/>
        <v>230.5</v>
      </c>
      <c r="AB266" s="73">
        <f t="shared" si="130"/>
        <v>0</v>
      </c>
      <c r="AC266" s="73">
        <f t="shared" si="130"/>
        <v>120.38</v>
      </c>
      <c r="AD266" s="73">
        <f t="shared" si="130"/>
        <v>0</v>
      </c>
      <c r="AE266" s="73">
        <v>0</v>
      </c>
      <c r="AF266" s="71"/>
      <c r="AG266" s="32">
        <f t="shared" si="99"/>
        <v>456.48</v>
      </c>
      <c r="AH266" s="32">
        <f t="shared" ref="AH266:AI280" si="131">H266+J266+L266+N266+P266+R266+T266</f>
        <v>222.48000000000002</v>
      </c>
      <c r="AI266" s="32">
        <f t="shared" si="131"/>
        <v>222.48</v>
      </c>
    </row>
    <row r="267" spans="1:35" s="33" customFormat="1" x14ac:dyDescent="0.25">
      <c r="A267" s="108" t="s">
        <v>31</v>
      </c>
      <c r="B267" s="73">
        <f t="shared" si="129"/>
        <v>1123.6999999999998</v>
      </c>
      <c r="C267" s="73">
        <f t="shared" si="129"/>
        <v>1123.6999999999998</v>
      </c>
      <c r="D267" s="73">
        <f t="shared" si="129"/>
        <v>852.77599999999995</v>
      </c>
      <c r="E267" s="73">
        <f t="shared" si="129"/>
        <v>852.77599999999995</v>
      </c>
      <c r="F267" s="73">
        <f>E267/B267*100</f>
        <v>75.890006229420663</v>
      </c>
      <c r="G267" s="73">
        <f>E267/C267*100</f>
        <v>75.890006229420663</v>
      </c>
      <c r="H267" s="73">
        <f t="shared" si="130"/>
        <v>0</v>
      </c>
      <c r="I267" s="73"/>
      <c r="J267" s="73">
        <f t="shared" si="130"/>
        <v>63.5</v>
      </c>
      <c r="K267" s="73"/>
      <c r="L267" s="73">
        <f t="shared" si="130"/>
        <v>685.84</v>
      </c>
      <c r="M267" s="73">
        <f t="shared" si="130"/>
        <v>336.56</v>
      </c>
      <c r="N267" s="73">
        <f t="shared" si="130"/>
        <v>155.16</v>
      </c>
      <c r="O267" s="73">
        <f>O273</f>
        <v>25</v>
      </c>
      <c r="P267" s="73">
        <f t="shared" si="130"/>
        <v>43.4</v>
      </c>
      <c r="Q267" s="73">
        <f t="shared" si="130"/>
        <v>133.19999999999999</v>
      </c>
      <c r="R267" s="73">
        <f t="shared" si="130"/>
        <v>0</v>
      </c>
      <c r="S267" s="73">
        <f t="shared" si="130"/>
        <v>29.4</v>
      </c>
      <c r="T267" s="73">
        <f t="shared" si="130"/>
        <v>15.8</v>
      </c>
      <c r="U267" s="73">
        <f t="shared" si="130"/>
        <v>30.2</v>
      </c>
      <c r="V267" s="73">
        <f t="shared" si="130"/>
        <v>25</v>
      </c>
      <c r="W267" s="73">
        <f t="shared" si="130"/>
        <v>135.65</v>
      </c>
      <c r="X267" s="73">
        <f t="shared" si="130"/>
        <v>57.6</v>
      </c>
      <c r="Y267" s="73">
        <f t="shared" si="130"/>
        <v>76.573999999999998</v>
      </c>
      <c r="Z267" s="73">
        <f t="shared" si="130"/>
        <v>17.3</v>
      </c>
      <c r="AA267" s="73">
        <f t="shared" si="130"/>
        <v>58.792000000000002</v>
      </c>
      <c r="AB267" s="73">
        <f t="shared" si="130"/>
        <v>60.1</v>
      </c>
      <c r="AC267" s="73">
        <f t="shared" si="130"/>
        <v>27.4</v>
      </c>
      <c r="AD267" s="73">
        <f t="shared" si="130"/>
        <v>0</v>
      </c>
      <c r="AE267" s="73">
        <v>0</v>
      </c>
      <c r="AF267" s="71"/>
      <c r="AG267" s="32">
        <f t="shared" ref="AG267:AG279" si="132">H267+J267+L267+N267+P267+R267+T267+V267+X267+Z267+AB267+AD267</f>
        <v>1123.6999999999998</v>
      </c>
      <c r="AH267" s="32">
        <f t="shared" si="131"/>
        <v>963.69999999999993</v>
      </c>
      <c r="AI267" s="32">
        <f t="shared" si="131"/>
        <v>554.36</v>
      </c>
    </row>
    <row r="268" spans="1:35" s="33" customFormat="1" x14ac:dyDescent="0.25">
      <c r="A268" s="108" t="s">
        <v>32</v>
      </c>
      <c r="B268" s="73">
        <f t="shared" si="129"/>
        <v>1503.72</v>
      </c>
      <c r="C268" s="73">
        <f t="shared" si="129"/>
        <v>1503.72</v>
      </c>
      <c r="D268" s="73">
        <f t="shared" si="129"/>
        <v>1503.72</v>
      </c>
      <c r="E268" s="73">
        <f t="shared" si="129"/>
        <v>1503.72</v>
      </c>
      <c r="F268" s="73">
        <f>E268/B268*100</f>
        <v>100</v>
      </c>
      <c r="G268" s="73">
        <f>E268/C268*100</f>
        <v>100</v>
      </c>
      <c r="H268" s="73">
        <f t="shared" si="130"/>
        <v>0</v>
      </c>
      <c r="I268" s="73"/>
      <c r="J268" s="73">
        <f t="shared" si="130"/>
        <v>0</v>
      </c>
      <c r="K268" s="73"/>
      <c r="L268" s="73">
        <f t="shared" si="130"/>
        <v>1503.72</v>
      </c>
      <c r="M268" s="73">
        <f t="shared" si="130"/>
        <v>1503.72</v>
      </c>
      <c r="N268" s="73">
        <f t="shared" si="130"/>
        <v>0</v>
      </c>
      <c r="O268" s="73">
        <f>O274</f>
        <v>0</v>
      </c>
      <c r="P268" s="73">
        <f t="shared" si="130"/>
        <v>0</v>
      </c>
      <c r="Q268" s="73">
        <f t="shared" si="130"/>
        <v>0</v>
      </c>
      <c r="R268" s="73">
        <f t="shared" si="130"/>
        <v>0</v>
      </c>
      <c r="S268" s="73">
        <f t="shared" si="130"/>
        <v>0</v>
      </c>
      <c r="T268" s="73">
        <f t="shared" si="130"/>
        <v>0</v>
      </c>
      <c r="U268" s="73">
        <f t="shared" si="130"/>
        <v>0</v>
      </c>
      <c r="V268" s="73">
        <f t="shared" si="130"/>
        <v>0</v>
      </c>
      <c r="W268" s="73">
        <f t="shared" si="130"/>
        <v>0</v>
      </c>
      <c r="X268" s="73">
        <f t="shared" si="130"/>
        <v>0</v>
      </c>
      <c r="Y268" s="73">
        <f t="shared" si="130"/>
        <v>0</v>
      </c>
      <c r="Z268" s="73">
        <f t="shared" si="130"/>
        <v>0</v>
      </c>
      <c r="AA268" s="73">
        <f t="shared" si="130"/>
        <v>0</v>
      </c>
      <c r="AB268" s="73">
        <f t="shared" si="130"/>
        <v>0</v>
      </c>
      <c r="AC268" s="73">
        <f t="shared" si="130"/>
        <v>0</v>
      </c>
      <c r="AD268" s="73">
        <f t="shared" si="130"/>
        <v>0</v>
      </c>
      <c r="AE268" s="73">
        <f t="shared" si="130"/>
        <v>0</v>
      </c>
      <c r="AF268" s="71"/>
      <c r="AG268" s="32">
        <f t="shared" si="132"/>
        <v>1503.72</v>
      </c>
      <c r="AH268" s="32">
        <f t="shared" si="131"/>
        <v>1503.72</v>
      </c>
      <c r="AI268" s="32">
        <f t="shared" si="131"/>
        <v>1503.72</v>
      </c>
    </row>
    <row r="269" spans="1:35" s="33" customFormat="1" ht="37.5" customHeight="1" x14ac:dyDescent="0.25">
      <c r="A269" s="57" t="s">
        <v>96</v>
      </c>
      <c r="B269" s="45"/>
      <c r="C269" s="45"/>
      <c r="D269" s="45"/>
      <c r="E269" s="45"/>
      <c r="F269" s="45"/>
      <c r="G269" s="45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71"/>
      <c r="AG269" s="32">
        <f t="shared" si="132"/>
        <v>0</v>
      </c>
      <c r="AH269" s="32">
        <f t="shared" si="131"/>
        <v>0</v>
      </c>
      <c r="AI269" s="32">
        <f t="shared" si="131"/>
        <v>0</v>
      </c>
    </row>
    <row r="270" spans="1:35" s="33" customFormat="1" x14ac:dyDescent="0.25">
      <c r="A270" s="60" t="s">
        <v>28</v>
      </c>
      <c r="B270" s="41">
        <f>B272+B274+B273</f>
        <v>3083.8999999999996</v>
      </c>
      <c r="C270" s="41">
        <f t="shared" ref="C270:E270" si="133">C272+C274+C273</f>
        <v>3083.8999999999996</v>
      </c>
      <c r="D270" s="41">
        <f t="shared" si="133"/>
        <v>3029.8559999999998</v>
      </c>
      <c r="E270" s="41">
        <f t="shared" si="133"/>
        <v>3029.8559999999998</v>
      </c>
      <c r="F270" s="75">
        <f t="shared" ref="F270:F279" si="134">E270/B270*100</f>
        <v>98.247543694672331</v>
      </c>
      <c r="G270" s="75">
        <f t="shared" ref="G270:G279" si="135">E270/C270*100</f>
        <v>98.247543694672331</v>
      </c>
      <c r="H270" s="42">
        <f>H271+H272+H273</f>
        <v>0</v>
      </c>
      <c r="I270" s="42"/>
      <c r="J270" s="42">
        <f>J271+J272+J273</f>
        <v>63.5</v>
      </c>
      <c r="K270" s="42"/>
      <c r="L270" s="42">
        <f>L271+L274+L273</f>
        <v>2189.56</v>
      </c>
      <c r="M270" s="42">
        <f>M271+M274+M273</f>
        <v>1840.28</v>
      </c>
      <c r="N270" s="42">
        <f>N273+N272</f>
        <v>197.86</v>
      </c>
      <c r="O270" s="42">
        <f>O273+O272</f>
        <v>67.7</v>
      </c>
      <c r="P270" s="42">
        <f>P273+P272</f>
        <v>223.18</v>
      </c>
      <c r="Q270" s="42">
        <f>Q273+Q272</f>
        <v>296.2</v>
      </c>
      <c r="R270" s="42">
        <f t="shared" ref="R270:Z270" si="136">R271+R272+R273</f>
        <v>0</v>
      </c>
      <c r="S270" s="42">
        <f>S271+S272+S273</f>
        <v>46.18</v>
      </c>
      <c r="T270" s="42">
        <f t="shared" si="136"/>
        <v>15.8</v>
      </c>
      <c r="U270" s="42">
        <f>U271+U272+U273</f>
        <v>30.2</v>
      </c>
      <c r="V270" s="42">
        <f>V271+V272+V273</f>
        <v>25</v>
      </c>
      <c r="W270" s="42">
        <f>W271+W272+W273</f>
        <v>235.65</v>
      </c>
      <c r="X270" s="42">
        <f t="shared" si="136"/>
        <v>291.60000000000002</v>
      </c>
      <c r="Y270" s="42">
        <f t="shared" si="136"/>
        <v>76.573999999999998</v>
      </c>
      <c r="Z270" s="42">
        <f t="shared" si="136"/>
        <v>17.3</v>
      </c>
      <c r="AA270" s="42">
        <f>AA271+AA272+AA273</f>
        <v>289.29200000000003</v>
      </c>
      <c r="AB270" s="42">
        <f>AB273</f>
        <v>60.1</v>
      </c>
      <c r="AC270" s="42">
        <f>AC273</f>
        <v>27.4</v>
      </c>
      <c r="AD270" s="42">
        <f>AD271+AD272+AD273</f>
        <v>0</v>
      </c>
      <c r="AE270" s="42">
        <f>AE271+AE272+AE273</f>
        <v>0</v>
      </c>
      <c r="AF270" s="71"/>
      <c r="AG270" s="32">
        <f t="shared" si="132"/>
        <v>3083.9</v>
      </c>
      <c r="AH270" s="32">
        <f t="shared" si="131"/>
        <v>2689.9</v>
      </c>
      <c r="AI270" s="32">
        <f t="shared" si="131"/>
        <v>2280.5599999999995</v>
      </c>
    </row>
    <row r="271" spans="1:35" s="33" customFormat="1" x14ac:dyDescent="0.25">
      <c r="A271" s="62" t="s">
        <v>29</v>
      </c>
      <c r="B271" s="45">
        <f>H271+J271+L271+N271+P271+R271+T271+V271+X271+Z271+AB271+AD271</f>
        <v>0</v>
      </c>
      <c r="C271" s="45">
        <f t="shared" ref="C271:C274" si="137">H271+J271+L271+N271+P271+R271+T271+V271+X271+Z271+AB271+AD271</f>
        <v>0</v>
      </c>
      <c r="D271" s="45">
        <v>0</v>
      </c>
      <c r="E271" s="45">
        <f t="shared" ref="E271:E274" si="138">I271+K271+M271+O271+Q271+S271+U271+W271+Y271+AA271+AC271+AE271</f>
        <v>0</v>
      </c>
      <c r="F271" s="95" t="e">
        <f t="shared" si="134"/>
        <v>#DIV/0!</v>
      </c>
      <c r="G271" s="95" t="e">
        <f t="shared" si="135"/>
        <v>#DIV/0!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71"/>
      <c r="AG271" s="32">
        <f t="shared" si="132"/>
        <v>0</v>
      </c>
      <c r="AH271" s="32">
        <f t="shared" si="131"/>
        <v>0</v>
      </c>
      <c r="AI271" s="32">
        <f t="shared" si="131"/>
        <v>0</v>
      </c>
    </row>
    <row r="272" spans="1:35" s="33" customFormat="1" x14ac:dyDescent="0.25">
      <c r="A272" s="39" t="s">
        <v>30</v>
      </c>
      <c r="B272" s="97">
        <f>H272+J272+L272+N272+P272+R272+T272+V272+X272+Z272+AB272+AD272</f>
        <v>456.48</v>
      </c>
      <c r="C272" s="97">
        <f t="shared" si="137"/>
        <v>456.48</v>
      </c>
      <c r="D272" s="97">
        <f>E272</f>
        <v>673.36</v>
      </c>
      <c r="E272" s="97">
        <f t="shared" si="138"/>
        <v>673.36</v>
      </c>
      <c r="F272" s="109">
        <f t="shared" si="134"/>
        <v>147.51139151770067</v>
      </c>
      <c r="G272" s="109">
        <f t="shared" si="135"/>
        <v>147.51139151770067</v>
      </c>
      <c r="H272" s="46"/>
      <c r="I272" s="46"/>
      <c r="J272" s="46"/>
      <c r="K272" s="46"/>
      <c r="L272" s="46"/>
      <c r="M272" s="46"/>
      <c r="N272" s="46">
        <v>42.7</v>
      </c>
      <c r="O272" s="46">
        <v>42.7</v>
      </c>
      <c r="P272" s="46">
        <v>179.78</v>
      </c>
      <c r="Q272" s="46">
        <v>163</v>
      </c>
      <c r="R272" s="46"/>
      <c r="S272" s="46">
        <v>16.78</v>
      </c>
      <c r="T272" s="46"/>
      <c r="U272" s="46"/>
      <c r="V272" s="46">
        <v>0</v>
      </c>
      <c r="W272" s="46">
        <v>100</v>
      </c>
      <c r="X272" s="46">
        <v>234</v>
      </c>
      <c r="Y272" s="46">
        <v>0</v>
      </c>
      <c r="Z272" s="46">
        <v>0</v>
      </c>
      <c r="AA272" s="46">
        <v>230.5</v>
      </c>
      <c r="AB272" s="46"/>
      <c r="AC272" s="46">
        <v>120.38</v>
      </c>
      <c r="AD272" s="46"/>
      <c r="AE272" s="46">
        <v>0</v>
      </c>
      <c r="AF272" s="39"/>
      <c r="AG272" s="32">
        <f t="shared" si="132"/>
        <v>456.48</v>
      </c>
      <c r="AH272" s="32">
        <f t="shared" si="131"/>
        <v>222.48000000000002</v>
      </c>
      <c r="AI272" s="32">
        <f t="shared" si="131"/>
        <v>222.48</v>
      </c>
    </row>
    <row r="273" spans="1:43" s="33" customFormat="1" x14ac:dyDescent="0.25">
      <c r="A273" s="39" t="s">
        <v>31</v>
      </c>
      <c r="B273" s="45">
        <f>H273+J273+L273+N273+P273+R273+T273+V273+X273+Z273+AB273+AD273</f>
        <v>1123.6999999999998</v>
      </c>
      <c r="C273" s="45">
        <f t="shared" si="137"/>
        <v>1123.6999999999998</v>
      </c>
      <c r="D273" s="45">
        <f>E273</f>
        <v>852.77599999999995</v>
      </c>
      <c r="E273" s="45">
        <f t="shared" si="138"/>
        <v>852.77599999999995</v>
      </c>
      <c r="F273" s="109">
        <f t="shared" si="134"/>
        <v>75.890006229420663</v>
      </c>
      <c r="G273" s="109">
        <f t="shared" si="135"/>
        <v>75.890006229420663</v>
      </c>
      <c r="H273" s="46"/>
      <c r="I273" s="46"/>
      <c r="J273" s="46">
        <v>63.5</v>
      </c>
      <c r="K273" s="46"/>
      <c r="L273" s="46">
        <v>685.84</v>
      </c>
      <c r="M273" s="46">
        <v>336.56</v>
      </c>
      <c r="N273" s="46">
        <f>155.16</f>
        <v>155.16</v>
      </c>
      <c r="O273" s="46">
        <v>25</v>
      </c>
      <c r="P273" s="46">
        <f>43.4</f>
        <v>43.4</v>
      </c>
      <c r="Q273" s="46">
        <v>133.19999999999999</v>
      </c>
      <c r="R273" s="46"/>
      <c r="S273" s="46">
        <v>29.4</v>
      </c>
      <c r="T273" s="46">
        <v>15.8</v>
      </c>
      <c r="U273" s="46">
        <v>30.2</v>
      </c>
      <c r="V273" s="46">
        <v>25</v>
      </c>
      <c r="W273" s="46">
        <v>135.65</v>
      </c>
      <c r="X273" s="46">
        <v>57.6</v>
      </c>
      <c r="Y273" s="46">
        <v>76.573999999999998</v>
      </c>
      <c r="Z273" s="46">
        <v>17.3</v>
      </c>
      <c r="AA273" s="46">
        <v>58.792000000000002</v>
      </c>
      <c r="AB273" s="46">
        <v>60.1</v>
      </c>
      <c r="AC273" s="46">
        <v>27.4</v>
      </c>
      <c r="AD273" s="46"/>
      <c r="AE273" s="46">
        <v>0</v>
      </c>
      <c r="AF273" s="39"/>
      <c r="AG273" s="32">
        <f t="shared" si="132"/>
        <v>1123.6999999999998</v>
      </c>
      <c r="AH273" s="32">
        <f t="shared" si="131"/>
        <v>963.69999999999993</v>
      </c>
      <c r="AI273" s="32">
        <f t="shared" si="131"/>
        <v>554.36</v>
      </c>
      <c r="AJ273" s="33">
        <v>57.6</v>
      </c>
      <c r="AK273" s="33">
        <v>0</v>
      </c>
      <c r="AL273" s="33">
        <v>17.3</v>
      </c>
      <c r="AM273" s="33">
        <v>0</v>
      </c>
      <c r="AN273" s="33">
        <v>60.1</v>
      </c>
      <c r="AO273" s="33">
        <v>0</v>
      </c>
      <c r="AP273" s="33">
        <v>0</v>
      </c>
      <c r="AQ273" s="33">
        <v>0</v>
      </c>
    </row>
    <row r="274" spans="1:43" s="33" customFormat="1" x14ac:dyDescent="0.25">
      <c r="A274" s="57" t="s">
        <v>32</v>
      </c>
      <c r="B274" s="45">
        <f>H274+J274+L274+N274+P274+R274+T274+V274+X274+Z274+AB274+AD274</f>
        <v>1503.72</v>
      </c>
      <c r="C274" s="45">
        <f t="shared" si="137"/>
        <v>1503.72</v>
      </c>
      <c r="D274" s="45">
        <f>E274</f>
        <v>1503.72</v>
      </c>
      <c r="E274" s="45">
        <f t="shared" si="138"/>
        <v>1503.72</v>
      </c>
      <c r="F274" s="109">
        <f t="shared" si="134"/>
        <v>100</v>
      </c>
      <c r="G274" s="109">
        <f t="shared" si="135"/>
        <v>100</v>
      </c>
      <c r="H274" s="46"/>
      <c r="I274" s="46"/>
      <c r="J274" s="46"/>
      <c r="K274" s="46"/>
      <c r="L274" s="46">
        <v>1503.72</v>
      </c>
      <c r="M274" s="46">
        <v>1503.72</v>
      </c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39"/>
      <c r="AG274" s="32">
        <f t="shared" si="132"/>
        <v>1503.72</v>
      </c>
      <c r="AH274" s="32">
        <f t="shared" si="131"/>
        <v>1503.72</v>
      </c>
      <c r="AI274" s="32">
        <f t="shared" si="131"/>
        <v>1503.72</v>
      </c>
    </row>
    <row r="275" spans="1:43" s="113" customFormat="1" ht="21" customHeight="1" x14ac:dyDescent="0.25">
      <c r="A275" s="110" t="s">
        <v>97</v>
      </c>
      <c r="B275" s="111">
        <f>B276+B277+B278+B280</f>
        <v>324827.23249999998</v>
      </c>
      <c r="C275" s="111">
        <f>C276+C277+C278+C280</f>
        <v>324827.23249999998</v>
      </c>
      <c r="D275" s="111">
        <f>D276+D277+D278+D280</f>
        <v>268788.05245999998</v>
      </c>
      <c r="E275" s="111">
        <f>E276+E277+E278+E280</f>
        <v>268851.51246</v>
      </c>
      <c r="F275" s="111">
        <f t="shared" si="134"/>
        <v>82.767540883444866</v>
      </c>
      <c r="G275" s="111">
        <f t="shared" si="135"/>
        <v>82.767540883444866</v>
      </c>
      <c r="H275" s="111">
        <f t="shared" ref="H275:AE275" si="139">H276+H277+H278+H280</f>
        <v>15667.245630000001</v>
      </c>
      <c r="I275" s="111">
        <f t="shared" si="139"/>
        <v>9780.2278200000001</v>
      </c>
      <c r="J275" s="111">
        <f t="shared" si="139"/>
        <v>27107.971999999998</v>
      </c>
      <c r="K275" s="111">
        <f t="shared" si="139"/>
        <v>26143.128000000004</v>
      </c>
      <c r="L275" s="111">
        <f t="shared" si="139"/>
        <v>32711.605000000003</v>
      </c>
      <c r="M275" s="111">
        <f t="shared" si="139"/>
        <v>24970.006000000005</v>
      </c>
      <c r="N275" s="111">
        <f t="shared" si="139"/>
        <v>39493.060900000004</v>
      </c>
      <c r="O275" s="111">
        <f t="shared" si="139"/>
        <v>33162.300999999999</v>
      </c>
      <c r="P275" s="111">
        <f t="shared" si="139"/>
        <v>23108.767660000001</v>
      </c>
      <c r="Q275" s="111">
        <f t="shared" si="139"/>
        <v>26097.478000000006</v>
      </c>
      <c r="R275" s="111">
        <f t="shared" si="139"/>
        <v>32438.450139999997</v>
      </c>
      <c r="S275" s="111">
        <f>S276+S277+S278+S280</f>
        <v>31994.028000000002</v>
      </c>
      <c r="T275" s="111">
        <f t="shared" si="139"/>
        <v>33350.114529999999</v>
      </c>
      <c r="U275" s="111">
        <f t="shared" si="139"/>
        <v>32755.119999999999</v>
      </c>
      <c r="V275" s="111">
        <f t="shared" si="139"/>
        <v>26356.634359999996</v>
      </c>
      <c r="W275" s="111">
        <f t="shared" si="139"/>
        <v>18322.958459999998</v>
      </c>
      <c r="X275" s="111">
        <f t="shared" si="139"/>
        <v>23202.527999999995</v>
      </c>
      <c r="Y275" s="111">
        <f t="shared" si="139"/>
        <v>21999.127869999997</v>
      </c>
      <c r="Z275" s="111">
        <f t="shared" si="139"/>
        <v>25961.314999999999</v>
      </c>
      <c r="AA275" s="111">
        <f t="shared" si="139"/>
        <v>24557.637309999998</v>
      </c>
      <c r="AB275" s="111">
        <f t="shared" si="139"/>
        <v>19266.274999999998</v>
      </c>
      <c r="AC275" s="111">
        <f t="shared" si="139"/>
        <v>18378.441999999999</v>
      </c>
      <c r="AD275" s="111">
        <f t="shared" si="139"/>
        <v>25707.144279999997</v>
      </c>
      <c r="AE275" s="111">
        <f t="shared" si="139"/>
        <v>0</v>
      </c>
      <c r="AF275" s="112"/>
      <c r="AG275" s="32">
        <f t="shared" si="132"/>
        <v>324371.11250000005</v>
      </c>
      <c r="AH275" s="32">
        <f t="shared" si="131"/>
        <v>203877.21586000003</v>
      </c>
      <c r="AI275" s="32">
        <f t="shared" si="131"/>
        <v>184902.28881999999</v>
      </c>
    </row>
    <row r="276" spans="1:43" s="117" customFormat="1" ht="18" customHeight="1" x14ac:dyDescent="0.25">
      <c r="A276" s="114" t="s">
        <v>29</v>
      </c>
      <c r="B276" s="115">
        <f t="shared" ref="B276:E276" si="140">B257+B245+B221+B183+B146+B85+B49+B11</f>
        <v>77.3</v>
      </c>
      <c r="C276" s="115">
        <f>C257+C245+C221+C183+C146+C85+C49+C11</f>
        <v>77.3</v>
      </c>
      <c r="D276" s="115">
        <f t="shared" si="140"/>
        <v>0</v>
      </c>
      <c r="E276" s="115">
        <f t="shared" si="140"/>
        <v>0</v>
      </c>
      <c r="F276" s="115">
        <f t="shared" si="134"/>
        <v>0</v>
      </c>
      <c r="G276" s="115">
        <f t="shared" si="135"/>
        <v>0</v>
      </c>
      <c r="H276" s="115">
        <f t="shared" ref="H276:AE277" si="141">H257+H245+H221+H183+H146+H85+H49+H11</f>
        <v>0</v>
      </c>
      <c r="I276" s="115">
        <f t="shared" si="141"/>
        <v>0</v>
      </c>
      <c r="J276" s="115">
        <f t="shared" si="141"/>
        <v>0</v>
      </c>
      <c r="K276" s="115">
        <f t="shared" si="141"/>
        <v>0</v>
      </c>
      <c r="L276" s="115">
        <f t="shared" si="141"/>
        <v>0</v>
      </c>
      <c r="M276" s="115">
        <f t="shared" si="141"/>
        <v>0</v>
      </c>
      <c r="N276" s="115">
        <f t="shared" si="141"/>
        <v>0</v>
      </c>
      <c r="O276" s="115">
        <f t="shared" si="141"/>
        <v>0</v>
      </c>
      <c r="P276" s="115">
        <f t="shared" si="141"/>
        <v>0</v>
      </c>
      <c r="Q276" s="115">
        <f t="shared" si="141"/>
        <v>0</v>
      </c>
      <c r="R276" s="115">
        <f t="shared" si="141"/>
        <v>0</v>
      </c>
      <c r="S276" s="115">
        <f t="shared" si="141"/>
        <v>0</v>
      </c>
      <c r="T276" s="115">
        <f t="shared" si="141"/>
        <v>0</v>
      </c>
      <c r="U276" s="115">
        <f t="shared" si="141"/>
        <v>0</v>
      </c>
      <c r="V276" s="115">
        <f t="shared" si="141"/>
        <v>0</v>
      </c>
      <c r="W276" s="115">
        <f t="shared" si="141"/>
        <v>0</v>
      </c>
      <c r="X276" s="115">
        <f t="shared" si="141"/>
        <v>0</v>
      </c>
      <c r="Y276" s="115">
        <f t="shared" si="141"/>
        <v>0</v>
      </c>
      <c r="Z276" s="115">
        <f t="shared" si="141"/>
        <v>0</v>
      </c>
      <c r="AA276" s="115">
        <f t="shared" si="141"/>
        <v>0</v>
      </c>
      <c r="AB276" s="115">
        <f t="shared" si="141"/>
        <v>0</v>
      </c>
      <c r="AC276" s="115">
        <f t="shared" si="141"/>
        <v>0</v>
      </c>
      <c r="AD276" s="115">
        <f t="shared" si="141"/>
        <v>77.3</v>
      </c>
      <c r="AE276" s="115">
        <f t="shared" si="141"/>
        <v>0</v>
      </c>
      <c r="AF276" s="116"/>
      <c r="AG276" s="32">
        <f t="shared" si="132"/>
        <v>77.3</v>
      </c>
      <c r="AH276" s="32">
        <f t="shared" si="131"/>
        <v>0</v>
      </c>
      <c r="AI276" s="32">
        <f t="shared" si="131"/>
        <v>0</v>
      </c>
    </row>
    <row r="277" spans="1:43" s="117" customFormat="1" x14ac:dyDescent="0.25">
      <c r="A277" s="114" t="s">
        <v>30</v>
      </c>
      <c r="B277" s="115">
        <f>B258+B246+B222+B184+B147+B86+B50+B12+B272</f>
        <v>1264.14761</v>
      </c>
      <c r="C277" s="115">
        <f>C258+C246+C222+C184+C147+C86+C50+C12+C266</f>
        <v>1264.14761</v>
      </c>
      <c r="D277" s="115">
        <f>D258+D246+D222+D184+D147+D86+D50+D12+D266</f>
        <v>1281.7249999999999</v>
      </c>
      <c r="E277" s="115">
        <f>E258+E246+E222+E184+E147+E86+E50+E12+E266</f>
        <v>1281.7249999999999</v>
      </c>
      <c r="F277" s="115">
        <f t="shared" si="134"/>
        <v>101.39045392017154</v>
      </c>
      <c r="G277" s="115">
        <f t="shared" si="135"/>
        <v>101.39045392017154</v>
      </c>
      <c r="H277" s="115">
        <f t="shared" si="141"/>
        <v>0</v>
      </c>
      <c r="I277" s="115">
        <f t="shared" si="141"/>
        <v>0</v>
      </c>
      <c r="J277" s="115">
        <f t="shared" si="141"/>
        <v>0</v>
      </c>
      <c r="K277" s="115">
        <f t="shared" si="141"/>
        <v>0</v>
      </c>
      <c r="L277" s="115">
        <f t="shared" si="141"/>
        <v>0</v>
      </c>
      <c r="M277" s="115">
        <f t="shared" si="141"/>
        <v>0</v>
      </c>
      <c r="N277" s="115">
        <f>N258+N246+N222+N184+N147+N86+N50+N12+N272</f>
        <v>51.817000000000007</v>
      </c>
      <c r="O277" s="115">
        <f>O258+O246+O222+O184+O147+O86+O50+O12+O272</f>
        <v>51.817000000000007</v>
      </c>
      <c r="P277" s="115">
        <f>P258+P246+P222+P184+P147+P86+P50+P12+P272</f>
        <v>467.73299999999995</v>
      </c>
      <c r="Q277" s="115">
        <f>Q258+Q246+Q222+Q184+Q147+Q86+Q50+Q12+Q272</f>
        <v>450.95299999999997</v>
      </c>
      <c r="R277" s="115">
        <f t="shared" si="141"/>
        <v>9.1170000000000009</v>
      </c>
      <c r="S277" s="115">
        <f>S258+S246+S222+S184+S147+S86+S50+S12+S272</f>
        <v>25.9</v>
      </c>
      <c r="T277" s="115">
        <f t="shared" si="141"/>
        <v>9.1170000000000009</v>
      </c>
      <c r="U277" s="115">
        <f t="shared" si="141"/>
        <v>9.1170000000000009</v>
      </c>
      <c r="V277" s="115">
        <f t="shared" si="141"/>
        <v>9.1170000000000009</v>
      </c>
      <c r="W277" s="115">
        <f t="shared" si="141"/>
        <v>9.1199999999999992</v>
      </c>
      <c r="X277" s="115">
        <f>X258+X246+X222+X184+X147+X86+X50+X12</f>
        <v>55.581000000000003</v>
      </c>
      <c r="Y277" s="115">
        <f t="shared" si="141"/>
        <v>55.581000000000003</v>
      </c>
      <c r="Z277" s="115">
        <f t="shared" si="141"/>
        <v>9.1170000000000009</v>
      </c>
      <c r="AA277" s="115">
        <f t="shared" si="141"/>
        <v>9.1170000000000009</v>
      </c>
      <c r="AB277" s="115">
        <f t="shared" si="141"/>
        <v>9.1170000000000009</v>
      </c>
      <c r="AC277" s="115">
        <f t="shared" si="141"/>
        <v>9.1199999999999992</v>
      </c>
      <c r="AD277" s="115">
        <f t="shared" si="141"/>
        <v>187.31161</v>
      </c>
      <c r="AE277" s="115">
        <f t="shared" si="141"/>
        <v>0</v>
      </c>
      <c r="AF277" s="116"/>
      <c r="AG277" s="32">
        <f>H277+J277+L277+N277+P277+R277+T277+V277+X277+Z277+AB277+AD277</f>
        <v>808.02760999999975</v>
      </c>
      <c r="AH277" s="32">
        <f t="shared" si="131"/>
        <v>537.78399999999988</v>
      </c>
      <c r="AI277" s="32">
        <f t="shared" si="131"/>
        <v>537.78699999999992</v>
      </c>
    </row>
    <row r="278" spans="1:43" s="117" customFormat="1" x14ac:dyDescent="0.25">
      <c r="A278" s="114" t="s">
        <v>31</v>
      </c>
      <c r="B278" s="115">
        <f>B259+B247+B223+B185+B148+B87+B51+B13+B273</f>
        <v>321982.06489000004</v>
      </c>
      <c r="C278" s="115">
        <f>C259+C247+C223+C185+C148+C87+C51+C13+C273</f>
        <v>321982.06489000004</v>
      </c>
      <c r="D278" s="115">
        <f>D259+D247+D223+D185+D148+D87+D51+D13+D273</f>
        <v>266002.60746000003</v>
      </c>
      <c r="E278" s="115">
        <f>E259+E247+E223+E185+E148+E87+E51+E13+E273</f>
        <v>266066.06746000005</v>
      </c>
      <c r="F278" s="115">
        <f t="shared" si="134"/>
        <v>82.633816126030879</v>
      </c>
      <c r="G278" s="115">
        <f>E278/C278*100</f>
        <v>82.633816126030879</v>
      </c>
      <c r="H278" s="115">
        <f t="shared" ref="H278:AE278" si="142">H259+H247+H223+H185+H148+H87+H51+H13+H273</f>
        <v>15667.245630000001</v>
      </c>
      <c r="I278" s="115">
        <f t="shared" si="142"/>
        <v>9780.2278200000001</v>
      </c>
      <c r="J278" s="115">
        <f t="shared" si="142"/>
        <v>27107.971999999998</v>
      </c>
      <c r="K278" s="115">
        <f t="shared" si="142"/>
        <v>26143.128000000004</v>
      </c>
      <c r="L278" s="115">
        <f t="shared" si="142"/>
        <v>31207.885000000002</v>
      </c>
      <c r="M278" s="115">
        <f t="shared" si="142"/>
        <v>23466.286000000004</v>
      </c>
      <c r="N278" s="115">
        <f t="shared" si="142"/>
        <v>39441.243900000001</v>
      </c>
      <c r="O278" s="115">
        <f t="shared" si="142"/>
        <v>33110.483999999997</v>
      </c>
      <c r="P278" s="115">
        <f t="shared" si="142"/>
        <v>22641.034660000001</v>
      </c>
      <c r="Q278" s="115">
        <f t="shared" si="142"/>
        <v>25646.525000000005</v>
      </c>
      <c r="R278" s="115">
        <f t="shared" si="142"/>
        <v>32429.333139999999</v>
      </c>
      <c r="S278" s="115">
        <f>S259+S247+S223+S185+S148+S87+S51+S13+S273</f>
        <v>31968.128000000001</v>
      </c>
      <c r="T278" s="115">
        <f t="shared" si="142"/>
        <v>33340.997530000001</v>
      </c>
      <c r="U278" s="115">
        <f t="shared" si="142"/>
        <v>32746.003000000001</v>
      </c>
      <c r="V278" s="115">
        <f t="shared" si="142"/>
        <v>26347.517359999998</v>
      </c>
      <c r="W278" s="115">
        <f t="shared" si="142"/>
        <v>18313.838459999999</v>
      </c>
      <c r="X278" s="45">
        <f>X259+X247+X223+X185+X148+X87+X51+X13+X273</f>
        <v>23146.946999999996</v>
      </c>
      <c r="Y278" s="115">
        <f t="shared" si="142"/>
        <v>21943.546869999998</v>
      </c>
      <c r="Z278" s="115">
        <f t="shared" si="142"/>
        <v>25952.198</v>
      </c>
      <c r="AA278" s="115">
        <f t="shared" si="142"/>
        <v>24548.52031</v>
      </c>
      <c r="AB278" s="115">
        <f t="shared" si="142"/>
        <v>19257.157999999999</v>
      </c>
      <c r="AC278" s="115">
        <f t="shared" si="142"/>
        <v>18369.322</v>
      </c>
      <c r="AD278" s="115">
        <f t="shared" si="142"/>
        <v>25442.532669999997</v>
      </c>
      <c r="AE278" s="115">
        <f t="shared" si="142"/>
        <v>0</v>
      </c>
      <c r="AF278" s="116"/>
      <c r="AG278" s="32">
        <f>H278+J278+L278+N278+P278+R278+T278+V278+X278+Z278+AB278+AD278</f>
        <v>321982.06488999998</v>
      </c>
      <c r="AH278" s="32">
        <f t="shared" si="131"/>
        <v>201835.71186000001</v>
      </c>
      <c r="AI278" s="32">
        <f t="shared" si="131"/>
        <v>182860.78182</v>
      </c>
    </row>
    <row r="279" spans="1:43" s="55" customFormat="1" ht="25.5" x14ac:dyDescent="0.25">
      <c r="A279" s="118" t="s">
        <v>35</v>
      </c>
      <c r="B279" s="119">
        <f>B39+B20</f>
        <v>157.86850000000001</v>
      </c>
      <c r="C279" s="119">
        <f>C39+C20</f>
        <v>157.86850000000001</v>
      </c>
      <c r="D279" s="119">
        <f>D39+D20</f>
        <v>92.525000000000006</v>
      </c>
      <c r="E279" s="119">
        <f>E39+E20</f>
        <v>92.525000000000006</v>
      </c>
      <c r="F279" s="119">
        <f t="shared" si="134"/>
        <v>58.608905513132768</v>
      </c>
      <c r="G279" s="119">
        <f t="shared" si="135"/>
        <v>58.608905513132768</v>
      </c>
      <c r="H279" s="119">
        <f t="shared" ref="H279:AE279" si="143">H39+H20</f>
        <v>0</v>
      </c>
      <c r="I279" s="119">
        <f t="shared" si="143"/>
        <v>0</v>
      </c>
      <c r="J279" s="119">
        <f t="shared" si="143"/>
        <v>9.2799999999999994</v>
      </c>
      <c r="K279" s="119">
        <f t="shared" si="143"/>
        <v>9.2799999999999994</v>
      </c>
      <c r="L279" s="119">
        <f t="shared" si="143"/>
        <v>19.079999999999998</v>
      </c>
      <c r="M279" s="119">
        <f t="shared" si="143"/>
        <v>19.079999999999998</v>
      </c>
      <c r="N279" s="119">
        <f t="shared" si="143"/>
        <v>9.4879999999999995</v>
      </c>
      <c r="O279" s="119">
        <f t="shared" si="143"/>
        <v>9.4879999999999995</v>
      </c>
      <c r="P279" s="119">
        <f t="shared" si="143"/>
        <v>21.106999999999999</v>
      </c>
      <c r="Q279" s="119">
        <f t="shared" si="143"/>
        <v>21.106999999999999</v>
      </c>
      <c r="R279" s="119">
        <f t="shared" si="143"/>
        <v>0.86</v>
      </c>
      <c r="S279" s="119">
        <f t="shared" si="143"/>
        <v>0.86</v>
      </c>
      <c r="T279" s="119">
        <f t="shared" si="143"/>
        <v>0.85799999999999998</v>
      </c>
      <c r="U279" s="119">
        <f t="shared" si="143"/>
        <v>0.85799999999999998</v>
      </c>
      <c r="V279" s="119">
        <f t="shared" si="143"/>
        <v>0.85799999999999998</v>
      </c>
      <c r="W279" s="119">
        <f t="shared" si="143"/>
        <v>0.86</v>
      </c>
      <c r="X279" s="119">
        <f t="shared" si="143"/>
        <v>12.473999999999998</v>
      </c>
      <c r="Y279" s="119">
        <f t="shared" si="143"/>
        <v>12.473999999999998</v>
      </c>
      <c r="Z279" s="119">
        <f t="shared" si="143"/>
        <v>17.658000000000001</v>
      </c>
      <c r="AA279" s="119">
        <f t="shared" si="143"/>
        <v>17.658000000000001</v>
      </c>
      <c r="AB279" s="119">
        <f t="shared" si="143"/>
        <v>0.85799999999999998</v>
      </c>
      <c r="AC279" s="119">
        <f t="shared" si="143"/>
        <v>0.86</v>
      </c>
      <c r="AD279" s="119">
        <f t="shared" si="143"/>
        <v>65.347499999999997</v>
      </c>
      <c r="AE279" s="119">
        <f t="shared" si="143"/>
        <v>0</v>
      </c>
      <c r="AF279" s="53"/>
      <c r="AG279" s="32">
        <f t="shared" si="132"/>
        <v>157.86849999999998</v>
      </c>
      <c r="AH279" s="32">
        <f t="shared" si="131"/>
        <v>60.672999999999995</v>
      </c>
      <c r="AI279" s="32">
        <f t="shared" si="131"/>
        <v>60.672999999999995</v>
      </c>
    </row>
    <row r="280" spans="1:43" s="117" customFormat="1" ht="18.75" customHeight="1" x14ac:dyDescent="0.25">
      <c r="A280" s="120" t="s">
        <v>32</v>
      </c>
      <c r="B280" s="115">
        <f>B260+B248+B224+B186+B149+B88+B52+B14+B268</f>
        <v>1503.72</v>
      </c>
      <c r="C280" s="115">
        <f>C260+C248+C224+C186+C149+C88+C52+C14+C268</f>
        <v>1503.72</v>
      </c>
      <c r="D280" s="115">
        <f>D260+D248+D224+D186+D149+D88+D52+D14+D268</f>
        <v>1503.72</v>
      </c>
      <c r="E280" s="115">
        <f>E260+E248+E224+E186+E149+E88+E52+E14+E268</f>
        <v>1503.72</v>
      </c>
      <c r="F280" s="115"/>
      <c r="G280" s="115"/>
      <c r="H280" s="115">
        <f t="shared" ref="H280:AE280" si="144">H260+H248+H224+H186+H149+H88+H52+H14</f>
        <v>0</v>
      </c>
      <c r="I280" s="115">
        <f t="shared" si="144"/>
        <v>0</v>
      </c>
      <c r="J280" s="115">
        <f t="shared" si="144"/>
        <v>0</v>
      </c>
      <c r="K280" s="115">
        <f t="shared" si="144"/>
        <v>0</v>
      </c>
      <c r="L280" s="115">
        <f>L274</f>
        <v>1503.72</v>
      </c>
      <c r="M280" s="115">
        <f>M274</f>
        <v>1503.72</v>
      </c>
      <c r="N280" s="115">
        <f t="shared" si="144"/>
        <v>0</v>
      </c>
      <c r="O280" s="115">
        <f t="shared" si="144"/>
        <v>0</v>
      </c>
      <c r="P280" s="115">
        <f t="shared" si="144"/>
        <v>0</v>
      </c>
      <c r="Q280" s="115">
        <f t="shared" si="144"/>
        <v>0</v>
      </c>
      <c r="R280" s="115">
        <f t="shared" si="144"/>
        <v>0</v>
      </c>
      <c r="S280" s="115">
        <f t="shared" si="144"/>
        <v>0</v>
      </c>
      <c r="T280" s="115">
        <f t="shared" si="144"/>
        <v>0</v>
      </c>
      <c r="U280" s="115">
        <f t="shared" si="144"/>
        <v>0</v>
      </c>
      <c r="V280" s="115">
        <f t="shared" si="144"/>
        <v>0</v>
      </c>
      <c r="W280" s="115">
        <f t="shared" si="144"/>
        <v>0</v>
      </c>
      <c r="X280" s="115">
        <f t="shared" si="144"/>
        <v>0</v>
      </c>
      <c r="Y280" s="115">
        <f t="shared" si="144"/>
        <v>0</v>
      </c>
      <c r="Z280" s="115">
        <f t="shared" si="144"/>
        <v>0</v>
      </c>
      <c r="AA280" s="115">
        <f t="shared" si="144"/>
        <v>0</v>
      </c>
      <c r="AB280" s="115">
        <f t="shared" si="144"/>
        <v>0</v>
      </c>
      <c r="AC280" s="115">
        <f t="shared" si="144"/>
        <v>0</v>
      </c>
      <c r="AD280" s="115">
        <f t="shared" si="144"/>
        <v>0</v>
      </c>
      <c r="AE280" s="115">
        <f t="shared" si="144"/>
        <v>0</v>
      </c>
      <c r="AF280" s="116"/>
      <c r="AG280" s="32">
        <f>H280+J280+L280+N280+P280+R280+T280+V280+X280+Z280+AB280+AD280</f>
        <v>1503.72</v>
      </c>
      <c r="AH280" s="32">
        <f t="shared" si="131"/>
        <v>1503.72</v>
      </c>
      <c r="AI280" s="32">
        <f t="shared" si="131"/>
        <v>1503.72</v>
      </c>
    </row>
    <row r="281" spans="1:43" s="27" customFormat="1" ht="18.75" customHeight="1" x14ac:dyDescent="0.2">
      <c r="A281" s="121"/>
      <c r="B281" s="121"/>
      <c r="C281" s="121"/>
      <c r="D281" s="121"/>
      <c r="E281" s="121"/>
      <c r="F281" s="121"/>
      <c r="G281" s="121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</row>
    <row r="282" spans="1:43" s="3" customFormat="1" ht="21" customHeight="1" x14ac:dyDescent="0.25">
      <c r="A282" s="123" t="s">
        <v>98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4"/>
      <c r="P282" s="125"/>
      <c r="Q282" s="125"/>
      <c r="R282" s="125"/>
      <c r="S282" s="125"/>
      <c r="X282" s="126"/>
      <c r="Y282" s="126"/>
    </row>
    <row r="283" spans="1:43" s="3" customFormat="1" ht="20.25" customHeight="1" x14ac:dyDescent="0.25">
      <c r="A283" s="123" t="s">
        <v>99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4"/>
      <c r="R283" s="125"/>
      <c r="S283" s="125"/>
    </row>
    <row r="284" spans="1:43" s="3" customFormat="1" ht="17.25" customHeight="1" x14ac:dyDescent="0.25">
      <c r="A284" s="127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</row>
  </sheetData>
  <mergeCells count="5">
    <mergeCell ref="A1:AD1"/>
    <mergeCell ref="A2:AD2"/>
    <mergeCell ref="AB3:AD3"/>
    <mergeCell ref="A282:N282"/>
    <mergeCell ref="A283:N28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2022-07-02T16:56:30Z</dcterms:modified>
</cp:coreProperties>
</file>