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740" windowHeight="916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F11" i="1"/>
  <c r="F12" i="1"/>
  <c r="G12" i="1"/>
  <c r="F13" i="1"/>
  <c r="G13" i="1"/>
  <c r="F14" i="1"/>
  <c r="G14" i="1"/>
  <c r="G15" i="1"/>
  <c r="F15" i="1"/>
  <c r="G18" i="1"/>
  <c r="F18" i="1"/>
  <c r="G21" i="1"/>
  <c r="F21" i="1"/>
  <c r="F22" i="1"/>
  <c r="F24" i="1"/>
  <c r="G24" i="1"/>
  <c r="G27" i="1"/>
  <c r="F27" i="1"/>
  <c r="F29" i="1"/>
  <c r="G29" i="1"/>
  <c r="F33" i="1"/>
  <c r="F43" i="1"/>
  <c r="G43" i="1"/>
  <c r="F44" i="1"/>
  <c r="G44" i="1"/>
  <c r="F47" i="1"/>
  <c r="F57" i="1"/>
  <c r="G57" i="1"/>
  <c r="F58" i="1"/>
  <c r="G58" i="1"/>
  <c r="F61" i="1"/>
  <c r="F64" i="1"/>
  <c r="F67" i="1"/>
  <c r="G67" i="1"/>
  <c r="F70" i="1"/>
  <c r="G70" i="1"/>
  <c r="G73" i="1"/>
  <c r="F73" i="1"/>
  <c r="F77" i="1"/>
  <c r="G77" i="1"/>
  <c r="F78" i="1"/>
  <c r="G78" i="1"/>
  <c r="F80" i="1"/>
  <c r="G80" i="1"/>
  <c r="F81" i="1"/>
  <c r="G81" i="1"/>
  <c r="G84" i="1"/>
  <c r="F84" i="1"/>
  <c r="F90" i="1"/>
  <c r="G90" i="1"/>
  <c r="F92" i="1"/>
  <c r="G93" i="1"/>
  <c r="F93" i="1"/>
  <c r="F96" i="1"/>
  <c r="F98" i="1"/>
  <c r="G99" i="1"/>
  <c r="F99" i="1"/>
  <c r="F101" i="1"/>
  <c r="G101" i="1"/>
  <c r="F102" i="1"/>
  <c r="G102" i="1"/>
  <c r="G103" i="1"/>
  <c r="F103" i="1"/>
  <c r="F109" i="1"/>
  <c r="G108" i="1"/>
  <c r="F108" i="1"/>
  <c r="F106" i="1"/>
  <c r="G106" i="1"/>
  <c r="G105" i="1"/>
  <c r="G104" i="1"/>
  <c r="F110" i="1"/>
  <c r="F107" i="1"/>
  <c r="F104" i="1"/>
  <c r="G98" i="1"/>
  <c r="G92" i="1"/>
  <c r="F86" i="1"/>
  <c r="F87" i="1"/>
  <c r="G87" i="1"/>
  <c r="E81" i="1"/>
  <c r="G86" i="1"/>
  <c r="S110" i="1"/>
  <c r="T110" i="1"/>
  <c r="T106" i="1" s="1"/>
  <c r="U110" i="1"/>
  <c r="V110" i="1"/>
  <c r="V106" i="1" s="1"/>
  <c r="W110" i="1"/>
  <c r="X110" i="1"/>
  <c r="X106" i="1" s="1"/>
  <c r="Y110" i="1"/>
  <c r="Z110" i="1"/>
  <c r="Z106" i="1" s="1"/>
  <c r="AA110" i="1"/>
  <c r="AB110" i="1"/>
  <c r="AB106" i="1" s="1"/>
  <c r="AC110" i="1"/>
  <c r="AD110" i="1"/>
  <c r="AD106" i="1" s="1"/>
  <c r="AE110" i="1"/>
  <c r="Q110" i="1"/>
  <c r="R110" i="1"/>
  <c r="Q106" i="1"/>
  <c r="P110" i="1"/>
  <c r="AE109" i="1"/>
  <c r="AD109" i="1"/>
  <c r="AC109" i="1"/>
  <c r="AB109" i="1"/>
  <c r="AA109" i="1"/>
  <c r="Z109" i="1"/>
  <c r="Y109" i="1"/>
  <c r="X109" i="1"/>
  <c r="W109" i="1"/>
  <c r="V109" i="1"/>
  <c r="U109" i="1"/>
  <c r="T109" i="1"/>
  <c r="S109" i="1"/>
  <c r="R109" i="1"/>
  <c r="Q109" i="1"/>
  <c r="P109" i="1"/>
  <c r="O109" i="1"/>
  <c r="N109" i="1"/>
  <c r="L109" i="1"/>
  <c r="M109" i="1"/>
  <c r="M106" i="1" s="1"/>
  <c r="K109" i="1"/>
  <c r="J109" i="1"/>
  <c r="I109" i="1"/>
  <c r="H109" i="1"/>
  <c r="E110" i="1"/>
  <c r="E109" i="1"/>
  <c r="E108" i="1"/>
  <c r="E106" i="1"/>
  <c r="AE106" i="1"/>
  <c r="AC106" i="1"/>
  <c r="AA106" i="1"/>
  <c r="Y106" i="1"/>
  <c r="W106" i="1"/>
  <c r="U106" i="1"/>
  <c r="S106" i="1"/>
  <c r="R106" i="1"/>
  <c r="P106" i="1"/>
  <c r="O106" i="1"/>
  <c r="N106" i="1"/>
  <c r="L106" i="1"/>
  <c r="K106" i="1"/>
  <c r="J106" i="1"/>
  <c r="I106" i="1"/>
  <c r="H106" i="1"/>
  <c r="AD101" i="1"/>
  <c r="AE101" i="1"/>
  <c r="AC101" i="1"/>
  <c r="AB101" i="1"/>
  <c r="AA101" i="1"/>
  <c r="Z101" i="1"/>
  <c r="Y101" i="1"/>
  <c r="X101" i="1"/>
  <c r="W101" i="1"/>
  <c r="V101" i="1"/>
  <c r="U101" i="1"/>
  <c r="T101" i="1"/>
  <c r="S101" i="1"/>
  <c r="R101" i="1"/>
  <c r="Q101" i="1"/>
  <c r="P101" i="1"/>
  <c r="O101" i="1"/>
  <c r="N101" i="1"/>
  <c r="M101" i="1"/>
  <c r="L101" i="1"/>
  <c r="K101" i="1"/>
  <c r="J101" i="1"/>
  <c r="I101" i="1"/>
  <c r="H101" i="1"/>
  <c r="Q81" i="1"/>
  <c r="R81" i="1"/>
  <c r="S81" i="1"/>
  <c r="T81" i="1"/>
  <c r="U81" i="1"/>
  <c r="V81" i="1"/>
  <c r="W81" i="1"/>
  <c r="X81" i="1"/>
  <c r="Y81" i="1"/>
  <c r="Z81" i="1"/>
  <c r="AA81" i="1"/>
  <c r="AB81" i="1"/>
  <c r="AC81" i="1"/>
  <c r="AD81" i="1"/>
  <c r="AE81" i="1"/>
  <c r="P81" i="1"/>
  <c r="O81" i="1"/>
  <c r="N81" i="1"/>
  <c r="M81" i="1"/>
  <c r="L81" i="1"/>
  <c r="K81" i="1"/>
  <c r="J81" i="1"/>
  <c r="I81" i="1"/>
  <c r="H81" i="1"/>
  <c r="E78" i="1"/>
  <c r="AE78" i="1"/>
  <c r="AD78" i="1"/>
  <c r="AC78" i="1"/>
  <c r="AB78" i="1"/>
  <c r="AA78" i="1"/>
  <c r="Z78" i="1"/>
  <c r="Y78" i="1"/>
  <c r="X78" i="1"/>
  <c r="W78" i="1"/>
  <c r="V78" i="1"/>
  <c r="U78" i="1"/>
  <c r="T78" i="1"/>
  <c r="S78" i="1"/>
  <c r="R78" i="1"/>
  <c r="Q78" i="1"/>
  <c r="P78" i="1"/>
  <c r="O78" i="1"/>
  <c r="N78" i="1"/>
  <c r="M78" i="1"/>
  <c r="L78" i="1"/>
  <c r="K78" i="1"/>
  <c r="J78" i="1"/>
  <c r="I78" i="1"/>
  <c r="H78" i="1"/>
  <c r="H80" i="1"/>
  <c r="H79" i="1"/>
  <c r="H77" i="1"/>
  <c r="H84" i="1"/>
  <c r="J96" i="1"/>
  <c r="I96" i="1"/>
  <c r="H96" i="1"/>
  <c r="H90" i="1"/>
  <c r="E98" i="1"/>
  <c r="AE84" i="1"/>
  <c r="AD84" i="1"/>
  <c r="AC84" i="1"/>
  <c r="AB84" i="1"/>
  <c r="AA84" i="1"/>
  <c r="Z84" i="1"/>
  <c r="Y84" i="1"/>
  <c r="X84" i="1"/>
  <c r="W84" i="1"/>
  <c r="V84" i="1"/>
  <c r="U84" i="1"/>
  <c r="T84" i="1"/>
  <c r="S84" i="1"/>
  <c r="R84" i="1"/>
  <c r="Q84" i="1"/>
  <c r="P84" i="1"/>
  <c r="O84" i="1"/>
  <c r="C81" i="1"/>
  <c r="AE24" i="1"/>
  <c r="AC24" i="1"/>
  <c r="E27" i="1"/>
  <c r="C27" i="1"/>
  <c r="C21" i="1"/>
  <c r="E21" i="1"/>
  <c r="E15" i="1"/>
  <c r="AE50" i="1"/>
  <c r="AE49" i="1" s="1"/>
  <c r="E93" i="1" l="1"/>
  <c r="E90" i="1"/>
  <c r="V107" i="1"/>
  <c r="E107" i="1"/>
  <c r="E105" i="1"/>
  <c r="V102" i="1"/>
  <c r="E102" i="1"/>
  <c r="D100" i="1"/>
  <c r="C100" i="1"/>
  <c r="B100" i="1"/>
  <c r="E99" i="1"/>
  <c r="D99" i="1" s="1"/>
  <c r="C99" i="1"/>
  <c r="B99" i="1"/>
  <c r="D98" i="1"/>
  <c r="D96" i="1" s="1"/>
  <c r="C98" i="1"/>
  <c r="C96" i="1" s="1"/>
  <c r="B98" i="1"/>
  <c r="D97" i="1"/>
  <c r="C97" i="1"/>
  <c r="B97" i="1"/>
  <c r="AE96" i="1"/>
  <c r="AD96" i="1"/>
  <c r="AC96" i="1"/>
  <c r="AB96" i="1"/>
  <c r="AA96" i="1"/>
  <c r="Z96" i="1"/>
  <c r="Y96" i="1"/>
  <c r="X96" i="1"/>
  <c r="W96" i="1"/>
  <c r="V96" i="1"/>
  <c r="U96" i="1"/>
  <c r="T96" i="1"/>
  <c r="S96" i="1"/>
  <c r="R96" i="1"/>
  <c r="P96" i="1"/>
  <c r="O96" i="1"/>
  <c r="N96" i="1"/>
  <c r="M96" i="1"/>
  <c r="L96" i="1"/>
  <c r="K96" i="1"/>
  <c r="E96" i="1"/>
  <c r="B96" i="1"/>
  <c r="C94" i="1"/>
  <c r="B94" i="1"/>
  <c r="D93" i="1"/>
  <c r="D90" i="1" s="1"/>
  <c r="C93" i="1"/>
  <c r="B93" i="1"/>
  <c r="E92" i="1"/>
  <c r="D92" i="1" s="1"/>
  <c r="C92" i="1"/>
  <c r="B92" i="1"/>
  <c r="D91" i="1"/>
  <c r="C91" i="1"/>
  <c r="B91" i="1"/>
  <c r="AE90" i="1"/>
  <c r="AC90" i="1"/>
  <c r="AB90" i="1"/>
  <c r="AA90" i="1"/>
  <c r="Z90" i="1"/>
  <c r="Y90" i="1"/>
  <c r="X90" i="1"/>
  <c r="W90" i="1"/>
  <c r="V90" i="1"/>
  <c r="U90" i="1"/>
  <c r="T90" i="1"/>
  <c r="S90" i="1"/>
  <c r="R90" i="1"/>
  <c r="Q90" i="1"/>
  <c r="P90" i="1"/>
  <c r="O90" i="1"/>
  <c r="N90" i="1"/>
  <c r="M90" i="1"/>
  <c r="L90" i="1"/>
  <c r="K90" i="1"/>
  <c r="J90" i="1"/>
  <c r="I90" i="1"/>
  <c r="C90" i="1"/>
  <c r="D88" i="1"/>
  <c r="C88" i="1"/>
  <c r="B88" i="1"/>
  <c r="E87" i="1"/>
  <c r="D87" i="1"/>
  <c r="C87" i="1"/>
  <c r="B87" i="1"/>
  <c r="B81" i="1" s="1"/>
  <c r="E86" i="1"/>
  <c r="D86" i="1"/>
  <c r="C86" i="1"/>
  <c r="B86" i="1"/>
  <c r="B103" i="1" s="1"/>
  <c r="D85" i="1"/>
  <c r="C85" i="1"/>
  <c r="B85" i="1"/>
  <c r="N84" i="1"/>
  <c r="M84" i="1"/>
  <c r="L84" i="1"/>
  <c r="J84" i="1"/>
  <c r="I84" i="1"/>
  <c r="E84" i="1"/>
  <c r="D84" i="1"/>
  <c r="C84" i="1"/>
  <c r="AE82" i="1"/>
  <c r="AD82" i="1"/>
  <c r="AC82" i="1"/>
  <c r="AB82" i="1"/>
  <c r="AA82" i="1"/>
  <c r="Z82" i="1"/>
  <c r="Y82" i="1"/>
  <c r="X82" i="1"/>
  <c r="W82" i="1"/>
  <c r="V82" i="1"/>
  <c r="U82" i="1"/>
  <c r="T82" i="1"/>
  <c r="R82" i="1"/>
  <c r="P82" i="1"/>
  <c r="O82" i="1"/>
  <c r="N82" i="1"/>
  <c r="M82" i="1"/>
  <c r="L82" i="1"/>
  <c r="K82" i="1"/>
  <c r="J82" i="1"/>
  <c r="I82" i="1"/>
  <c r="H82" i="1"/>
  <c r="D82" i="1"/>
  <c r="C82" i="1"/>
  <c r="Y77" i="1"/>
  <c r="D81" i="1"/>
  <c r="AE80" i="1"/>
  <c r="AD80" i="1"/>
  <c r="AB80" i="1"/>
  <c r="Z80" i="1"/>
  <c r="Y80" i="1"/>
  <c r="X80" i="1"/>
  <c r="W80" i="1"/>
  <c r="U80" i="1"/>
  <c r="T80" i="1"/>
  <c r="T77" i="1" s="1"/>
  <c r="S80" i="1"/>
  <c r="R80" i="1"/>
  <c r="Q80" i="1"/>
  <c r="P80" i="1"/>
  <c r="P77" i="1" s="1"/>
  <c r="O80" i="1"/>
  <c r="N80" i="1"/>
  <c r="N77" i="1" s="1"/>
  <c r="M80" i="1"/>
  <c r="L80" i="1"/>
  <c r="K80" i="1"/>
  <c r="J80" i="1"/>
  <c r="I80" i="1"/>
  <c r="E80" i="1"/>
  <c r="C80" i="1"/>
  <c r="AE79" i="1"/>
  <c r="AD79" i="1"/>
  <c r="AB79" i="1"/>
  <c r="AA79" i="1"/>
  <c r="AA77" i="1" s="1"/>
  <c r="Z79" i="1"/>
  <c r="Y79" i="1"/>
  <c r="X79" i="1"/>
  <c r="W79" i="1"/>
  <c r="W77" i="1" s="1"/>
  <c r="V79" i="1"/>
  <c r="U79" i="1"/>
  <c r="T79" i="1"/>
  <c r="S79" i="1"/>
  <c r="R79" i="1"/>
  <c r="Q79" i="1"/>
  <c r="P79" i="1"/>
  <c r="O79" i="1"/>
  <c r="N79" i="1"/>
  <c r="M79" i="1"/>
  <c r="L79" i="1"/>
  <c r="K79" i="1"/>
  <c r="J79" i="1"/>
  <c r="I79" i="1"/>
  <c r="D79" i="1"/>
  <c r="C79" i="1"/>
  <c r="AB77" i="1"/>
  <c r="V77" i="1"/>
  <c r="L77" i="1"/>
  <c r="AC77" i="1"/>
  <c r="Z77" i="1"/>
  <c r="D74" i="1"/>
  <c r="C74" i="1"/>
  <c r="B74" i="1"/>
  <c r="E73" i="1"/>
  <c r="C73" i="1"/>
  <c r="B73" i="1"/>
  <c r="D72" i="1"/>
  <c r="C72" i="1"/>
  <c r="B72" i="1"/>
  <c r="D71" i="1"/>
  <c r="C71" i="1"/>
  <c r="C70" i="1" s="1"/>
  <c r="B71" i="1"/>
  <c r="B70" i="1" s="1"/>
  <c r="AE70" i="1"/>
  <c r="AD70" i="1"/>
  <c r="AC70" i="1"/>
  <c r="AB70" i="1"/>
  <c r="AA70" i="1"/>
  <c r="Z70" i="1"/>
  <c r="Y70" i="1"/>
  <c r="X70" i="1"/>
  <c r="W70" i="1"/>
  <c r="V70" i="1"/>
  <c r="U70" i="1"/>
  <c r="T70" i="1"/>
  <c r="S70" i="1"/>
  <c r="R70" i="1"/>
  <c r="Q70" i="1"/>
  <c r="P70" i="1"/>
  <c r="O70" i="1"/>
  <c r="N70" i="1"/>
  <c r="M70" i="1"/>
  <c r="L70" i="1"/>
  <c r="J70" i="1"/>
  <c r="I70" i="1"/>
  <c r="H70" i="1"/>
  <c r="D68" i="1"/>
  <c r="C68" i="1"/>
  <c r="B68" i="1"/>
  <c r="E67" i="1"/>
  <c r="D67" i="1"/>
  <c r="C67" i="1"/>
  <c r="B67" i="1"/>
  <c r="D66" i="1"/>
  <c r="C66" i="1"/>
  <c r="B66" i="1"/>
  <c r="B64" i="1" s="1"/>
  <c r="D65" i="1"/>
  <c r="D64" i="1" s="1"/>
  <c r="C65" i="1"/>
  <c r="B65" i="1"/>
  <c r="AE64" i="1"/>
  <c r="AD64" i="1"/>
  <c r="AC64" i="1"/>
  <c r="AB64" i="1"/>
  <c r="AA64" i="1"/>
  <c r="Z64" i="1"/>
  <c r="Y64" i="1"/>
  <c r="X64" i="1"/>
  <c r="W64" i="1"/>
  <c r="V64" i="1"/>
  <c r="U64" i="1"/>
  <c r="T64" i="1"/>
  <c r="S64" i="1"/>
  <c r="R64" i="1"/>
  <c r="Q64" i="1"/>
  <c r="P64" i="1"/>
  <c r="O64" i="1"/>
  <c r="N64" i="1"/>
  <c r="M64" i="1"/>
  <c r="L64" i="1"/>
  <c r="K64" i="1"/>
  <c r="J64" i="1"/>
  <c r="I64" i="1"/>
  <c r="H64" i="1"/>
  <c r="E64" i="1"/>
  <c r="C64" i="1"/>
  <c r="G64" i="1" s="1"/>
  <c r="AE62" i="1"/>
  <c r="AD62" i="1"/>
  <c r="AC62" i="1"/>
  <c r="AB62" i="1"/>
  <c r="AA62" i="1"/>
  <c r="Z62" i="1"/>
  <c r="Y62" i="1"/>
  <c r="X62" i="1"/>
  <c r="W62" i="1"/>
  <c r="V62" i="1"/>
  <c r="U62" i="1"/>
  <c r="T62" i="1"/>
  <c r="S62" i="1"/>
  <c r="R62" i="1"/>
  <c r="Q62" i="1"/>
  <c r="P62" i="1"/>
  <c r="O62" i="1"/>
  <c r="N62" i="1"/>
  <c r="M62" i="1"/>
  <c r="L62" i="1"/>
  <c r="K62" i="1"/>
  <c r="J62" i="1"/>
  <c r="I62" i="1"/>
  <c r="H62" i="1"/>
  <c r="C62" i="1" s="1"/>
  <c r="D62" i="1"/>
  <c r="B62" i="1"/>
  <c r="AE61" i="1"/>
  <c r="AD61" i="1"/>
  <c r="AC61" i="1"/>
  <c r="AB61" i="1"/>
  <c r="AB104" i="1" s="1"/>
  <c r="AA61" i="1"/>
  <c r="Z61" i="1"/>
  <c r="Y61" i="1"/>
  <c r="X61" i="1"/>
  <c r="X58" i="1" s="1"/>
  <c r="X57" i="1" s="1"/>
  <c r="W61" i="1"/>
  <c r="V61" i="1"/>
  <c r="U61" i="1"/>
  <c r="T61" i="1"/>
  <c r="T58" i="1" s="1"/>
  <c r="T57" i="1" s="1"/>
  <c r="S61" i="1"/>
  <c r="R61" i="1"/>
  <c r="Q61" i="1"/>
  <c r="P61" i="1"/>
  <c r="O61" i="1"/>
  <c r="N61" i="1"/>
  <c r="M61" i="1"/>
  <c r="L61" i="1"/>
  <c r="L58" i="1" s="1"/>
  <c r="L57" i="1" s="1"/>
  <c r="K61" i="1"/>
  <c r="J61" i="1"/>
  <c r="I61" i="1"/>
  <c r="H61" i="1"/>
  <c r="AE60" i="1"/>
  <c r="AD60" i="1"/>
  <c r="AC60" i="1"/>
  <c r="AB60" i="1"/>
  <c r="AA60" i="1"/>
  <c r="Z60" i="1"/>
  <c r="Y60" i="1"/>
  <c r="X60" i="1"/>
  <c r="W60" i="1"/>
  <c r="V60" i="1"/>
  <c r="U60" i="1"/>
  <c r="T60" i="1"/>
  <c r="S60" i="1"/>
  <c r="R60" i="1"/>
  <c r="Q60" i="1"/>
  <c r="P60" i="1"/>
  <c r="O60" i="1"/>
  <c r="N60" i="1"/>
  <c r="M60" i="1"/>
  <c r="L60" i="1"/>
  <c r="K60" i="1"/>
  <c r="J60" i="1"/>
  <c r="I60" i="1"/>
  <c r="H60" i="1"/>
  <c r="D60" i="1"/>
  <c r="C60" i="1"/>
  <c r="AE59" i="1"/>
  <c r="AD59" i="1"/>
  <c r="AC59" i="1"/>
  <c r="AB59" i="1"/>
  <c r="AA59" i="1"/>
  <c r="Z59" i="1"/>
  <c r="Y59" i="1"/>
  <c r="X59" i="1"/>
  <c r="W59" i="1"/>
  <c r="V59" i="1"/>
  <c r="U59" i="1"/>
  <c r="T59" i="1"/>
  <c r="S59" i="1"/>
  <c r="R59" i="1"/>
  <c r="Q59" i="1"/>
  <c r="P59" i="1"/>
  <c r="O59" i="1"/>
  <c r="N59" i="1"/>
  <c r="M59" i="1"/>
  <c r="L59" i="1"/>
  <c r="K59" i="1"/>
  <c r="J59" i="1"/>
  <c r="I59" i="1"/>
  <c r="H59" i="1"/>
  <c r="C59" i="1" s="1"/>
  <c r="D59" i="1"/>
  <c r="B59" i="1"/>
  <c r="AE58" i="1"/>
  <c r="AE57" i="1" s="1"/>
  <c r="AC58" i="1"/>
  <c r="AB58" i="1"/>
  <c r="AB57" i="1" s="1"/>
  <c r="AA58" i="1"/>
  <c r="AA57" i="1" s="1"/>
  <c r="Y58" i="1"/>
  <c r="W58" i="1"/>
  <c r="W57" i="1" s="1"/>
  <c r="U58" i="1"/>
  <c r="U57" i="1" s="1"/>
  <c r="S58" i="1"/>
  <c r="S57" i="1" s="1"/>
  <c r="Q58" i="1"/>
  <c r="P58" i="1"/>
  <c r="P57" i="1" s="1"/>
  <c r="O58" i="1"/>
  <c r="O57" i="1" s="1"/>
  <c r="M58" i="1"/>
  <c r="K58" i="1"/>
  <c r="K57" i="1" s="1"/>
  <c r="H58" i="1"/>
  <c r="AC57" i="1"/>
  <c r="Y57" i="1"/>
  <c r="Q57" i="1"/>
  <c r="M57" i="1"/>
  <c r="D54" i="1"/>
  <c r="C54" i="1"/>
  <c r="B54" i="1"/>
  <c r="E53" i="1"/>
  <c r="E50" i="1" s="1"/>
  <c r="E49" i="1" s="1"/>
  <c r="D53" i="1"/>
  <c r="C53" i="1"/>
  <c r="B53" i="1"/>
  <c r="D52" i="1"/>
  <c r="C52" i="1"/>
  <c r="B52" i="1"/>
  <c r="D51" i="1"/>
  <c r="C51" i="1"/>
  <c r="C50" i="1" s="1"/>
  <c r="C49" i="1" s="1"/>
  <c r="B51" i="1"/>
  <c r="AD50" i="1"/>
  <c r="AB50" i="1"/>
  <c r="AB49" i="1" s="1"/>
  <c r="Z50" i="1"/>
  <c r="Z49" i="1" s="1"/>
  <c r="X50" i="1"/>
  <c r="V50" i="1"/>
  <c r="U50" i="1"/>
  <c r="U49" i="1" s="1"/>
  <c r="T50" i="1"/>
  <c r="T49" i="1" s="1"/>
  <c r="S50" i="1"/>
  <c r="R50" i="1"/>
  <c r="P50" i="1"/>
  <c r="P49" i="1" s="1"/>
  <c r="N50" i="1"/>
  <c r="N49" i="1" s="1"/>
  <c r="M50" i="1"/>
  <c r="L50" i="1"/>
  <c r="K50" i="1"/>
  <c r="K49" i="1" s="1"/>
  <c r="J50" i="1"/>
  <c r="J49" i="1" s="1"/>
  <c r="I50" i="1"/>
  <c r="H50" i="1"/>
  <c r="G50" i="1"/>
  <c r="F50" i="1"/>
  <c r="F49" i="1" s="1"/>
  <c r="B50" i="1"/>
  <c r="B49" i="1" s="1"/>
  <c r="AD49" i="1"/>
  <c r="X49" i="1"/>
  <c r="V49" i="1"/>
  <c r="S49" i="1"/>
  <c r="R49" i="1"/>
  <c r="M49" i="1"/>
  <c r="L49" i="1"/>
  <c r="I49" i="1"/>
  <c r="H49" i="1"/>
  <c r="S48" i="1"/>
  <c r="U48" i="1" s="1"/>
  <c r="Q48" i="1"/>
  <c r="P48" i="1"/>
  <c r="D48" i="1"/>
  <c r="C48" i="1"/>
  <c r="Q47" i="1"/>
  <c r="P47" i="1"/>
  <c r="E47" i="1"/>
  <c r="C47" i="1"/>
  <c r="Q46" i="1"/>
  <c r="P46" i="1"/>
  <c r="D46" i="1"/>
  <c r="C46" i="1"/>
  <c r="Q45" i="1"/>
  <c r="P45" i="1"/>
  <c r="D45" i="1"/>
  <c r="C45" i="1"/>
  <c r="C44" i="1" s="1"/>
  <c r="C43" i="1" s="1"/>
  <c r="AD44" i="1"/>
  <c r="AB44" i="1"/>
  <c r="Z44" i="1"/>
  <c r="X44" i="1"/>
  <c r="X43" i="1" s="1"/>
  <c r="W44" i="1"/>
  <c r="W43" i="1" s="1"/>
  <c r="V44" i="1"/>
  <c r="Q44" i="1"/>
  <c r="O44" i="1"/>
  <c r="N44" i="1"/>
  <c r="M44" i="1"/>
  <c r="M43" i="1" s="1"/>
  <c r="L44" i="1"/>
  <c r="J44" i="1"/>
  <c r="I44" i="1"/>
  <c r="H44" i="1"/>
  <c r="E44" i="1"/>
  <c r="AE43" i="1"/>
  <c r="AD43" i="1"/>
  <c r="AB43" i="1"/>
  <c r="Z43" i="1"/>
  <c r="Y43" i="1"/>
  <c r="V43" i="1"/>
  <c r="O43" i="1"/>
  <c r="Q43" i="1" s="1"/>
  <c r="L43" i="1"/>
  <c r="J43" i="1"/>
  <c r="E33" i="1"/>
  <c r="D33" i="1"/>
  <c r="C33" i="1"/>
  <c r="G33" i="1" s="1"/>
  <c r="B33" i="1"/>
  <c r="E30" i="1"/>
  <c r="D30" i="1"/>
  <c r="D29" i="1" s="1"/>
  <c r="C30" i="1"/>
  <c r="C29" i="1" s="1"/>
  <c r="B30" i="1"/>
  <c r="W29" i="1"/>
  <c r="V29" i="1"/>
  <c r="E29" i="1"/>
  <c r="B29" i="1"/>
  <c r="D28" i="1"/>
  <c r="C28" i="1"/>
  <c r="B28" i="1"/>
  <c r="D27" i="1"/>
  <c r="C24" i="1"/>
  <c r="B27" i="1"/>
  <c r="D26" i="1"/>
  <c r="C26" i="1"/>
  <c r="B26" i="1"/>
  <c r="D25" i="1"/>
  <c r="D24" i="1" s="1"/>
  <c r="C25" i="1"/>
  <c r="B25" i="1"/>
  <c r="AD24" i="1"/>
  <c r="AB24" i="1"/>
  <c r="Z24" i="1"/>
  <c r="X24" i="1"/>
  <c r="T24" i="1"/>
  <c r="R24" i="1"/>
  <c r="P24" i="1"/>
  <c r="O24" i="1"/>
  <c r="N24" i="1"/>
  <c r="M24" i="1"/>
  <c r="L24" i="1"/>
  <c r="K24" i="1"/>
  <c r="J24" i="1"/>
  <c r="I24" i="1"/>
  <c r="H24" i="1"/>
  <c r="E24" i="1"/>
  <c r="B24" i="1"/>
  <c r="Y22" i="1"/>
  <c r="X22" i="1"/>
  <c r="G22" i="1"/>
  <c r="D22" i="1"/>
  <c r="C22" i="1"/>
  <c r="Y21" i="1"/>
  <c r="X21" i="1"/>
  <c r="B21" i="1" s="1"/>
  <c r="Y20" i="1"/>
  <c r="X20" i="1"/>
  <c r="D20" i="1"/>
  <c r="C20" i="1"/>
  <c r="G20" i="1" s="1"/>
  <c r="Y19" i="1"/>
  <c r="X19" i="1"/>
  <c r="D19" i="1"/>
  <c r="C19" i="1"/>
  <c r="AE18" i="1"/>
  <c r="AD18" i="1"/>
  <c r="AB18" i="1"/>
  <c r="Z18" i="1"/>
  <c r="T18" i="1"/>
  <c r="R18" i="1"/>
  <c r="Q18" i="1"/>
  <c r="P18" i="1"/>
  <c r="O18" i="1"/>
  <c r="N18" i="1"/>
  <c r="M18" i="1"/>
  <c r="L18" i="1"/>
  <c r="J18" i="1"/>
  <c r="I18" i="1"/>
  <c r="H18" i="1"/>
  <c r="E18" i="1"/>
  <c r="AE16" i="1"/>
  <c r="AD16" i="1"/>
  <c r="AC16" i="1"/>
  <c r="AB16" i="1"/>
  <c r="AA16" i="1"/>
  <c r="Z16" i="1"/>
  <c r="X16" i="1"/>
  <c r="V16" i="1"/>
  <c r="U16" i="1"/>
  <c r="T16" i="1"/>
  <c r="S16" i="1"/>
  <c r="R16" i="1"/>
  <c r="Q16" i="1"/>
  <c r="P16" i="1"/>
  <c r="O16" i="1"/>
  <c r="N16" i="1"/>
  <c r="M16" i="1"/>
  <c r="L16" i="1"/>
  <c r="K16" i="1"/>
  <c r="J16" i="1"/>
  <c r="I16" i="1"/>
  <c r="H16" i="1"/>
  <c r="H105" i="1" s="1"/>
  <c r="D16" i="1"/>
  <c r="D105" i="1" s="1"/>
  <c r="C16" i="1"/>
  <c r="AE15" i="1"/>
  <c r="AD15" i="1"/>
  <c r="AC15" i="1"/>
  <c r="AB15" i="1"/>
  <c r="AA15" i="1"/>
  <c r="Z15" i="1"/>
  <c r="X15" i="1"/>
  <c r="W15" i="1"/>
  <c r="V15" i="1"/>
  <c r="U15" i="1"/>
  <c r="T15" i="1"/>
  <c r="S15" i="1"/>
  <c r="R15" i="1"/>
  <c r="Q15" i="1"/>
  <c r="P15" i="1"/>
  <c r="O15" i="1"/>
  <c r="N15" i="1"/>
  <c r="M15" i="1"/>
  <c r="L15" i="1"/>
  <c r="K15" i="1"/>
  <c r="J15" i="1"/>
  <c r="H15" i="1"/>
  <c r="C15" i="1"/>
  <c r="AE14" i="1"/>
  <c r="AD14" i="1"/>
  <c r="AC14" i="1"/>
  <c r="AB14" i="1"/>
  <c r="AA14" i="1"/>
  <c r="Z14" i="1"/>
  <c r="Z108" i="1" s="1"/>
  <c r="Y14" i="1"/>
  <c r="X14" i="1"/>
  <c r="V14" i="1"/>
  <c r="U14" i="1"/>
  <c r="T14" i="1"/>
  <c r="S14" i="1"/>
  <c r="R14" i="1"/>
  <c r="Q14" i="1"/>
  <c r="P14" i="1"/>
  <c r="P103" i="1" s="1"/>
  <c r="O14" i="1"/>
  <c r="N14" i="1"/>
  <c r="M14" i="1"/>
  <c r="L14" i="1"/>
  <c r="K14" i="1"/>
  <c r="J14" i="1"/>
  <c r="I14" i="1"/>
  <c r="H14" i="1"/>
  <c r="D14" i="1"/>
  <c r="AE13" i="1"/>
  <c r="AD13" i="1"/>
  <c r="AC13" i="1"/>
  <c r="AB13" i="1"/>
  <c r="AA13" i="1"/>
  <c r="Z13" i="1"/>
  <c r="Y13" i="1"/>
  <c r="U13" i="1"/>
  <c r="T13" i="1"/>
  <c r="S13" i="1"/>
  <c r="R13" i="1"/>
  <c r="Q13" i="1"/>
  <c r="P13" i="1"/>
  <c r="P12" i="1" s="1"/>
  <c r="P11" i="1" s="1"/>
  <c r="O13" i="1"/>
  <c r="N13" i="1"/>
  <c r="M13" i="1"/>
  <c r="L13" i="1"/>
  <c r="L107" i="1" s="1"/>
  <c r="K13" i="1"/>
  <c r="J13" i="1"/>
  <c r="I13" i="1"/>
  <c r="H13" i="1"/>
  <c r="D13" i="1"/>
  <c r="AE12" i="1"/>
  <c r="AE11" i="1" s="1"/>
  <c r="AD12" i="1"/>
  <c r="AD11" i="1" s="1"/>
  <c r="W12" i="1"/>
  <c r="W11" i="1" s="1"/>
  <c r="M12" i="1"/>
  <c r="M11" i="1" s="1"/>
  <c r="K12" i="1"/>
  <c r="K11" i="1" s="1"/>
  <c r="H12" i="1"/>
  <c r="O11" i="1"/>
  <c r="H11" i="1"/>
  <c r="G96" i="1" l="1"/>
  <c r="E77" i="1"/>
  <c r="J108" i="1"/>
  <c r="Y15" i="1"/>
  <c r="H43" i="1"/>
  <c r="R45" i="1"/>
  <c r="T45" i="1" s="1"/>
  <c r="S46" i="1"/>
  <c r="U46" i="1" s="1"/>
  <c r="U103" i="1" s="1"/>
  <c r="S47" i="1"/>
  <c r="U47" i="1" s="1"/>
  <c r="U104" i="1" s="1"/>
  <c r="I58" i="1"/>
  <c r="M77" i="1"/>
  <c r="Q77" i="1"/>
  <c r="U77" i="1"/>
  <c r="I12" i="1"/>
  <c r="L12" i="1"/>
  <c r="L11" i="1" s="1"/>
  <c r="AD102" i="1"/>
  <c r="J110" i="1"/>
  <c r="L105" i="1"/>
  <c r="B20" i="1"/>
  <c r="F20" i="1" s="1"/>
  <c r="B22" i="1"/>
  <c r="Y16" i="1"/>
  <c r="Y105" i="1" s="1"/>
  <c r="I43" i="1"/>
  <c r="S45" i="1"/>
  <c r="U45" i="1" s="1"/>
  <c r="U102" i="1" s="1"/>
  <c r="R46" i="1"/>
  <c r="T46" i="1" s="1"/>
  <c r="T108" i="1" s="1"/>
  <c r="R47" i="1"/>
  <c r="T47" i="1" s="1"/>
  <c r="T104" i="1" s="1"/>
  <c r="J58" i="1"/>
  <c r="N58" i="1"/>
  <c r="N57" i="1" s="1"/>
  <c r="R58" i="1"/>
  <c r="R57" i="1" s="1"/>
  <c r="V58" i="1"/>
  <c r="V57" i="1" s="1"/>
  <c r="Z58" i="1"/>
  <c r="Z57" i="1" s="1"/>
  <c r="AD58" i="1"/>
  <c r="AD57" i="1" s="1"/>
  <c r="B60" i="1"/>
  <c r="E61" i="1"/>
  <c r="D61" i="1" s="1"/>
  <c r="C78" i="1"/>
  <c r="C77" i="1" s="1"/>
  <c r="J77" i="1"/>
  <c r="R77" i="1"/>
  <c r="AE77" i="1"/>
  <c r="K77" i="1"/>
  <c r="O77" i="1"/>
  <c r="S77" i="1"/>
  <c r="B80" i="1"/>
  <c r="AD77" i="1"/>
  <c r="B82" i="1"/>
  <c r="Y104" i="1"/>
  <c r="D102" i="1"/>
  <c r="D107" i="1"/>
  <c r="V108" i="1"/>
  <c r="V103" i="1"/>
  <c r="AE108" i="1"/>
  <c r="AE103" i="1"/>
  <c r="J104" i="1"/>
  <c r="V104" i="1"/>
  <c r="AD104" i="1"/>
  <c r="X105" i="1"/>
  <c r="B19" i="1"/>
  <c r="X18" i="1"/>
  <c r="B58" i="1"/>
  <c r="B57" i="1" s="1"/>
  <c r="H57" i="1"/>
  <c r="P107" i="1"/>
  <c r="P102" i="1"/>
  <c r="T107" i="1"/>
  <c r="T102" i="1"/>
  <c r="Z102" i="1"/>
  <c r="Z107" i="1"/>
  <c r="K108" i="1"/>
  <c r="K103" i="1"/>
  <c r="O108" i="1"/>
  <c r="O103" i="1"/>
  <c r="S108" i="1"/>
  <c r="X103" i="1"/>
  <c r="X108" i="1"/>
  <c r="AB103" i="1"/>
  <c r="AB108" i="1"/>
  <c r="B15" i="1"/>
  <c r="K104" i="1"/>
  <c r="O104" i="1"/>
  <c r="Z105" i="1"/>
  <c r="AD105" i="1"/>
  <c r="E43" i="1"/>
  <c r="D47" i="1"/>
  <c r="D44" i="1" s="1"/>
  <c r="D43" i="1" s="1"/>
  <c r="G47" i="1"/>
  <c r="J103" i="1"/>
  <c r="AD107" i="1"/>
  <c r="D110" i="1"/>
  <c r="K102" i="1"/>
  <c r="K107" i="1"/>
  <c r="S107" i="1"/>
  <c r="AC107" i="1"/>
  <c r="AC102" i="1"/>
  <c r="R103" i="1"/>
  <c r="E104" i="1"/>
  <c r="E101" i="1" s="1"/>
  <c r="N104" i="1"/>
  <c r="O110" i="1"/>
  <c r="O105" i="1"/>
  <c r="D73" i="1"/>
  <c r="D70" i="1" s="1"/>
  <c r="E70" i="1"/>
  <c r="E58" i="1"/>
  <c r="T12" i="1"/>
  <c r="T11" i="1" s="1"/>
  <c r="M102" i="1"/>
  <c r="U107" i="1"/>
  <c r="AE102" i="1"/>
  <c r="AE107" i="1"/>
  <c r="H103" i="1"/>
  <c r="H108" i="1"/>
  <c r="L103" i="1"/>
  <c r="L108" i="1"/>
  <c r="T103" i="1"/>
  <c r="P104" i="1"/>
  <c r="X104" i="1"/>
  <c r="B16" i="1"/>
  <c r="I105" i="1"/>
  <c r="I110" i="1"/>
  <c r="M105" i="1"/>
  <c r="M110" i="1"/>
  <c r="U105" i="1"/>
  <c r="AE105" i="1"/>
  <c r="G19" i="1"/>
  <c r="C18" i="1"/>
  <c r="C61" i="1"/>
  <c r="G61" i="1" s="1"/>
  <c r="B61" i="1"/>
  <c r="L102" i="1"/>
  <c r="Z103" i="1"/>
  <c r="J105" i="1"/>
  <c r="P108" i="1"/>
  <c r="O102" i="1"/>
  <c r="O107" i="1"/>
  <c r="Y107" i="1"/>
  <c r="Y102" i="1"/>
  <c r="C14" i="1"/>
  <c r="N108" i="1"/>
  <c r="N103" i="1"/>
  <c r="AA108" i="1"/>
  <c r="AA103" i="1"/>
  <c r="Z104" i="1"/>
  <c r="K110" i="1"/>
  <c r="K105" i="1"/>
  <c r="S105" i="1"/>
  <c r="R12" i="1"/>
  <c r="R11" i="1" s="1"/>
  <c r="H107" i="1"/>
  <c r="H102" i="1"/>
  <c r="E12" i="1"/>
  <c r="E11" i="1" s="1"/>
  <c r="Z12" i="1"/>
  <c r="Z11" i="1" s="1"/>
  <c r="I102" i="1"/>
  <c r="I107" i="1"/>
  <c r="Q102" i="1"/>
  <c r="AA102" i="1"/>
  <c r="AA107" i="1"/>
  <c r="Y103" i="1"/>
  <c r="Y108" i="1"/>
  <c r="AC103" i="1"/>
  <c r="AC108" i="1"/>
  <c r="J12" i="1"/>
  <c r="N12" i="1"/>
  <c r="N11" i="1" s="1"/>
  <c r="V12" i="1"/>
  <c r="V11" i="1" s="1"/>
  <c r="AB12" i="1"/>
  <c r="AB11" i="1" s="1"/>
  <c r="C13" i="1"/>
  <c r="J102" i="1"/>
  <c r="J107" i="1"/>
  <c r="N102" i="1"/>
  <c r="N107" i="1"/>
  <c r="R102" i="1"/>
  <c r="R107" i="1"/>
  <c r="X13" i="1"/>
  <c r="AB107" i="1"/>
  <c r="AB102" i="1"/>
  <c r="B14" i="1"/>
  <c r="I103" i="1"/>
  <c r="I108" i="1"/>
  <c r="M103" i="1"/>
  <c r="M108" i="1"/>
  <c r="Q103" i="1"/>
  <c r="Q108" i="1"/>
  <c r="U108" i="1"/>
  <c r="AD108" i="1"/>
  <c r="AD103" i="1"/>
  <c r="D15" i="1"/>
  <c r="M104" i="1"/>
  <c r="Q104" i="1"/>
  <c r="AC104" i="1"/>
  <c r="C110" i="1"/>
  <c r="G110" i="1" s="1"/>
  <c r="C105" i="1"/>
  <c r="N110" i="1"/>
  <c r="N105" i="1"/>
  <c r="V105" i="1"/>
  <c r="AB105" i="1"/>
  <c r="D21" i="1"/>
  <c r="D18" i="1" s="1"/>
  <c r="N43" i="1"/>
  <c r="P43" i="1" s="1"/>
  <c r="P44" i="1"/>
  <c r="R48" i="1"/>
  <c r="T48" i="1" s="1"/>
  <c r="D50" i="1"/>
  <c r="D49" i="1" s="1"/>
  <c r="L104" i="1"/>
  <c r="AA105" i="1"/>
  <c r="M107" i="1"/>
  <c r="W108" i="1"/>
  <c r="W103" i="1"/>
  <c r="I104" i="1"/>
  <c r="B79" i="1"/>
  <c r="B78" i="1" s="1"/>
  <c r="B77" i="1" s="1"/>
  <c r="E103" i="1"/>
  <c r="D80" i="1"/>
  <c r="D78" i="1" s="1"/>
  <c r="D77" i="1" s="1"/>
  <c r="B90" i="1"/>
  <c r="W104" i="1"/>
  <c r="AA104" i="1"/>
  <c r="AE104" i="1"/>
  <c r="P105" i="1"/>
  <c r="T105" i="1"/>
  <c r="AC105" i="1"/>
  <c r="W102" i="1"/>
  <c r="W107" i="1"/>
  <c r="X77" i="1"/>
  <c r="B84" i="1"/>
  <c r="H110" i="1"/>
  <c r="W105" i="1"/>
  <c r="L110" i="1"/>
  <c r="D108" i="1" l="1"/>
  <c r="J11" i="1"/>
  <c r="J57" i="1"/>
  <c r="I11" i="1"/>
  <c r="I77" i="1"/>
  <c r="B47" i="1"/>
  <c r="C109" i="1"/>
  <c r="G109" i="1" s="1"/>
  <c r="B46" i="1"/>
  <c r="B108" i="1" s="1"/>
  <c r="R108" i="1"/>
  <c r="S102" i="1"/>
  <c r="S104" i="1"/>
  <c r="S103" i="1"/>
  <c r="C58" i="1"/>
  <c r="C57" i="1" s="1"/>
  <c r="I57" i="1"/>
  <c r="R104" i="1"/>
  <c r="D109" i="1"/>
  <c r="D104" i="1"/>
  <c r="C107" i="1"/>
  <c r="C102" i="1"/>
  <c r="C12" i="1"/>
  <c r="C11" i="1" s="1"/>
  <c r="B48" i="1"/>
  <c r="B105" i="1" s="1"/>
  <c r="F105" i="1" s="1"/>
  <c r="R105" i="1"/>
  <c r="X107" i="1"/>
  <c r="X102" i="1"/>
  <c r="X12" i="1"/>
  <c r="X11" i="1" s="1"/>
  <c r="C104" i="1"/>
  <c r="T44" i="1"/>
  <c r="T43" i="1" s="1"/>
  <c r="B104" i="1"/>
  <c r="B109" i="1"/>
  <c r="D103" i="1"/>
  <c r="F19" i="1"/>
  <c r="B18" i="1"/>
  <c r="C108" i="1"/>
  <c r="C103" i="1"/>
  <c r="R44" i="1"/>
  <c r="R43" i="1" s="1"/>
  <c r="B110" i="1"/>
  <c r="E57" i="1"/>
  <c r="D58" i="1"/>
  <c r="D57" i="1" s="1"/>
  <c r="D12" i="1"/>
  <c r="D11" i="1" s="1"/>
  <c r="B13" i="1"/>
  <c r="H104" i="1" l="1"/>
  <c r="B44" i="1"/>
  <c r="C106" i="1"/>
  <c r="B107" i="1"/>
  <c r="B102" i="1"/>
  <c r="B101" i="1" s="1"/>
  <c r="B12" i="1"/>
  <c r="B11" i="1" s="1"/>
  <c r="D101" i="1"/>
  <c r="C101" i="1"/>
  <c r="D106" i="1"/>
  <c r="B43" i="1" l="1"/>
  <c r="B106" i="1"/>
</calcChain>
</file>

<file path=xl/sharedStrings.xml><?xml version="1.0" encoding="utf-8"?>
<sst xmlns="http://schemas.openxmlformats.org/spreadsheetml/2006/main" count="164" uniqueCount="61">
  <si>
    <t>Комплексный план (сетевой график) по реализации муниципальной программы "Развитие институтов гражданского общества города Когалыма"</t>
  </si>
  <si>
    <t>Основные мероприятия программы</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</si>
  <si>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</si>
  <si>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</si>
  <si>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</si>
  <si>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</si>
  <si>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</si>
  <si>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</si>
  <si>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</si>
  <si>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</si>
  <si>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</si>
  <si>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</si>
  <si>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</si>
  <si>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</si>
  <si>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</si>
  <si>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</si>
  <si>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</si>
  <si>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</si>
  <si>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</si>
  <si>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текущему году</t>
  </si>
  <si>
    <t>на отчетную дату</t>
  </si>
  <si>
    <t xml:space="preserve">план </t>
  </si>
  <si>
    <t>факт</t>
  </si>
  <si>
    <t>Подпрограмма 1. "Поддержка социально ориентированных некоммерческих организаций города Когалыма"</t>
  </si>
  <si>
    <t>Процессная часть</t>
  </si>
  <si>
    <t>1.1. Поддержка социально
ориентированных некоммерческих
организаций (I,II)</t>
  </si>
  <si>
    <t>Всего</t>
  </si>
  <si>
    <t>федеральный бюджет</t>
  </si>
  <si>
    <t>бюджет автономного округа</t>
  </si>
  <si>
    <t>бюджет города Когалыма</t>
  </si>
  <si>
    <t>иные внебюджетные источники</t>
  </si>
  <si>
    <t>1.1.1.  Организация и проведение конкурса социально значимых проектов среди социально ориентированных некоммерческих организаций города Когалыма</t>
  </si>
  <si>
    <t>Заключены соглашения о предоставлени грантов победителям Конкурса социально значимых проектов среди СО НКО . Перечисление средств будет осуществляться до 5 декабря текущего года.</t>
  </si>
  <si>
    <t>1.1.2.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</si>
  <si>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t xml:space="preserve">1.1.3.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в связи с организацией и проведением общественно значимых мероприятий по укреплению межнпационального мира и согласия </t>
  </si>
  <si>
    <t xml:space="preserve">На базе дома Дружбы Ано РЦ "Поддержкп НКО " проведены занятия по русскому языку для дтей из семей мигрантов (билингвов) . Всего запланировано 47 мероприятий. Фактические показатели за 5 месяцев 2024 года  достигнуты. Охват по плану -30 детей. Показатели  достигнуты.  Предоставление субсидии осуществляется в соответствии с  Порядком предоставления из бюджета города Когалыма субсидии некоммерческим организациям, не являющимся государственными (муниципальными) учреждениями в целях финансового обеспечения затрат в связи с организацией и проведением общественно значимых мероприятий по укреплению межнационального мира и согласия, утв. постановлением Администрации города Когалыма от 01.07.2024 №1234 </t>
  </si>
  <si>
    <t>1.1.4.Предоставление из бюджета города Когалыма субсидий территориальным общественным самоуправлениям города Когалыма на осуществление собственных инициатив по вопросам местного значения</t>
  </si>
  <si>
    <t>Подпрограмма 2. "Поддержка граждан, внесших значительный вклад в развитие гражданского общества"</t>
  </si>
  <si>
    <t>2.1. Оказание поддержки гражданам удостоенным звания «Почётный гражданин города Когалыма» (VII)</t>
  </si>
  <si>
    <t>0.00</t>
  </si>
  <si>
    <t>2.2 Организация и проведение городского конкурса на присуждение премии «Общественное признание» (III)</t>
  </si>
  <si>
    <t xml:space="preserve">Обьявление о проведении конкурса размещено на сайте органов местного самоуправления города Когалыма .Прием заявок и докуметов на городской конкурс «Общественное признание - 2024» осуществляется организационным комитет по организации и проведению конкурса в период с 14.10.2024 по  01.11.2024. Соискателями Премии могут стать представители организаций всех форм собственности, НКО, индивидуальные предприниматели, социально активные граждане, проживающие и (или) осуществляющие свою деятельность в городе Когалыме по номинациям для физических и юридических лиц.                                                                                                                                                                                                                                                                                                                             Согласно итогов Конкурса лауреатами премии «Общественное признание-2024» среди физических лиц признать:
1. Остапенко Наталья Вячеславовна – в номинации «Лучший местный житель»;
2. Бражникова Вита Викторовна – в номинации «Сердце отдаю людям»;
3. Балуева Ирина Ивановна – в номинации «Поступок года»;
4. Беседин Сергей Николаевич – в номинации «Молодежный взгляд, новое поколение».
Согласно итогов Конкурса лауреатами премии «Общественное признание-2024» среди юридических лиц признаны:
1. ИП «Остапенко Наталья Вячеславовна» - в номинации «Будущее города мы создаем сами»;
2. Когалымская городская общественная организация татаро-башкирское национально-культурное общество «НУР» - в номинации «Хранитель традиции, умное поколение»;
3. Общественная организация «Когалымская городская Федерация инвалидного спорта» - в номинации «Спорт – путь к здоровью»;
4. АНО «Ресурсный Центр поддержки НКО города Когалыма» - в номинации «Открытое сердце».
</t>
  </si>
  <si>
    <t>Подпрограмма 3. "Информационная открытость деятельности Администрации города Когалыма"</t>
  </si>
  <si>
    <t>3.1. Реализация взаимодействия с городскими средствами массовой информации (IV)</t>
  </si>
  <si>
    <t>3.1.1. Освещение деятельности структурных подразделений Администрации города Когалыма в телевизионных эфирах</t>
  </si>
  <si>
    <t>3.1.2. Обеспечение деятельности муниципального казенного учреждения «Редакция газеты «Когалымский вестник»</t>
  </si>
  <si>
    <t>Подпрограмма 4. "Создание условий для выполнения отдельными структурными подразделениями Администрации города Когалыма своих полномочий
"</t>
  </si>
  <si>
    <t>4.1. Обеспечение деятельности структурных подразделений Администрации города Когалыма (I-VI)</t>
  </si>
  <si>
    <t>4.1.1. Обеспечение деятельности сектора по социальным вопросам Администрации города Когалыма</t>
  </si>
  <si>
    <t>4.1.2. Обеспечение деятельности сектора пресс-службы Администрации города Когалыма</t>
  </si>
  <si>
    <t>4.1.3. Обеспечение деятельности управления внутренней политики Администрации города Когалыма</t>
  </si>
  <si>
    <t>Итого по программе, в том числе</t>
  </si>
  <si>
    <t>Процессная часть в целом по муниципальной программ</t>
  </si>
  <si>
    <t>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единовременной выплате подлежат 7 почетных граждан (Мартынова О.В., Ветштейн В.В., Короткова Р.М.,Гурин А.А.,Лосева И.В., Гаврилова Т.Г.,Ерпылева Е.В.) . В соответствии с распоряжением Администрации города Когалыма от 17.07.2024 №113-р "О предоставлении мер поддержки гражданин города Когалыма" в 2024 году осуществлены выплаты  на ежегодное материальное вознаграждение ко Дню города Когалыма  гражданам, удостоенным звания "Почётный гражданин города Когалыма" и зарегистрированным по месту жительства в городе Когалыме в размере -115 500,00 рублей каждому. Плановые значения предусмотрены на 8 почетных граждан с учетом возможных  изменений показателя по году  в сторону повышения значений (отклонение 115,5 тыс.руб) и на погребение -100 тыс.руб.</t>
  </si>
  <si>
    <t xml:space="preserve">       В целях финансового обеспечения затрат на выполнение функций ресурсного центра поддержки НКО в 2024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График работы и вся информация размещена на информационном стенде в здании РЦ и на сайте учреждения. 
            В ходе деятельности  ресурсного центра осуществляются: консультации для НКО по вопросам реализации проектов и участия в мероприятиях (всего по различным направлениям консультаций) запланировано -50 консультаций . Фактически показатели выполнены.                                                                                                                                                                                                                                                                              Методическое сопровождение участия социально ориентированных некоммерческих организаций, их руководителей, организаторов в конкурсах.Поданы заявки на конкурс президентских грантов КГОО ТБНКО «НУР» и АНО «Ермак». и КГОО ТБНКО «НУР». АНО «Ресурсный центр поддержки НКО» одержал победу в конкурсе для ресурсный центров Югры .          Общая сумма проекта более 7 млн рублей. Ведется активное консультирование на конкурс Гранта Губернатора Югры.                                                                                                                                                  
             АНО Ресурсный центр поддержки НКО осуществляется медиа-продвижение социально ориентированных некоммерческих организаций, деятельности их руководителей и/или членов (участников), гражданских инициатив, социальных практик; создание инфоповодов; информирование социально ориентированных некоммерческих организаций (публикаций, сюжетов, интервью и др. Все ссылки на посты в социальных сетях ресурсного центра (https://vk.link/rcnkokgl /https://vk.com/public203821726) и на официальном сайте: https://рцнкокогалыма.рф/  
            Всего в отчетном периоде была размещено публикаций на различных площадках: январь-25, февраль -37 , март-30, апрель- 40, май - 49, июнь -22 , июль -28 , август - 31, сентябрь - 28, октябрь-  28., ноябрь - 36, декабрь - 13 . ВСЕГО - 367 публикаций. 
            За отчетный период  проведены консультации для НКО по вопросам реализации проектов и участия в мероприятиях (март:  15 по телефону, 14 – электронная почта  и мессенджеры). 
            Проведены мероприятия в рамках проекта "Школа актива НКО " (7 семинаров) :                                                                                                                                                                                                                                                                           - 30.01.2024 с привлечением специалистов  Фонда «Центр гражданских и социальных инициатив», 
-07.03.2024 в формате офлайн по ФПГ, с привлечением эксперта А.А.Спасибина и -04.04.2024  по заявочной кампании конкурса Гранта Губернатора Югры,                                                                                                                     -13.05.2024 специалисты РЦ провели Школу актива НКО по заявочным кампаниям на конкурсы Гранта Губернатора Югры и ПАО «Лукойл»;                                                                                                                                                 -05.07.2024 специалисты РЦ провели вебинар в рамках Школы актива НКО на тему «Работа с самозанятыми в НКО в 2024 году: требования законодательства, типовые нарушения и риски» с приглашенным спикером Мироновой М.Н. (юрист, директор ресурсного центра "Ориентир");                                                                                                                                                                                                                             - 30.08.2024  по специальному конкурсу Гранта Губернатора Югры и ПФКИ;                                                                                                                                                                                                                                                           -Школа актива НКО состоялась 29.09.2024 с привлечением спикера Кузнецов С.А. ( заместитель директора Университета ТОС) .                                                                                                                                                                                                                  
        Меропритятия в сфере НКО:                                                                                                                                                                                                                                                                                                                                                                                                       - 18.01.2024 специалисты РЦ приняли участие в вебинаре «Правовой команды» на тему «Изменение состава учредителей НКО: новое в процедуре регистрации в 2024 году» 
- 27.01.2024 специалисты РЦ, совместно с ТГКОО «НУР» организовали и приняли участие в лектории «Информация в век информации: национальный аспект», который провел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-22.02.2024 Специалисты РЦ организовали и провели открытие Этно-мастерской для молодежи «ЮХ» в Доме Дружбы
-27.02.2024 на базе ресурсного центра прошел День открытых дверей в рамках всемирного дня НКО.                                                                                                                                                                                                                                         - 02.03.2024 на базе ресурсного центра прошел мастер-класс в рамках проекта Гранта Губернатора Югры «Этно-мастерская для молодежи «Юх».                                                                                             - - ---- 06.03.2024 Специалисты РЦ ознакомились с памяткой Правовой команды на тему « Что нужно знать о последствиях признания контрагентов НКО иноагентами» .
- 15.03.2024 Специалисты РЦ приняли участие в консультации Правовой команды на тему: «Ввод и вывод учредителей НКО» : Ссылка на публикацию: https://vk.com/wall-203821726_1338                                                                                    -в  рамках реализации социально значимого проекта «Правовой аудит в НКО Когалыма» 28.03.2024 Специалисты РЦ провели итоговое мероприятие «Единый день самопроверки НКО».Мероприятие прошло при участии  привлеченных спикеров А.А. Спасибина и AF23М.Н.Миронова.                                                                                                                     
          Поведен обучающий семинар на стартовавшие грантовые конкурсы 2024 президентский фонд культурных инициатив и Фонд Президентских грантов. Поданы заявки на ПФКИ КГОО ТБНКО «НУР» и АНО «Ермак». Результаты ожидаются. НА ФПГ были поданы заявки от АНО «РЦ НКО Когалыма», МОО «Совет Ветеранов» и КГОО ТБНКО «НУР». АНО «Ресурсный центр поддержки НКО» одержала победу в конкурсе для ресурсный центров Югры . Общая сумма проекта более 7 млн рублей;
-06.04.2024 Специалисты РЦ провели занятие в Этно-мастерской «ЮХ» . 
-08.04.2024 Специалисты РЦ организовали встречу НКО города с Генеральным директором Фонда гражданских и социальных инициатив Югры Д.М. Сафиолиным; 
-09.04.2024 Специалисты РЦ прослушали вебинар Центра гражданских и социальных инициатив Югры «Отчетность  НКО в контролирующие органы»; 
- 23-25.04.2024 состоялось участие  во «Всероссийском форуме национального единства» в составе делегации г.Когалыма;                                                                                                                                                                                                               04.05.2024 специалисты РЦ провели занятие в этно-мастерской «ЮХ», были изготовлены  памятные сувениры к Дню Победы. Ребята приняли участие не только в мастер-классе, но и поучаствовали в патриотической беседе; 
05-08.05.2024 менеджер РЦ приняла участие во Всероссийском форуме «Пик Возможностей» в Нижнем Новгороде в составе делегации ХМАО-Югры;
 -16.05.2024 специалисты РЦ ознакомились с материалом от Правовой команды «Чек-лист: 66 контрольных вопросов соблюдения НКО требований законодательства в сфере персональных данных»  
-02.06.2024 специалисты РЦ приняли участие в Международном дне соседний, организованным ТОС Мечта. Провели выездной мастер-класс этно-мастерской «ЮХ»;                                                                      -22-28.06.2024 специалист РЦ Беседин С.Н. приял участие в Форуме уральской молодежи «Утро»;
- 07.07.2024 специалисты РЦ приняли участие в мероприятии «Иван Купала» с мастер-классом по изготовлению славянских оберегов, в рамках проекта «Этно-мастерская «ЮХ»;
- 13.07.2024 специалисты РЦ прошли стажировку в Университете ТОС в г. Балашиха;   
- 17.07.2024 специалист РЦ приняли участие в вебинаре «Центра гражданских и социальных инициатив Югры» на тему заполнения и подачи заявки на грантовый конкурс в сфере культуры;  
- 18.07.2024 специалисты РЦ прошли обучение  по инициативному бюджетированию и получили сертификаты от АУ «ЭКЦ «Открытый регион»; 
- 24.07.2024 специалисты РЦ приняли участие в вебинаре "Успешный менеджер местного сообщества: встречаемся и обмениваемся опытом"от Курс ДПО ПК "Менеджер местного сообщества".                          - 14.08.2024 Специалисты РЦ приняли участие в вебинаре «Правовой команды» на тему «Грант ты мне или не грант? Все о грантах юридическим лицам»;                                                                                                     - 22.08.2024 специалисты РЦ приняли участие в вебинаре «Фонда гражданских и социальных инициатив Югры» для авторов проектов по направлениям «Охрана здоровья, пропаганда здорового образа жизни, физической культуры и спорта» и «Поддержка молодежных проектов»  Спикером выступил главный эксперт Президентского фонда культурных инициатив Антон Вдовиченко;
- 23.08.2024 специалисты РЦ приняли участие в круглом столе , организованного АНО «АК-НИЕТ» в рамках проекта Гранта Губернатора Югры «Летний этнофестиваль «Игра Кочевников»;                                - 27.08.2024 специалисты РЦ приняли участие в вебинаре «Фонда гражданских и социальных инициатив Югры» по направлениям: «Социальное обслуживание, социальная поддержка и защита отдельных категорий граждан» и «Семья, материнство, отцовство и детство»;
- 30.08.2024 специалисты приняли участие в вебинаре «Фонда гражданских и социальных инициатив Югры»  по направлению "Поддержка институтов гражданского общества" .
- 31.08.2024 специалисты РЦ приняли участие в Летнем этнофестивале «Игры Кочевников», организованным АНО «АК-Никет» в рамках проекта-победителя конкурса Гранта Губернатора Югры. 0
- 19.09.2024 специалисты РЦ приняли участие в информационной встрече с юристами «Правовой команды». 
- 16.09.2024 специалист РЦ принял участие в открытии этно-центра «Мирас» на базе Дома Дружбы. 
- 14-15.09.2024 специалисты прияли участие в ежегодной встрече РЦ Югры в г. Ханты-Мансийске. 
- 19.09.2024 специалисты РЦ приняли участие в вебинаре Фонда на тему «Смена руководителя в НКО»; 
- 28.09.2024 руководители РЦ и Когалымский вестник приняли участие в городском форуме «ТОС – место притяжения» в г. Сургуте.                                                                                                                                                         
Проведение факультативных занятий по русскому языку для детей из семей мигрантов (детей-билингвов). Всего за отчетный период проведено 16 обучающих занятий по РКИ (русский как иностранный) для групп детей-школьников. Индивидуальные занятия проходят по скользящему графику.                                                                                                                                                                                                                                                    В октябре проведено 7 индивидуальных и 4 групповых занятия по РКИ (русский как иностранный) для взрослых. Занятия проходят на базе АНО «РЦ НКО Когалыма».
- 10.10.2024 специалисты РЦ ознакомились с материалами Правовой команда на тему «Налоговые льготы по НДС»;
-25.10.2024 специалисты РЦ ознакомились с материалами Правового ресурсного центра "Третий сектор" на тему «Выйти из состава учредителей НКО»;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За отчетный период проведено 9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Дом Дружбы по адресу пр. Нефтяников 2а открыт и полностью функционирует. Национально-культурным обществам предоставлены кабинеты, которые оснащены мебелью. Оборудована коворгинг-зона, для проведения мероприятий.
-04.11.2024 Специалисты РЦ провели мастер-класс этно-мастерской ЮХ посвященный дню народного единства в библиотеке-филиале №2                                                                                                                       - 10.11.2024 На базе РЦ национально-культурные организации г. Когалыма провели праздник ко дню народного единства                                                                                                                                                            В ноябре проведены 8 индивидуальных и 4 групповых занятия по РКИ (русский как иностранный) для взрослых. Занятия проходят на базе АНО «РЦ НКО Когалыма». Индивидуальные занятия проходят по скользящему графику.                                                                                                                                                                                                                                                                                                                                        11-12.12.2024 Специалисты РЦ в составе делегации г. Когалыма приняли участие в Международный форуме гражданских инициатив регионов 60 параллели. 
12-13.12.2024 Специалисты РЦ в составе делегации приняли участие в IX Северной школе инициативного бюджетирования. 
21.12.2024 На базе РЦ прошел Гражданский форум для активных граждан и СО НКО г. Когалыма при участии депутата Лосевой И. В. Так же прошло закрытие проекта «Этно-мастерская для молодежи «ЮХ» .
За отчетный период проведено 4 индивидуальных и 2 групповых занятия по РКИ (русский как иностранный) для взрослых. 
</t>
  </si>
  <si>
    <t xml:space="preserve">Экономия  денежных средств по пункту 4.1.1. в сумме 343,06 тыс.руб.  сложилась по причине неисполнения по заработной платы и начислениям по оплате труда (предоставление листов временной нетрудоспособности, в связи с тем, что выплаты денежного поощрения по результам работы за год была выплачены за фактически отработанное время, оплата досрочно страховых взносов зарплаты за декабрь 2023 года  и в связи с наличием  в текущем периоде вакантных ставок листов временной нетрудоспособности). </t>
  </si>
  <si>
    <r>
      <t>Эеономия денежных средств по пункту 4.1.2. в сумме 114,46 тыс.руб.</t>
    </r>
    <r>
      <rPr>
        <b/>
        <sz val="14"/>
        <color rgb="FFFF0000"/>
        <rFont val="Times New Roman"/>
        <family val="1"/>
        <charset val="204"/>
      </rPr>
      <t xml:space="preserve"> с</t>
    </r>
    <r>
      <rPr>
        <sz val="14"/>
        <rFont val="Times New Roman"/>
        <family val="1"/>
        <charset val="204"/>
      </rPr>
      <t xml:space="preserve">ложилась по причине неисполнения по заработной плате и начислениям по оплате труда, в связи с тем что выплаты денежного поощрения по результам работы за год были выплачены за фактически отработанное время.  Кроме того,  по причине досрочной уплаты запланированных на 2024 год страховых взносов в декабре 2023 года и по причине налачия листов нетрудоспособности.
</t>
    </r>
    <r>
      <rPr>
        <b/>
        <sz val="14"/>
        <color rgb="FFFF0000"/>
        <rFont val="Times New Roman"/>
        <family val="1"/>
        <charset val="204"/>
      </rPr>
      <t xml:space="preserve"> </t>
    </r>
  </si>
  <si>
    <r>
      <t xml:space="preserve">Экономия денежных средств по пункту 4.1.3. в сумме 309,44 тыс.руб. сложилась по причине неисполнения по заработной платы и начисленниям по оплате труда, в связи с тем, что выплаты денежного поощрения по результам работы  выплачены за фактически отработанное время. Кроме того,  по причине досрочной уплаты запланированных на 2024 год страховых взносов в декабре 2023 года. </t>
    </r>
    <r>
      <rPr>
        <b/>
        <sz val="14"/>
        <color rgb="FFFF0000"/>
        <rFont val="Times New Roman"/>
        <family val="1"/>
        <charset val="204"/>
      </rPr>
      <t xml:space="preserve"> </t>
    </r>
  </si>
  <si>
    <t>По пункту 3.1.1. сложилась экономия  в размере 265,04 тыс.руб.  ввиду оплаты, согласно счетов по  фактически оказаному объему услуг.</t>
  </si>
  <si>
    <r>
      <t>По пункуту 3.1.2. сложилась экономия в размере 731,44 тыс.руб.</t>
    </r>
    <r>
      <rPr>
        <b/>
        <sz val="14"/>
        <color rgb="FFFF0000"/>
        <rFont val="Times New Roman"/>
        <family val="1"/>
        <charset val="204"/>
      </rPr>
      <t xml:space="preserve"> </t>
    </r>
    <r>
      <rPr>
        <sz val="14"/>
        <rFont val="Times New Roman"/>
        <family val="1"/>
        <charset val="204"/>
      </rPr>
      <t xml:space="preserve">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 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t>
    </r>
  </si>
  <si>
    <t xml:space="preserve">Заявки принимались в период с 05.09.2024 по 04.10.2024 года на сервисе "Единый личный кабинет активиста" (ЕЛКА). Принято 7 заявок.По результатам публичной защиты (Конкурса). Который состоялся 25.10.2024 года определены 5 победителей, с которыми будут заключены соглашения о предоставлении гранта (в форме субсидии) на реализацию проектов:                                                                            
1. Местная общественная организация Совет ветеранов войны и труда, инвалидов и пенсионеров города Когалыма  «Во имя мира на Земле» - 200 000,00 рублей;
2. Региональная общественная организация Центр развития гражданских инициатив и социально-экономической стратегии Ханты-Мансийского автономного округа Югры «ВЕЧЕ»  «Ступени здоровья!Оздоровительный центр Жемчужина» - 173  000,00 рублей;
3. Общественная организация «Когалымская городская федерация инвалидного спорта»  «Новые горизонты, новые возможности» - 200 000,00 рублей;
4. Автономная некоммерческая организации развития культуры, спорта и просвещения «Когалымский клуб интеллектуальных видов спорта «Дебют 82»  «Гроссмейстеры завтрашнего дня» 124 300,00 рублей;
5. Автономная некоммерческая организация Центр развития добровольчества (волонтерства) в городе Когалыме «Навигатор добра»  «#вТемеДобра» 154 500,00 рублей.
         По результатам  конкурсных процедур по пункту 1.1.1. сложилась экономия в сумме 148,2 тыс.руб.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</si>
</sst>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0\ _₽"/>
  </numFmts>
  <fonts count="22" x14ac:knownFonts="1">
    <font>
      <sz val="11"/>
      <color theme="1"/>
      <name val="Calibri"/>
      <family val="2"/>
      <scheme val="minor"/>
    </font>
    <font>
      <sz val="10"/>
      <name val="Arial"/>
      <family val="2"/>
      <charset val="204"/>
    </font>
    <font>
      <sz val="18"/>
      <name val="Times New Roman"/>
      <family val="1"/>
      <charset val="204"/>
    </font>
    <font>
      <sz val="14"/>
      <name val="Times New Roman"/>
      <family val="1"/>
      <charset val="204"/>
    </font>
    <font>
      <sz val="11"/>
      <name val="Calibri"/>
      <family val="2"/>
      <scheme val="minor"/>
    </font>
    <font>
      <u/>
      <sz val="11"/>
      <color theme="10"/>
      <name val="Calibri"/>
      <family val="2"/>
      <scheme val="minor"/>
    </font>
    <font>
      <u/>
      <sz val="14"/>
      <name val="Times New Roman"/>
      <family val="1"/>
      <charset val="204"/>
    </font>
    <font>
      <b/>
      <sz val="16"/>
      <name val="Times New Roman"/>
      <family val="1"/>
      <charset val="204"/>
    </font>
    <font>
      <sz val="16"/>
      <name val="Times New Roman"/>
      <family val="1"/>
      <charset val="204"/>
    </font>
    <font>
      <b/>
      <sz val="14"/>
      <name val="Times New Roman"/>
      <family val="1"/>
      <charset val="204"/>
    </font>
    <font>
      <sz val="14"/>
      <color theme="1"/>
      <name val="Times New Roman"/>
      <family val="1"/>
      <charset val="204"/>
    </font>
    <font>
      <b/>
      <sz val="13"/>
      <name val="Times New Roman"/>
      <family val="1"/>
      <charset val="204"/>
    </font>
    <font>
      <b/>
      <sz val="11"/>
      <name val="Calibri"/>
      <family val="2"/>
      <scheme val="minor"/>
    </font>
    <font>
      <sz val="13"/>
      <name val="Times New Roman"/>
      <family val="1"/>
      <charset val="204"/>
    </font>
    <font>
      <sz val="20"/>
      <name val="Calibri"/>
      <family val="2"/>
      <scheme val="minor"/>
    </font>
    <font>
      <sz val="14"/>
      <name val="Calibri"/>
      <family val="2"/>
      <scheme val="minor"/>
    </font>
    <font>
      <sz val="15"/>
      <name val="Times New Roman"/>
      <family val="1"/>
      <charset val="204"/>
    </font>
    <font>
      <sz val="15"/>
      <name val="Calibri"/>
      <family val="2"/>
      <scheme val="minor"/>
    </font>
    <font>
      <sz val="14"/>
      <color rgb="FFFF0000"/>
      <name val="Times New Roman"/>
      <family val="1"/>
      <charset val="204"/>
    </font>
    <font>
      <b/>
      <sz val="14"/>
      <color rgb="FFFF0000"/>
      <name val="Times New Roman"/>
      <family val="1"/>
      <charset val="204"/>
    </font>
    <font>
      <sz val="11"/>
      <color rgb="FFFF0000"/>
      <name val="Calibri"/>
      <family val="2"/>
      <scheme val="minor"/>
    </font>
    <font>
      <sz val="15"/>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599963377788628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106">
    <xf numFmtId="0" fontId="0" fillId="0" borderId="0" xfId="0"/>
    <xf numFmtId="0" fontId="2" fillId="0" borderId="0" xfId="1" applyFont="1" applyAlignment="1">
      <alignment horizontal="center" vertical="center" wrapText="1"/>
    </xf>
    <xf numFmtId="0" fontId="3" fillId="0" borderId="0" xfId="0" applyFont="1"/>
    <xf numFmtId="0" fontId="4" fillId="0" borderId="0" xfId="0" applyFont="1"/>
    <xf numFmtId="164" fontId="7" fillId="0" borderId="0" xfId="1" applyNumberFormat="1"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164" fontId="7" fillId="2" borderId="0" xfId="1" applyNumberFormat="1" applyFont="1" applyFill="1" applyAlignment="1">
      <alignment horizontal="center" vertical="center" wrapText="1"/>
    </xf>
    <xf numFmtId="164" fontId="8" fillId="0" borderId="0" xfId="1" applyNumberFormat="1" applyFont="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9" fillId="0" borderId="0" xfId="0" applyFont="1"/>
    <xf numFmtId="0" fontId="9" fillId="4" borderId="1" xfId="1" applyFont="1" applyFill="1" applyBorder="1" applyAlignment="1">
      <alignment horizontal="left" vertical="center" wrapText="1"/>
    </xf>
    <xf numFmtId="4" fontId="9" fillId="4" borderId="1" xfId="1" applyNumberFormat="1" applyFont="1" applyFill="1" applyBorder="1" applyAlignment="1">
      <alignment horizontal="center" vertical="center" wrapText="1"/>
    </xf>
    <xf numFmtId="4" fontId="9" fillId="4" borderId="2" xfId="1" applyNumberFormat="1" applyFont="1" applyFill="1" applyBorder="1" applyAlignment="1">
      <alignment horizontal="center" vertical="center" wrapText="1"/>
    </xf>
    <xf numFmtId="4" fontId="9" fillId="4" borderId="2" xfId="1" applyNumberFormat="1" applyFont="1" applyFill="1" applyBorder="1" applyAlignment="1" applyProtection="1">
      <alignment horizontal="center" vertical="center" wrapText="1"/>
      <protection hidden="1"/>
    </xf>
    <xf numFmtId="4" fontId="9" fillId="4" borderId="1" xfId="1" applyNumberFormat="1" applyFont="1" applyFill="1" applyBorder="1" applyAlignment="1" applyProtection="1">
      <alignment horizontal="center" vertical="center" wrapText="1"/>
      <protection hidden="1"/>
    </xf>
    <xf numFmtId="4" fontId="3" fillId="0" borderId="0" xfId="0" applyNumberFormat="1" applyFont="1"/>
    <xf numFmtId="0" fontId="11" fillId="4" borderId="1" xfId="1" applyFont="1" applyFill="1" applyBorder="1" applyAlignment="1">
      <alignment horizontal="left" vertical="center" wrapText="1"/>
    </xf>
    <xf numFmtId="0" fontId="12" fillId="0" borderId="0" xfId="0" applyFont="1"/>
    <xf numFmtId="0" fontId="13" fillId="4" borderId="1" xfId="1" applyFont="1" applyFill="1" applyBorder="1" applyAlignment="1">
      <alignment horizontal="left" vertical="center" wrapText="1"/>
    </xf>
    <xf numFmtId="4" fontId="3" fillId="4" borderId="1" xfId="1" applyNumberFormat="1" applyFont="1" applyFill="1" applyBorder="1" applyAlignment="1">
      <alignment horizontal="center" vertical="center" wrapText="1"/>
    </xf>
    <xf numFmtId="4" fontId="3" fillId="4" borderId="2" xfId="1" applyNumberFormat="1" applyFont="1" applyFill="1" applyBorder="1" applyAlignment="1">
      <alignment horizontal="center" vertical="center" wrapText="1"/>
    </xf>
    <xf numFmtId="4" fontId="3" fillId="4" borderId="2" xfId="1" applyNumberFormat="1" applyFont="1" applyFill="1" applyBorder="1" applyAlignment="1" applyProtection="1">
      <alignment horizontal="center" vertical="center" wrapText="1"/>
      <protection hidden="1"/>
    </xf>
    <xf numFmtId="0" fontId="3" fillId="2" borderId="1" xfId="1" applyFont="1" applyFill="1" applyBorder="1" applyAlignment="1">
      <alignment horizontal="left" vertical="top" wrapText="1"/>
    </xf>
    <xf numFmtId="4" fontId="3" fillId="2" borderId="1" xfId="1" applyNumberFormat="1" applyFont="1" applyFill="1" applyBorder="1" applyAlignment="1">
      <alignment horizontal="center" vertical="center" wrapText="1"/>
    </xf>
    <xf numFmtId="4" fontId="3" fillId="2" borderId="2" xfId="1" applyNumberFormat="1" applyFont="1" applyFill="1" applyBorder="1" applyAlignment="1" applyProtection="1">
      <alignment horizontal="center" vertical="center" wrapText="1"/>
      <protection hidden="1"/>
    </xf>
    <xf numFmtId="4" fontId="3" fillId="0" borderId="1" xfId="1" applyNumberFormat="1" applyFont="1" applyBorder="1" applyAlignment="1">
      <alignment horizontal="center" vertical="center" wrapText="1"/>
    </xf>
    <xf numFmtId="4" fontId="3" fillId="2" borderId="1" xfId="1" applyNumberFormat="1" applyFont="1" applyFill="1" applyBorder="1" applyAlignment="1" applyProtection="1">
      <alignment horizontal="center" vertical="center" wrapText="1"/>
      <protection hidden="1"/>
    </xf>
    <xf numFmtId="0" fontId="9" fillId="2" borderId="1" xfId="1" applyFont="1" applyFill="1" applyBorder="1" applyAlignment="1">
      <alignment horizontal="justify" wrapText="1"/>
    </xf>
    <xf numFmtId="4" fontId="9" fillId="2" borderId="1" xfId="1" applyNumberFormat="1" applyFont="1" applyFill="1" applyBorder="1" applyAlignment="1">
      <alignment horizontal="center" vertical="center" wrapText="1"/>
    </xf>
    <xf numFmtId="4" fontId="9" fillId="0" borderId="1" xfId="1" applyNumberFormat="1" applyFont="1" applyBorder="1" applyAlignment="1">
      <alignment horizontal="center" vertical="center" wrapText="1"/>
    </xf>
    <xf numFmtId="0" fontId="13" fillId="2" borderId="1" xfId="1" applyFont="1" applyFill="1" applyBorder="1" applyAlignment="1">
      <alignment horizontal="left" vertical="center" wrapText="1"/>
    </xf>
    <xf numFmtId="0" fontId="13" fillId="0" borderId="1" xfId="1" applyFont="1" applyFill="1" applyBorder="1" applyAlignment="1">
      <alignment horizontal="left" vertical="center" wrapText="1"/>
    </xf>
    <xf numFmtId="4" fontId="3" fillId="0" borderId="1"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0" borderId="2" xfId="1" applyNumberFormat="1" applyFont="1" applyFill="1" applyBorder="1" applyAlignment="1" applyProtection="1">
      <alignment horizontal="center" vertical="center" wrapText="1"/>
      <protection hidden="1"/>
    </xf>
    <xf numFmtId="4" fontId="3" fillId="0" borderId="0" xfId="0" applyNumberFormat="1" applyFont="1" applyFill="1"/>
    <xf numFmtId="0" fontId="4" fillId="0" borderId="0" xfId="0" applyFont="1" applyFill="1"/>
    <xf numFmtId="0" fontId="9" fillId="0" borderId="1" xfId="1" applyFont="1" applyFill="1" applyBorder="1" applyAlignment="1">
      <alignment horizontal="justify" wrapText="1"/>
    </xf>
    <xf numFmtId="4" fontId="9" fillId="0" borderId="1" xfId="1" applyNumberFormat="1" applyFont="1" applyFill="1" applyBorder="1" applyAlignment="1">
      <alignment horizontal="center" vertical="center" wrapText="1"/>
    </xf>
    <xf numFmtId="0" fontId="12" fillId="0" borderId="0" xfId="0" applyFont="1" applyFill="1"/>
    <xf numFmtId="0" fontId="3" fillId="2" borderId="1" xfId="1"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9" fillId="4" borderId="1" xfId="1" applyFont="1" applyFill="1" applyBorder="1" applyAlignment="1">
      <alignment horizontal="justify" vertical="center" wrapText="1"/>
    </xf>
    <xf numFmtId="4" fontId="3" fillId="4" borderId="1" xfId="1" applyNumberFormat="1" applyFont="1" applyFill="1" applyBorder="1" applyAlignment="1" applyProtection="1">
      <alignment horizontal="center" vertical="center" wrapText="1"/>
      <protection hidden="1"/>
    </xf>
    <xf numFmtId="4" fontId="3" fillId="4" borderId="3" xfId="1" applyNumberFormat="1" applyFont="1" applyFill="1" applyBorder="1" applyAlignment="1">
      <alignment horizontal="center" vertical="center" wrapText="1"/>
    </xf>
    <xf numFmtId="0" fontId="9" fillId="4" borderId="1" xfId="0" applyFont="1" applyFill="1" applyBorder="1" applyAlignment="1">
      <alignment horizontal="left" vertical="top" wrapText="1"/>
    </xf>
    <xf numFmtId="0" fontId="9" fillId="4" borderId="1" xfId="1" applyFont="1" applyFill="1" applyBorder="1" applyAlignment="1">
      <alignment horizontal="justify" wrapText="1"/>
    </xf>
    <xf numFmtId="0" fontId="3" fillId="2" borderId="1" xfId="1" applyFont="1" applyFill="1" applyBorder="1" applyAlignment="1">
      <alignment horizontal="left" wrapText="1"/>
    </xf>
    <xf numFmtId="4" fontId="3" fillId="0" borderId="1" xfId="1" applyNumberFormat="1" applyFont="1" applyBorder="1" applyAlignment="1">
      <alignment horizontal="left" vertical="center" wrapText="1"/>
    </xf>
    <xf numFmtId="4" fontId="10" fillId="2"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4" fontId="3" fillId="0" borderId="1" xfId="1" applyNumberFormat="1" applyFont="1" applyFill="1" applyBorder="1" applyAlignment="1" applyProtection="1">
      <alignment horizontal="center" vertical="center" wrapText="1"/>
    </xf>
    <xf numFmtId="0" fontId="9" fillId="4" borderId="1" xfId="1" applyFont="1" applyFill="1" applyBorder="1" applyAlignment="1">
      <alignment horizontal="left" vertical="top" wrapText="1"/>
    </xf>
    <xf numFmtId="4" fontId="3" fillId="2" borderId="1" xfId="1" applyNumberFormat="1" applyFont="1" applyFill="1" applyBorder="1" applyAlignment="1" applyProtection="1">
      <alignment horizontal="center" vertical="center" wrapText="1"/>
    </xf>
    <xf numFmtId="166" fontId="9" fillId="5" borderId="1" xfId="0" applyNumberFormat="1" applyFont="1" applyFill="1" applyBorder="1" applyAlignment="1">
      <alignment horizontal="left" wrapText="1"/>
    </xf>
    <xf numFmtId="4" fontId="9" fillId="5" borderId="1" xfId="1" applyNumberFormat="1" applyFont="1" applyFill="1" applyBorder="1" applyAlignment="1">
      <alignment horizontal="center" vertical="center" wrapText="1"/>
    </xf>
    <xf numFmtId="166" fontId="3" fillId="6" borderId="1" xfId="0" applyNumberFormat="1" applyFont="1" applyFill="1" applyBorder="1" applyAlignment="1">
      <alignment horizontal="left" wrapText="1"/>
    </xf>
    <xf numFmtId="4" fontId="9" fillId="6" borderId="1" xfId="1" applyNumberFormat="1" applyFont="1" applyFill="1" applyBorder="1" applyAlignment="1">
      <alignment horizontal="center" vertical="center" wrapText="1"/>
    </xf>
    <xf numFmtId="166" fontId="3" fillId="6" borderId="1" xfId="0" applyNumberFormat="1" applyFont="1" applyFill="1" applyBorder="1" applyAlignment="1">
      <alignment horizontal="left" vertical="center" wrapText="1"/>
    </xf>
    <xf numFmtId="0" fontId="3" fillId="2" borderId="0" xfId="0" applyFont="1" applyFill="1"/>
    <xf numFmtId="4" fontId="10" fillId="0" borderId="0" xfId="0" applyNumberFormat="1" applyFont="1"/>
    <xf numFmtId="0" fontId="14" fillId="0" borderId="0" xfId="0" applyFont="1"/>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9" fillId="4" borderId="1" xfId="1" applyFont="1" applyFill="1" applyBorder="1" applyAlignment="1">
      <alignment vertical="center" wrapText="1"/>
    </xf>
    <xf numFmtId="0" fontId="3" fillId="4" borderId="1" xfId="1" applyFont="1" applyFill="1" applyBorder="1" applyAlignment="1">
      <alignment vertical="center" wrapText="1"/>
    </xf>
    <xf numFmtId="0" fontId="9" fillId="2" borderId="1" xfId="1" applyFont="1" applyFill="1" applyBorder="1" applyAlignment="1">
      <alignment vertical="center" wrapText="1"/>
    </xf>
    <xf numFmtId="0" fontId="3" fillId="2" borderId="1" xfId="1" applyFont="1" applyFill="1" applyBorder="1" applyAlignment="1">
      <alignment vertical="center" wrapText="1"/>
    </xf>
    <xf numFmtId="0" fontId="9" fillId="0" borderId="1" xfId="1" applyFont="1" applyFill="1" applyBorder="1" applyAlignment="1">
      <alignment vertical="center" wrapText="1"/>
    </xf>
    <xf numFmtId="0" fontId="3" fillId="4" borderId="1" xfId="1" applyFont="1" applyFill="1" applyBorder="1" applyAlignment="1">
      <alignment horizontal="center" vertical="center" wrapText="1"/>
    </xf>
    <xf numFmtId="0" fontId="9" fillId="0" borderId="1" xfId="1" applyFont="1" applyBorder="1" applyAlignment="1">
      <alignment vertical="center" wrapText="1"/>
    </xf>
    <xf numFmtId="0" fontId="3" fillId="0" borderId="1" xfId="1" applyFont="1" applyBorder="1" applyAlignment="1">
      <alignment vertical="center" wrapText="1"/>
    </xf>
    <xf numFmtId="4" fontId="9" fillId="0" borderId="1" xfId="1" applyNumberFormat="1" applyFont="1" applyFill="1" applyBorder="1" applyAlignment="1">
      <alignment vertical="center" wrapText="1"/>
    </xf>
    <xf numFmtId="0" fontId="9" fillId="6" borderId="1" xfId="1" applyFont="1" applyFill="1" applyBorder="1" applyAlignment="1">
      <alignment horizontal="center" vertical="center" wrapText="1"/>
    </xf>
    <xf numFmtId="0" fontId="15" fillId="0" borderId="0" xfId="0" applyFont="1"/>
    <xf numFmtId="0" fontId="16" fillId="0" borderId="0" xfId="0" applyFont="1"/>
    <xf numFmtId="0" fontId="17" fillId="0" borderId="0" xfId="0" applyFont="1"/>
    <xf numFmtId="0" fontId="20" fillId="0" borderId="0" xfId="0" applyFont="1"/>
    <xf numFmtId="0" fontId="20" fillId="0" borderId="0" xfId="0" applyFont="1" applyAlignment="1">
      <alignment horizontal="center" vertical="center"/>
    </xf>
    <xf numFmtId="0" fontId="21" fillId="0" borderId="0" xfId="0" applyFont="1"/>
    <xf numFmtId="0" fontId="19" fillId="0" borderId="0" xfId="0" applyFont="1"/>
    <xf numFmtId="4" fontId="18" fillId="0" borderId="0" xfId="0" applyNumberFormat="1" applyFont="1"/>
    <xf numFmtId="4" fontId="18" fillId="2" borderId="0" xfId="0" applyNumberFormat="1" applyFont="1" applyFill="1"/>
    <xf numFmtId="164" fontId="9"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2" fillId="0" borderId="0" xfId="1" applyFont="1" applyAlignment="1">
      <alignment horizontal="center" vertical="center" wrapText="1"/>
    </xf>
    <xf numFmtId="164" fontId="6" fillId="0" borderId="0" xfId="2" applyNumberFormat="1" applyFont="1" applyAlignment="1">
      <alignment horizontal="center" vertical="center" wrapText="1"/>
    </xf>
    <xf numFmtId="164" fontId="8" fillId="0" borderId="0" xfId="1" applyNumberFormat="1" applyFont="1" applyAlignment="1">
      <alignment horizontal="center" vertical="center" wrapText="1"/>
    </xf>
    <xf numFmtId="0" fontId="9" fillId="3" borderId="2" xfId="0" applyFont="1" applyFill="1" applyBorder="1" applyAlignment="1">
      <alignment horizontal="left"/>
    </xf>
    <xf numFmtId="0" fontId="9" fillId="3" borderId="6" xfId="0" applyFont="1" applyFill="1" applyBorder="1" applyAlignment="1">
      <alignment horizontal="left"/>
    </xf>
    <xf numFmtId="0" fontId="9" fillId="3" borderId="3" xfId="0" applyFont="1" applyFill="1" applyBorder="1" applyAlignment="1">
      <alignment horizontal="left"/>
    </xf>
    <xf numFmtId="164" fontId="9" fillId="0" borderId="1"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1" xfId="0" applyFont="1" applyBorder="1" applyAlignment="1">
      <alignment horizontal="left" vertical="center" wrapText="1"/>
    </xf>
    <xf numFmtId="164" fontId="9" fillId="0" borderId="3" xfId="0" applyNumberFormat="1" applyFont="1" applyBorder="1" applyAlignment="1">
      <alignment horizontal="center" vertical="center" wrapText="1"/>
    </xf>
    <xf numFmtId="0" fontId="9" fillId="3" borderId="2" xfId="0" applyFont="1" applyFill="1" applyBorder="1" applyAlignment="1">
      <alignment horizontal="left" wrapText="1"/>
    </xf>
    <xf numFmtId="4" fontId="9" fillId="7" borderId="1" xfId="1" applyNumberFormat="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8"/>
  <sheetViews>
    <sheetView tabSelected="1" zoomScale="50" zoomScaleNormal="50" workbookViewId="0">
      <pane xSplit="7" ySplit="7" topLeftCell="AA8" activePane="bottomRight" state="frozen"/>
      <selection pane="topRight" activeCell="H1" sqref="H1"/>
      <selection pane="bottomLeft" activeCell="A8" sqref="A8"/>
      <selection pane="bottomRight" activeCell="AF18" sqref="AF18"/>
    </sheetView>
  </sheetViews>
  <sheetFormatPr defaultColWidth="9.109375" defaultRowHeight="18" x14ac:dyDescent="0.35"/>
  <cols>
    <col min="1" max="1" width="57.6640625" style="3" customWidth="1"/>
    <col min="2" max="5" width="15.109375" style="3" customWidth="1"/>
    <col min="6" max="6" width="16.109375" style="3" customWidth="1"/>
    <col min="7" max="7" width="15" style="3" customWidth="1"/>
    <col min="8" max="10" width="13.88671875" style="3" customWidth="1"/>
    <col min="11" max="11" width="14.6640625" style="3" customWidth="1"/>
    <col min="12" max="12" width="13.88671875" style="3" customWidth="1"/>
    <col min="13" max="13" width="13.33203125" style="3" customWidth="1"/>
    <col min="14" max="14" width="13.88671875" style="3" customWidth="1"/>
    <col min="15" max="15" width="15.33203125" style="3" customWidth="1"/>
    <col min="16" max="16" width="13.88671875" style="3" customWidth="1"/>
    <col min="17" max="17" width="18.6640625" style="3" customWidth="1"/>
    <col min="18" max="18" width="13.88671875" style="3" customWidth="1"/>
    <col min="19" max="19" width="12.109375" style="3" customWidth="1"/>
    <col min="20" max="20" width="13.88671875" style="3" customWidth="1"/>
    <col min="21" max="21" width="14.88671875" style="3" customWidth="1"/>
    <col min="22" max="22" width="14.5546875" style="3" customWidth="1"/>
    <col min="23" max="23" width="11.5546875" style="3" customWidth="1"/>
    <col min="24" max="24" width="11.33203125" style="3" customWidth="1"/>
    <col min="25" max="25" width="11.5546875" style="3" customWidth="1"/>
    <col min="26" max="26" width="11" style="3" customWidth="1"/>
    <col min="27" max="27" width="11.33203125" style="3" customWidth="1"/>
    <col min="28" max="29" width="11.5546875" style="3" bestFit="1" customWidth="1"/>
    <col min="30" max="30" width="13.5546875" style="3" customWidth="1"/>
    <col min="31" max="31" width="15" style="3" customWidth="1"/>
    <col min="32" max="32" width="198.5546875" style="82" customWidth="1"/>
    <col min="33" max="34" width="15.33203125" style="2" customWidth="1"/>
    <col min="35" max="35" width="18.44140625" style="3" customWidth="1"/>
    <col min="36" max="36" width="16.33203125" style="85" customWidth="1"/>
    <col min="37" max="16384" width="9.109375" style="3"/>
  </cols>
  <sheetData>
    <row r="1" spans="1:36" ht="18.75" customHeight="1" x14ac:dyDescent="0.35">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1"/>
      <c r="AF1" s="69"/>
    </row>
    <row r="2" spans="1:36" ht="18.75" customHeight="1" x14ac:dyDescent="0.35">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1"/>
      <c r="AF2" s="69"/>
    </row>
    <row r="3" spans="1:36" ht="18.75" customHeight="1" x14ac:dyDescent="0.3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1"/>
      <c r="AF3" s="69"/>
    </row>
    <row r="4" spans="1:36" s="6" customFormat="1" ht="18.75" customHeight="1" x14ac:dyDescent="0.3">
      <c r="A4" s="94" t="s">
        <v>0</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4"/>
      <c r="AF4" s="70"/>
      <c r="AG4" s="5"/>
      <c r="AH4" s="5"/>
      <c r="AJ4" s="86"/>
    </row>
    <row r="5" spans="1:36" ht="18.75" customHeight="1" x14ac:dyDescent="0.35">
      <c r="A5" s="7"/>
      <c r="B5" s="4"/>
      <c r="C5" s="4"/>
      <c r="D5" s="4"/>
      <c r="E5" s="4"/>
      <c r="F5" s="4"/>
      <c r="G5" s="4"/>
      <c r="H5" s="4"/>
      <c r="I5" s="4"/>
      <c r="J5" s="4"/>
      <c r="K5" s="4"/>
      <c r="L5" s="4"/>
      <c r="M5" s="4"/>
      <c r="N5" s="4"/>
      <c r="O5" s="4"/>
      <c r="P5" s="4"/>
      <c r="Q5" s="4"/>
      <c r="R5" s="4"/>
      <c r="S5" s="4"/>
      <c r="T5" s="4"/>
      <c r="U5" s="4"/>
      <c r="V5" s="4"/>
      <c r="W5" s="4"/>
      <c r="X5" s="4"/>
      <c r="Y5" s="4"/>
      <c r="Z5" s="4"/>
      <c r="AA5" s="4"/>
      <c r="AB5" s="95"/>
      <c r="AC5" s="95"/>
      <c r="AD5" s="95"/>
      <c r="AE5" s="8"/>
      <c r="AF5" s="71"/>
    </row>
    <row r="6" spans="1:36" ht="37.5" customHeight="1" x14ac:dyDescent="0.35">
      <c r="A6" s="102" t="s">
        <v>1</v>
      </c>
      <c r="B6" s="9" t="s">
        <v>2</v>
      </c>
      <c r="C6" s="9" t="s">
        <v>2</v>
      </c>
      <c r="D6" s="9" t="s">
        <v>3</v>
      </c>
      <c r="E6" s="9" t="s">
        <v>4</v>
      </c>
      <c r="F6" s="91" t="s">
        <v>5</v>
      </c>
      <c r="G6" s="103"/>
      <c r="H6" s="91" t="s">
        <v>6</v>
      </c>
      <c r="I6" s="92"/>
      <c r="J6" s="91" t="s">
        <v>7</v>
      </c>
      <c r="K6" s="92"/>
      <c r="L6" s="91" t="s">
        <v>8</v>
      </c>
      <c r="M6" s="92"/>
      <c r="N6" s="91" t="s">
        <v>9</v>
      </c>
      <c r="O6" s="92"/>
      <c r="P6" s="91" t="s">
        <v>10</v>
      </c>
      <c r="Q6" s="92"/>
      <c r="R6" s="91" t="s">
        <v>11</v>
      </c>
      <c r="S6" s="92"/>
      <c r="T6" s="91" t="s">
        <v>12</v>
      </c>
      <c r="U6" s="92"/>
      <c r="V6" s="91" t="s">
        <v>13</v>
      </c>
      <c r="W6" s="92"/>
      <c r="X6" s="91" t="s">
        <v>14</v>
      </c>
      <c r="Y6" s="92"/>
      <c r="Z6" s="91" t="s">
        <v>15</v>
      </c>
      <c r="AA6" s="92"/>
      <c r="AB6" s="91" t="s">
        <v>16</v>
      </c>
      <c r="AC6" s="92"/>
      <c r="AD6" s="99" t="s">
        <v>17</v>
      </c>
      <c r="AE6" s="99"/>
      <c r="AF6" s="100" t="s">
        <v>18</v>
      </c>
    </row>
    <row r="7" spans="1:36" ht="52.2" x14ac:dyDescent="0.4">
      <c r="A7" s="102"/>
      <c r="B7" s="10">
        <v>2024</v>
      </c>
      <c r="C7" s="11">
        <v>45657</v>
      </c>
      <c r="D7" s="11">
        <v>45657</v>
      </c>
      <c r="E7" s="11">
        <v>45657</v>
      </c>
      <c r="F7" s="12" t="s">
        <v>19</v>
      </c>
      <c r="G7" s="12" t="s">
        <v>20</v>
      </c>
      <c r="H7" s="12" t="s">
        <v>21</v>
      </c>
      <c r="I7" s="13" t="s">
        <v>22</v>
      </c>
      <c r="J7" s="12" t="s">
        <v>21</v>
      </c>
      <c r="K7" s="13" t="s">
        <v>22</v>
      </c>
      <c r="L7" s="12" t="s">
        <v>21</v>
      </c>
      <c r="M7" s="13" t="s">
        <v>22</v>
      </c>
      <c r="N7" s="12" t="s">
        <v>21</v>
      </c>
      <c r="O7" s="13" t="s">
        <v>22</v>
      </c>
      <c r="P7" s="12" t="s">
        <v>21</v>
      </c>
      <c r="Q7" s="13" t="s">
        <v>22</v>
      </c>
      <c r="R7" s="12" t="s">
        <v>21</v>
      </c>
      <c r="S7" s="13" t="s">
        <v>22</v>
      </c>
      <c r="T7" s="12" t="s">
        <v>21</v>
      </c>
      <c r="U7" s="13" t="s">
        <v>22</v>
      </c>
      <c r="V7" s="12" t="s">
        <v>21</v>
      </c>
      <c r="W7" s="13" t="s">
        <v>22</v>
      </c>
      <c r="X7" s="12" t="s">
        <v>21</v>
      </c>
      <c r="Y7" s="13" t="s">
        <v>22</v>
      </c>
      <c r="Z7" s="12" t="s">
        <v>21</v>
      </c>
      <c r="AA7" s="13" t="s">
        <v>22</v>
      </c>
      <c r="AB7" s="12" t="s">
        <v>21</v>
      </c>
      <c r="AC7" s="13" t="s">
        <v>22</v>
      </c>
      <c r="AD7" s="12" t="s">
        <v>21</v>
      </c>
      <c r="AE7" s="13" t="s">
        <v>22</v>
      </c>
      <c r="AF7" s="101"/>
      <c r="AG7" s="83"/>
      <c r="AH7" s="83"/>
      <c r="AI7" s="84"/>
      <c r="AJ7" s="87"/>
    </row>
    <row r="8" spans="1:36" x14ac:dyDescent="0.35">
      <c r="A8" s="14">
        <v>1</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c r="Y8" s="15">
        <v>25</v>
      </c>
      <c r="Z8" s="15">
        <v>26</v>
      </c>
      <c r="AA8" s="15">
        <v>27</v>
      </c>
      <c r="AB8" s="15">
        <v>28</v>
      </c>
      <c r="AC8" s="15">
        <v>29</v>
      </c>
      <c r="AD8" s="15">
        <v>30</v>
      </c>
      <c r="AE8" s="15">
        <v>31</v>
      </c>
      <c r="AF8" s="15">
        <v>32</v>
      </c>
    </row>
    <row r="9" spans="1:36" s="16" customFormat="1" ht="17.399999999999999" x14ac:dyDescent="0.3">
      <c r="A9" s="96" t="s">
        <v>23</v>
      </c>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8"/>
      <c r="AJ9" s="88"/>
    </row>
    <row r="10" spans="1:36" s="16" customFormat="1" ht="17.399999999999999" x14ac:dyDescent="0.3">
      <c r="A10" s="96" t="s">
        <v>24</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8"/>
      <c r="AJ10" s="88"/>
    </row>
    <row r="11" spans="1:36" ht="52.2" x14ac:dyDescent="0.35">
      <c r="A11" s="17" t="s">
        <v>25</v>
      </c>
      <c r="B11" s="18">
        <f t="shared" ref="B11:K11" si="0">B12</f>
        <v>6991.3</v>
      </c>
      <c r="C11" s="19">
        <f>C12</f>
        <v>6991.3</v>
      </c>
      <c r="D11" s="19">
        <f>D12</f>
        <v>6843.1</v>
      </c>
      <c r="E11" s="18">
        <f t="shared" si="0"/>
        <v>6843.1</v>
      </c>
      <c r="F11" s="18">
        <f>IFERROR(E11/B11*100,0)</f>
        <v>97.880222562327475</v>
      </c>
      <c r="G11" s="18">
        <f>IFERROR(E11/C11*100,0)</f>
        <v>97.880222562327475</v>
      </c>
      <c r="H11" s="18">
        <f>H12</f>
        <v>5362.5</v>
      </c>
      <c r="I11" s="18">
        <f t="shared" si="0"/>
        <v>5362.5</v>
      </c>
      <c r="J11" s="18">
        <f t="shared" si="0"/>
        <v>0</v>
      </c>
      <c r="K11" s="20">
        <f t="shared" si="0"/>
        <v>0</v>
      </c>
      <c r="L11" s="18">
        <f>L12</f>
        <v>0</v>
      </c>
      <c r="M11" s="20">
        <f>M12</f>
        <v>0</v>
      </c>
      <c r="N11" s="18">
        <f>N12</f>
        <v>0</v>
      </c>
      <c r="O11" s="20">
        <f>O12</f>
        <v>0</v>
      </c>
      <c r="P11" s="18">
        <f>P12</f>
        <v>0</v>
      </c>
      <c r="Q11" s="20">
        <v>0</v>
      </c>
      <c r="R11" s="18">
        <f>R12</f>
        <v>0</v>
      </c>
      <c r="S11" s="20">
        <v>0</v>
      </c>
      <c r="T11" s="18">
        <f>T12</f>
        <v>0</v>
      </c>
      <c r="U11" s="20">
        <v>0</v>
      </c>
      <c r="V11" s="18">
        <f>V12</f>
        <v>628.79999999999995</v>
      </c>
      <c r="W11" s="20">
        <f>W12</f>
        <v>628.79999999999995</v>
      </c>
      <c r="X11" s="18">
        <f>X12</f>
        <v>0</v>
      </c>
      <c r="Y11" s="20">
        <v>0</v>
      </c>
      <c r="Z11" s="18">
        <f>Z12</f>
        <v>0</v>
      </c>
      <c r="AA11" s="20">
        <v>0</v>
      </c>
      <c r="AB11" s="18">
        <f>AB12</f>
        <v>1000</v>
      </c>
      <c r="AC11" s="20">
        <v>0</v>
      </c>
      <c r="AD11" s="18">
        <f>AD12</f>
        <v>0</v>
      </c>
      <c r="AE11" s="21">
        <f>AE12</f>
        <v>851.8</v>
      </c>
      <c r="AF11" s="72"/>
      <c r="AG11" s="22"/>
      <c r="AH11" s="22"/>
      <c r="AI11" s="22"/>
      <c r="AJ11" s="89"/>
    </row>
    <row r="12" spans="1:36" s="24" customFormat="1" x14ac:dyDescent="0.35">
      <c r="A12" s="23" t="s">
        <v>26</v>
      </c>
      <c r="B12" s="18">
        <f>B13+B14+B15+B16</f>
        <v>6991.3</v>
      </c>
      <c r="C12" s="18">
        <f>C13+C14+C15+C16</f>
        <v>6991.3</v>
      </c>
      <c r="D12" s="18">
        <f>D13+D14+D15+D16</f>
        <v>6843.1</v>
      </c>
      <c r="E12" s="18">
        <f>E13+E14+E15+E16</f>
        <v>6843.1</v>
      </c>
      <c r="F12" s="18">
        <f t="shared" ref="F12:F14" si="1">IFERROR(E12/B12*100,0)</f>
        <v>97.880222562327475</v>
      </c>
      <c r="G12" s="18">
        <f t="shared" ref="G12:G14" si="2">IFERROR(E12/C12*100,0)</f>
        <v>97.880222562327475</v>
      </c>
      <c r="H12" s="18">
        <f>H13+H14+H15+H16</f>
        <v>5362.5</v>
      </c>
      <c r="I12" s="18">
        <f>I13+I14+I15+I16</f>
        <v>5362.5</v>
      </c>
      <c r="J12" s="18">
        <f t="shared" ref="J12" si="3">J13+J14+J15+J16</f>
        <v>0</v>
      </c>
      <c r="K12" s="18">
        <f>K13+K14+K15+K16</f>
        <v>0</v>
      </c>
      <c r="L12" s="18">
        <f>L13+L14+L15+L16</f>
        <v>0</v>
      </c>
      <c r="M12" s="18">
        <f>M13+M14+M15+M16</f>
        <v>0</v>
      </c>
      <c r="N12" s="18">
        <f>N13+N14+N15+N16</f>
        <v>0</v>
      </c>
      <c r="O12" s="18">
        <v>0</v>
      </c>
      <c r="P12" s="18">
        <f>P13+P14+P15+P16</f>
        <v>0</v>
      </c>
      <c r="Q12" s="18">
        <v>0</v>
      </c>
      <c r="R12" s="18">
        <f>R13+R14+R15+R16</f>
        <v>0</v>
      </c>
      <c r="S12" s="18">
        <v>0</v>
      </c>
      <c r="T12" s="18">
        <f>T13+T14+T15+T16</f>
        <v>0</v>
      </c>
      <c r="U12" s="18">
        <v>0</v>
      </c>
      <c r="V12" s="18">
        <f>V13+V14+V15+V16</f>
        <v>628.79999999999995</v>
      </c>
      <c r="W12" s="18">
        <f>W15</f>
        <v>628.79999999999995</v>
      </c>
      <c r="X12" s="18">
        <f>X13+X14+X15+X16</f>
        <v>0</v>
      </c>
      <c r="Y12" s="18">
        <v>0</v>
      </c>
      <c r="Z12" s="18">
        <f>Z13+Z14+Z15+Z16</f>
        <v>0</v>
      </c>
      <c r="AA12" s="18">
        <v>0</v>
      </c>
      <c r="AB12" s="18">
        <f>AB13+AB14+AB15+AB16</f>
        <v>1000</v>
      </c>
      <c r="AC12" s="18">
        <v>0</v>
      </c>
      <c r="AD12" s="18">
        <f>AD13+AD14+AD15+AD16</f>
        <v>0</v>
      </c>
      <c r="AE12" s="18">
        <f>AE15</f>
        <v>851.8</v>
      </c>
      <c r="AF12" s="72"/>
      <c r="AG12" s="22"/>
      <c r="AH12" s="22"/>
      <c r="AI12" s="22"/>
      <c r="AJ12" s="89"/>
    </row>
    <row r="13" spans="1:36" x14ac:dyDescent="0.35">
      <c r="A13" s="25" t="s">
        <v>27</v>
      </c>
      <c r="B13" s="26">
        <f>H13+J13+L13+N13+P13+R13+T13+V13+X13+Z13+AB13+AD13</f>
        <v>0</v>
      </c>
      <c r="C13" s="27">
        <f>H13+J13</f>
        <v>0</v>
      </c>
      <c r="D13" s="27">
        <f>I13</f>
        <v>0</v>
      </c>
      <c r="E13" s="26">
        <v>0</v>
      </c>
      <c r="F13" s="26">
        <f t="shared" si="1"/>
        <v>0</v>
      </c>
      <c r="G13" s="26">
        <f t="shared" si="2"/>
        <v>0</v>
      </c>
      <c r="H13" s="26">
        <f>H19+H25</f>
        <v>0</v>
      </c>
      <c r="I13" s="26">
        <f t="shared" ref="I13:AE16" si="4">I19+I25</f>
        <v>0</v>
      </c>
      <c r="J13" s="26">
        <f t="shared" si="4"/>
        <v>0</v>
      </c>
      <c r="K13" s="26">
        <f t="shared" si="4"/>
        <v>0</v>
      </c>
      <c r="L13" s="26">
        <f t="shared" si="4"/>
        <v>0</v>
      </c>
      <c r="M13" s="26">
        <f t="shared" si="4"/>
        <v>0</v>
      </c>
      <c r="N13" s="26">
        <f t="shared" si="4"/>
        <v>0</v>
      </c>
      <c r="O13" s="26">
        <f t="shared" si="4"/>
        <v>0</v>
      </c>
      <c r="P13" s="26">
        <f t="shared" si="4"/>
        <v>0</v>
      </c>
      <c r="Q13" s="26">
        <f t="shared" si="4"/>
        <v>0</v>
      </c>
      <c r="R13" s="26">
        <f t="shared" si="4"/>
        <v>0</v>
      </c>
      <c r="S13" s="26">
        <f t="shared" si="4"/>
        <v>0</v>
      </c>
      <c r="T13" s="26">
        <f t="shared" si="4"/>
        <v>0</v>
      </c>
      <c r="U13" s="26">
        <f t="shared" si="4"/>
        <v>0</v>
      </c>
      <c r="V13" s="26">
        <v>0</v>
      </c>
      <c r="W13" s="26">
        <v>0</v>
      </c>
      <c r="X13" s="26">
        <f t="shared" si="4"/>
        <v>0</v>
      </c>
      <c r="Y13" s="26">
        <f t="shared" si="4"/>
        <v>0</v>
      </c>
      <c r="Z13" s="26">
        <f t="shared" si="4"/>
        <v>0</v>
      </c>
      <c r="AA13" s="26">
        <f t="shared" si="4"/>
        <v>0</v>
      </c>
      <c r="AB13" s="26">
        <f t="shared" si="4"/>
        <v>0</v>
      </c>
      <c r="AC13" s="26">
        <f t="shared" si="4"/>
        <v>0</v>
      </c>
      <c r="AD13" s="26">
        <f t="shared" si="4"/>
        <v>0</v>
      </c>
      <c r="AE13" s="26">
        <f t="shared" si="4"/>
        <v>0</v>
      </c>
      <c r="AF13" s="73"/>
      <c r="AG13" s="22"/>
      <c r="AH13" s="22"/>
      <c r="AI13" s="22"/>
      <c r="AJ13" s="89"/>
    </row>
    <row r="14" spans="1:36" x14ac:dyDescent="0.35">
      <c r="A14" s="25" t="s">
        <v>28</v>
      </c>
      <c r="B14" s="26">
        <f>H14+J14+L14+N14+P14+R14+T14+V14+X14+Z14+AB14+AD14</f>
        <v>0</v>
      </c>
      <c r="C14" s="27">
        <f>H14+J14</f>
        <v>0</v>
      </c>
      <c r="D14" s="27">
        <f>I14</f>
        <v>0</v>
      </c>
      <c r="E14" s="26">
        <v>0</v>
      </c>
      <c r="F14" s="26">
        <f t="shared" si="1"/>
        <v>0</v>
      </c>
      <c r="G14" s="26">
        <f t="shared" si="2"/>
        <v>0</v>
      </c>
      <c r="H14" s="26">
        <f>H20+H26</f>
        <v>0</v>
      </c>
      <c r="I14" s="26">
        <f t="shared" si="4"/>
        <v>0</v>
      </c>
      <c r="J14" s="26">
        <f t="shared" si="4"/>
        <v>0</v>
      </c>
      <c r="K14" s="26">
        <f t="shared" si="4"/>
        <v>0</v>
      </c>
      <c r="L14" s="26">
        <f t="shared" si="4"/>
        <v>0</v>
      </c>
      <c r="M14" s="26">
        <f t="shared" si="4"/>
        <v>0</v>
      </c>
      <c r="N14" s="26">
        <f t="shared" si="4"/>
        <v>0</v>
      </c>
      <c r="O14" s="26">
        <f t="shared" si="4"/>
        <v>0</v>
      </c>
      <c r="P14" s="26">
        <f t="shared" si="4"/>
        <v>0</v>
      </c>
      <c r="Q14" s="26">
        <f t="shared" si="4"/>
        <v>0</v>
      </c>
      <c r="R14" s="26">
        <f t="shared" si="4"/>
        <v>0</v>
      </c>
      <c r="S14" s="26">
        <f t="shared" si="4"/>
        <v>0</v>
      </c>
      <c r="T14" s="26">
        <f t="shared" si="4"/>
        <v>0</v>
      </c>
      <c r="U14" s="26">
        <f t="shared" si="4"/>
        <v>0</v>
      </c>
      <c r="V14" s="26">
        <f t="shared" si="4"/>
        <v>0</v>
      </c>
      <c r="W14" s="26">
        <v>0</v>
      </c>
      <c r="X14" s="26">
        <f t="shared" si="4"/>
        <v>0</v>
      </c>
      <c r="Y14" s="26">
        <f t="shared" si="4"/>
        <v>0</v>
      </c>
      <c r="Z14" s="26">
        <f t="shared" si="4"/>
        <v>0</v>
      </c>
      <c r="AA14" s="26">
        <f t="shared" si="4"/>
        <v>0</v>
      </c>
      <c r="AB14" s="26">
        <f t="shared" si="4"/>
        <v>0</v>
      </c>
      <c r="AC14" s="26">
        <f t="shared" si="4"/>
        <v>0</v>
      </c>
      <c r="AD14" s="26">
        <f t="shared" si="4"/>
        <v>0</v>
      </c>
      <c r="AE14" s="26">
        <f t="shared" si="4"/>
        <v>0</v>
      </c>
      <c r="AF14" s="73"/>
      <c r="AG14" s="22"/>
      <c r="AH14" s="22"/>
      <c r="AI14" s="22"/>
      <c r="AJ14" s="89"/>
    </row>
    <row r="15" spans="1:36" x14ac:dyDescent="0.35">
      <c r="A15" s="25" t="s">
        <v>29</v>
      </c>
      <c r="B15" s="26">
        <f>H15+J15+L15+N15+P15+R15+T15+V15+X15+Z15+AB15+AD15</f>
        <v>6991.3</v>
      </c>
      <c r="C15" s="27">
        <f>C21+C27+C33+C39</f>
        <v>6991.3</v>
      </c>
      <c r="D15" s="27">
        <f>E15</f>
        <v>6843.1</v>
      </c>
      <c r="E15" s="28">
        <f>E21+E27+E33+E39</f>
        <v>6843.1</v>
      </c>
      <c r="F15" s="26">
        <f>IFERROR(E15/B15*100,0)</f>
        <v>97.880222562327475</v>
      </c>
      <c r="G15" s="26">
        <f>IFERROR(E15/C15*100,0)</f>
        <v>97.880222562327475</v>
      </c>
      <c r="H15" s="26">
        <f>H21+H27</f>
        <v>5362.5</v>
      </c>
      <c r="I15" s="26">
        <v>5362.5</v>
      </c>
      <c r="J15" s="26">
        <f t="shared" si="4"/>
        <v>0</v>
      </c>
      <c r="K15" s="26">
        <f t="shared" si="4"/>
        <v>0</v>
      </c>
      <c r="L15" s="26">
        <f t="shared" si="4"/>
        <v>0</v>
      </c>
      <c r="M15" s="26">
        <f t="shared" si="4"/>
        <v>0</v>
      </c>
      <c r="N15" s="26">
        <f t="shared" si="4"/>
        <v>0</v>
      </c>
      <c r="O15" s="26">
        <f t="shared" si="4"/>
        <v>0</v>
      </c>
      <c r="P15" s="26">
        <f t="shared" si="4"/>
        <v>0</v>
      </c>
      <c r="Q15" s="26">
        <f t="shared" si="4"/>
        <v>0</v>
      </c>
      <c r="R15" s="26">
        <f t="shared" si="4"/>
        <v>0</v>
      </c>
      <c r="S15" s="26">
        <f t="shared" si="4"/>
        <v>0</v>
      </c>
      <c r="T15" s="26">
        <f t="shared" si="4"/>
        <v>0</v>
      </c>
      <c r="U15" s="26">
        <f t="shared" si="4"/>
        <v>0</v>
      </c>
      <c r="V15" s="26">
        <f>V21+V27+V33+V39</f>
        <v>628.79999999999995</v>
      </c>
      <c r="W15" s="26">
        <f>W21+W27+W33+W39</f>
        <v>628.79999999999995</v>
      </c>
      <c r="X15" s="26">
        <f>X21+X27+X33</f>
        <v>0</v>
      </c>
      <c r="Y15" s="26">
        <f t="shared" si="4"/>
        <v>0</v>
      </c>
      <c r="Z15" s="26">
        <f t="shared" si="4"/>
        <v>0</v>
      </c>
      <c r="AA15" s="26">
        <f t="shared" si="4"/>
        <v>0</v>
      </c>
      <c r="AB15" s="26">
        <f t="shared" si="4"/>
        <v>1000</v>
      </c>
      <c r="AC15" s="26">
        <f>AC21+AC27</f>
        <v>0</v>
      </c>
      <c r="AD15" s="26">
        <f t="shared" si="4"/>
        <v>0</v>
      </c>
      <c r="AE15" s="26">
        <f t="shared" si="4"/>
        <v>851.8</v>
      </c>
      <c r="AF15" s="73"/>
      <c r="AG15" s="22"/>
      <c r="AH15" s="22"/>
      <c r="AI15" s="22"/>
      <c r="AJ15" s="89"/>
    </row>
    <row r="16" spans="1:36" x14ac:dyDescent="0.35">
      <c r="A16" s="25" t="s">
        <v>30</v>
      </c>
      <c r="B16" s="26">
        <f>H16+J16+L16+N16+P16+R16+T16+V16+X16+Z16+AB16+AD16</f>
        <v>0</v>
      </c>
      <c r="C16" s="27">
        <f>H16+J16</f>
        <v>0</v>
      </c>
      <c r="D16" s="27">
        <f>I16</f>
        <v>0</v>
      </c>
      <c r="E16" s="26">
        <v>0</v>
      </c>
      <c r="F16" s="28">
        <v>0</v>
      </c>
      <c r="G16" s="26">
        <v>0</v>
      </c>
      <c r="H16" s="26">
        <f>H22+H28</f>
        <v>0</v>
      </c>
      <c r="I16" s="26">
        <f t="shared" si="4"/>
        <v>0</v>
      </c>
      <c r="J16" s="26">
        <f t="shared" si="4"/>
        <v>0</v>
      </c>
      <c r="K16" s="26">
        <f t="shared" si="4"/>
        <v>0</v>
      </c>
      <c r="L16" s="26">
        <f t="shared" si="4"/>
        <v>0</v>
      </c>
      <c r="M16" s="26">
        <f t="shared" si="4"/>
        <v>0</v>
      </c>
      <c r="N16" s="26">
        <f t="shared" si="4"/>
        <v>0</v>
      </c>
      <c r="O16" s="26">
        <f t="shared" si="4"/>
        <v>0</v>
      </c>
      <c r="P16" s="26">
        <f t="shared" si="4"/>
        <v>0</v>
      </c>
      <c r="Q16" s="26">
        <f t="shared" si="4"/>
        <v>0</v>
      </c>
      <c r="R16" s="26">
        <f t="shared" si="4"/>
        <v>0</v>
      </c>
      <c r="S16" s="26">
        <f t="shared" si="4"/>
        <v>0</v>
      </c>
      <c r="T16" s="26">
        <f t="shared" si="4"/>
        <v>0</v>
      </c>
      <c r="U16" s="26">
        <f t="shared" si="4"/>
        <v>0</v>
      </c>
      <c r="V16" s="26">
        <f t="shared" si="4"/>
        <v>0</v>
      </c>
      <c r="W16" s="26">
        <v>0</v>
      </c>
      <c r="X16" s="26">
        <f t="shared" si="4"/>
        <v>0</v>
      </c>
      <c r="Y16" s="26">
        <f t="shared" si="4"/>
        <v>0</v>
      </c>
      <c r="Z16" s="26">
        <f t="shared" si="4"/>
        <v>0</v>
      </c>
      <c r="AA16" s="26">
        <f t="shared" si="4"/>
        <v>0</v>
      </c>
      <c r="AB16" s="26">
        <f t="shared" si="4"/>
        <v>0</v>
      </c>
      <c r="AC16" s="26">
        <f t="shared" si="4"/>
        <v>0</v>
      </c>
      <c r="AD16" s="26">
        <f t="shared" si="4"/>
        <v>0</v>
      </c>
      <c r="AE16" s="26">
        <f t="shared" si="4"/>
        <v>0</v>
      </c>
      <c r="AF16" s="73"/>
      <c r="AG16" s="22"/>
      <c r="AH16" s="22"/>
      <c r="AI16" s="22"/>
      <c r="AJ16" s="89"/>
    </row>
    <row r="17" spans="1:36" ht="72" x14ac:dyDescent="0.35">
      <c r="A17" s="29" t="s">
        <v>31</v>
      </c>
      <c r="B17" s="30"/>
      <c r="C17" s="30"/>
      <c r="D17" s="30"/>
      <c r="E17" s="31"/>
      <c r="F17" s="32"/>
      <c r="G17" s="32"/>
      <c r="H17" s="30"/>
      <c r="I17" s="31"/>
      <c r="J17" s="30"/>
      <c r="K17" s="31"/>
      <c r="L17" s="30"/>
      <c r="M17" s="31"/>
      <c r="N17" s="30"/>
      <c r="O17" s="31"/>
      <c r="P17" s="30"/>
      <c r="Q17" s="31"/>
      <c r="R17" s="30"/>
      <c r="S17" s="31"/>
      <c r="T17" s="30"/>
      <c r="U17" s="31"/>
      <c r="V17" s="30"/>
      <c r="W17" s="31"/>
      <c r="X17" s="30"/>
      <c r="Y17" s="31"/>
      <c r="Z17" s="30"/>
      <c r="AA17" s="31"/>
      <c r="AB17" s="30"/>
      <c r="AC17" s="31"/>
      <c r="AD17" s="30"/>
      <c r="AE17" s="33"/>
      <c r="AF17" s="74"/>
      <c r="AG17" s="22"/>
      <c r="AH17" s="22"/>
      <c r="AI17" s="22"/>
      <c r="AJ17" s="89"/>
    </row>
    <row r="18" spans="1:36" s="24" customFormat="1" ht="201" customHeight="1" x14ac:dyDescent="0.35">
      <c r="A18" s="34" t="s">
        <v>26</v>
      </c>
      <c r="B18" s="35">
        <f>B19+B20+B21+B22</f>
        <v>1000</v>
      </c>
      <c r="C18" s="35">
        <f>C19+C20+C21+C22</f>
        <v>1000</v>
      </c>
      <c r="D18" s="35">
        <f>D19+D20+D21+D22</f>
        <v>851.8</v>
      </c>
      <c r="E18" s="35">
        <f>E19+E20+E21+E22</f>
        <v>851.8</v>
      </c>
      <c r="F18" s="36">
        <f>IFERROR(E18/B18*100,0)</f>
        <v>85.18</v>
      </c>
      <c r="G18" s="36">
        <f>IFERROR(E18/C18*100,0)</f>
        <v>85.18</v>
      </c>
      <c r="H18" s="35">
        <f>H19+H20+H21+H22</f>
        <v>0</v>
      </c>
      <c r="I18" s="35">
        <f>I19+I20+I21+I22</f>
        <v>0</v>
      </c>
      <c r="J18" s="35">
        <f>J19+J20+J21+J22</f>
        <v>0</v>
      </c>
      <c r="K18" s="35">
        <v>0</v>
      </c>
      <c r="L18" s="35">
        <f>L19+L20+L21+L22</f>
        <v>0</v>
      </c>
      <c r="M18" s="35">
        <f>M19</f>
        <v>0</v>
      </c>
      <c r="N18" s="35">
        <f>N19+N20+N21+N22</f>
        <v>0</v>
      </c>
      <c r="O18" s="35">
        <f>O19</f>
        <v>0</v>
      </c>
      <c r="P18" s="35">
        <f>P19+P20+P21+P22</f>
        <v>0</v>
      </c>
      <c r="Q18" s="35">
        <f>Q19</f>
        <v>0</v>
      </c>
      <c r="R18" s="35">
        <f>R19+R20+R21+R22</f>
        <v>0</v>
      </c>
      <c r="S18" s="35">
        <v>0</v>
      </c>
      <c r="T18" s="35">
        <f>T19+T20+T21+T22</f>
        <v>0</v>
      </c>
      <c r="U18" s="35">
        <v>0</v>
      </c>
      <c r="V18" s="35">
        <v>0</v>
      </c>
      <c r="W18" s="35">
        <v>0</v>
      </c>
      <c r="X18" s="35">
        <f>X19+X20+X21+X22</f>
        <v>0</v>
      </c>
      <c r="Y18" s="35">
        <v>0</v>
      </c>
      <c r="Z18" s="35">
        <f>Z19+Z20+Z21+Z22</f>
        <v>0</v>
      </c>
      <c r="AA18" s="35">
        <v>0</v>
      </c>
      <c r="AB18" s="35">
        <f>AB19+AB20+AB21+AB22</f>
        <v>1000</v>
      </c>
      <c r="AC18" s="35">
        <v>0</v>
      </c>
      <c r="AD18" s="35">
        <f>AD19+AD20+AD21+AD22</f>
        <v>0</v>
      </c>
      <c r="AE18" s="35">
        <f>AE19+AE20+AE21+AE22</f>
        <v>851.8</v>
      </c>
      <c r="AF18" s="75" t="s">
        <v>60</v>
      </c>
      <c r="AG18" s="22"/>
      <c r="AH18" s="22"/>
      <c r="AI18" s="22"/>
      <c r="AJ18" s="89"/>
    </row>
    <row r="19" spans="1:36" ht="36" x14ac:dyDescent="0.35">
      <c r="A19" s="37" t="s">
        <v>27</v>
      </c>
      <c r="B19" s="30">
        <f>H19+J19+L19+N19+P19+R19+T19+V19+X19+Z19+AB19+AD19</f>
        <v>0</v>
      </c>
      <c r="C19" s="30">
        <f>H19+J19</f>
        <v>0</v>
      </c>
      <c r="D19" s="30">
        <f>E19</f>
        <v>0</v>
      </c>
      <c r="E19" s="30">
        <v>0</v>
      </c>
      <c r="F19" s="32">
        <f>IFERROR(E19/B19*100,0)</f>
        <v>0</v>
      </c>
      <c r="G19" s="32">
        <f>IFERROR(E19/C19*100,0)</f>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f t="shared" ref="X19:Y21" si="5">X25+X31</f>
        <v>0</v>
      </c>
      <c r="Y19" s="30">
        <f t="shared" si="5"/>
        <v>0</v>
      </c>
      <c r="Z19" s="30">
        <v>0</v>
      </c>
      <c r="AA19" s="30">
        <v>0</v>
      </c>
      <c r="AB19" s="30">
        <v>0</v>
      </c>
      <c r="AC19" s="30">
        <v>0</v>
      </c>
      <c r="AD19" s="30">
        <v>0</v>
      </c>
      <c r="AE19" s="30">
        <v>0</v>
      </c>
      <c r="AF19" s="75" t="s">
        <v>32</v>
      </c>
      <c r="AG19" s="22"/>
      <c r="AH19" s="22"/>
      <c r="AI19" s="22"/>
      <c r="AJ19" s="89"/>
    </row>
    <row r="20" spans="1:36" x14ac:dyDescent="0.35">
      <c r="A20" s="37" t="s">
        <v>28</v>
      </c>
      <c r="B20" s="30">
        <f>H20+J20+L20+N20+P20+R20+T20+V20+X20+Z20+AB20+AD20</f>
        <v>0</v>
      </c>
      <c r="C20" s="30">
        <f>H20+J20</f>
        <v>0</v>
      </c>
      <c r="D20" s="30">
        <f>E20</f>
        <v>0</v>
      </c>
      <c r="E20" s="30">
        <v>0</v>
      </c>
      <c r="F20" s="32">
        <f>IFERROR(E20/B20*100,0)</f>
        <v>0</v>
      </c>
      <c r="G20" s="32">
        <f>IFERROR(E20/C20*100,0)</f>
        <v>0</v>
      </c>
      <c r="H20" s="30">
        <v>0</v>
      </c>
      <c r="I20" s="30">
        <v>0</v>
      </c>
      <c r="J20" s="30">
        <v>0</v>
      </c>
      <c r="K20" s="30">
        <v>0</v>
      </c>
      <c r="L20" s="30">
        <v>0</v>
      </c>
      <c r="M20" s="30">
        <v>0</v>
      </c>
      <c r="N20" s="30">
        <v>0</v>
      </c>
      <c r="O20" s="30">
        <v>0</v>
      </c>
      <c r="P20" s="30">
        <v>0</v>
      </c>
      <c r="Q20" s="30">
        <v>0</v>
      </c>
      <c r="R20" s="30">
        <v>0</v>
      </c>
      <c r="S20" s="30">
        <v>0</v>
      </c>
      <c r="T20" s="30">
        <v>0</v>
      </c>
      <c r="U20" s="30">
        <v>0</v>
      </c>
      <c r="V20" s="30">
        <v>0</v>
      </c>
      <c r="W20" s="30">
        <v>0</v>
      </c>
      <c r="X20" s="30">
        <f t="shared" si="5"/>
        <v>0</v>
      </c>
      <c r="Y20" s="30">
        <f t="shared" si="5"/>
        <v>0</v>
      </c>
      <c r="Z20" s="30">
        <v>0</v>
      </c>
      <c r="AA20" s="30">
        <v>0</v>
      </c>
      <c r="AB20" s="30">
        <v>0</v>
      </c>
      <c r="AC20" s="30">
        <v>0</v>
      </c>
      <c r="AD20" s="30">
        <v>0</v>
      </c>
      <c r="AE20" s="30">
        <v>0</v>
      </c>
      <c r="AF20" s="74"/>
      <c r="AG20" s="22"/>
      <c r="AH20" s="22"/>
      <c r="AI20" s="22"/>
      <c r="AJ20" s="89"/>
    </row>
    <row r="21" spans="1:36" s="43" customFormat="1" x14ac:dyDescent="0.35">
      <c r="A21" s="38" t="s">
        <v>29</v>
      </c>
      <c r="B21" s="39">
        <f>H21+J21+L21+N21+P21+R21+T21+V21+X21+Z21+AB21+AD21</f>
        <v>1000</v>
      </c>
      <c r="C21" s="39">
        <f>AB21</f>
        <v>1000</v>
      </c>
      <c r="D21" s="40">
        <f>E21</f>
        <v>851.8</v>
      </c>
      <c r="E21" s="41">
        <f>AE21</f>
        <v>851.8</v>
      </c>
      <c r="F21" s="39">
        <f>IFERROR(E21/B21*100,0)</f>
        <v>85.18</v>
      </c>
      <c r="G21" s="39">
        <f>IFERROR(E21/C21*100,0)</f>
        <v>85.18</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f>X27+X33+X39</f>
        <v>0</v>
      </c>
      <c r="Y21" s="39">
        <f t="shared" si="5"/>
        <v>0</v>
      </c>
      <c r="Z21" s="39">
        <v>0</v>
      </c>
      <c r="AA21" s="39">
        <v>0</v>
      </c>
      <c r="AB21" s="39">
        <v>1000</v>
      </c>
      <c r="AC21" s="39">
        <v>0</v>
      </c>
      <c r="AD21" s="39">
        <v>0</v>
      </c>
      <c r="AE21" s="39">
        <v>851.8</v>
      </c>
      <c r="AF21" s="76"/>
      <c r="AG21" s="22"/>
      <c r="AH21" s="22"/>
      <c r="AI21" s="22"/>
      <c r="AJ21" s="89"/>
    </row>
    <row r="22" spans="1:36" x14ac:dyDescent="0.35">
      <c r="A22" s="37" t="s">
        <v>30</v>
      </c>
      <c r="B22" s="30">
        <f>H22+J22+L22+N22+P22+R22+T22+V22+X22+Z22+AB22+AD22</f>
        <v>0</v>
      </c>
      <c r="C22" s="30">
        <f>H22</f>
        <v>0</v>
      </c>
      <c r="D22" s="30">
        <f>E22</f>
        <v>0</v>
      </c>
      <c r="E22" s="30">
        <v>0</v>
      </c>
      <c r="F22" s="32">
        <f>IFERROR(E22/B22*100,0)</f>
        <v>0</v>
      </c>
      <c r="G22" s="32">
        <f>IFERROR(E22/C22*100,0)</f>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f t="shared" ref="X22:Y22" si="6">X28+X34</f>
        <v>0</v>
      </c>
      <c r="Y22" s="30">
        <f t="shared" si="6"/>
        <v>0</v>
      </c>
      <c r="Z22" s="30">
        <v>0</v>
      </c>
      <c r="AA22" s="30">
        <v>0</v>
      </c>
      <c r="AB22" s="30">
        <v>0</v>
      </c>
      <c r="AC22" s="30">
        <v>0</v>
      </c>
      <c r="AD22" s="30">
        <v>0</v>
      </c>
      <c r="AE22" s="30">
        <v>0</v>
      </c>
      <c r="AF22" s="74"/>
      <c r="AG22" s="22"/>
      <c r="AH22" s="22"/>
      <c r="AI22" s="22"/>
      <c r="AJ22" s="89"/>
    </row>
    <row r="23" spans="1:36" ht="409.2" customHeight="1" x14ac:dyDescent="0.35">
      <c r="A23" s="29" t="s">
        <v>33</v>
      </c>
      <c r="B23" s="30"/>
      <c r="C23" s="30"/>
      <c r="D23" s="30"/>
      <c r="E23" s="31"/>
      <c r="F23" s="32"/>
      <c r="G23" s="32"/>
      <c r="H23" s="30"/>
      <c r="I23" s="31"/>
      <c r="J23" s="30"/>
      <c r="K23" s="31"/>
      <c r="L23" s="30"/>
      <c r="M23" s="31"/>
      <c r="N23" s="30"/>
      <c r="O23" s="31"/>
      <c r="P23" s="30"/>
      <c r="Q23" s="31"/>
      <c r="R23" s="30"/>
      <c r="S23" s="31"/>
      <c r="T23" s="30"/>
      <c r="U23" s="31"/>
      <c r="V23" s="30"/>
      <c r="W23" s="31"/>
      <c r="X23" s="30"/>
      <c r="Y23" s="31"/>
      <c r="Z23" s="30"/>
      <c r="AA23" s="31"/>
      <c r="AB23" s="30"/>
      <c r="AC23" s="31"/>
      <c r="AD23" s="30"/>
      <c r="AE23" s="33"/>
      <c r="AF23" s="75" t="s">
        <v>54</v>
      </c>
      <c r="AG23" s="22"/>
      <c r="AH23" s="22"/>
      <c r="AI23" s="22"/>
      <c r="AJ23" s="89"/>
    </row>
    <row r="24" spans="1:36" s="46" customFormat="1" x14ac:dyDescent="0.35">
      <c r="A24" s="44" t="s">
        <v>26</v>
      </c>
      <c r="B24" s="45">
        <f>B25+B26+B27+B28</f>
        <v>5362.5</v>
      </c>
      <c r="C24" s="45">
        <f>C25+C26+C27+C28</f>
        <v>5362.5</v>
      </c>
      <c r="D24" s="45">
        <f>D25+D26+D27+D28</f>
        <v>5362.5</v>
      </c>
      <c r="E24" s="45">
        <f>E25+E26+E27+E28</f>
        <v>5362.5</v>
      </c>
      <c r="F24" s="30">
        <f t="shared" ref="F24" si="7">E24/B24*100</f>
        <v>100</v>
      </c>
      <c r="G24" s="45">
        <f>E24/C24*100</f>
        <v>100</v>
      </c>
      <c r="H24" s="45">
        <f>H25+H26+H27+H28</f>
        <v>5362.5</v>
      </c>
      <c r="I24" s="45">
        <f>I25+I26+I27+I28</f>
        <v>5362.5</v>
      </c>
      <c r="J24" s="45">
        <f>J25+J26+J27+J28</f>
        <v>0</v>
      </c>
      <c r="K24" s="45">
        <f>K25+K26+K27+K28</f>
        <v>0</v>
      </c>
      <c r="L24" s="45">
        <f>L25+L26+L27+L28</f>
        <v>0</v>
      </c>
      <c r="M24" s="45">
        <f>M25</f>
        <v>0</v>
      </c>
      <c r="N24" s="45">
        <f>N25+N26+N27+N28</f>
        <v>0</v>
      </c>
      <c r="O24" s="45">
        <f>O25</f>
        <v>0</v>
      </c>
      <c r="P24" s="45">
        <f>P25+P26+P27+P28</f>
        <v>0</v>
      </c>
      <c r="Q24" s="45">
        <v>0</v>
      </c>
      <c r="R24" s="45">
        <f>R25+R26+R27+R28</f>
        <v>0</v>
      </c>
      <c r="S24" s="45">
        <v>0</v>
      </c>
      <c r="T24" s="45">
        <f>T25+T26+T27+T28</f>
        <v>0</v>
      </c>
      <c r="U24" s="45">
        <v>0</v>
      </c>
      <c r="V24" s="45">
        <v>0</v>
      </c>
      <c r="W24" s="45">
        <v>0</v>
      </c>
      <c r="X24" s="45">
        <f>X25+X26+X27+X28</f>
        <v>0</v>
      </c>
      <c r="Y24" s="45">
        <v>0</v>
      </c>
      <c r="Z24" s="45">
        <f>Z25+Z26+Z27+Z28</f>
        <v>0</v>
      </c>
      <c r="AA24" s="45">
        <v>0</v>
      </c>
      <c r="AB24" s="45">
        <f>AB25+AB26+AB27+AB28</f>
        <v>0</v>
      </c>
      <c r="AC24" s="45">
        <f>AC25+AC26+AC27+AC28</f>
        <v>0</v>
      </c>
      <c r="AD24" s="45">
        <f>AD25+AD26+AD27+AD28</f>
        <v>0</v>
      </c>
      <c r="AE24" s="45">
        <f>AE25+AE26+AE27+AE28</f>
        <v>0</v>
      </c>
      <c r="AF24" s="76"/>
      <c r="AG24" s="22"/>
      <c r="AH24" s="22"/>
      <c r="AI24" s="22"/>
      <c r="AJ24" s="89"/>
    </row>
    <row r="25" spans="1:36" x14ac:dyDescent="0.35">
      <c r="A25" s="37" t="s">
        <v>27</v>
      </c>
      <c r="B25" s="30">
        <f>H25+J25+L25+N25+P25+R25+T25+V25+X25+Z25+AB25+AD25</f>
        <v>0</v>
      </c>
      <c r="C25" s="30">
        <f>H25+J25</f>
        <v>0</v>
      </c>
      <c r="D25" s="30">
        <f>E25</f>
        <v>0</v>
      </c>
      <c r="E25" s="30">
        <v>0</v>
      </c>
      <c r="F25" s="39">
        <v>0</v>
      </c>
      <c r="G25" s="32">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30">
        <v>0</v>
      </c>
      <c r="AC25" s="30">
        <v>0</v>
      </c>
      <c r="AD25" s="30">
        <v>0</v>
      </c>
      <c r="AE25" s="30">
        <v>0</v>
      </c>
      <c r="AF25" s="74"/>
      <c r="AG25" s="22"/>
      <c r="AH25" s="22"/>
      <c r="AI25" s="22"/>
      <c r="AJ25" s="89"/>
    </row>
    <row r="26" spans="1:36" x14ac:dyDescent="0.35">
      <c r="A26" s="37" t="s">
        <v>28</v>
      </c>
      <c r="B26" s="30">
        <f>H26+J26+L26+N26+P26+R26+T26+V26+X26+Z26+AB26+AD26</f>
        <v>0</v>
      </c>
      <c r="C26" s="30">
        <f>H26+J26</f>
        <v>0</v>
      </c>
      <c r="D26" s="30">
        <f>E26</f>
        <v>0</v>
      </c>
      <c r="E26" s="30">
        <v>0</v>
      </c>
      <c r="F26" s="39">
        <v>0</v>
      </c>
      <c r="G26" s="32">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74"/>
      <c r="AG26" s="22"/>
      <c r="AH26" s="22"/>
      <c r="AI26" s="22"/>
      <c r="AJ26" s="89"/>
    </row>
    <row r="27" spans="1:36" s="43" customFormat="1" x14ac:dyDescent="0.35">
      <c r="A27" s="38" t="s">
        <v>29</v>
      </c>
      <c r="B27" s="39">
        <f>H27+J27+L27+N27+P27+R27+T27+V27+X27+Z27+AB27+AD27</f>
        <v>5362.5</v>
      </c>
      <c r="C27" s="39">
        <f>H27+J27+L27+N27+P27+R27+T27+V27+X27+Z27+AB27+AD27</f>
        <v>5362.5</v>
      </c>
      <c r="D27" s="40">
        <f>H27</f>
        <v>5362.5</v>
      </c>
      <c r="E27" s="41">
        <f>I27</f>
        <v>5362.5</v>
      </c>
      <c r="F27" s="39">
        <f>E27/B27*100</f>
        <v>100</v>
      </c>
      <c r="G27" s="39">
        <f>E27/C27*100</f>
        <v>100</v>
      </c>
      <c r="H27" s="39">
        <v>5362.5</v>
      </c>
      <c r="I27" s="39">
        <v>5362.5</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76"/>
      <c r="AG27" s="22"/>
      <c r="AH27" s="22"/>
      <c r="AI27" s="22"/>
      <c r="AJ27" s="89"/>
    </row>
    <row r="28" spans="1:36" x14ac:dyDescent="0.35">
      <c r="A28" s="37" t="s">
        <v>30</v>
      </c>
      <c r="B28" s="30">
        <f>H28+J28+L28+N28+P28+R28+T28+V28+X28+Z28+AB28+AD28</f>
        <v>0</v>
      </c>
      <c r="C28" s="30">
        <f>H28</f>
        <v>0</v>
      </c>
      <c r="D28" s="30">
        <f>E28</f>
        <v>0</v>
      </c>
      <c r="E28" s="30">
        <v>0</v>
      </c>
      <c r="F28" s="32">
        <v>0</v>
      </c>
      <c r="G28" s="32">
        <v>0</v>
      </c>
      <c r="H28" s="30">
        <v>0</v>
      </c>
      <c r="I28" s="30">
        <v>0</v>
      </c>
      <c r="J28" s="30">
        <v>0</v>
      </c>
      <c r="K28" s="30">
        <v>0</v>
      </c>
      <c r="L28" s="30">
        <v>0</v>
      </c>
      <c r="M28" s="30">
        <v>0</v>
      </c>
      <c r="N28" s="30">
        <v>0</v>
      </c>
      <c r="O28" s="30">
        <v>0</v>
      </c>
      <c r="P28" s="30">
        <v>0</v>
      </c>
      <c r="Q28" s="30">
        <v>0</v>
      </c>
      <c r="R28" s="30">
        <v>0</v>
      </c>
      <c r="S28" s="30">
        <v>0</v>
      </c>
      <c r="T28" s="30">
        <v>0</v>
      </c>
      <c r="U28" s="30">
        <v>0</v>
      </c>
      <c r="V28" s="30">
        <v>0</v>
      </c>
      <c r="W28" s="30">
        <v>0</v>
      </c>
      <c r="X28" s="30">
        <v>0</v>
      </c>
      <c r="Y28" s="30">
        <v>0</v>
      </c>
      <c r="Z28" s="30">
        <v>0</v>
      </c>
      <c r="AA28" s="30">
        <v>0</v>
      </c>
      <c r="AB28" s="30">
        <v>0</v>
      </c>
      <c r="AC28" s="30">
        <v>0</v>
      </c>
      <c r="AD28" s="30">
        <v>0</v>
      </c>
      <c r="AE28" s="30">
        <v>0</v>
      </c>
      <c r="AF28" s="74"/>
      <c r="AG28" s="22"/>
      <c r="AH28" s="22"/>
      <c r="AI28" s="22"/>
      <c r="AJ28" s="89"/>
    </row>
    <row r="29" spans="1:36" ht="126" x14ac:dyDescent="0.35">
      <c r="A29" s="47" t="s">
        <v>34</v>
      </c>
      <c r="B29" s="30">
        <f>B30</f>
        <v>628.79999999999995</v>
      </c>
      <c r="C29" s="30">
        <f>C30</f>
        <v>628.79999999999995</v>
      </c>
      <c r="D29" s="30">
        <f>D30</f>
        <v>628.79999999999995</v>
      </c>
      <c r="E29" s="30">
        <f>E30</f>
        <v>628.79999999999995</v>
      </c>
      <c r="F29" s="30">
        <f>E29/B29*100</f>
        <v>100</v>
      </c>
      <c r="G29" s="30">
        <f>E29/C29*100</f>
        <v>100</v>
      </c>
      <c r="H29" s="30">
        <v>0</v>
      </c>
      <c r="I29" s="30">
        <v>0</v>
      </c>
      <c r="J29" s="30">
        <v>0</v>
      </c>
      <c r="K29" s="30">
        <v>0</v>
      </c>
      <c r="L29" s="30">
        <v>0</v>
      </c>
      <c r="M29" s="30">
        <v>0</v>
      </c>
      <c r="N29" s="30">
        <v>0</v>
      </c>
      <c r="O29" s="30">
        <v>0</v>
      </c>
      <c r="P29" s="30">
        <v>0</v>
      </c>
      <c r="Q29" s="30">
        <v>0</v>
      </c>
      <c r="R29" s="30">
        <v>0</v>
      </c>
      <c r="S29" s="30">
        <v>0</v>
      </c>
      <c r="T29" s="30">
        <v>0</v>
      </c>
      <c r="U29" s="30">
        <v>0</v>
      </c>
      <c r="V29" s="30">
        <f>V33</f>
        <v>628.79999999999995</v>
      </c>
      <c r="W29" s="30">
        <f>W33</f>
        <v>628.79999999999995</v>
      </c>
      <c r="X29" s="30">
        <v>0</v>
      </c>
      <c r="Y29" s="30">
        <v>0</v>
      </c>
      <c r="Z29" s="30">
        <v>0</v>
      </c>
      <c r="AA29" s="30">
        <v>0</v>
      </c>
      <c r="AB29" s="30">
        <v>0</v>
      </c>
      <c r="AC29" s="30">
        <v>0</v>
      </c>
      <c r="AD29" s="30">
        <v>0</v>
      </c>
      <c r="AE29" s="30">
        <v>0</v>
      </c>
      <c r="AF29" s="75" t="s">
        <v>35</v>
      </c>
      <c r="AG29" s="22"/>
      <c r="AH29" s="22"/>
      <c r="AI29" s="22"/>
      <c r="AJ29" s="89"/>
    </row>
    <row r="30" spans="1:36" x14ac:dyDescent="0.35">
      <c r="A30" s="37" t="s">
        <v>26</v>
      </c>
      <c r="B30" s="30">
        <f>B33</f>
        <v>628.79999999999995</v>
      </c>
      <c r="C30" s="30">
        <f>C33</f>
        <v>628.79999999999995</v>
      </c>
      <c r="D30" s="30">
        <f>D33</f>
        <v>628.79999999999995</v>
      </c>
      <c r="E30" s="30">
        <f>E33</f>
        <v>628.79999999999995</v>
      </c>
      <c r="F30" s="32">
        <v>0</v>
      </c>
      <c r="G30" s="32">
        <v>0</v>
      </c>
      <c r="H30" s="30">
        <v>0</v>
      </c>
      <c r="I30" s="30">
        <v>0</v>
      </c>
      <c r="J30" s="30">
        <v>0</v>
      </c>
      <c r="K30" s="30">
        <v>0</v>
      </c>
      <c r="L30" s="30">
        <v>0</v>
      </c>
      <c r="M30" s="30">
        <v>0</v>
      </c>
      <c r="N30" s="30">
        <v>0</v>
      </c>
      <c r="O30" s="30">
        <v>0</v>
      </c>
      <c r="P30" s="30">
        <v>0</v>
      </c>
      <c r="Q30" s="30">
        <v>0</v>
      </c>
      <c r="R30" s="30">
        <v>0</v>
      </c>
      <c r="S30" s="30">
        <v>0</v>
      </c>
      <c r="T30" s="30">
        <v>0</v>
      </c>
      <c r="U30" s="30">
        <v>0</v>
      </c>
      <c r="V30" s="30">
        <v>0</v>
      </c>
      <c r="W30" s="30">
        <v>0</v>
      </c>
      <c r="X30" s="30">
        <v>0</v>
      </c>
      <c r="Y30" s="30">
        <v>0</v>
      </c>
      <c r="Z30" s="30">
        <v>0</v>
      </c>
      <c r="AA30" s="30">
        <v>0</v>
      </c>
      <c r="AB30" s="30">
        <v>0</v>
      </c>
      <c r="AC30" s="30">
        <v>0</v>
      </c>
      <c r="AD30" s="30">
        <v>0</v>
      </c>
      <c r="AE30" s="30">
        <v>0</v>
      </c>
      <c r="AF30" s="74"/>
      <c r="AG30" s="22"/>
      <c r="AH30" s="22"/>
      <c r="AI30" s="22"/>
      <c r="AJ30" s="89"/>
    </row>
    <row r="31" spans="1:36" x14ac:dyDescent="0.35">
      <c r="A31" s="37" t="s">
        <v>27</v>
      </c>
      <c r="B31" s="30">
        <v>0</v>
      </c>
      <c r="C31" s="30">
        <v>0</v>
      </c>
      <c r="D31" s="30">
        <v>0</v>
      </c>
      <c r="E31" s="30">
        <v>0</v>
      </c>
      <c r="F31" s="32">
        <v>0</v>
      </c>
      <c r="G31" s="32">
        <v>0</v>
      </c>
      <c r="H31" s="30">
        <v>0</v>
      </c>
      <c r="I31" s="30">
        <v>0</v>
      </c>
      <c r="J31" s="30">
        <v>0</v>
      </c>
      <c r="K31" s="30">
        <v>0</v>
      </c>
      <c r="L31" s="30">
        <v>0</v>
      </c>
      <c r="M31" s="30">
        <v>0</v>
      </c>
      <c r="N31" s="30">
        <v>0</v>
      </c>
      <c r="O31" s="30">
        <v>0</v>
      </c>
      <c r="P31" s="30">
        <v>0</v>
      </c>
      <c r="Q31" s="30">
        <v>0</v>
      </c>
      <c r="R31" s="30">
        <v>0</v>
      </c>
      <c r="S31" s="30">
        <v>0</v>
      </c>
      <c r="T31" s="30">
        <v>0</v>
      </c>
      <c r="U31" s="30">
        <v>0</v>
      </c>
      <c r="V31" s="30">
        <v>0</v>
      </c>
      <c r="W31" s="30">
        <v>0</v>
      </c>
      <c r="X31" s="30">
        <v>0</v>
      </c>
      <c r="Y31" s="30">
        <v>0</v>
      </c>
      <c r="Z31" s="30">
        <v>0</v>
      </c>
      <c r="AA31" s="30">
        <v>0</v>
      </c>
      <c r="AB31" s="30">
        <v>0</v>
      </c>
      <c r="AC31" s="30">
        <v>0</v>
      </c>
      <c r="AD31" s="30">
        <v>0</v>
      </c>
      <c r="AE31" s="30">
        <v>0</v>
      </c>
      <c r="AF31" s="74"/>
      <c r="AG31" s="22"/>
      <c r="AH31" s="22"/>
      <c r="AI31" s="22"/>
      <c r="AJ31" s="89"/>
    </row>
    <row r="32" spans="1:36" x14ac:dyDescent="0.35">
      <c r="A32" s="37" t="s">
        <v>28</v>
      </c>
      <c r="B32" s="30">
        <v>0</v>
      </c>
      <c r="C32" s="30">
        <v>0</v>
      </c>
      <c r="D32" s="30">
        <v>0</v>
      </c>
      <c r="E32" s="30">
        <v>0</v>
      </c>
      <c r="F32" s="32">
        <v>0</v>
      </c>
      <c r="G32" s="32">
        <v>0</v>
      </c>
      <c r="H32" s="30">
        <v>0</v>
      </c>
      <c r="I32" s="30">
        <v>0</v>
      </c>
      <c r="J32" s="30">
        <v>0</v>
      </c>
      <c r="K32" s="30">
        <v>0</v>
      </c>
      <c r="L32" s="30">
        <v>0</v>
      </c>
      <c r="M32" s="30">
        <v>0</v>
      </c>
      <c r="N32" s="30">
        <v>0</v>
      </c>
      <c r="O32" s="30">
        <v>0</v>
      </c>
      <c r="P32" s="30">
        <v>0</v>
      </c>
      <c r="Q32" s="30">
        <v>0</v>
      </c>
      <c r="R32" s="30">
        <v>0</v>
      </c>
      <c r="S32" s="30">
        <v>0</v>
      </c>
      <c r="T32" s="30">
        <v>0</v>
      </c>
      <c r="U32" s="30">
        <v>0</v>
      </c>
      <c r="V32" s="30">
        <v>0</v>
      </c>
      <c r="W32" s="30">
        <v>0</v>
      </c>
      <c r="X32" s="30">
        <v>0</v>
      </c>
      <c r="Y32" s="30">
        <v>0</v>
      </c>
      <c r="Z32" s="30">
        <v>0</v>
      </c>
      <c r="AA32" s="30">
        <v>0</v>
      </c>
      <c r="AB32" s="30">
        <v>0</v>
      </c>
      <c r="AC32" s="30">
        <v>0</v>
      </c>
      <c r="AD32" s="30">
        <v>0</v>
      </c>
      <c r="AE32" s="30">
        <v>0</v>
      </c>
      <c r="AF32" s="74"/>
      <c r="AG32" s="22"/>
      <c r="AH32" s="22"/>
      <c r="AI32" s="22"/>
      <c r="AJ32" s="89"/>
    </row>
    <row r="33" spans="1:36" x14ac:dyDescent="0.35">
      <c r="A33" s="37" t="s">
        <v>29</v>
      </c>
      <c r="B33" s="30">
        <f>V33</f>
        <v>628.79999999999995</v>
      </c>
      <c r="C33" s="30">
        <f>V33</f>
        <v>628.79999999999995</v>
      </c>
      <c r="D33" s="30">
        <f>E33</f>
        <v>628.79999999999995</v>
      </c>
      <c r="E33" s="30">
        <f>W33</f>
        <v>628.79999999999995</v>
      </c>
      <c r="F33" s="32">
        <f>E33/B33*100</f>
        <v>100</v>
      </c>
      <c r="G33" s="32">
        <f>E33/C33*100</f>
        <v>100</v>
      </c>
      <c r="H33" s="30">
        <v>0</v>
      </c>
      <c r="I33" s="30">
        <v>0</v>
      </c>
      <c r="J33" s="30">
        <v>0</v>
      </c>
      <c r="K33" s="30">
        <v>0</v>
      </c>
      <c r="L33" s="30">
        <v>0</v>
      </c>
      <c r="M33" s="30">
        <v>0</v>
      </c>
      <c r="N33" s="30">
        <v>0</v>
      </c>
      <c r="O33" s="30">
        <v>0</v>
      </c>
      <c r="P33" s="30">
        <v>0</v>
      </c>
      <c r="Q33" s="30">
        <v>0</v>
      </c>
      <c r="R33" s="30">
        <v>0</v>
      </c>
      <c r="S33" s="30">
        <v>0</v>
      </c>
      <c r="T33" s="30">
        <v>0</v>
      </c>
      <c r="U33" s="30">
        <v>0</v>
      </c>
      <c r="V33" s="30">
        <v>628.79999999999995</v>
      </c>
      <c r="W33" s="48">
        <v>628.79999999999995</v>
      </c>
      <c r="X33" s="30">
        <v>0</v>
      </c>
      <c r="Y33" s="30">
        <v>0</v>
      </c>
      <c r="Z33" s="30">
        <v>0</v>
      </c>
      <c r="AA33" s="30">
        <v>0</v>
      </c>
      <c r="AB33" s="30">
        <v>0</v>
      </c>
      <c r="AC33" s="30">
        <v>0</v>
      </c>
      <c r="AD33" s="30">
        <v>0</v>
      </c>
      <c r="AE33" s="30">
        <v>0</v>
      </c>
      <c r="AF33" s="74"/>
      <c r="AG33" s="22"/>
      <c r="AH33" s="22"/>
      <c r="AI33" s="22"/>
      <c r="AJ33" s="89"/>
    </row>
    <row r="34" spans="1:36" x14ac:dyDescent="0.35">
      <c r="A34" s="37" t="s">
        <v>30</v>
      </c>
      <c r="B34" s="30">
        <v>0</v>
      </c>
      <c r="C34" s="30">
        <v>0</v>
      </c>
      <c r="D34" s="30">
        <v>0</v>
      </c>
      <c r="E34" s="30">
        <v>0</v>
      </c>
      <c r="F34" s="32">
        <v>0</v>
      </c>
      <c r="G34" s="32">
        <v>0</v>
      </c>
      <c r="H34" s="30">
        <v>0</v>
      </c>
      <c r="I34" s="30">
        <v>0</v>
      </c>
      <c r="J34" s="30">
        <v>0</v>
      </c>
      <c r="K34" s="30">
        <v>0</v>
      </c>
      <c r="L34" s="30">
        <v>0</v>
      </c>
      <c r="M34" s="30">
        <v>0</v>
      </c>
      <c r="N34" s="30">
        <v>0</v>
      </c>
      <c r="O34" s="30">
        <v>0</v>
      </c>
      <c r="P34" s="30">
        <v>0</v>
      </c>
      <c r="Q34" s="30">
        <v>0</v>
      </c>
      <c r="R34" s="30">
        <v>0</v>
      </c>
      <c r="S34" s="30">
        <v>0</v>
      </c>
      <c r="T34" s="30">
        <v>0</v>
      </c>
      <c r="U34" s="30">
        <v>0</v>
      </c>
      <c r="V34" s="30">
        <v>0</v>
      </c>
      <c r="W34" s="30">
        <v>0</v>
      </c>
      <c r="X34" s="30">
        <v>0</v>
      </c>
      <c r="Y34" s="30">
        <v>0</v>
      </c>
      <c r="Z34" s="30">
        <v>0</v>
      </c>
      <c r="AA34" s="30">
        <v>0</v>
      </c>
      <c r="AB34" s="30">
        <v>0</v>
      </c>
      <c r="AC34" s="30">
        <v>0</v>
      </c>
      <c r="AD34" s="30">
        <v>0</v>
      </c>
      <c r="AE34" s="30">
        <v>0</v>
      </c>
      <c r="AF34" s="74"/>
      <c r="AG34" s="22"/>
      <c r="AH34" s="22"/>
      <c r="AI34" s="22"/>
      <c r="AJ34" s="89"/>
    </row>
    <row r="35" spans="1:36" ht="84" x14ac:dyDescent="0.35">
      <c r="A35" s="37" t="s">
        <v>36</v>
      </c>
      <c r="B35" s="30">
        <v>0</v>
      </c>
      <c r="C35" s="30">
        <v>0</v>
      </c>
      <c r="D35" s="30">
        <v>0</v>
      </c>
      <c r="E35" s="30">
        <v>0</v>
      </c>
      <c r="F35" s="32">
        <v>0</v>
      </c>
      <c r="G35" s="32">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30">
        <v>0</v>
      </c>
      <c r="AC35" s="30">
        <v>0</v>
      </c>
      <c r="AD35" s="30">
        <v>0</v>
      </c>
      <c r="AE35" s="30">
        <v>0</v>
      </c>
      <c r="AF35" s="74"/>
      <c r="AG35" s="22"/>
      <c r="AH35" s="22"/>
      <c r="AI35" s="22"/>
      <c r="AJ35" s="89"/>
    </row>
    <row r="36" spans="1:36" x14ac:dyDescent="0.35">
      <c r="A36" s="37" t="s">
        <v>26</v>
      </c>
      <c r="B36" s="30">
        <v>0</v>
      </c>
      <c r="C36" s="30">
        <v>0</v>
      </c>
      <c r="D36" s="30">
        <v>0</v>
      </c>
      <c r="E36" s="30">
        <v>0</v>
      </c>
      <c r="F36" s="32">
        <v>0</v>
      </c>
      <c r="G36" s="32">
        <v>0</v>
      </c>
      <c r="H36" s="30">
        <v>0</v>
      </c>
      <c r="I36" s="30">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74"/>
      <c r="AG36" s="22"/>
      <c r="AH36" s="22"/>
      <c r="AI36" s="22"/>
      <c r="AJ36" s="89"/>
    </row>
    <row r="37" spans="1:36" x14ac:dyDescent="0.35">
      <c r="A37" s="37" t="s">
        <v>27</v>
      </c>
      <c r="B37" s="30">
        <v>0</v>
      </c>
      <c r="C37" s="30">
        <v>0</v>
      </c>
      <c r="D37" s="30">
        <v>0</v>
      </c>
      <c r="E37" s="30">
        <v>0</v>
      </c>
      <c r="F37" s="32">
        <v>0</v>
      </c>
      <c r="G37" s="32">
        <v>0</v>
      </c>
      <c r="H37" s="30">
        <v>0</v>
      </c>
      <c r="I37" s="30">
        <v>0</v>
      </c>
      <c r="J37" s="30">
        <v>0</v>
      </c>
      <c r="K37" s="30">
        <v>0</v>
      </c>
      <c r="L37" s="30">
        <v>0</v>
      </c>
      <c r="M37" s="30">
        <v>0</v>
      </c>
      <c r="N37" s="30">
        <v>0</v>
      </c>
      <c r="O37" s="30">
        <v>0</v>
      </c>
      <c r="P37" s="30">
        <v>0</v>
      </c>
      <c r="Q37" s="30">
        <v>0</v>
      </c>
      <c r="R37" s="30">
        <v>0</v>
      </c>
      <c r="S37" s="30">
        <v>0</v>
      </c>
      <c r="T37" s="30">
        <v>0</v>
      </c>
      <c r="U37" s="30">
        <v>0</v>
      </c>
      <c r="V37" s="30">
        <v>0</v>
      </c>
      <c r="W37" s="30">
        <v>0</v>
      </c>
      <c r="X37" s="30">
        <v>0</v>
      </c>
      <c r="Y37" s="30">
        <v>0</v>
      </c>
      <c r="Z37" s="30">
        <v>0</v>
      </c>
      <c r="AA37" s="30">
        <v>0</v>
      </c>
      <c r="AB37" s="30">
        <v>0</v>
      </c>
      <c r="AC37" s="30">
        <v>0</v>
      </c>
      <c r="AD37" s="30">
        <v>0</v>
      </c>
      <c r="AE37" s="30">
        <v>0</v>
      </c>
      <c r="AF37" s="74"/>
      <c r="AG37" s="22"/>
      <c r="AH37" s="22"/>
      <c r="AI37" s="22"/>
      <c r="AJ37" s="89"/>
    </row>
    <row r="38" spans="1:36" x14ac:dyDescent="0.35">
      <c r="A38" s="37" t="s">
        <v>28</v>
      </c>
      <c r="B38" s="30">
        <v>0</v>
      </c>
      <c r="C38" s="30">
        <v>0</v>
      </c>
      <c r="D38" s="30">
        <v>0</v>
      </c>
      <c r="E38" s="30">
        <v>0</v>
      </c>
      <c r="F38" s="32">
        <v>0</v>
      </c>
      <c r="G38" s="32">
        <v>0</v>
      </c>
      <c r="H38" s="30">
        <v>0</v>
      </c>
      <c r="I38" s="30">
        <v>0</v>
      </c>
      <c r="J38" s="30">
        <v>0</v>
      </c>
      <c r="K38" s="30">
        <v>0</v>
      </c>
      <c r="L38" s="30">
        <v>0</v>
      </c>
      <c r="M38" s="30">
        <v>0</v>
      </c>
      <c r="N38" s="30">
        <v>0</v>
      </c>
      <c r="O38" s="30">
        <v>0</v>
      </c>
      <c r="P38" s="30">
        <v>0</v>
      </c>
      <c r="Q38" s="30">
        <v>0</v>
      </c>
      <c r="R38" s="30">
        <v>0</v>
      </c>
      <c r="S38" s="30">
        <v>0</v>
      </c>
      <c r="T38" s="30">
        <v>0</v>
      </c>
      <c r="U38" s="30">
        <v>0</v>
      </c>
      <c r="V38" s="30">
        <v>0</v>
      </c>
      <c r="W38" s="30">
        <v>0</v>
      </c>
      <c r="X38" s="30">
        <v>0</v>
      </c>
      <c r="Y38" s="30">
        <v>0</v>
      </c>
      <c r="Z38" s="30">
        <v>0</v>
      </c>
      <c r="AA38" s="30">
        <v>0</v>
      </c>
      <c r="AB38" s="30">
        <v>0</v>
      </c>
      <c r="AC38" s="30">
        <v>0</v>
      </c>
      <c r="AD38" s="30">
        <v>0</v>
      </c>
      <c r="AE38" s="30">
        <v>0</v>
      </c>
      <c r="AF38" s="74"/>
      <c r="AG38" s="22"/>
      <c r="AH38" s="22"/>
      <c r="AI38" s="22"/>
      <c r="AJ38" s="89"/>
    </row>
    <row r="39" spans="1:36" x14ac:dyDescent="0.35">
      <c r="A39" s="37" t="s">
        <v>29</v>
      </c>
      <c r="B39" s="30">
        <v>0</v>
      </c>
      <c r="C39" s="30">
        <v>0</v>
      </c>
      <c r="D39" s="30">
        <v>0</v>
      </c>
      <c r="E39" s="30">
        <v>0</v>
      </c>
      <c r="F39" s="32">
        <v>0</v>
      </c>
      <c r="G39" s="32">
        <v>0</v>
      </c>
      <c r="H39" s="30">
        <v>0</v>
      </c>
      <c r="I39" s="30">
        <v>0</v>
      </c>
      <c r="J39" s="30">
        <v>0</v>
      </c>
      <c r="K39" s="30">
        <v>0</v>
      </c>
      <c r="L39" s="30">
        <v>0</v>
      </c>
      <c r="M39" s="30">
        <v>0</v>
      </c>
      <c r="N39" s="30">
        <v>0</v>
      </c>
      <c r="O39" s="30">
        <v>0</v>
      </c>
      <c r="P39" s="30">
        <v>0</v>
      </c>
      <c r="Q39" s="30">
        <v>0</v>
      </c>
      <c r="R39" s="30">
        <v>0</v>
      </c>
      <c r="S39" s="30">
        <v>0</v>
      </c>
      <c r="T39" s="30">
        <v>0</v>
      </c>
      <c r="U39" s="30">
        <v>0</v>
      </c>
      <c r="V39" s="30">
        <v>0</v>
      </c>
      <c r="W39" s="30">
        <v>0</v>
      </c>
      <c r="X39" s="30">
        <v>0</v>
      </c>
      <c r="Y39" s="30">
        <v>0</v>
      </c>
      <c r="Z39" s="30">
        <v>0</v>
      </c>
      <c r="AA39" s="30">
        <v>0</v>
      </c>
      <c r="AB39" s="30">
        <v>0</v>
      </c>
      <c r="AC39" s="30">
        <v>0</v>
      </c>
      <c r="AD39" s="30">
        <v>0</v>
      </c>
      <c r="AE39" s="30">
        <v>0</v>
      </c>
      <c r="AF39" s="74"/>
      <c r="AG39" s="22"/>
      <c r="AH39" s="22"/>
      <c r="AI39" s="22"/>
      <c r="AJ39" s="89"/>
    </row>
    <row r="40" spans="1:36" x14ac:dyDescent="0.35">
      <c r="A40" s="37" t="s">
        <v>30</v>
      </c>
      <c r="B40" s="30">
        <v>0</v>
      </c>
      <c r="C40" s="30">
        <v>0</v>
      </c>
      <c r="D40" s="30">
        <v>0</v>
      </c>
      <c r="E40" s="30">
        <v>0</v>
      </c>
      <c r="F40" s="32">
        <v>0</v>
      </c>
      <c r="G40" s="32">
        <v>0</v>
      </c>
      <c r="H40" s="30">
        <v>0</v>
      </c>
      <c r="I40" s="30">
        <v>0</v>
      </c>
      <c r="J40" s="30">
        <v>0</v>
      </c>
      <c r="K40" s="30">
        <v>0</v>
      </c>
      <c r="L40" s="30">
        <v>0</v>
      </c>
      <c r="M40" s="30">
        <v>0</v>
      </c>
      <c r="N40" s="30">
        <v>0</v>
      </c>
      <c r="O40" s="30">
        <v>0</v>
      </c>
      <c r="P40" s="30">
        <v>0</v>
      </c>
      <c r="Q40" s="30">
        <v>0</v>
      </c>
      <c r="R40" s="30">
        <v>0</v>
      </c>
      <c r="S40" s="30">
        <v>0</v>
      </c>
      <c r="T40" s="30">
        <v>0</v>
      </c>
      <c r="U40" s="30">
        <v>0</v>
      </c>
      <c r="V40" s="30">
        <v>0</v>
      </c>
      <c r="W40" s="30">
        <v>0</v>
      </c>
      <c r="X40" s="30">
        <v>0</v>
      </c>
      <c r="Y40" s="30">
        <v>0</v>
      </c>
      <c r="Z40" s="30">
        <v>0</v>
      </c>
      <c r="AA40" s="30">
        <v>0</v>
      </c>
      <c r="AB40" s="30">
        <v>0</v>
      </c>
      <c r="AC40" s="30">
        <v>0</v>
      </c>
      <c r="AD40" s="30">
        <v>0</v>
      </c>
      <c r="AE40" s="30">
        <v>0</v>
      </c>
      <c r="AF40" s="74"/>
      <c r="AG40" s="22"/>
      <c r="AH40" s="22"/>
      <c r="AI40" s="22"/>
      <c r="AJ40" s="89"/>
    </row>
    <row r="41" spans="1:36" s="16" customFormat="1" x14ac:dyDescent="0.35">
      <c r="A41" s="96" t="s">
        <v>37</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8"/>
      <c r="AG41" s="22"/>
      <c r="AH41" s="22"/>
      <c r="AI41" s="22"/>
      <c r="AJ41" s="89"/>
    </row>
    <row r="42" spans="1:36" s="16" customFormat="1" x14ac:dyDescent="0.35">
      <c r="A42" s="96" t="s">
        <v>24</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8"/>
      <c r="AG42" s="22"/>
      <c r="AH42" s="22"/>
      <c r="AI42" s="22"/>
      <c r="AJ42" s="89"/>
    </row>
    <row r="43" spans="1:36" ht="144" x14ac:dyDescent="0.35">
      <c r="A43" s="49" t="s">
        <v>38</v>
      </c>
      <c r="B43" s="18">
        <f t="shared" ref="B43:H43" si="8">B44</f>
        <v>1024</v>
      </c>
      <c r="C43" s="19">
        <f t="shared" si="8"/>
        <v>1024</v>
      </c>
      <c r="D43" s="19">
        <f t="shared" si="8"/>
        <v>808.5</v>
      </c>
      <c r="E43" s="20">
        <f>E44</f>
        <v>808.5</v>
      </c>
      <c r="F43" s="20">
        <f t="shared" ref="F43:F44" si="9">E43/B43*100</f>
        <v>78.955078125</v>
      </c>
      <c r="G43" s="20">
        <f t="shared" ref="G43:G44" si="10">E43/C43*100</f>
        <v>78.955078125</v>
      </c>
      <c r="H43" s="18">
        <f t="shared" si="8"/>
        <v>0</v>
      </c>
      <c r="I43" s="20">
        <f>I44</f>
        <v>0</v>
      </c>
      <c r="J43" s="18">
        <f>J44</f>
        <v>0</v>
      </c>
      <c r="K43" s="20">
        <v>0</v>
      </c>
      <c r="L43" s="18">
        <f>L44</f>
        <v>0</v>
      </c>
      <c r="M43" s="20">
        <f>M44</f>
        <v>0</v>
      </c>
      <c r="N43" s="18">
        <f>N44</f>
        <v>0</v>
      </c>
      <c r="O43" s="20">
        <f>O44</f>
        <v>0</v>
      </c>
      <c r="P43" s="18">
        <f t="shared" ref="P43:U48" si="11">N43</f>
        <v>0</v>
      </c>
      <c r="Q43" s="20">
        <f t="shared" si="11"/>
        <v>0</v>
      </c>
      <c r="R43" s="18">
        <f>R44</f>
        <v>0</v>
      </c>
      <c r="S43" s="20">
        <v>0</v>
      </c>
      <c r="T43" s="18">
        <f>T44</f>
        <v>0</v>
      </c>
      <c r="U43" s="20">
        <v>0</v>
      </c>
      <c r="V43" s="18">
        <f>V44</f>
        <v>808.5</v>
      </c>
      <c r="W43" s="20">
        <f>W44</f>
        <v>808.5</v>
      </c>
      <c r="X43" s="18">
        <f>X44</f>
        <v>115.5</v>
      </c>
      <c r="Y43" s="20">
        <f>Y44</f>
        <v>0</v>
      </c>
      <c r="Z43" s="18">
        <f t="shared" ref="Z43" si="12">Z44</f>
        <v>0</v>
      </c>
      <c r="AA43" s="20">
        <v>0</v>
      </c>
      <c r="AB43" s="18">
        <f>AB44</f>
        <v>0</v>
      </c>
      <c r="AC43" s="20">
        <v>0</v>
      </c>
      <c r="AD43" s="18">
        <f>AD44</f>
        <v>100</v>
      </c>
      <c r="AE43" s="21">
        <f>AE44</f>
        <v>0</v>
      </c>
      <c r="AF43" s="73" t="s">
        <v>53</v>
      </c>
      <c r="AG43" s="22"/>
      <c r="AH43" s="22"/>
      <c r="AI43" s="22"/>
      <c r="AJ43" s="89"/>
    </row>
    <row r="44" spans="1:36" s="24" customFormat="1" x14ac:dyDescent="0.35">
      <c r="A44" s="23" t="s">
        <v>26</v>
      </c>
      <c r="B44" s="18">
        <f>B45+B46+B47+B48</f>
        <v>1024</v>
      </c>
      <c r="C44" s="18">
        <f>C45+C46+C47+C48</f>
        <v>1024</v>
      </c>
      <c r="D44" s="18">
        <f t="shared" ref="D44:J44" si="13">D45+D46+D47+D48</f>
        <v>808.5</v>
      </c>
      <c r="E44" s="18">
        <f>E45+E46+E47+E48</f>
        <v>808.5</v>
      </c>
      <c r="F44" s="20">
        <f t="shared" si="9"/>
        <v>78.955078125</v>
      </c>
      <c r="G44" s="20">
        <f t="shared" si="10"/>
        <v>78.955078125</v>
      </c>
      <c r="H44" s="18">
        <f t="shared" si="13"/>
        <v>0</v>
      </c>
      <c r="I44" s="18">
        <f t="shared" si="13"/>
        <v>0</v>
      </c>
      <c r="J44" s="18">
        <f t="shared" si="13"/>
        <v>0</v>
      </c>
      <c r="K44" s="18">
        <v>0</v>
      </c>
      <c r="L44" s="18">
        <f>L45+L46+L47+L48</f>
        <v>0</v>
      </c>
      <c r="M44" s="18">
        <f>M47</f>
        <v>0</v>
      </c>
      <c r="N44" s="18">
        <f>N45+N46+N47+N48</f>
        <v>0</v>
      </c>
      <c r="O44" s="18">
        <f>O47</f>
        <v>0</v>
      </c>
      <c r="P44" s="18">
        <f t="shared" si="11"/>
        <v>0</v>
      </c>
      <c r="Q44" s="18">
        <f t="shared" si="11"/>
        <v>0</v>
      </c>
      <c r="R44" s="18">
        <f>R45+R46+R47+R48</f>
        <v>0</v>
      </c>
      <c r="S44" s="18">
        <v>0</v>
      </c>
      <c r="T44" s="18">
        <f>T45+T46+T47+T48</f>
        <v>0</v>
      </c>
      <c r="U44" s="18">
        <v>0</v>
      </c>
      <c r="V44" s="18">
        <f>V47</f>
        <v>808.5</v>
      </c>
      <c r="W44" s="18">
        <f>W47</f>
        <v>808.5</v>
      </c>
      <c r="X44" s="18">
        <f>X45+X46+X47+X48</f>
        <v>115.5</v>
      </c>
      <c r="Y44" s="18">
        <v>0</v>
      </c>
      <c r="Z44" s="18">
        <f t="shared" ref="Z44" si="14">Z45+Z46+Z47+Z48</f>
        <v>0</v>
      </c>
      <c r="AA44" s="18">
        <v>0</v>
      </c>
      <c r="AB44" s="18">
        <f>AB45+AB46+AB47+AB48</f>
        <v>0</v>
      </c>
      <c r="AC44" s="18">
        <v>0</v>
      </c>
      <c r="AD44" s="18">
        <f>AD45+AD46+AD47+AD48</f>
        <v>100</v>
      </c>
      <c r="AE44" s="18">
        <v>0</v>
      </c>
      <c r="AF44" s="72"/>
      <c r="AG44" s="22"/>
      <c r="AH44" s="22"/>
      <c r="AI44" s="22"/>
      <c r="AJ44" s="89"/>
    </row>
    <row r="45" spans="1:36" x14ac:dyDescent="0.35">
      <c r="A45" s="25" t="s">
        <v>27</v>
      </c>
      <c r="B45" s="26">
        <v>0</v>
      </c>
      <c r="C45" s="27">
        <f>H45+J45</f>
        <v>0</v>
      </c>
      <c r="D45" s="26">
        <f>I45</f>
        <v>0</v>
      </c>
      <c r="E45" s="26">
        <v>0</v>
      </c>
      <c r="F45" s="28">
        <v>0</v>
      </c>
      <c r="G45" s="28">
        <v>0</v>
      </c>
      <c r="H45" s="26">
        <v>0</v>
      </c>
      <c r="I45" s="26">
        <v>0</v>
      </c>
      <c r="J45" s="26">
        <v>0</v>
      </c>
      <c r="K45" s="26">
        <v>0</v>
      </c>
      <c r="L45" s="26">
        <v>0</v>
      </c>
      <c r="M45" s="26">
        <v>0</v>
      </c>
      <c r="N45" s="26">
        <v>0</v>
      </c>
      <c r="O45" s="26">
        <v>0</v>
      </c>
      <c r="P45" s="26">
        <f t="shared" si="11"/>
        <v>0</v>
      </c>
      <c r="Q45" s="26">
        <f t="shared" si="11"/>
        <v>0</v>
      </c>
      <c r="R45" s="26">
        <f t="shared" si="11"/>
        <v>0</v>
      </c>
      <c r="S45" s="26">
        <f t="shared" si="11"/>
        <v>0</v>
      </c>
      <c r="T45" s="26">
        <f t="shared" si="11"/>
        <v>0</v>
      </c>
      <c r="U45" s="26">
        <f t="shared" si="11"/>
        <v>0</v>
      </c>
      <c r="V45" s="26" t="s">
        <v>39</v>
      </c>
      <c r="W45" s="26">
        <v>0</v>
      </c>
      <c r="X45" s="26">
        <v>0</v>
      </c>
      <c r="Y45" s="26">
        <v>0</v>
      </c>
      <c r="Z45" s="26">
        <v>0</v>
      </c>
      <c r="AA45" s="26">
        <v>0</v>
      </c>
      <c r="AB45" s="26">
        <v>0</v>
      </c>
      <c r="AC45" s="26">
        <v>0</v>
      </c>
      <c r="AD45" s="26">
        <v>0</v>
      </c>
      <c r="AE45" s="26">
        <v>0</v>
      </c>
      <c r="AF45" s="73"/>
      <c r="AG45" s="22"/>
      <c r="AH45" s="22"/>
      <c r="AI45" s="22"/>
      <c r="AJ45" s="89"/>
    </row>
    <row r="46" spans="1:36" x14ac:dyDescent="0.35">
      <c r="A46" s="25" t="s">
        <v>28</v>
      </c>
      <c r="B46" s="26">
        <f>H46+J46+L46+N46+P46+R46+T46+V46+X46+Z46+AB46+AD46</f>
        <v>0</v>
      </c>
      <c r="C46" s="27">
        <f>H46+J46</f>
        <v>0</v>
      </c>
      <c r="D46" s="26">
        <f>I46</f>
        <v>0</v>
      </c>
      <c r="E46" s="26">
        <v>0</v>
      </c>
      <c r="F46" s="28">
        <v>0</v>
      </c>
      <c r="G46" s="28">
        <v>0</v>
      </c>
      <c r="H46" s="26">
        <v>0</v>
      </c>
      <c r="I46" s="26">
        <v>0</v>
      </c>
      <c r="J46" s="26">
        <v>0</v>
      </c>
      <c r="K46" s="26">
        <v>0</v>
      </c>
      <c r="L46" s="26">
        <v>0</v>
      </c>
      <c r="M46" s="26">
        <v>0</v>
      </c>
      <c r="N46" s="26">
        <v>0</v>
      </c>
      <c r="O46" s="26">
        <v>0</v>
      </c>
      <c r="P46" s="26">
        <f t="shared" si="11"/>
        <v>0</v>
      </c>
      <c r="Q46" s="26">
        <f t="shared" si="11"/>
        <v>0</v>
      </c>
      <c r="R46" s="26">
        <f t="shared" si="11"/>
        <v>0</v>
      </c>
      <c r="S46" s="26">
        <f t="shared" si="11"/>
        <v>0</v>
      </c>
      <c r="T46" s="26">
        <f t="shared" si="11"/>
        <v>0</v>
      </c>
      <c r="U46" s="26">
        <f t="shared" si="11"/>
        <v>0</v>
      </c>
      <c r="V46" s="26">
        <v>0</v>
      </c>
      <c r="W46" s="26">
        <v>0</v>
      </c>
      <c r="X46" s="26">
        <v>0</v>
      </c>
      <c r="Y46" s="26">
        <v>0</v>
      </c>
      <c r="Z46" s="26">
        <v>0</v>
      </c>
      <c r="AA46" s="26">
        <v>0</v>
      </c>
      <c r="AB46" s="26">
        <v>0</v>
      </c>
      <c r="AC46" s="26">
        <v>0</v>
      </c>
      <c r="AD46" s="26">
        <v>0</v>
      </c>
      <c r="AE46" s="26">
        <v>0</v>
      </c>
      <c r="AF46" s="73"/>
      <c r="AG46" s="22"/>
      <c r="AH46" s="22"/>
      <c r="AI46" s="22"/>
      <c r="AJ46" s="89"/>
    </row>
    <row r="47" spans="1:36" x14ac:dyDescent="0.35">
      <c r="A47" s="25" t="s">
        <v>29</v>
      </c>
      <c r="B47" s="26">
        <f>H47+J47+L47+N47+P47+R47+T47+V47+X47+Z47+AB47+AD47</f>
        <v>1024</v>
      </c>
      <c r="C47" s="27">
        <f>V47+X47+AD47</f>
        <v>1024</v>
      </c>
      <c r="D47" s="26">
        <f>E47</f>
        <v>808.5</v>
      </c>
      <c r="E47" s="28">
        <f>W47+Y47</f>
        <v>808.5</v>
      </c>
      <c r="F47" s="28">
        <f>E47/B47*100</f>
        <v>78.955078125</v>
      </c>
      <c r="G47" s="28">
        <f>E47/C47*100</f>
        <v>78.955078125</v>
      </c>
      <c r="H47" s="28">
        <v>0</v>
      </c>
      <c r="I47" s="28">
        <v>0</v>
      </c>
      <c r="J47" s="28">
        <v>0</v>
      </c>
      <c r="K47" s="28">
        <v>0</v>
      </c>
      <c r="L47" s="28">
        <v>0</v>
      </c>
      <c r="M47" s="28">
        <v>0</v>
      </c>
      <c r="N47" s="28">
        <v>0</v>
      </c>
      <c r="O47" s="28">
        <v>0</v>
      </c>
      <c r="P47" s="28">
        <f t="shared" si="11"/>
        <v>0</v>
      </c>
      <c r="Q47" s="28">
        <f t="shared" si="11"/>
        <v>0</v>
      </c>
      <c r="R47" s="28">
        <f t="shared" si="11"/>
        <v>0</v>
      </c>
      <c r="S47" s="28">
        <f t="shared" si="11"/>
        <v>0</v>
      </c>
      <c r="T47" s="28">
        <f t="shared" si="11"/>
        <v>0</v>
      </c>
      <c r="U47" s="28">
        <f t="shared" si="11"/>
        <v>0</v>
      </c>
      <c r="V47" s="28">
        <v>808.5</v>
      </c>
      <c r="W47" s="28">
        <v>808.5</v>
      </c>
      <c r="X47" s="28">
        <v>115.5</v>
      </c>
      <c r="Y47" s="28">
        <v>0</v>
      </c>
      <c r="Z47" s="28">
        <v>0</v>
      </c>
      <c r="AA47" s="28">
        <v>0</v>
      </c>
      <c r="AB47" s="28">
        <v>0</v>
      </c>
      <c r="AC47" s="28">
        <v>0</v>
      </c>
      <c r="AD47" s="28">
        <v>100</v>
      </c>
      <c r="AE47" s="50">
        <v>0</v>
      </c>
      <c r="AF47" s="73"/>
      <c r="AG47" s="22"/>
      <c r="AH47" s="22"/>
      <c r="AI47" s="22"/>
      <c r="AJ47" s="89"/>
    </row>
    <row r="48" spans="1:36" x14ac:dyDescent="0.35">
      <c r="A48" s="25" t="s">
        <v>30</v>
      </c>
      <c r="B48" s="26">
        <f>H48+J48+L48+N48+P48+R48+T48+V48+X48+Z48+AB48+AD48</f>
        <v>0</v>
      </c>
      <c r="C48" s="27">
        <f>H48+J48</f>
        <v>0</v>
      </c>
      <c r="D48" s="26">
        <f>I48</f>
        <v>0</v>
      </c>
      <c r="E48" s="26">
        <v>0</v>
      </c>
      <c r="F48" s="26">
        <v>0</v>
      </c>
      <c r="G48" s="26">
        <v>0</v>
      </c>
      <c r="H48" s="26">
        <v>0</v>
      </c>
      <c r="I48" s="26">
        <v>0</v>
      </c>
      <c r="J48" s="26">
        <v>0</v>
      </c>
      <c r="K48" s="26">
        <v>0</v>
      </c>
      <c r="L48" s="26">
        <v>0</v>
      </c>
      <c r="M48" s="26">
        <v>0</v>
      </c>
      <c r="N48" s="26">
        <v>0</v>
      </c>
      <c r="O48" s="26">
        <v>0</v>
      </c>
      <c r="P48" s="26">
        <f t="shared" si="11"/>
        <v>0</v>
      </c>
      <c r="Q48" s="26">
        <f t="shared" si="11"/>
        <v>0</v>
      </c>
      <c r="R48" s="26">
        <f t="shared" si="11"/>
        <v>0</v>
      </c>
      <c r="S48" s="26">
        <f t="shared" si="11"/>
        <v>0</v>
      </c>
      <c r="T48" s="26">
        <f t="shared" si="11"/>
        <v>0</v>
      </c>
      <c r="U48" s="26">
        <f t="shared" si="11"/>
        <v>0</v>
      </c>
      <c r="V48" s="26">
        <v>0</v>
      </c>
      <c r="W48" s="26">
        <v>0</v>
      </c>
      <c r="X48" s="26">
        <v>0</v>
      </c>
      <c r="Y48" s="26">
        <v>0</v>
      </c>
      <c r="Z48" s="26">
        <v>0</v>
      </c>
      <c r="AA48" s="26">
        <v>0</v>
      </c>
      <c r="AB48" s="26">
        <v>0</v>
      </c>
      <c r="AC48" s="26">
        <v>0</v>
      </c>
      <c r="AD48" s="26">
        <v>0</v>
      </c>
      <c r="AE48" s="26">
        <v>0</v>
      </c>
      <c r="AF48" s="73"/>
      <c r="AG48" s="22"/>
      <c r="AH48" s="22"/>
      <c r="AI48" s="22"/>
      <c r="AJ48" s="89"/>
    </row>
    <row r="49" spans="1:36" s="24" customFormat="1" ht="288" x14ac:dyDescent="0.35">
      <c r="A49" s="49" t="s">
        <v>40</v>
      </c>
      <c r="B49" s="18">
        <f>B50</f>
        <v>0</v>
      </c>
      <c r="C49" s="19">
        <f>C50</f>
        <v>0</v>
      </c>
      <c r="D49" s="19">
        <f>D50</f>
        <v>0</v>
      </c>
      <c r="E49" s="18">
        <f>E50</f>
        <v>0</v>
      </c>
      <c r="F49" s="19">
        <f>F50</f>
        <v>0</v>
      </c>
      <c r="G49" s="20">
        <v>0</v>
      </c>
      <c r="H49" s="18">
        <f t="shared" ref="H49:N49" si="15">H50</f>
        <v>0</v>
      </c>
      <c r="I49" s="18">
        <f t="shared" si="15"/>
        <v>0</v>
      </c>
      <c r="J49" s="18">
        <f t="shared" si="15"/>
        <v>0</v>
      </c>
      <c r="K49" s="20">
        <f t="shared" si="15"/>
        <v>0</v>
      </c>
      <c r="L49" s="18">
        <f t="shared" si="15"/>
        <v>0</v>
      </c>
      <c r="M49" s="20">
        <f t="shared" si="15"/>
        <v>0</v>
      </c>
      <c r="N49" s="18">
        <f t="shared" si="15"/>
        <v>0</v>
      </c>
      <c r="O49" s="20">
        <v>0</v>
      </c>
      <c r="P49" s="18">
        <f>P50</f>
        <v>0</v>
      </c>
      <c r="Q49" s="20">
        <v>0</v>
      </c>
      <c r="R49" s="18">
        <f>R50</f>
        <v>0</v>
      </c>
      <c r="S49" s="20">
        <f>S50</f>
        <v>0</v>
      </c>
      <c r="T49" s="18">
        <f>T50</f>
        <v>0</v>
      </c>
      <c r="U49" s="20">
        <f>U50</f>
        <v>0</v>
      </c>
      <c r="V49" s="18">
        <f>V50</f>
        <v>0</v>
      </c>
      <c r="W49" s="20">
        <v>0</v>
      </c>
      <c r="X49" s="18">
        <f>X50</f>
        <v>0</v>
      </c>
      <c r="Y49" s="20">
        <v>0</v>
      </c>
      <c r="Z49" s="18">
        <f t="shared" ref="Z49" si="16">Z50</f>
        <v>0</v>
      </c>
      <c r="AA49" s="20">
        <v>0</v>
      </c>
      <c r="AB49" s="18">
        <f>AB50</f>
        <v>0</v>
      </c>
      <c r="AC49" s="20">
        <v>0</v>
      </c>
      <c r="AD49" s="18">
        <f>AD50</f>
        <v>0</v>
      </c>
      <c r="AE49" s="18">
        <f>AE50</f>
        <v>0</v>
      </c>
      <c r="AF49" s="73" t="s">
        <v>41</v>
      </c>
      <c r="AG49" s="22"/>
      <c r="AH49" s="22"/>
      <c r="AI49" s="22"/>
      <c r="AJ49" s="89"/>
    </row>
    <row r="50" spans="1:36" s="24" customFormat="1" x14ac:dyDescent="0.35">
      <c r="A50" s="23" t="s">
        <v>26</v>
      </c>
      <c r="B50" s="18">
        <f t="shared" ref="B50:J50" si="17">B51+B52+B53+B54</f>
        <v>0</v>
      </c>
      <c r="C50" s="18">
        <f t="shared" si="17"/>
        <v>0</v>
      </c>
      <c r="D50" s="18">
        <f t="shared" si="17"/>
        <v>0</v>
      </c>
      <c r="E50" s="18">
        <f>E51+E52+E53+E54</f>
        <v>0</v>
      </c>
      <c r="F50" s="18">
        <f t="shared" si="17"/>
        <v>0</v>
      </c>
      <c r="G50" s="18">
        <f t="shared" si="17"/>
        <v>0</v>
      </c>
      <c r="H50" s="18">
        <f t="shared" si="17"/>
        <v>0</v>
      </c>
      <c r="I50" s="18">
        <f t="shared" si="17"/>
        <v>0</v>
      </c>
      <c r="J50" s="18">
        <f t="shared" si="17"/>
        <v>0</v>
      </c>
      <c r="K50" s="18">
        <f>K51+K52+K53+K54</f>
        <v>0</v>
      </c>
      <c r="L50" s="18">
        <f>L51+L52+L53+L54</f>
        <v>0</v>
      </c>
      <c r="M50" s="18">
        <f>M53</f>
        <v>0</v>
      </c>
      <c r="N50" s="18">
        <f>N51+N52+N53+N54</f>
        <v>0</v>
      </c>
      <c r="O50" s="18">
        <v>0</v>
      </c>
      <c r="P50" s="18">
        <f>P51+P52+P53+P54</f>
        <v>0</v>
      </c>
      <c r="Q50" s="18">
        <v>0</v>
      </c>
      <c r="R50" s="18">
        <f>R51+R52+R53+R54</f>
        <v>0</v>
      </c>
      <c r="S50" s="18">
        <f>S51+S52+S53+S54</f>
        <v>0</v>
      </c>
      <c r="T50" s="18">
        <f>T51+T52+T53+T54</f>
        <v>0</v>
      </c>
      <c r="U50" s="18">
        <f>U51+U52+U53+U54</f>
        <v>0</v>
      </c>
      <c r="V50" s="18">
        <f>V51+V52+V53+V54</f>
        <v>0</v>
      </c>
      <c r="W50" s="18">
        <v>0</v>
      </c>
      <c r="X50" s="18">
        <f>X51+X52+X53+X54</f>
        <v>0</v>
      </c>
      <c r="Y50" s="18">
        <v>0</v>
      </c>
      <c r="Z50" s="18">
        <f t="shared" ref="Z50" si="18">Z51+Z52+Z53+Z54</f>
        <v>0</v>
      </c>
      <c r="AA50" s="18">
        <v>0</v>
      </c>
      <c r="AB50" s="18">
        <f>AB51+AB52+AB53+AB54</f>
        <v>0</v>
      </c>
      <c r="AC50" s="18">
        <v>0</v>
      </c>
      <c r="AD50" s="18">
        <f>AD51+AD52+AD53+AD54</f>
        <v>0</v>
      </c>
      <c r="AE50" s="18">
        <f>AE51+AE52+AE53+AE54</f>
        <v>0</v>
      </c>
      <c r="AF50" s="73"/>
      <c r="AG50" s="22"/>
      <c r="AH50" s="22"/>
      <c r="AI50" s="22"/>
      <c r="AJ50" s="89"/>
    </row>
    <row r="51" spans="1:36" x14ac:dyDescent="0.35">
      <c r="A51" s="25" t="s">
        <v>27</v>
      </c>
      <c r="B51" s="26">
        <f>H51+J51+L51+N51+P51+R51+T51+V51+X51+Z51+AB51+AD51</f>
        <v>0</v>
      </c>
      <c r="C51" s="26">
        <f>H51+J51</f>
        <v>0</v>
      </c>
      <c r="D51" s="51">
        <f>I51</f>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73"/>
      <c r="AG51" s="22"/>
      <c r="AH51" s="22"/>
      <c r="AI51" s="22"/>
      <c r="AJ51" s="89"/>
    </row>
    <row r="52" spans="1:36" x14ac:dyDescent="0.35">
      <c r="A52" s="25" t="s">
        <v>28</v>
      </c>
      <c r="B52" s="26">
        <f>H52+J52+L52+N52+P52+R52+T52+V52+X52+Z52+AB52+AD52</f>
        <v>0</v>
      </c>
      <c r="C52" s="26">
        <f>H52+J52</f>
        <v>0</v>
      </c>
      <c r="D52" s="51">
        <f>I52</f>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73"/>
      <c r="AG52" s="22"/>
      <c r="AH52" s="22"/>
      <c r="AI52" s="22"/>
      <c r="AJ52" s="89"/>
    </row>
    <row r="53" spans="1:36" x14ac:dyDescent="0.35">
      <c r="A53" s="25" t="s">
        <v>29</v>
      </c>
      <c r="B53" s="26">
        <f>H53+J53+L53+N53+P53+R53+T53+V53+X53+Z53+AB53+AD53</f>
        <v>0</v>
      </c>
      <c r="C53" s="26">
        <f>H53+J53</f>
        <v>0</v>
      </c>
      <c r="D53" s="51">
        <f>I53</f>
        <v>0</v>
      </c>
      <c r="E53" s="28">
        <f>I53</f>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8">
        <v>0</v>
      </c>
      <c r="AC53" s="28">
        <v>0</v>
      </c>
      <c r="AD53" s="28">
        <v>0</v>
      </c>
      <c r="AE53" s="28">
        <v>0</v>
      </c>
      <c r="AF53" s="73"/>
      <c r="AG53" s="22"/>
      <c r="AH53" s="22"/>
      <c r="AI53" s="22"/>
      <c r="AJ53" s="89"/>
    </row>
    <row r="54" spans="1:36" x14ac:dyDescent="0.35">
      <c r="A54" s="25" t="s">
        <v>30</v>
      </c>
      <c r="B54" s="26">
        <f>H54+J54+L54+N54+P54+R54+T54+V54+X54+Z54+AB54+AD54</f>
        <v>0</v>
      </c>
      <c r="C54" s="26">
        <f>H54+J54</f>
        <v>0</v>
      </c>
      <c r="D54" s="51">
        <f>I54</f>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73"/>
      <c r="AG54" s="22"/>
      <c r="AH54" s="22"/>
      <c r="AI54" s="22"/>
      <c r="AJ54" s="89"/>
    </row>
    <row r="55" spans="1:36" s="16" customFormat="1" x14ac:dyDescent="0.35">
      <c r="A55" s="96" t="s">
        <v>42</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8"/>
      <c r="AG55" s="22"/>
      <c r="AH55" s="22"/>
      <c r="AI55" s="22"/>
      <c r="AJ55" s="89"/>
    </row>
    <row r="56" spans="1:36" s="16" customFormat="1" x14ac:dyDescent="0.35">
      <c r="A56" s="96" t="s">
        <v>24</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8"/>
      <c r="AG56" s="22"/>
      <c r="AH56" s="22"/>
      <c r="AI56" s="22"/>
      <c r="AJ56" s="89"/>
    </row>
    <row r="57" spans="1:36" s="24" customFormat="1" ht="34.799999999999997" x14ac:dyDescent="0.35">
      <c r="A57" s="52" t="s">
        <v>43</v>
      </c>
      <c r="B57" s="18">
        <f>B58</f>
        <v>18782.605250000001</v>
      </c>
      <c r="C57" s="18">
        <f>C58</f>
        <v>18782.605250000001</v>
      </c>
      <c r="D57" s="18">
        <f>D58</f>
        <v>17786.135999999999</v>
      </c>
      <c r="E57" s="18">
        <f>E58</f>
        <v>17786.135999999999</v>
      </c>
      <c r="F57" s="18">
        <f t="shared" ref="F57:F58" si="19">E57/B57*100</f>
        <v>94.694722927214798</v>
      </c>
      <c r="G57" s="18">
        <f t="shared" ref="G57:G58" si="20">E57/C57*100</f>
        <v>94.694722927214798</v>
      </c>
      <c r="H57" s="18">
        <f t="shared" ref="H57:AD57" si="21">H58</f>
        <v>1291.4488099999999</v>
      </c>
      <c r="I57" s="18">
        <f t="shared" si="21"/>
        <v>550.79</v>
      </c>
      <c r="J57" s="18">
        <f t="shared" si="21"/>
        <v>1460.04962</v>
      </c>
      <c r="K57" s="18">
        <f>K58</f>
        <v>1213.0620000000001</v>
      </c>
      <c r="L57" s="18">
        <f t="shared" si="21"/>
        <v>1538.2255400000001</v>
      </c>
      <c r="M57" s="18">
        <f>M58</f>
        <v>1400.625</v>
      </c>
      <c r="N57" s="18">
        <f t="shared" si="21"/>
        <v>1520</v>
      </c>
      <c r="O57" s="18">
        <f>O58</f>
        <v>1520.0149999999999</v>
      </c>
      <c r="P57" s="18">
        <f t="shared" si="21"/>
        <v>1453.73128</v>
      </c>
      <c r="Q57" s="18">
        <f>Q58</f>
        <v>1651.0249999999999</v>
      </c>
      <c r="R57" s="18">
        <f t="shared" si="21"/>
        <v>1780.222</v>
      </c>
      <c r="S57" s="18">
        <f>S58</f>
        <v>1579</v>
      </c>
      <c r="T57" s="18">
        <f t="shared" si="21"/>
        <v>1948.2619999999999</v>
      </c>
      <c r="U57" s="18">
        <f>U58</f>
        <v>1615.96</v>
      </c>
      <c r="V57" s="18">
        <f t="shared" si="21"/>
        <v>1605.2370000000001</v>
      </c>
      <c r="W57" s="18">
        <f>W58</f>
        <v>1623.67</v>
      </c>
      <c r="X57" s="18">
        <f t="shared" si="21"/>
        <v>1605.2370000000001</v>
      </c>
      <c r="Y57" s="18">
        <f>Y58</f>
        <v>1111.575</v>
      </c>
      <c r="Z57" s="18">
        <f t="shared" si="21"/>
        <v>1606.6120000000001</v>
      </c>
      <c r="AA57" s="18">
        <f>AA58</f>
        <v>1373.2749999999999</v>
      </c>
      <c r="AB57" s="18">
        <f t="shared" si="21"/>
        <v>1445.393</v>
      </c>
      <c r="AC57" s="18">
        <f>AC58</f>
        <v>1571.575</v>
      </c>
      <c r="AD57" s="18">
        <f t="shared" si="21"/>
        <v>1528.1869999999999</v>
      </c>
      <c r="AE57" s="18">
        <f>AE58</f>
        <v>2575.5639999999999</v>
      </c>
      <c r="AF57" s="73"/>
      <c r="AG57" s="22"/>
      <c r="AH57" s="22"/>
      <c r="AI57" s="22"/>
      <c r="AJ57" s="89"/>
    </row>
    <row r="58" spans="1:36" s="24" customFormat="1" x14ac:dyDescent="0.35">
      <c r="A58" s="53" t="s">
        <v>26</v>
      </c>
      <c r="B58" s="18">
        <f>H58+J58+L58+N58+P58+R58+T58+V58+X58+Z58+AB58+AD58</f>
        <v>18782.605250000001</v>
      </c>
      <c r="C58" s="18">
        <f>H58+J58+L58+N58+P58+R58+T58+V58+X58+Z58+AB58+AD58</f>
        <v>18782.605250000001</v>
      </c>
      <c r="D58" s="18">
        <f>E58</f>
        <v>17786.135999999999</v>
      </c>
      <c r="E58" s="18">
        <f>E67+E73</f>
        <v>17786.135999999999</v>
      </c>
      <c r="F58" s="26">
        <f t="shared" si="19"/>
        <v>94.694722927214798</v>
      </c>
      <c r="G58" s="26">
        <f t="shared" si="20"/>
        <v>94.694722927214798</v>
      </c>
      <c r="H58" s="18">
        <f>H59+H60+H61+H62</f>
        <v>1291.4488099999999</v>
      </c>
      <c r="I58" s="18">
        <f>I59+I60+I61+I62</f>
        <v>550.79</v>
      </c>
      <c r="J58" s="18">
        <f t="shared" ref="J58:AB58" si="22">J59+J60+J61+J62</f>
        <v>1460.04962</v>
      </c>
      <c r="K58" s="18">
        <f>K59+K60+K61+K62</f>
        <v>1213.0620000000001</v>
      </c>
      <c r="L58" s="18">
        <f t="shared" si="22"/>
        <v>1538.2255400000001</v>
      </c>
      <c r="M58" s="18">
        <f>M61</f>
        <v>1400.625</v>
      </c>
      <c r="N58" s="18">
        <f t="shared" si="22"/>
        <v>1520</v>
      </c>
      <c r="O58" s="18">
        <f>O61</f>
        <v>1520.0149999999999</v>
      </c>
      <c r="P58" s="18">
        <f t="shared" si="22"/>
        <v>1453.73128</v>
      </c>
      <c r="Q58" s="18">
        <f>Q61</f>
        <v>1651.0249999999999</v>
      </c>
      <c r="R58" s="18">
        <f t="shared" si="22"/>
        <v>1780.222</v>
      </c>
      <c r="S58" s="18">
        <f>S61</f>
        <v>1579</v>
      </c>
      <c r="T58" s="18">
        <f t="shared" si="22"/>
        <v>1948.2619999999999</v>
      </c>
      <c r="U58" s="18">
        <f>U61</f>
        <v>1615.96</v>
      </c>
      <c r="V58" s="18">
        <f t="shared" si="22"/>
        <v>1605.2370000000001</v>
      </c>
      <c r="W58" s="18">
        <f>W61</f>
        <v>1623.67</v>
      </c>
      <c r="X58" s="18">
        <f t="shared" si="22"/>
        <v>1605.2370000000001</v>
      </c>
      <c r="Y58" s="18">
        <f>Y61</f>
        <v>1111.575</v>
      </c>
      <c r="Z58" s="18">
        <f t="shared" si="22"/>
        <v>1606.6120000000001</v>
      </c>
      <c r="AA58" s="18">
        <f>AA61</f>
        <v>1373.2749999999999</v>
      </c>
      <c r="AB58" s="18">
        <f t="shared" si="22"/>
        <v>1445.393</v>
      </c>
      <c r="AC58" s="18">
        <f>AC61</f>
        <v>1571.575</v>
      </c>
      <c r="AD58" s="18">
        <f>AD59+AD60+AD61+AD62</f>
        <v>1528.1869999999999</v>
      </c>
      <c r="AE58" s="18">
        <f>AE61</f>
        <v>2575.5639999999999</v>
      </c>
      <c r="AF58" s="73"/>
      <c r="AG58" s="22"/>
      <c r="AH58" s="22"/>
      <c r="AI58" s="22"/>
      <c r="AJ58" s="89"/>
    </row>
    <row r="59" spans="1:36" x14ac:dyDescent="0.35">
      <c r="A59" s="25" t="s">
        <v>27</v>
      </c>
      <c r="B59" s="26">
        <f>H59+J59+L59+N59+P59+R59+T59+V59+X59+Z59+AB59+AD59</f>
        <v>0</v>
      </c>
      <c r="C59" s="26">
        <f>H59+J59</f>
        <v>0</v>
      </c>
      <c r="D59" s="26">
        <f>E59</f>
        <v>0</v>
      </c>
      <c r="E59" s="26">
        <v>0</v>
      </c>
      <c r="F59" s="26">
        <v>0</v>
      </c>
      <c r="G59" s="26">
        <v>0</v>
      </c>
      <c r="H59" s="26">
        <f>H65+H71</f>
        <v>0</v>
      </c>
      <c r="I59" s="26">
        <f t="shared" ref="I59:AE62" si="23">I65+I71</f>
        <v>0</v>
      </c>
      <c r="J59" s="26">
        <f t="shared" si="23"/>
        <v>0</v>
      </c>
      <c r="K59" s="26">
        <f t="shared" si="23"/>
        <v>0</v>
      </c>
      <c r="L59" s="26">
        <f t="shared" si="23"/>
        <v>0</v>
      </c>
      <c r="M59" s="26">
        <f t="shared" si="23"/>
        <v>0</v>
      </c>
      <c r="N59" s="26">
        <f t="shared" si="23"/>
        <v>0</v>
      </c>
      <c r="O59" s="26">
        <f>O65+O71</f>
        <v>0</v>
      </c>
      <c r="P59" s="26">
        <f t="shared" si="23"/>
        <v>0</v>
      </c>
      <c r="Q59" s="26">
        <f t="shared" si="23"/>
        <v>0</v>
      </c>
      <c r="R59" s="26">
        <f t="shared" si="23"/>
        <v>0</v>
      </c>
      <c r="S59" s="26">
        <f t="shared" si="23"/>
        <v>0</v>
      </c>
      <c r="T59" s="26">
        <f t="shared" si="23"/>
        <v>0</v>
      </c>
      <c r="U59" s="26">
        <f t="shared" si="23"/>
        <v>0</v>
      </c>
      <c r="V59" s="26">
        <f t="shared" si="23"/>
        <v>0</v>
      </c>
      <c r="W59" s="26">
        <f t="shared" si="23"/>
        <v>0</v>
      </c>
      <c r="X59" s="26">
        <f t="shared" si="23"/>
        <v>0</v>
      </c>
      <c r="Y59" s="26">
        <f t="shared" si="23"/>
        <v>0</v>
      </c>
      <c r="Z59" s="26">
        <f t="shared" si="23"/>
        <v>0</v>
      </c>
      <c r="AA59" s="26">
        <f t="shared" si="23"/>
        <v>0</v>
      </c>
      <c r="AB59" s="26">
        <f t="shared" si="23"/>
        <v>0</v>
      </c>
      <c r="AC59" s="26">
        <f t="shared" si="23"/>
        <v>0</v>
      </c>
      <c r="AD59" s="26">
        <f t="shared" si="23"/>
        <v>0</v>
      </c>
      <c r="AE59" s="26">
        <f t="shared" si="23"/>
        <v>0</v>
      </c>
      <c r="AF59" s="77"/>
      <c r="AG59" s="22"/>
      <c r="AH59" s="22"/>
      <c r="AI59" s="22"/>
      <c r="AJ59" s="89"/>
    </row>
    <row r="60" spans="1:36" x14ac:dyDescent="0.35">
      <c r="A60" s="25" t="s">
        <v>28</v>
      </c>
      <c r="B60" s="26">
        <f>H60+J60+L60+N60+P60+R60+T60+V60+X60+Z60+AB60+AD60</f>
        <v>0</v>
      </c>
      <c r="C60" s="26">
        <f>H60+J60</f>
        <v>0</v>
      </c>
      <c r="D60" s="26">
        <f>E60</f>
        <v>0</v>
      </c>
      <c r="E60" s="26">
        <v>0</v>
      </c>
      <c r="F60" s="26">
        <v>0</v>
      </c>
      <c r="G60" s="26">
        <v>0</v>
      </c>
      <c r="H60" s="26">
        <f>H66+H72</f>
        <v>0</v>
      </c>
      <c r="I60" s="26">
        <f t="shared" si="23"/>
        <v>0</v>
      </c>
      <c r="J60" s="26">
        <f t="shared" si="23"/>
        <v>0</v>
      </c>
      <c r="K60" s="26">
        <f t="shared" si="23"/>
        <v>0</v>
      </c>
      <c r="L60" s="26">
        <f t="shared" si="23"/>
        <v>0</v>
      </c>
      <c r="M60" s="26">
        <f t="shared" si="23"/>
        <v>0</v>
      </c>
      <c r="N60" s="26">
        <f t="shared" si="23"/>
        <v>0</v>
      </c>
      <c r="O60" s="26">
        <f>O66+O72</f>
        <v>0</v>
      </c>
      <c r="P60" s="26">
        <f t="shared" si="23"/>
        <v>0</v>
      </c>
      <c r="Q60" s="26">
        <f t="shared" si="23"/>
        <v>0</v>
      </c>
      <c r="R60" s="26">
        <f t="shared" si="23"/>
        <v>0</v>
      </c>
      <c r="S60" s="26">
        <f t="shared" si="23"/>
        <v>0</v>
      </c>
      <c r="T60" s="26">
        <f t="shared" si="23"/>
        <v>0</v>
      </c>
      <c r="U60" s="26">
        <f t="shared" si="23"/>
        <v>0</v>
      </c>
      <c r="V60" s="26">
        <f t="shared" si="23"/>
        <v>0</v>
      </c>
      <c r="W60" s="26">
        <f t="shared" si="23"/>
        <v>0</v>
      </c>
      <c r="X60" s="26">
        <f t="shared" si="23"/>
        <v>0</v>
      </c>
      <c r="Y60" s="26">
        <f t="shared" si="23"/>
        <v>0</v>
      </c>
      <c r="Z60" s="26">
        <f t="shared" si="23"/>
        <v>0</v>
      </c>
      <c r="AA60" s="26">
        <f t="shared" si="23"/>
        <v>0</v>
      </c>
      <c r="AB60" s="26">
        <f t="shared" si="23"/>
        <v>0</v>
      </c>
      <c r="AC60" s="26">
        <f t="shared" si="23"/>
        <v>0</v>
      </c>
      <c r="AD60" s="26">
        <f t="shared" si="23"/>
        <v>0</v>
      </c>
      <c r="AE60" s="26">
        <f t="shared" si="23"/>
        <v>0</v>
      </c>
      <c r="AF60" s="77"/>
      <c r="AG60" s="22"/>
      <c r="AH60" s="22"/>
      <c r="AI60" s="22"/>
      <c r="AJ60" s="89"/>
    </row>
    <row r="61" spans="1:36" x14ac:dyDescent="0.35">
      <c r="A61" s="25" t="s">
        <v>29</v>
      </c>
      <c r="B61" s="26">
        <f>H61+J61+L61+N61+P61+R61+T61+V61+X61+Z61+AB61+AD61</f>
        <v>18782.605250000001</v>
      </c>
      <c r="C61" s="26">
        <f>H61+J61+L61+N61+P61+R61+T61+V61+X61+Z61+AB61+AD61</f>
        <v>18782.605250000001</v>
      </c>
      <c r="D61" s="26">
        <f>E61</f>
        <v>17786.135999999999</v>
      </c>
      <c r="E61" s="26">
        <f>I61+K61+M61+O61+Q61+S61+U61+W61+Y61+AA61+AC61+AE61</f>
        <v>17786.135999999999</v>
      </c>
      <c r="F61" s="26">
        <f>E61/B61*100</f>
        <v>94.694722927214798</v>
      </c>
      <c r="G61" s="26">
        <f>E61/C61*100</f>
        <v>94.694722927214798</v>
      </c>
      <c r="H61" s="26">
        <f>H67+H73</f>
        <v>1291.4488099999999</v>
      </c>
      <c r="I61" s="26">
        <f t="shared" si="23"/>
        <v>550.79</v>
      </c>
      <c r="J61" s="26">
        <f t="shared" si="23"/>
        <v>1460.04962</v>
      </c>
      <c r="K61" s="26">
        <f t="shared" si="23"/>
        <v>1213.0620000000001</v>
      </c>
      <c r="L61" s="26">
        <f t="shared" si="23"/>
        <v>1538.2255400000001</v>
      </c>
      <c r="M61" s="26">
        <f t="shared" si="23"/>
        <v>1400.625</v>
      </c>
      <c r="N61" s="26">
        <f t="shared" si="23"/>
        <v>1520</v>
      </c>
      <c r="O61" s="26">
        <f t="shared" si="23"/>
        <v>1520.0149999999999</v>
      </c>
      <c r="P61" s="26">
        <f t="shared" si="23"/>
        <v>1453.73128</v>
      </c>
      <c r="Q61" s="26">
        <f t="shared" si="23"/>
        <v>1651.0249999999999</v>
      </c>
      <c r="R61" s="26">
        <f t="shared" si="23"/>
        <v>1780.222</v>
      </c>
      <c r="S61" s="26">
        <f t="shared" si="23"/>
        <v>1579</v>
      </c>
      <c r="T61" s="26">
        <f t="shared" si="23"/>
        <v>1948.2619999999999</v>
      </c>
      <c r="U61" s="26">
        <f t="shared" si="23"/>
        <v>1615.96</v>
      </c>
      <c r="V61" s="26">
        <f t="shared" si="23"/>
        <v>1605.2370000000001</v>
      </c>
      <c r="W61" s="26">
        <f t="shared" si="23"/>
        <v>1623.67</v>
      </c>
      <c r="X61" s="26">
        <f t="shared" si="23"/>
        <v>1605.2370000000001</v>
      </c>
      <c r="Y61" s="26">
        <f t="shared" si="23"/>
        <v>1111.575</v>
      </c>
      <c r="Z61" s="26">
        <f t="shared" si="23"/>
        <v>1606.6120000000001</v>
      </c>
      <c r="AA61" s="26">
        <f t="shared" si="23"/>
        <v>1373.2749999999999</v>
      </c>
      <c r="AB61" s="26">
        <f t="shared" si="23"/>
        <v>1445.393</v>
      </c>
      <c r="AC61" s="26">
        <f t="shared" si="23"/>
        <v>1571.575</v>
      </c>
      <c r="AD61" s="26">
        <f>AD67+AD73</f>
        <v>1528.1869999999999</v>
      </c>
      <c r="AE61" s="26">
        <f t="shared" si="23"/>
        <v>2575.5639999999999</v>
      </c>
      <c r="AF61" s="77"/>
      <c r="AG61" s="22"/>
      <c r="AH61" s="22"/>
      <c r="AI61" s="22"/>
      <c r="AJ61" s="89"/>
    </row>
    <row r="62" spans="1:36" x14ac:dyDescent="0.35">
      <c r="A62" s="25" t="s">
        <v>30</v>
      </c>
      <c r="B62" s="26">
        <f>H62+J62+L62+N62+P62+R62+T62+V62+X62+Z62+AB62+AD62</f>
        <v>0</v>
      </c>
      <c r="C62" s="26">
        <f>H62+J62</f>
        <v>0</v>
      </c>
      <c r="D62" s="26">
        <f>E62</f>
        <v>0</v>
      </c>
      <c r="E62" s="26">
        <v>0</v>
      </c>
      <c r="F62" s="26">
        <v>0</v>
      </c>
      <c r="G62" s="26">
        <v>0</v>
      </c>
      <c r="H62" s="26">
        <f>H68+H74</f>
        <v>0</v>
      </c>
      <c r="I62" s="26">
        <f t="shared" si="23"/>
        <v>0</v>
      </c>
      <c r="J62" s="26">
        <f t="shared" si="23"/>
        <v>0</v>
      </c>
      <c r="K62" s="26">
        <f t="shared" si="23"/>
        <v>0</v>
      </c>
      <c r="L62" s="26">
        <f t="shared" si="23"/>
        <v>0</v>
      </c>
      <c r="M62" s="26">
        <f t="shared" si="23"/>
        <v>0</v>
      </c>
      <c r="N62" s="26">
        <f t="shared" si="23"/>
        <v>0</v>
      </c>
      <c r="O62" s="26">
        <f t="shared" si="23"/>
        <v>0</v>
      </c>
      <c r="P62" s="26">
        <f t="shared" si="23"/>
        <v>0</v>
      </c>
      <c r="Q62" s="26">
        <f t="shared" si="23"/>
        <v>0</v>
      </c>
      <c r="R62" s="26">
        <f t="shared" si="23"/>
        <v>0</v>
      </c>
      <c r="S62" s="26">
        <f t="shared" si="23"/>
        <v>0</v>
      </c>
      <c r="T62" s="26">
        <f t="shared" si="23"/>
        <v>0</v>
      </c>
      <c r="U62" s="26">
        <f t="shared" si="23"/>
        <v>0</v>
      </c>
      <c r="V62" s="26">
        <f t="shared" si="23"/>
        <v>0</v>
      </c>
      <c r="W62" s="26">
        <f t="shared" si="23"/>
        <v>0</v>
      </c>
      <c r="X62" s="26">
        <f t="shared" si="23"/>
        <v>0</v>
      </c>
      <c r="Y62" s="26">
        <f t="shared" si="23"/>
        <v>0</v>
      </c>
      <c r="Z62" s="26">
        <f t="shared" si="23"/>
        <v>0</v>
      </c>
      <c r="AA62" s="26">
        <f t="shared" si="23"/>
        <v>0</v>
      </c>
      <c r="AB62" s="26">
        <f t="shared" si="23"/>
        <v>0</v>
      </c>
      <c r="AC62" s="26">
        <f t="shared" si="23"/>
        <v>0</v>
      </c>
      <c r="AD62" s="26">
        <f t="shared" si="23"/>
        <v>0</v>
      </c>
      <c r="AE62" s="26">
        <f t="shared" si="23"/>
        <v>0</v>
      </c>
      <c r="AF62" s="77"/>
      <c r="AG62" s="22"/>
      <c r="AH62" s="22"/>
      <c r="AI62" s="22"/>
      <c r="AJ62" s="89"/>
    </row>
    <row r="63" spans="1:36" ht="61.2" customHeight="1" x14ac:dyDescent="0.35">
      <c r="A63" s="54" t="s">
        <v>44</v>
      </c>
      <c r="B63" s="30"/>
      <c r="C63" s="30"/>
      <c r="D63" s="30"/>
      <c r="E63" s="31"/>
      <c r="F63" s="32"/>
      <c r="G63" s="32"/>
      <c r="H63" s="30"/>
      <c r="I63" s="31"/>
      <c r="J63" s="30"/>
      <c r="K63" s="31"/>
      <c r="L63" s="30"/>
      <c r="M63" s="31"/>
      <c r="N63" s="30"/>
      <c r="O63" s="31"/>
      <c r="P63" s="30"/>
      <c r="Q63" s="31"/>
      <c r="R63" s="30"/>
      <c r="S63" s="31"/>
      <c r="T63" s="30"/>
      <c r="U63" s="31"/>
      <c r="V63" s="30"/>
      <c r="W63" s="31"/>
      <c r="X63" s="30"/>
      <c r="Y63" s="31"/>
      <c r="Z63" s="30"/>
      <c r="AA63" s="31"/>
      <c r="AB63" s="30"/>
      <c r="AC63" s="31"/>
      <c r="AD63" s="30"/>
      <c r="AE63" s="33"/>
      <c r="AF63" s="75" t="s">
        <v>58</v>
      </c>
      <c r="AG63" s="22"/>
      <c r="AH63" s="22"/>
      <c r="AI63" s="22"/>
      <c r="AJ63" s="89"/>
    </row>
    <row r="64" spans="1:36" s="46" customFormat="1" x14ac:dyDescent="0.35">
      <c r="A64" s="44" t="s">
        <v>26</v>
      </c>
      <c r="B64" s="45">
        <f>B65+B66+B67+B68</f>
        <v>1926.5992500000002</v>
      </c>
      <c r="C64" s="45">
        <f>C65+C66+C67+C68</f>
        <v>1926.5992500000002</v>
      </c>
      <c r="D64" s="45">
        <f>D65+D66+D67+D68</f>
        <v>1661.5559999999998</v>
      </c>
      <c r="E64" s="45">
        <f>E65+E66+E67+E68</f>
        <v>1661.5559999999998</v>
      </c>
      <c r="F64" s="45">
        <f>E64/B64*100</f>
        <v>86.242948553000815</v>
      </c>
      <c r="G64" s="45">
        <f>E64/C64*100</f>
        <v>86.242948553000815</v>
      </c>
      <c r="H64" s="45">
        <f>H65+H66+H67+H68</f>
        <v>70.140249999999995</v>
      </c>
      <c r="I64" s="45">
        <f>I67</f>
        <v>70.14</v>
      </c>
      <c r="J64" s="45">
        <f>J65+J66+J67+J68</f>
        <v>279.5</v>
      </c>
      <c r="K64" s="45">
        <f>K67</f>
        <v>82.662000000000006</v>
      </c>
      <c r="L64" s="45">
        <f>L65+L66+L67+L68</f>
        <v>144.19999999999999</v>
      </c>
      <c r="M64" s="45">
        <f>M67</f>
        <v>144.67500000000001</v>
      </c>
      <c r="N64" s="45">
        <f>N65+N66+N67+N68</f>
        <v>144.19999999999999</v>
      </c>
      <c r="O64" s="45">
        <f>O67</f>
        <v>144.67500000000001</v>
      </c>
      <c r="P64" s="45">
        <f>P65+P66+P67+P68</f>
        <v>144.19999999999999</v>
      </c>
      <c r="Q64" s="45">
        <f>Q67</f>
        <v>239.92500000000001</v>
      </c>
      <c r="R64" s="45">
        <f>R65+R66+R67+R68</f>
        <v>144.19999999999999</v>
      </c>
      <c r="S64" s="45">
        <f>S67</f>
        <v>100</v>
      </c>
      <c r="T64" s="45">
        <f>T65+T66+T67+T68</f>
        <v>144.19999999999999</v>
      </c>
      <c r="U64" s="45">
        <f>U67</f>
        <v>82.66</v>
      </c>
      <c r="V64" s="45">
        <f>V65+V66+V67+V68</f>
        <v>144.19999999999999</v>
      </c>
      <c r="W64" s="45">
        <f>W67</f>
        <v>144.66999999999999</v>
      </c>
      <c r="X64" s="45">
        <f>X65+X66+X67+X68</f>
        <v>144.19999999999999</v>
      </c>
      <c r="Y64" s="45">
        <f>Y67</f>
        <v>144.67500000000001</v>
      </c>
      <c r="Z64" s="45">
        <f>Z65+Z66+Z67+Z68</f>
        <v>144.19999999999999</v>
      </c>
      <c r="AA64" s="45">
        <f>AA67</f>
        <v>144.67500000000001</v>
      </c>
      <c r="AB64" s="45">
        <f>AB65+AB66+AB67+AB68</f>
        <v>144.19999999999999</v>
      </c>
      <c r="AC64" s="45">
        <f>AC67</f>
        <v>144.67500000000001</v>
      </c>
      <c r="AD64" s="45">
        <f>AD67</f>
        <v>279.15899999999999</v>
      </c>
      <c r="AE64" s="45">
        <f>AE67</f>
        <v>218.124</v>
      </c>
      <c r="AF64" s="76"/>
      <c r="AG64" s="22"/>
      <c r="AH64" s="22"/>
      <c r="AI64" s="22"/>
      <c r="AJ64" s="89"/>
    </row>
    <row r="65" spans="1:36" x14ac:dyDescent="0.35">
      <c r="A65" s="37" t="s">
        <v>27</v>
      </c>
      <c r="B65" s="30">
        <f>H65+J65+L65+N65+P65+R65+T65+V65+X65+Z65+AB65+AD65</f>
        <v>0</v>
      </c>
      <c r="C65" s="30">
        <f>H65+J65</f>
        <v>0</v>
      </c>
      <c r="D65" s="30">
        <f t="shared" ref="D65:D82" si="24">E65</f>
        <v>0</v>
      </c>
      <c r="E65" s="30">
        <v>0</v>
      </c>
      <c r="F65" s="39">
        <v>0</v>
      </c>
      <c r="G65" s="39">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78"/>
      <c r="AG65" s="22"/>
      <c r="AH65" s="22"/>
      <c r="AI65" s="22"/>
      <c r="AJ65" s="89"/>
    </row>
    <row r="66" spans="1:36" x14ac:dyDescent="0.35">
      <c r="A66" s="37" t="s">
        <v>28</v>
      </c>
      <c r="B66" s="30">
        <f>H66+J66+L66+N66+P66+R66+T66+V66+X66+Z66+AB66+AD66</f>
        <v>0</v>
      </c>
      <c r="C66" s="30">
        <f>H66+J66</f>
        <v>0</v>
      </c>
      <c r="D66" s="30">
        <f t="shared" si="24"/>
        <v>0</v>
      </c>
      <c r="E66" s="30">
        <v>0</v>
      </c>
      <c r="F66" s="39">
        <v>0</v>
      </c>
      <c r="G66" s="39">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78"/>
      <c r="AG66" s="22"/>
      <c r="AH66" s="22"/>
      <c r="AI66" s="22"/>
      <c r="AJ66" s="89"/>
    </row>
    <row r="67" spans="1:36" s="43" customFormat="1" x14ac:dyDescent="0.35">
      <c r="A67" s="38" t="s">
        <v>29</v>
      </c>
      <c r="B67" s="39">
        <f>H67+J67+L67+N67+P67+R67+T67+V67+X67+Z67+AB67+AD67</f>
        <v>1926.5992500000002</v>
      </c>
      <c r="C67" s="39">
        <f>H67+J67+L67+N67+P67+R67+T67+V67+X67+Z67+AB67+AD67</f>
        <v>1926.5992500000002</v>
      </c>
      <c r="D67" s="40">
        <f>E67</f>
        <v>1661.5559999999998</v>
      </c>
      <c r="E67" s="41">
        <f>I67+K67+M67+O67+Q67+S67+U67+W67+Y67+AA67+AC67+AE67</f>
        <v>1661.5559999999998</v>
      </c>
      <c r="F67" s="30">
        <f t="shared" ref="F67" si="25">E67/B67*100</f>
        <v>86.242948553000815</v>
      </c>
      <c r="G67" s="30">
        <f t="shared" ref="G67" si="26">E67/C67*100</f>
        <v>86.242948553000815</v>
      </c>
      <c r="H67" s="39">
        <v>70.140249999999995</v>
      </c>
      <c r="I67" s="39">
        <v>70.14</v>
      </c>
      <c r="J67" s="39">
        <v>279.5</v>
      </c>
      <c r="K67" s="39">
        <v>82.662000000000006</v>
      </c>
      <c r="L67" s="39">
        <v>144.19999999999999</v>
      </c>
      <c r="M67" s="39">
        <v>144.67500000000001</v>
      </c>
      <c r="N67" s="39">
        <v>144.19999999999999</v>
      </c>
      <c r="O67" s="39">
        <v>144.67500000000001</v>
      </c>
      <c r="P67" s="39">
        <v>144.19999999999999</v>
      </c>
      <c r="Q67" s="31">
        <v>239.92500000000001</v>
      </c>
      <c r="R67" s="39">
        <v>144.19999999999999</v>
      </c>
      <c r="S67" s="39">
        <v>100</v>
      </c>
      <c r="T67" s="39">
        <v>144.19999999999999</v>
      </c>
      <c r="U67" s="39">
        <v>82.66</v>
      </c>
      <c r="V67" s="39">
        <v>144.19999999999999</v>
      </c>
      <c r="W67" s="39">
        <v>144.66999999999999</v>
      </c>
      <c r="X67" s="39">
        <v>144.19999999999999</v>
      </c>
      <c r="Y67" s="39">
        <v>144.67500000000001</v>
      </c>
      <c r="Z67" s="39">
        <v>144.19999999999999</v>
      </c>
      <c r="AA67" s="39">
        <v>144.67500000000001</v>
      </c>
      <c r="AB67" s="39">
        <v>144.19999999999999</v>
      </c>
      <c r="AC67" s="39">
        <v>144.67500000000001</v>
      </c>
      <c r="AD67" s="39">
        <v>279.15899999999999</v>
      </c>
      <c r="AE67" s="39">
        <v>218.124</v>
      </c>
      <c r="AF67" s="76"/>
      <c r="AG67" s="22"/>
      <c r="AH67" s="22"/>
      <c r="AI67" s="22"/>
      <c r="AJ67" s="89"/>
    </row>
    <row r="68" spans="1:36" x14ac:dyDescent="0.35">
      <c r="A68" s="37" t="s">
        <v>30</v>
      </c>
      <c r="B68" s="30">
        <f>H68+J68+L68+N68+P68+R68+T68+V68+X68+Z68+AB68+AD68</f>
        <v>0</v>
      </c>
      <c r="C68" s="30">
        <f>H68+J68</f>
        <v>0</v>
      </c>
      <c r="D68" s="30">
        <f t="shared" si="24"/>
        <v>0</v>
      </c>
      <c r="E68" s="30">
        <v>0</v>
      </c>
      <c r="F68" s="39">
        <v>0</v>
      </c>
      <c r="G68" s="39">
        <v>0</v>
      </c>
      <c r="H68" s="30">
        <v>0</v>
      </c>
      <c r="I68" s="30">
        <v>0</v>
      </c>
      <c r="J68" s="30">
        <v>0</v>
      </c>
      <c r="K68" s="30">
        <v>0</v>
      </c>
      <c r="L68" s="30">
        <v>0</v>
      </c>
      <c r="M68" s="30">
        <v>0</v>
      </c>
      <c r="N68" s="30">
        <v>0</v>
      </c>
      <c r="O68" s="30">
        <v>0</v>
      </c>
      <c r="P68" s="30">
        <v>0</v>
      </c>
      <c r="Q68" s="30">
        <v>0</v>
      </c>
      <c r="R68" s="30">
        <v>0</v>
      </c>
      <c r="S68" s="30">
        <v>0</v>
      </c>
      <c r="T68" s="30">
        <v>0</v>
      </c>
      <c r="U68" s="30">
        <v>0</v>
      </c>
      <c r="V68" s="30">
        <v>0</v>
      </c>
      <c r="W68" s="30">
        <v>0</v>
      </c>
      <c r="X68" s="30">
        <v>0</v>
      </c>
      <c r="Y68" s="30">
        <v>0</v>
      </c>
      <c r="Z68" s="30">
        <v>0</v>
      </c>
      <c r="AA68" s="30">
        <v>0</v>
      </c>
      <c r="AB68" s="30">
        <v>0</v>
      </c>
      <c r="AC68" s="30">
        <v>0</v>
      </c>
      <c r="AD68" s="30">
        <v>0</v>
      </c>
      <c r="AE68" s="30">
        <v>0</v>
      </c>
      <c r="AF68" s="78"/>
      <c r="AG68" s="22"/>
      <c r="AH68" s="22"/>
      <c r="AI68" s="22"/>
      <c r="AJ68" s="89"/>
    </row>
    <row r="69" spans="1:36" ht="77.400000000000006" customHeight="1" x14ac:dyDescent="0.35">
      <c r="A69" s="55" t="s">
        <v>45</v>
      </c>
      <c r="B69" s="32"/>
      <c r="C69" s="30"/>
      <c r="D69" s="31"/>
      <c r="E69" s="32"/>
      <c r="F69" s="32"/>
      <c r="G69" s="30"/>
      <c r="H69" s="31"/>
      <c r="I69" s="30"/>
      <c r="J69" s="31"/>
      <c r="K69" s="31"/>
      <c r="L69" s="30"/>
      <c r="M69" s="31"/>
      <c r="N69" s="30"/>
      <c r="O69" s="31"/>
      <c r="P69" s="30"/>
      <c r="Q69" s="31"/>
      <c r="R69" s="30"/>
      <c r="S69" s="31"/>
      <c r="T69" s="30"/>
      <c r="U69" s="31"/>
      <c r="V69" s="30"/>
      <c r="W69" s="31"/>
      <c r="X69" s="30"/>
      <c r="Y69" s="31"/>
      <c r="Z69" s="30"/>
      <c r="AA69" s="31"/>
      <c r="AB69" s="30"/>
      <c r="AC69" s="31"/>
      <c r="AD69" s="30"/>
      <c r="AE69" s="33"/>
      <c r="AF69" s="78"/>
      <c r="AG69" s="22"/>
      <c r="AH69" s="22"/>
      <c r="AI69" s="22"/>
      <c r="AJ69" s="89"/>
    </row>
    <row r="70" spans="1:36" s="24" customFormat="1" ht="108" customHeight="1" x14ac:dyDescent="0.35">
      <c r="A70" s="34" t="s">
        <v>26</v>
      </c>
      <c r="B70" s="45">
        <f>B71+B72+B73+B74</f>
        <v>16856.005999999998</v>
      </c>
      <c r="C70" s="35">
        <f>C71+C72+C73+C74</f>
        <v>16856.005999999998</v>
      </c>
      <c r="D70" s="45">
        <f>D71+D72+D73+D74</f>
        <v>16124.58</v>
      </c>
      <c r="E70" s="35">
        <f>E71+E72+E73+E74</f>
        <v>16124.58</v>
      </c>
      <c r="F70" s="35">
        <f t="shared" ref="F70" si="27">E70/B70*100</f>
        <v>95.660739560723954</v>
      </c>
      <c r="G70" s="35">
        <f t="shared" ref="G70" si="28">E70/C70*100</f>
        <v>95.660739560723954</v>
      </c>
      <c r="H70" s="36">
        <f>H71+H72+H73+H74</f>
        <v>1221.3085599999999</v>
      </c>
      <c r="I70" s="36">
        <f>I71+I72+I73+I74</f>
        <v>480.65</v>
      </c>
      <c r="J70" s="35">
        <f>J71+J72+J73+J74</f>
        <v>1180.54962</v>
      </c>
      <c r="K70" s="35">
        <v>1130.3900000000001</v>
      </c>
      <c r="L70" s="35">
        <f>L71+L72+L73+L74</f>
        <v>1394.0255400000001</v>
      </c>
      <c r="M70" s="45">
        <f>M73</f>
        <v>1255.95</v>
      </c>
      <c r="N70" s="35">
        <f>N71+N72+N73+N74</f>
        <v>1375.8</v>
      </c>
      <c r="O70" s="35">
        <f>O73</f>
        <v>1375.34</v>
      </c>
      <c r="P70" s="35">
        <f>P71+P72+P73+P74</f>
        <v>1309.5312799999999</v>
      </c>
      <c r="Q70" s="35">
        <f>Q73</f>
        <v>1411.1</v>
      </c>
      <c r="R70" s="35">
        <f>R71+R72+R73+R74</f>
        <v>1636.0219999999999</v>
      </c>
      <c r="S70" s="35">
        <f>S73</f>
        <v>1479</v>
      </c>
      <c r="T70" s="35">
        <f>T71+T72+T73+T74</f>
        <v>1804.0619999999999</v>
      </c>
      <c r="U70" s="35">
        <f>U73</f>
        <v>1533.3</v>
      </c>
      <c r="V70" s="35">
        <f>V71+V72+V73+V74</f>
        <v>1461.037</v>
      </c>
      <c r="W70" s="35">
        <f>W73</f>
        <v>1479</v>
      </c>
      <c r="X70" s="35">
        <f>X71+X72+X73+X74</f>
        <v>1461.037</v>
      </c>
      <c r="Y70" s="35">
        <f>Y73</f>
        <v>966.9</v>
      </c>
      <c r="Z70" s="35">
        <f>Z71+Z72+Z73+Z74</f>
        <v>1462.412</v>
      </c>
      <c r="AA70" s="35">
        <f>AA73</f>
        <v>1228.5999999999999</v>
      </c>
      <c r="AB70" s="35">
        <f>AB71+AB72+AB73+AB74</f>
        <v>1301.193</v>
      </c>
      <c r="AC70" s="35">
        <f>AC73</f>
        <v>1426.9</v>
      </c>
      <c r="AD70" s="35">
        <f>AD71+AD72+AD73+AD74</f>
        <v>1249.028</v>
      </c>
      <c r="AE70" s="35">
        <f>AE73</f>
        <v>2357.44</v>
      </c>
      <c r="AF70" s="75" t="s">
        <v>59</v>
      </c>
      <c r="AG70" s="22"/>
      <c r="AH70" s="22"/>
      <c r="AI70" s="22"/>
      <c r="AJ70" s="89"/>
    </row>
    <row r="71" spans="1:36" x14ac:dyDescent="0.35">
      <c r="A71" s="37" t="s">
        <v>27</v>
      </c>
      <c r="B71" s="30">
        <f>H71+J71+L71+N71+P71+R71+T71+V71+X71+Z71+AB71+AD71</f>
        <v>0</v>
      </c>
      <c r="C71" s="30">
        <f>H71+J71</f>
        <v>0</v>
      </c>
      <c r="D71" s="30">
        <f t="shared" si="24"/>
        <v>0</v>
      </c>
      <c r="E71" s="30">
        <v>0</v>
      </c>
      <c r="F71" s="39">
        <v>0</v>
      </c>
      <c r="G71" s="39">
        <v>0</v>
      </c>
      <c r="H71" s="30">
        <v>0</v>
      </c>
      <c r="I71" s="31">
        <v>0</v>
      </c>
      <c r="J71" s="30">
        <v>0</v>
      </c>
      <c r="K71" s="30">
        <v>0</v>
      </c>
      <c r="L71" s="30">
        <v>0</v>
      </c>
      <c r="M71" s="39">
        <v>0</v>
      </c>
      <c r="N71" s="30">
        <v>0</v>
      </c>
      <c r="O71" s="30">
        <v>0</v>
      </c>
      <c r="P71" s="30">
        <v>0</v>
      </c>
      <c r="Q71" s="30">
        <v>0</v>
      </c>
      <c r="R71" s="30">
        <v>0</v>
      </c>
      <c r="S71" s="30">
        <v>0</v>
      </c>
      <c r="T71" s="30">
        <v>0</v>
      </c>
      <c r="U71" s="30">
        <v>0</v>
      </c>
      <c r="V71" s="30">
        <v>0</v>
      </c>
      <c r="W71" s="56">
        <v>0</v>
      </c>
      <c r="X71" s="56">
        <v>0</v>
      </c>
      <c r="Y71" s="56">
        <v>0</v>
      </c>
      <c r="Z71" s="56">
        <v>0</v>
      </c>
      <c r="AA71" s="30">
        <v>0</v>
      </c>
      <c r="AB71" s="30">
        <v>0</v>
      </c>
      <c r="AC71" s="30">
        <v>0</v>
      </c>
      <c r="AD71" s="30">
        <v>0</v>
      </c>
      <c r="AE71" s="30">
        <v>0</v>
      </c>
      <c r="AF71" s="78"/>
      <c r="AG71" s="22"/>
      <c r="AH71" s="22"/>
      <c r="AI71" s="22"/>
      <c r="AJ71" s="89"/>
    </row>
    <row r="72" spans="1:36" x14ac:dyDescent="0.35">
      <c r="A72" s="37" t="s">
        <v>28</v>
      </c>
      <c r="B72" s="30">
        <f>H72+J72+L72+N72+P72+R72+T72+V72+X72+Z72+AB72+AD72</f>
        <v>0</v>
      </c>
      <c r="C72" s="30">
        <f>H72+J72</f>
        <v>0</v>
      </c>
      <c r="D72" s="30">
        <f t="shared" si="24"/>
        <v>0</v>
      </c>
      <c r="E72" s="30">
        <v>0</v>
      </c>
      <c r="F72" s="39">
        <v>0</v>
      </c>
      <c r="G72" s="39">
        <v>0</v>
      </c>
      <c r="H72" s="30">
        <v>0</v>
      </c>
      <c r="I72" s="31">
        <v>0</v>
      </c>
      <c r="J72" s="30">
        <v>0</v>
      </c>
      <c r="K72" s="30">
        <v>0</v>
      </c>
      <c r="L72" s="30">
        <v>0</v>
      </c>
      <c r="M72" s="39">
        <v>0</v>
      </c>
      <c r="N72" s="30">
        <v>0</v>
      </c>
      <c r="O72" s="30">
        <v>0</v>
      </c>
      <c r="P72" s="30">
        <v>0</v>
      </c>
      <c r="Q72" s="30">
        <v>0</v>
      </c>
      <c r="R72" s="30">
        <v>0</v>
      </c>
      <c r="S72" s="30">
        <v>0</v>
      </c>
      <c r="T72" s="30">
        <v>0</v>
      </c>
      <c r="U72" s="30">
        <v>0</v>
      </c>
      <c r="V72" s="30">
        <v>0</v>
      </c>
      <c r="W72" s="56">
        <v>0</v>
      </c>
      <c r="X72" s="56">
        <v>0</v>
      </c>
      <c r="Y72" s="56">
        <v>0</v>
      </c>
      <c r="Z72" s="56">
        <v>0</v>
      </c>
      <c r="AA72" s="30">
        <v>0</v>
      </c>
      <c r="AB72" s="30">
        <v>0</v>
      </c>
      <c r="AC72" s="30">
        <v>0</v>
      </c>
      <c r="AD72" s="30">
        <v>0</v>
      </c>
      <c r="AE72" s="30">
        <v>0</v>
      </c>
      <c r="AF72" s="78"/>
      <c r="AG72" s="22"/>
      <c r="AH72" s="22"/>
      <c r="AI72" s="22"/>
      <c r="AJ72" s="89"/>
    </row>
    <row r="73" spans="1:36" s="43" customFormat="1" ht="25.2" customHeight="1" x14ac:dyDescent="0.35">
      <c r="A73" s="38" t="s">
        <v>29</v>
      </c>
      <c r="B73" s="39">
        <f>H73+J73+L73+N73+P73+R73+T73+V73+X73+Z73+AB73+AD73</f>
        <v>16856.005999999998</v>
      </c>
      <c r="C73" s="39">
        <f>H73+J73+L73+N73+P73+R73+T73+V73+X73+Z73+AB73+AD73</f>
        <v>16856.005999999998</v>
      </c>
      <c r="D73" s="30">
        <f>E73</f>
        <v>16124.58</v>
      </c>
      <c r="E73" s="30">
        <f>I73+K73+M73+O73+Q73+S73+U73+W73+Y73+AA73+AC73+AE73</f>
        <v>16124.58</v>
      </c>
      <c r="F73" s="39">
        <f>E73/B73*100</f>
        <v>95.660739560723954</v>
      </c>
      <c r="G73" s="39">
        <f>E73/C73*100</f>
        <v>95.660739560723954</v>
      </c>
      <c r="H73" s="30">
        <v>1221.3085599999999</v>
      </c>
      <c r="I73" s="30">
        <v>480.65</v>
      </c>
      <c r="J73" s="30">
        <v>1180.54962</v>
      </c>
      <c r="K73" s="30">
        <v>1130.4000000000001</v>
      </c>
      <c r="L73" s="30">
        <v>1394.0255400000001</v>
      </c>
      <c r="M73" s="30">
        <v>1255.95</v>
      </c>
      <c r="N73" s="30">
        <v>1375.8</v>
      </c>
      <c r="O73" s="30">
        <v>1375.34</v>
      </c>
      <c r="P73" s="30">
        <v>1309.5312799999999</v>
      </c>
      <c r="Q73" s="30">
        <v>1411.1</v>
      </c>
      <c r="R73" s="30">
        <v>1636.0219999999999</v>
      </c>
      <c r="S73" s="30">
        <v>1479</v>
      </c>
      <c r="T73" s="39">
        <v>1804.0619999999999</v>
      </c>
      <c r="U73" s="39">
        <v>1533.3</v>
      </c>
      <c r="V73" s="39">
        <v>1461.037</v>
      </c>
      <c r="W73" s="57">
        <v>1479</v>
      </c>
      <c r="X73" s="57">
        <v>1461.037</v>
      </c>
      <c r="Y73" s="57">
        <v>966.9</v>
      </c>
      <c r="Z73" s="57">
        <v>1462.412</v>
      </c>
      <c r="AA73" s="39">
        <v>1228.5999999999999</v>
      </c>
      <c r="AB73" s="58">
        <v>1301.193</v>
      </c>
      <c r="AC73" s="39">
        <v>1426.9</v>
      </c>
      <c r="AD73" s="39">
        <v>1249.028</v>
      </c>
      <c r="AE73" s="39">
        <v>2357.44</v>
      </c>
      <c r="AF73" s="76"/>
      <c r="AG73" s="22"/>
      <c r="AH73" s="22"/>
      <c r="AI73" s="22"/>
      <c r="AJ73" s="89"/>
    </row>
    <row r="74" spans="1:36" x14ac:dyDescent="0.35">
      <c r="A74" s="37" t="s">
        <v>30</v>
      </c>
      <c r="B74" s="30">
        <f>H74+J74+L74+N74+P74+R74+T74+V74+X74+Z74+AB74+AD74</f>
        <v>0</v>
      </c>
      <c r="C74" s="30">
        <f>H74+J74</f>
        <v>0</v>
      </c>
      <c r="D74" s="30">
        <f t="shared" si="24"/>
        <v>0</v>
      </c>
      <c r="E74" s="30">
        <v>0</v>
      </c>
      <c r="F74" s="32">
        <v>0</v>
      </c>
      <c r="G74" s="32">
        <v>0</v>
      </c>
      <c r="H74" s="30">
        <v>0</v>
      </c>
      <c r="I74" s="31">
        <v>0</v>
      </c>
      <c r="J74" s="30">
        <v>0</v>
      </c>
      <c r="K74" s="30">
        <v>0</v>
      </c>
      <c r="L74" s="30">
        <v>0</v>
      </c>
      <c r="M74" s="39">
        <v>0</v>
      </c>
      <c r="N74" s="30">
        <v>0</v>
      </c>
      <c r="O74" s="30">
        <v>0</v>
      </c>
      <c r="P74" s="30">
        <v>0</v>
      </c>
      <c r="Q74" s="30">
        <v>0</v>
      </c>
      <c r="R74" s="30">
        <v>0</v>
      </c>
      <c r="S74" s="30">
        <v>0</v>
      </c>
      <c r="T74" s="30">
        <v>0</v>
      </c>
      <c r="U74" s="30">
        <v>0</v>
      </c>
      <c r="V74" s="30">
        <v>0</v>
      </c>
      <c r="W74" s="56">
        <v>0</v>
      </c>
      <c r="X74" s="56">
        <v>0</v>
      </c>
      <c r="Y74" s="56">
        <v>0</v>
      </c>
      <c r="Z74" s="56">
        <v>0</v>
      </c>
      <c r="AA74" s="30">
        <v>0</v>
      </c>
      <c r="AB74" s="30">
        <v>0</v>
      </c>
      <c r="AC74" s="30">
        <v>0</v>
      </c>
      <c r="AD74" s="30">
        <v>0</v>
      </c>
      <c r="AE74" s="30">
        <v>0</v>
      </c>
      <c r="AF74" s="78"/>
      <c r="AG74" s="22"/>
      <c r="AH74" s="22"/>
      <c r="AI74" s="22"/>
      <c r="AJ74" s="89"/>
    </row>
    <row r="75" spans="1:36" s="16" customFormat="1" x14ac:dyDescent="0.35">
      <c r="A75" s="104" t="s">
        <v>46</v>
      </c>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8"/>
      <c r="AG75" s="22"/>
      <c r="AH75" s="22"/>
      <c r="AI75" s="22"/>
      <c r="AJ75" s="89"/>
    </row>
    <row r="76" spans="1:36" s="16" customFormat="1" x14ac:dyDescent="0.35">
      <c r="A76" s="96" t="s">
        <v>24</v>
      </c>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8"/>
      <c r="AG76" s="22"/>
      <c r="AH76" s="22"/>
      <c r="AI76" s="22"/>
      <c r="AJ76" s="89"/>
    </row>
    <row r="77" spans="1:36" s="24" customFormat="1" ht="52.2" x14ac:dyDescent="0.35">
      <c r="A77" s="59" t="s">
        <v>47</v>
      </c>
      <c r="B77" s="18">
        <f>B78</f>
        <v>27062.496999999999</v>
      </c>
      <c r="C77" s="18">
        <f>C78</f>
        <v>27062.496999999999</v>
      </c>
      <c r="D77" s="18">
        <f>D78</f>
        <v>26295.54</v>
      </c>
      <c r="E77" s="20">
        <f>E78</f>
        <v>26295.54</v>
      </c>
      <c r="F77" s="18">
        <f t="shared" ref="F77:F80" si="29">E77/B77*100</f>
        <v>97.165978438722789</v>
      </c>
      <c r="G77" s="18">
        <f t="shared" ref="G77:G80" si="30">E77/C77*100</f>
        <v>97.165978438722789</v>
      </c>
      <c r="H77" s="18">
        <f>H78</f>
        <v>3549.9159999999997</v>
      </c>
      <c r="I77" s="20">
        <f t="shared" ref="I77:AB77" si="31">I78</f>
        <v>1704.847</v>
      </c>
      <c r="J77" s="18">
        <f t="shared" si="31"/>
        <v>2293.0390000000002</v>
      </c>
      <c r="K77" s="20">
        <f t="shared" si="31"/>
        <v>2351.4690000000001</v>
      </c>
      <c r="L77" s="18">
        <f t="shared" si="31"/>
        <v>1823.9069999999999</v>
      </c>
      <c r="M77" s="20">
        <f t="shared" si="31"/>
        <v>1933.6859999999999</v>
      </c>
      <c r="N77" s="18">
        <f t="shared" si="31"/>
        <v>2676.9009999999998</v>
      </c>
      <c r="O77" s="20">
        <f t="shared" si="31"/>
        <v>1813.9850000000001</v>
      </c>
      <c r="P77" s="18">
        <f t="shared" si="31"/>
        <v>2857.8869999999997</v>
      </c>
      <c r="Q77" s="20">
        <f t="shared" si="31"/>
        <v>3084.49</v>
      </c>
      <c r="R77" s="18">
        <f t="shared" si="31"/>
        <v>1824.0070000000001</v>
      </c>
      <c r="S77" s="20">
        <f t="shared" si="31"/>
        <v>2711.9859999999999</v>
      </c>
      <c r="T77" s="18">
        <f t="shared" si="31"/>
        <v>2713.6010000000001</v>
      </c>
      <c r="U77" s="20">
        <f t="shared" si="31"/>
        <v>2108.8849999999998</v>
      </c>
      <c r="V77" s="18">
        <f t="shared" si="31"/>
        <v>2336.3429999999998</v>
      </c>
      <c r="W77" s="20">
        <f t="shared" si="31"/>
        <v>2142.8240000000001</v>
      </c>
      <c r="X77" s="18">
        <f t="shared" si="31"/>
        <v>1825.2840000000001</v>
      </c>
      <c r="Y77" s="20">
        <f t="shared" si="31"/>
        <v>1353.3000000000002</v>
      </c>
      <c r="Z77" s="18">
        <f t="shared" si="31"/>
        <v>2356.8530000000001</v>
      </c>
      <c r="AA77" s="20">
        <f t="shared" si="31"/>
        <v>1759.8409999999999</v>
      </c>
      <c r="AB77" s="18">
        <f t="shared" si="31"/>
        <v>1646.4840000000002</v>
      </c>
      <c r="AC77" s="20">
        <f>AC78</f>
        <v>1479.2640000000001</v>
      </c>
      <c r="AD77" s="18">
        <f>AD78</f>
        <v>1158.2750000000001</v>
      </c>
      <c r="AE77" s="18">
        <f>AE78</f>
        <v>3850.9629999999997</v>
      </c>
      <c r="AF77" s="73"/>
      <c r="AG77" s="22"/>
      <c r="AH77" s="22"/>
      <c r="AI77" s="42"/>
      <c r="AJ77" s="89"/>
    </row>
    <row r="78" spans="1:36" s="24" customFormat="1" x14ac:dyDescent="0.35">
      <c r="A78" s="53" t="s">
        <v>26</v>
      </c>
      <c r="B78" s="18">
        <f>B79+B80+B81+B82</f>
        <v>27062.496999999999</v>
      </c>
      <c r="C78" s="18">
        <f>C79+C80+C81+C82</f>
        <v>27062.496999999999</v>
      </c>
      <c r="D78" s="18">
        <f>D79+D80+D81+D82</f>
        <v>26295.54</v>
      </c>
      <c r="E78" s="18">
        <f>E79+E80+E81+E82</f>
        <v>26295.54</v>
      </c>
      <c r="F78" s="18">
        <f t="shared" si="29"/>
        <v>97.165978438722789</v>
      </c>
      <c r="G78" s="18">
        <f t="shared" si="30"/>
        <v>97.165978438722789</v>
      </c>
      <c r="H78" s="18">
        <f t="shared" ref="H78:AE78" si="32">H79+H80+H81+H82</f>
        <v>3549.9159999999997</v>
      </c>
      <c r="I78" s="18">
        <f t="shared" si="32"/>
        <v>1704.847</v>
      </c>
      <c r="J78" s="18">
        <f t="shared" si="32"/>
        <v>2293.0390000000002</v>
      </c>
      <c r="K78" s="18">
        <f t="shared" si="32"/>
        <v>2351.4690000000001</v>
      </c>
      <c r="L78" s="18">
        <f t="shared" si="32"/>
        <v>1823.9069999999999</v>
      </c>
      <c r="M78" s="18">
        <f t="shared" si="32"/>
        <v>1933.6859999999999</v>
      </c>
      <c r="N78" s="18">
        <f t="shared" si="32"/>
        <v>2676.9009999999998</v>
      </c>
      <c r="O78" s="18">
        <f t="shared" si="32"/>
        <v>1813.9850000000001</v>
      </c>
      <c r="P78" s="18">
        <f t="shared" si="32"/>
        <v>2857.8869999999997</v>
      </c>
      <c r="Q78" s="18">
        <f t="shared" si="32"/>
        <v>3084.49</v>
      </c>
      <c r="R78" s="18">
        <f t="shared" si="32"/>
        <v>1824.0070000000001</v>
      </c>
      <c r="S78" s="18">
        <f t="shared" si="32"/>
        <v>2711.9859999999999</v>
      </c>
      <c r="T78" s="18">
        <f t="shared" si="32"/>
        <v>2713.6010000000001</v>
      </c>
      <c r="U78" s="18">
        <f t="shared" si="32"/>
        <v>2108.8849999999998</v>
      </c>
      <c r="V78" s="18">
        <f t="shared" si="32"/>
        <v>2336.3429999999998</v>
      </c>
      <c r="W78" s="18">
        <f t="shared" si="32"/>
        <v>2142.8240000000001</v>
      </c>
      <c r="X78" s="18">
        <f t="shared" si="32"/>
        <v>1825.2840000000001</v>
      </c>
      <c r="Y78" s="18">
        <f t="shared" si="32"/>
        <v>1353.3000000000002</v>
      </c>
      <c r="Z78" s="18">
        <f t="shared" si="32"/>
        <v>2356.8530000000001</v>
      </c>
      <c r="AA78" s="18">
        <f t="shared" si="32"/>
        <v>1759.8409999999999</v>
      </c>
      <c r="AB78" s="18">
        <f t="shared" si="32"/>
        <v>1646.4840000000002</v>
      </c>
      <c r="AC78" s="18">
        <f t="shared" si="32"/>
        <v>1479.2640000000001</v>
      </c>
      <c r="AD78" s="18">
        <f t="shared" si="32"/>
        <v>1158.2750000000001</v>
      </c>
      <c r="AE78" s="18">
        <f t="shared" si="32"/>
        <v>3850.9629999999997</v>
      </c>
      <c r="AF78" s="72"/>
      <c r="AG78" s="22"/>
      <c r="AH78" s="22"/>
      <c r="AI78" s="22"/>
      <c r="AJ78" s="89"/>
    </row>
    <row r="79" spans="1:36" x14ac:dyDescent="0.35">
      <c r="A79" s="25" t="s">
        <v>27</v>
      </c>
      <c r="B79" s="26">
        <f>H79+J79+L79+N79+P79+R79+T79+V79+X79+Z79+AB79+AD79</f>
        <v>0</v>
      </c>
      <c r="C79" s="26">
        <f>H79+J79</f>
        <v>0</v>
      </c>
      <c r="D79" s="26">
        <f t="shared" si="24"/>
        <v>0</v>
      </c>
      <c r="E79" s="26">
        <v>0</v>
      </c>
      <c r="F79" s="26">
        <v>0</v>
      </c>
      <c r="G79" s="26">
        <v>0</v>
      </c>
      <c r="H79" s="26">
        <f>H85+H91+H97</f>
        <v>0</v>
      </c>
      <c r="I79" s="26">
        <f t="shared" ref="H79:AE82" si="33">I85+I91+I97</f>
        <v>0</v>
      </c>
      <c r="J79" s="26">
        <f t="shared" si="33"/>
        <v>0</v>
      </c>
      <c r="K79" s="26">
        <f t="shared" si="33"/>
        <v>0</v>
      </c>
      <c r="L79" s="26">
        <f t="shared" si="33"/>
        <v>0</v>
      </c>
      <c r="M79" s="26">
        <f t="shared" si="33"/>
        <v>0</v>
      </c>
      <c r="N79" s="26">
        <f t="shared" si="33"/>
        <v>0</v>
      </c>
      <c r="O79" s="26">
        <f t="shared" si="33"/>
        <v>0</v>
      </c>
      <c r="P79" s="26">
        <f t="shared" si="33"/>
        <v>0</v>
      </c>
      <c r="Q79" s="26">
        <f t="shared" si="33"/>
        <v>0</v>
      </c>
      <c r="R79" s="26">
        <f t="shared" si="33"/>
        <v>0</v>
      </c>
      <c r="S79" s="26">
        <f t="shared" si="33"/>
        <v>0</v>
      </c>
      <c r="T79" s="26">
        <f t="shared" si="33"/>
        <v>0</v>
      </c>
      <c r="U79" s="26">
        <f t="shared" si="33"/>
        <v>0</v>
      </c>
      <c r="V79" s="26">
        <f t="shared" si="33"/>
        <v>0</v>
      </c>
      <c r="W79" s="26">
        <f t="shared" si="33"/>
        <v>0</v>
      </c>
      <c r="X79" s="26">
        <f t="shared" si="33"/>
        <v>0</v>
      </c>
      <c r="Y79" s="26">
        <f t="shared" si="33"/>
        <v>0</v>
      </c>
      <c r="Z79" s="26">
        <f t="shared" si="33"/>
        <v>0</v>
      </c>
      <c r="AA79" s="26">
        <f t="shared" si="33"/>
        <v>0</v>
      </c>
      <c r="AB79" s="26">
        <f t="shared" si="33"/>
        <v>0</v>
      </c>
      <c r="AC79" s="26">
        <v>0</v>
      </c>
      <c r="AD79" s="26">
        <f t="shared" si="33"/>
        <v>0</v>
      </c>
      <c r="AE79" s="26">
        <f t="shared" si="33"/>
        <v>0</v>
      </c>
      <c r="AF79" s="73"/>
      <c r="AG79" s="22"/>
      <c r="AH79" s="22"/>
      <c r="AI79" s="22"/>
      <c r="AJ79" s="89"/>
    </row>
    <row r="80" spans="1:36" x14ac:dyDescent="0.35">
      <c r="A80" s="25" t="s">
        <v>28</v>
      </c>
      <c r="B80" s="26">
        <f>H80+J80+L80+N80+P80+R80+T80+V80+X80+Z80+AB80+AD80</f>
        <v>728.875</v>
      </c>
      <c r="C80" s="26">
        <f>P80+V80</f>
        <v>728.875</v>
      </c>
      <c r="D80" s="26">
        <f t="shared" si="24"/>
        <v>728.88</v>
      </c>
      <c r="E80" s="26">
        <f>Q80+W80</f>
        <v>728.88</v>
      </c>
      <c r="F80" s="26">
        <f t="shared" si="29"/>
        <v>100.0006859886812</v>
      </c>
      <c r="G80" s="26">
        <f t="shared" si="30"/>
        <v>100.0006859886812</v>
      </c>
      <c r="H80" s="26">
        <f>H86+H92+H98</f>
        <v>0</v>
      </c>
      <c r="I80" s="26">
        <f t="shared" si="33"/>
        <v>0</v>
      </c>
      <c r="J80" s="26">
        <f t="shared" si="33"/>
        <v>0</v>
      </c>
      <c r="K80" s="26">
        <f t="shared" si="33"/>
        <v>0</v>
      </c>
      <c r="L80" s="26">
        <f t="shared" si="33"/>
        <v>0</v>
      </c>
      <c r="M80" s="26">
        <f t="shared" si="33"/>
        <v>0</v>
      </c>
      <c r="N80" s="26">
        <f t="shared" si="33"/>
        <v>0</v>
      </c>
      <c r="O80" s="26">
        <f>R82</f>
        <v>0</v>
      </c>
      <c r="P80" s="26">
        <f t="shared" si="33"/>
        <v>728.875</v>
      </c>
      <c r="Q80" s="26">
        <f>Q86+Q92+Q98</f>
        <v>728.88</v>
      </c>
      <c r="R80" s="26">
        <f t="shared" si="33"/>
        <v>0</v>
      </c>
      <c r="S80" s="26">
        <f t="shared" si="33"/>
        <v>0</v>
      </c>
      <c r="T80" s="26">
        <f t="shared" si="33"/>
        <v>0</v>
      </c>
      <c r="U80" s="26">
        <f t="shared" si="33"/>
        <v>0</v>
      </c>
      <c r="V80" s="26">
        <v>0</v>
      </c>
      <c r="W80" s="26">
        <f>W86+W92+W98</f>
        <v>0</v>
      </c>
      <c r="X80" s="26">
        <f t="shared" si="33"/>
        <v>0</v>
      </c>
      <c r="Y80" s="26">
        <f t="shared" si="33"/>
        <v>0</v>
      </c>
      <c r="Z80" s="26">
        <f t="shared" si="33"/>
        <v>0</v>
      </c>
      <c r="AA80" s="26">
        <v>0</v>
      </c>
      <c r="AB80" s="26">
        <f t="shared" si="33"/>
        <v>0</v>
      </c>
      <c r="AC80" s="26">
        <v>0</v>
      </c>
      <c r="AD80" s="26">
        <f t="shared" si="33"/>
        <v>0</v>
      </c>
      <c r="AE80" s="26">
        <f t="shared" si="33"/>
        <v>0</v>
      </c>
      <c r="AF80" s="73"/>
      <c r="AG80" s="22"/>
      <c r="AH80" s="22"/>
      <c r="AI80" s="22"/>
      <c r="AJ80" s="89"/>
    </row>
    <row r="81" spans="1:36" x14ac:dyDescent="0.35">
      <c r="A81" s="25" t="s">
        <v>29</v>
      </c>
      <c r="B81" s="26">
        <f>B87+B93+B99</f>
        <v>26333.621999999999</v>
      </c>
      <c r="C81" s="26">
        <f>C87+C93+C99</f>
        <v>26333.621999999999</v>
      </c>
      <c r="D81" s="26">
        <f>E81</f>
        <v>25566.66</v>
      </c>
      <c r="E81" s="26">
        <f>E87+E93+E99</f>
        <v>25566.66</v>
      </c>
      <c r="F81" s="26">
        <f>E81/B81*100</f>
        <v>97.087518002650754</v>
      </c>
      <c r="G81" s="26">
        <f>E81/C81*100</f>
        <v>97.087518002650754</v>
      </c>
      <c r="H81" s="26">
        <f>H87+H93+H99</f>
        <v>3549.9159999999997</v>
      </c>
      <c r="I81" s="26">
        <f t="shared" ref="I81:P81" si="34">I87+I93+I99</f>
        <v>1704.847</v>
      </c>
      <c r="J81" s="26">
        <f t="shared" si="34"/>
        <v>2293.0390000000002</v>
      </c>
      <c r="K81" s="26">
        <f t="shared" si="34"/>
        <v>2351.4690000000001</v>
      </c>
      <c r="L81" s="26">
        <f t="shared" si="34"/>
        <v>1823.9069999999999</v>
      </c>
      <c r="M81" s="26">
        <f t="shared" si="34"/>
        <v>1933.6859999999999</v>
      </c>
      <c r="N81" s="26">
        <f t="shared" si="34"/>
        <v>2676.9009999999998</v>
      </c>
      <c r="O81" s="26">
        <f t="shared" si="34"/>
        <v>1813.9850000000001</v>
      </c>
      <c r="P81" s="26">
        <f t="shared" si="34"/>
        <v>2129.0119999999997</v>
      </c>
      <c r="Q81" s="26">
        <f>Q87+Q93+Q99</f>
        <v>2355.6099999999997</v>
      </c>
      <c r="R81" s="26">
        <f>R87+R93+R99</f>
        <v>1824.0070000000001</v>
      </c>
      <c r="S81" s="26">
        <f t="shared" si="33"/>
        <v>2711.9859999999999</v>
      </c>
      <c r="T81" s="26">
        <f t="shared" si="33"/>
        <v>2713.6010000000001</v>
      </c>
      <c r="U81" s="26">
        <f t="shared" si="33"/>
        <v>2108.8849999999998</v>
      </c>
      <c r="V81" s="26">
        <f t="shared" si="33"/>
        <v>2336.3429999999998</v>
      </c>
      <c r="W81" s="26">
        <f>W87+W93+W99</f>
        <v>2142.8240000000001</v>
      </c>
      <c r="X81" s="26">
        <f t="shared" si="33"/>
        <v>1825.2840000000001</v>
      </c>
      <c r="Y81" s="26">
        <f t="shared" si="33"/>
        <v>1353.3000000000002</v>
      </c>
      <c r="Z81" s="26">
        <f t="shared" si="33"/>
        <v>2356.8530000000001</v>
      </c>
      <c r="AA81" s="26">
        <f t="shared" si="33"/>
        <v>1759.8409999999999</v>
      </c>
      <c r="AB81" s="26">
        <f t="shared" si="33"/>
        <v>1646.4840000000002</v>
      </c>
      <c r="AC81" s="26">
        <f t="shared" si="33"/>
        <v>1479.2640000000001</v>
      </c>
      <c r="AD81" s="26">
        <f t="shared" si="33"/>
        <v>1158.2750000000001</v>
      </c>
      <c r="AE81" s="26">
        <f t="shared" si="33"/>
        <v>3850.9629999999997</v>
      </c>
      <c r="AF81" s="73"/>
      <c r="AG81" s="22"/>
      <c r="AH81" s="22"/>
      <c r="AI81" s="22"/>
      <c r="AJ81" s="89"/>
    </row>
    <row r="82" spans="1:36" x14ac:dyDescent="0.35">
      <c r="A82" s="25" t="s">
        <v>30</v>
      </c>
      <c r="B82" s="26">
        <f>H82+J82+L82+N82+P82+R82+T82+V82+X82+Z82+AB82+AD82</f>
        <v>0</v>
      </c>
      <c r="C82" s="26">
        <f>H82+J82</f>
        <v>0</v>
      </c>
      <c r="D82" s="26">
        <f t="shared" si="24"/>
        <v>0</v>
      </c>
      <c r="E82" s="26">
        <v>0</v>
      </c>
      <c r="F82" s="26">
        <v>0</v>
      </c>
      <c r="G82" s="26">
        <v>0</v>
      </c>
      <c r="H82" s="26">
        <f t="shared" si="33"/>
        <v>0</v>
      </c>
      <c r="I82" s="26">
        <f t="shared" si="33"/>
        <v>0</v>
      </c>
      <c r="J82" s="26">
        <f t="shared" si="33"/>
        <v>0</v>
      </c>
      <c r="K82" s="26">
        <f t="shared" si="33"/>
        <v>0</v>
      </c>
      <c r="L82" s="26">
        <f t="shared" si="33"/>
        <v>0</v>
      </c>
      <c r="M82" s="26">
        <f t="shared" si="33"/>
        <v>0</v>
      </c>
      <c r="N82" s="26">
        <f t="shared" si="33"/>
        <v>0</v>
      </c>
      <c r="O82" s="26">
        <f t="shared" si="33"/>
        <v>0</v>
      </c>
      <c r="P82" s="26">
        <f>P88+P94+P100</f>
        <v>0</v>
      </c>
      <c r="Q82" s="26">
        <v>0</v>
      </c>
      <c r="R82" s="26">
        <f>R88+R94+R100</f>
        <v>0</v>
      </c>
      <c r="S82" s="26">
        <v>0</v>
      </c>
      <c r="T82" s="26">
        <f t="shared" si="33"/>
        <v>0</v>
      </c>
      <c r="U82" s="26">
        <f t="shared" si="33"/>
        <v>0</v>
      </c>
      <c r="V82" s="26">
        <f t="shared" si="33"/>
        <v>0</v>
      </c>
      <c r="W82" s="26">
        <f>W88+W94+W100</f>
        <v>0</v>
      </c>
      <c r="X82" s="26">
        <f t="shared" si="33"/>
        <v>0</v>
      </c>
      <c r="Y82" s="26">
        <f t="shared" si="33"/>
        <v>0</v>
      </c>
      <c r="Z82" s="26">
        <f t="shared" si="33"/>
        <v>0</v>
      </c>
      <c r="AA82" s="26">
        <f t="shared" si="33"/>
        <v>0</v>
      </c>
      <c r="AB82" s="26">
        <f t="shared" si="33"/>
        <v>0</v>
      </c>
      <c r="AC82" s="26">
        <f t="shared" si="33"/>
        <v>0</v>
      </c>
      <c r="AD82" s="26">
        <f t="shared" si="33"/>
        <v>0</v>
      </c>
      <c r="AE82" s="26">
        <f t="shared" si="33"/>
        <v>0</v>
      </c>
      <c r="AF82" s="73"/>
      <c r="AG82" s="22"/>
      <c r="AH82" s="22"/>
      <c r="AI82" s="22"/>
      <c r="AJ82" s="89"/>
    </row>
    <row r="83" spans="1:36" ht="54" x14ac:dyDescent="0.35">
      <c r="A83" s="54" t="s">
        <v>48</v>
      </c>
      <c r="B83" s="30"/>
      <c r="C83" s="30"/>
      <c r="D83" s="30"/>
      <c r="E83" s="31"/>
      <c r="F83" s="32"/>
      <c r="G83" s="32"/>
      <c r="H83" s="30"/>
      <c r="I83" s="31"/>
      <c r="J83" s="30"/>
      <c r="K83" s="31"/>
      <c r="L83" s="30"/>
      <c r="M83" s="31"/>
      <c r="N83" s="30"/>
      <c r="O83" s="31"/>
      <c r="P83" s="30"/>
      <c r="Q83" s="31"/>
      <c r="R83" s="30"/>
      <c r="S83" s="31"/>
      <c r="T83" s="30"/>
      <c r="U83" s="31"/>
      <c r="V83" s="30"/>
      <c r="W83" s="31"/>
      <c r="X83" s="30"/>
      <c r="Y83" s="31"/>
      <c r="Z83" s="30"/>
      <c r="AA83" s="31"/>
      <c r="AB83" s="30"/>
      <c r="AC83" s="31"/>
      <c r="AD83" s="30"/>
      <c r="AE83" s="33"/>
      <c r="AF83" s="78"/>
      <c r="AG83" s="22"/>
      <c r="AH83" s="22"/>
      <c r="AI83" s="22"/>
      <c r="AJ83" s="89"/>
    </row>
    <row r="84" spans="1:36" s="24" customFormat="1" ht="93" customHeight="1" x14ac:dyDescent="0.35">
      <c r="A84" s="34" t="s">
        <v>26</v>
      </c>
      <c r="B84" s="35">
        <f>B85+B86+B87+B88</f>
        <v>4979.5579999999991</v>
      </c>
      <c r="C84" s="35">
        <f>C85+C86+C87+C88</f>
        <v>4979.5579999999991</v>
      </c>
      <c r="D84" s="35">
        <f>D85+D86+D87+D88</f>
        <v>4636.4970000000003</v>
      </c>
      <c r="E84" s="35">
        <f>E85+E86+E87+E88</f>
        <v>4636.4970000000003</v>
      </c>
      <c r="F84" s="36">
        <f>E84/B84*100</f>
        <v>93.11061343195523</v>
      </c>
      <c r="G84" s="36">
        <f>E84/C84*100</f>
        <v>93.11061343195523</v>
      </c>
      <c r="H84" s="35">
        <f>H85+H86+H87+H88</f>
        <v>969.53499999999997</v>
      </c>
      <c r="I84" s="35">
        <f>I85+I86+I87+I88</f>
        <v>452.28100000000001</v>
      </c>
      <c r="J84" s="35">
        <f>J85+J86+J87+J88</f>
        <v>600.06700000000001</v>
      </c>
      <c r="K84" s="35">
        <v>602.96</v>
      </c>
      <c r="L84" s="35">
        <f>L85+L86+L87+L88</f>
        <v>430.63799999999998</v>
      </c>
      <c r="M84" s="35">
        <f>M87</f>
        <v>360.17099999999999</v>
      </c>
      <c r="N84" s="35">
        <f t="shared" ref="N84" si="35">N85+N86+N87+N88</f>
        <v>595.66499999999996</v>
      </c>
      <c r="O84" s="35">
        <f t="shared" ref="O84:AE84" si="36">O85+O86+O87+O88</f>
        <v>353.04899999999998</v>
      </c>
      <c r="P84" s="35">
        <f t="shared" si="36"/>
        <v>500.59899999999999</v>
      </c>
      <c r="Q84" s="35">
        <f t="shared" si="36"/>
        <v>510.83</v>
      </c>
      <c r="R84" s="35">
        <f t="shared" si="36"/>
        <v>356.61500000000001</v>
      </c>
      <c r="S84" s="35">
        <f t="shared" si="36"/>
        <v>469.791</v>
      </c>
      <c r="T84" s="35">
        <f t="shared" si="36"/>
        <v>489.43</v>
      </c>
      <c r="U84" s="35">
        <f t="shared" si="36"/>
        <v>188.416</v>
      </c>
      <c r="V84" s="35">
        <f t="shared" si="36"/>
        <v>434.483</v>
      </c>
      <c r="W84" s="35">
        <f t="shared" si="36"/>
        <v>284.31900000000002</v>
      </c>
      <c r="X84" s="35">
        <f t="shared" si="36"/>
        <v>342.99200000000002</v>
      </c>
      <c r="Y84" s="35">
        <f t="shared" si="36"/>
        <v>225.11</v>
      </c>
      <c r="Z84" s="35">
        <f t="shared" si="36"/>
        <v>259.53399999999999</v>
      </c>
      <c r="AA84" s="35">
        <f t="shared" si="36"/>
        <v>280.39999999999998</v>
      </c>
      <c r="AB84" s="35">
        <f t="shared" si="36"/>
        <v>0</v>
      </c>
      <c r="AC84" s="35">
        <f t="shared" si="36"/>
        <v>326.76499999999999</v>
      </c>
      <c r="AD84" s="35">
        <f t="shared" si="36"/>
        <v>0</v>
      </c>
      <c r="AE84" s="35">
        <f t="shared" si="36"/>
        <v>582.404</v>
      </c>
      <c r="AF84" s="75" t="s">
        <v>55</v>
      </c>
      <c r="AG84" s="22"/>
      <c r="AH84" s="22"/>
      <c r="AI84" s="22"/>
      <c r="AJ84" s="89"/>
    </row>
    <row r="85" spans="1:36" x14ac:dyDescent="0.35">
      <c r="A85" s="37" t="s">
        <v>27</v>
      </c>
      <c r="B85" s="30">
        <f>H85+J85+L85+N85+P85+R85+T85+V85+X85+Z85+AB85+AD85</f>
        <v>0</v>
      </c>
      <c r="C85" s="30">
        <f>H85+J85</f>
        <v>0</v>
      </c>
      <c r="D85" s="30">
        <f>E85</f>
        <v>0</v>
      </c>
      <c r="E85" s="30">
        <v>0</v>
      </c>
      <c r="F85" s="32">
        <v>0</v>
      </c>
      <c r="G85" s="32">
        <v>0</v>
      </c>
      <c r="H85" s="30">
        <v>0</v>
      </c>
      <c r="I85" s="30">
        <v>0</v>
      </c>
      <c r="J85" s="30">
        <v>0</v>
      </c>
      <c r="K85" s="30">
        <v>0</v>
      </c>
      <c r="L85" s="30">
        <v>0</v>
      </c>
      <c r="M85" s="30">
        <v>0</v>
      </c>
      <c r="N85" s="30">
        <v>0</v>
      </c>
      <c r="O85" s="30">
        <v>0</v>
      </c>
      <c r="P85" s="30">
        <v>0</v>
      </c>
      <c r="Q85" s="30">
        <v>0</v>
      </c>
      <c r="R85" s="30">
        <v>0</v>
      </c>
      <c r="S85" s="30">
        <v>0</v>
      </c>
      <c r="T85" s="30">
        <v>0</v>
      </c>
      <c r="U85" s="30">
        <v>0</v>
      </c>
      <c r="V85" s="30">
        <v>0</v>
      </c>
      <c r="W85" s="30">
        <v>0</v>
      </c>
      <c r="X85" s="30">
        <v>0</v>
      </c>
      <c r="Y85" s="30">
        <v>0</v>
      </c>
      <c r="Z85" s="30">
        <v>0</v>
      </c>
      <c r="AA85" s="30">
        <v>0</v>
      </c>
      <c r="AB85" s="30">
        <v>0</v>
      </c>
      <c r="AC85" s="30">
        <v>0</v>
      </c>
      <c r="AD85" s="30">
        <v>0</v>
      </c>
      <c r="AE85" s="30">
        <v>0</v>
      </c>
      <c r="AF85" s="78"/>
      <c r="AG85" s="22"/>
      <c r="AH85" s="22"/>
      <c r="AI85" s="22"/>
      <c r="AJ85" s="89"/>
    </row>
    <row r="86" spans="1:36" x14ac:dyDescent="0.35">
      <c r="A86" s="37" t="s">
        <v>28</v>
      </c>
      <c r="B86" s="30">
        <f>H86+J86+L86+N86+P86+R86+T86+V86+X86+Z86+AB86+AD86</f>
        <v>76</v>
      </c>
      <c r="C86" s="30">
        <f>P86+V86</f>
        <v>76</v>
      </c>
      <c r="D86" s="30">
        <f>E86</f>
        <v>76</v>
      </c>
      <c r="E86" s="30">
        <f>Q86+W86</f>
        <v>76</v>
      </c>
      <c r="F86" s="32">
        <f t="shared" ref="F86:F87" si="37">E86/B86*100</f>
        <v>100</v>
      </c>
      <c r="G86" s="30">
        <f>E86/C86*100</f>
        <v>100</v>
      </c>
      <c r="H86" s="30">
        <v>0</v>
      </c>
      <c r="I86" s="30">
        <v>0</v>
      </c>
      <c r="J86" s="30">
        <v>0</v>
      </c>
      <c r="K86" s="30">
        <v>0</v>
      </c>
      <c r="L86" s="30">
        <v>0</v>
      </c>
      <c r="M86" s="30">
        <v>0</v>
      </c>
      <c r="N86" s="30">
        <v>0</v>
      </c>
      <c r="O86" s="30">
        <v>0</v>
      </c>
      <c r="P86" s="30">
        <v>76</v>
      </c>
      <c r="Q86" s="30">
        <v>76</v>
      </c>
      <c r="R86" s="30">
        <v>0</v>
      </c>
      <c r="S86" s="30">
        <v>0</v>
      </c>
      <c r="T86" s="30">
        <v>0</v>
      </c>
      <c r="U86" s="30">
        <v>0</v>
      </c>
      <c r="V86" s="30">
        <v>0</v>
      </c>
      <c r="W86" s="30">
        <v>0</v>
      </c>
      <c r="X86" s="30">
        <v>0</v>
      </c>
      <c r="Y86" s="30">
        <v>0</v>
      </c>
      <c r="Z86" s="30">
        <v>0</v>
      </c>
      <c r="AA86" s="30">
        <v>0</v>
      </c>
      <c r="AB86" s="30">
        <v>0</v>
      </c>
      <c r="AC86" s="30">
        <v>0</v>
      </c>
      <c r="AD86" s="30">
        <v>0</v>
      </c>
      <c r="AE86" s="30">
        <v>0</v>
      </c>
      <c r="AF86" s="78"/>
      <c r="AG86" s="22"/>
      <c r="AH86" s="22"/>
      <c r="AI86" s="22"/>
      <c r="AJ86" s="89"/>
    </row>
    <row r="87" spans="1:36" s="43" customFormat="1" x14ac:dyDescent="0.35">
      <c r="A87" s="38" t="s">
        <v>29</v>
      </c>
      <c r="B87" s="39">
        <f>H87+J87+L87+N87+P87+R87+T87+V87+X87+Z87+AB87+AD87</f>
        <v>4903.5579999999991</v>
      </c>
      <c r="C87" s="39">
        <f>H87+J87+L87+N87+P87+R87+T87+V87+X87+Z87+AB87+AD87</f>
        <v>4903.5579999999991</v>
      </c>
      <c r="D87" s="40">
        <f>E87</f>
        <v>4560.4970000000003</v>
      </c>
      <c r="E87" s="41">
        <f>I87+K87+M87+O87+Q87+S87+U87+W87+Y87+AA87+AC87+AE87</f>
        <v>4560.4970000000003</v>
      </c>
      <c r="F87" s="30">
        <f t="shared" si="37"/>
        <v>93.003835174377485</v>
      </c>
      <c r="G87" s="39">
        <f>E87/C87*100</f>
        <v>93.003835174377485</v>
      </c>
      <c r="H87" s="39">
        <v>969.53499999999997</v>
      </c>
      <c r="I87" s="39">
        <v>452.28100000000001</v>
      </c>
      <c r="J87" s="39">
        <v>600.06700000000001</v>
      </c>
      <c r="K87" s="39">
        <v>602.96100000000001</v>
      </c>
      <c r="L87" s="39">
        <v>430.63799999999998</v>
      </c>
      <c r="M87" s="39">
        <v>360.17099999999999</v>
      </c>
      <c r="N87" s="39">
        <v>595.66499999999996</v>
      </c>
      <c r="O87" s="39">
        <v>353.04899999999998</v>
      </c>
      <c r="P87" s="39">
        <v>424.59899999999999</v>
      </c>
      <c r="Q87" s="39">
        <v>434.83</v>
      </c>
      <c r="R87" s="39">
        <v>356.61500000000001</v>
      </c>
      <c r="S87" s="39">
        <v>469.791</v>
      </c>
      <c r="T87" s="39">
        <v>489.43</v>
      </c>
      <c r="U87" s="39">
        <v>188.416</v>
      </c>
      <c r="V87" s="39">
        <v>434.483</v>
      </c>
      <c r="W87" s="39">
        <v>284.31900000000002</v>
      </c>
      <c r="X87" s="39">
        <v>342.99200000000002</v>
      </c>
      <c r="Y87" s="39">
        <v>225.11</v>
      </c>
      <c r="Z87" s="39">
        <v>259.53399999999999</v>
      </c>
      <c r="AA87" s="39">
        <v>280.39999999999998</v>
      </c>
      <c r="AB87" s="39">
        <v>0</v>
      </c>
      <c r="AC87" s="39">
        <v>326.76499999999999</v>
      </c>
      <c r="AD87" s="39">
        <v>0</v>
      </c>
      <c r="AE87" s="39">
        <v>582.404</v>
      </c>
      <c r="AF87" s="76"/>
      <c r="AG87" s="22"/>
      <c r="AH87" s="22"/>
      <c r="AI87" s="22"/>
      <c r="AJ87" s="89"/>
    </row>
    <row r="88" spans="1:36" x14ac:dyDescent="0.35">
      <c r="A88" s="37" t="s">
        <v>30</v>
      </c>
      <c r="B88" s="30">
        <f>H88+J88+L88+N88+P88+R88+T88+V88+X88+Z88+AB88+AD88</f>
        <v>0</v>
      </c>
      <c r="C88" s="30">
        <f>H88+J88</f>
        <v>0</v>
      </c>
      <c r="D88" s="30">
        <f>E88</f>
        <v>0</v>
      </c>
      <c r="E88" s="30">
        <v>0</v>
      </c>
      <c r="F88" s="32">
        <v>0</v>
      </c>
      <c r="G88" s="32">
        <v>0</v>
      </c>
      <c r="H88" s="30">
        <v>0</v>
      </c>
      <c r="I88" s="30">
        <v>0</v>
      </c>
      <c r="J88" s="30">
        <v>0</v>
      </c>
      <c r="K88" s="30">
        <v>0</v>
      </c>
      <c r="L88" s="30">
        <v>0</v>
      </c>
      <c r="M88" s="30">
        <v>0</v>
      </c>
      <c r="N88" s="30">
        <v>0</v>
      </c>
      <c r="O88" s="30">
        <v>0</v>
      </c>
      <c r="P88" s="30">
        <v>0</v>
      </c>
      <c r="Q88" s="30">
        <v>0</v>
      </c>
      <c r="R88" s="30">
        <v>0</v>
      </c>
      <c r="S88" s="30">
        <v>0</v>
      </c>
      <c r="T88" s="30">
        <v>0</v>
      </c>
      <c r="U88" s="30">
        <v>0</v>
      </c>
      <c r="V88" s="30">
        <v>0</v>
      </c>
      <c r="W88" s="30">
        <v>0</v>
      </c>
      <c r="X88" s="30">
        <v>0</v>
      </c>
      <c r="Y88" s="30">
        <v>0</v>
      </c>
      <c r="Z88" s="30">
        <v>0</v>
      </c>
      <c r="AA88" s="30">
        <v>0</v>
      </c>
      <c r="AB88" s="30">
        <v>0</v>
      </c>
      <c r="AC88" s="30">
        <v>0</v>
      </c>
      <c r="AD88" s="30">
        <v>0</v>
      </c>
      <c r="AE88" s="30">
        <v>0</v>
      </c>
      <c r="AF88" s="78"/>
      <c r="AG88" s="22"/>
      <c r="AH88" s="22"/>
      <c r="AI88" s="22"/>
      <c r="AJ88" s="89"/>
    </row>
    <row r="89" spans="1:36" ht="40.200000000000003" customHeight="1" x14ac:dyDescent="0.35">
      <c r="A89" s="54" t="s">
        <v>49</v>
      </c>
      <c r="B89" s="30"/>
      <c r="C89" s="30"/>
      <c r="D89" s="30"/>
      <c r="E89" s="31"/>
      <c r="F89" s="32"/>
      <c r="G89" s="32"/>
      <c r="H89" s="30"/>
      <c r="I89" s="31"/>
      <c r="J89" s="30"/>
      <c r="K89" s="31"/>
      <c r="L89" s="30"/>
      <c r="M89" s="31"/>
      <c r="N89" s="30"/>
      <c r="O89" s="31"/>
      <c r="P89" s="30"/>
      <c r="Q89" s="31"/>
      <c r="R89" s="30"/>
      <c r="S89" s="31"/>
      <c r="T89" s="30"/>
      <c r="U89" s="31"/>
      <c r="V89" s="30"/>
      <c r="W89" s="31"/>
      <c r="X89" s="30"/>
      <c r="Y89" s="31"/>
      <c r="Z89" s="30"/>
      <c r="AA89" s="31"/>
      <c r="AB89" s="30"/>
      <c r="AC89" s="31"/>
      <c r="AD89" s="30"/>
      <c r="AE89" s="33"/>
      <c r="AF89" s="78"/>
      <c r="AG89" s="22"/>
      <c r="AH89" s="22"/>
      <c r="AI89" s="22"/>
      <c r="AJ89" s="89"/>
    </row>
    <row r="90" spans="1:36" s="24" customFormat="1" ht="76.8" customHeight="1" x14ac:dyDescent="0.35">
      <c r="A90" s="34" t="s">
        <v>26</v>
      </c>
      <c r="B90" s="35">
        <f>B91+B93+B92+B94</f>
        <v>3555.5569999999998</v>
      </c>
      <c r="C90" s="35">
        <f>C91+C93+C92+C94</f>
        <v>3555.5569999999998</v>
      </c>
      <c r="D90" s="35">
        <f>D91+D93+D92+D94</f>
        <v>3441.0969999999998</v>
      </c>
      <c r="E90" s="35">
        <f>E91+E93+E92+E94</f>
        <v>3441.0969999999998</v>
      </c>
      <c r="F90" s="30">
        <f t="shared" ref="F90" si="38">E90/B90*100</f>
        <v>96.780813807794388</v>
      </c>
      <c r="G90" s="30">
        <f t="shared" ref="G90" si="39">E90/C90*100</f>
        <v>96.780813807794388</v>
      </c>
      <c r="H90" s="35">
        <f>H91+H92+H93+H94</f>
        <v>512.93100000000004</v>
      </c>
      <c r="I90" s="35">
        <f>I91+I92+I93+I94</f>
        <v>205.01</v>
      </c>
      <c r="J90" s="35">
        <f>J91+J92+J93+J94</f>
        <v>308.41800000000001</v>
      </c>
      <c r="K90" s="35">
        <f>K93</f>
        <v>264.72800000000001</v>
      </c>
      <c r="L90" s="35">
        <f>L91+L92+L93+L94</f>
        <v>245.05500000000001</v>
      </c>
      <c r="M90" s="35">
        <f>M93</f>
        <v>267.83999999999997</v>
      </c>
      <c r="N90" s="35">
        <f>N91+N92+N93+N94</f>
        <v>360.76100000000002</v>
      </c>
      <c r="O90" s="35">
        <f>O93</f>
        <v>212.29400000000001</v>
      </c>
      <c r="P90" s="35">
        <f>P93+P92</f>
        <v>431.99400000000003</v>
      </c>
      <c r="Q90" s="35">
        <f>Q93+Q92</f>
        <v>685.17</v>
      </c>
      <c r="R90" s="35">
        <f>R91+R92+R93+R94</f>
        <v>245.05500000000001</v>
      </c>
      <c r="S90" s="35">
        <f>S93+S92</f>
        <v>246.28</v>
      </c>
      <c r="T90" s="35">
        <f>T91+T92+T93+T94</f>
        <v>360.76100000000002</v>
      </c>
      <c r="U90" s="35">
        <f>U93+U92</f>
        <v>209.13900000000001</v>
      </c>
      <c r="V90" s="35">
        <f>V91+V92+V93+V94</f>
        <v>317.76</v>
      </c>
      <c r="W90" s="35">
        <f>W93</f>
        <v>202.36699999999999</v>
      </c>
      <c r="X90" s="35">
        <f>X91+X92+X93+X94</f>
        <v>245.95500000000001</v>
      </c>
      <c r="Y90" s="35">
        <f>Y93</f>
        <v>167.875</v>
      </c>
      <c r="Z90" s="35">
        <f>Z91+Z92+Z93+Z94</f>
        <v>361.06099999999998</v>
      </c>
      <c r="AA90" s="35">
        <f>AA93</f>
        <v>235.755</v>
      </c>
      <c r="AB90" s="35">
        <f>AB91+AB92+AB93+AB94</f>
        <v>165.80600000000001</v>
      </c>
      <c r="AC90" s="35">
        <f>AC93</f>
        <v>181.20500000000001</v>
      </c>
      <c r="AD90" s="35">
        <v>0</v>
      </c>
      <c r="AE90" s="35">
        <f>AE93</f>
        <v>563.43399999999997</v>
      </c>
      <c r="AF90" s="79" t="s">
        <v>56</v>
      </c>
      <c r="AG90" s="22"/>
      <c r="AH90" s="22"/>
      <c r="AI90" s="22"/>
      <c r="AJ90" s="89"/>
    </row>
    <row r="91" spans="1:36" x14ac:dyDescent="0.35">
      <c r="A91" s="37" t="s">
        <v>27</v>
      </c>
      <c r="B91" s="30">
        <f>H91+J91+L91+N91+P91+R91+T91+V91+X91+Z91+AB91+AD91</f>
        <v>0</v>
      </c>
      <c r="C91" s="30">
        <f>H91+J91</f>
        <v>0</v>
      </c>
      <c r="D91" s="30">
        <f>E91</f>
        <v>0</v>
      </c>
      <c r="E91" s="30">
        <v>0</v>
      </c>
      <c r="F91" s="39">
        <v>0</v>
      </c>
      <c r="G91" s="39">
        <v>0</v>
      </c>
      <c r="H91" s="30">
        <v>0</v>
      </c>
      <c r="I91" s="30">
        <v>0</v>
      </c>
      <c r="J91" s="30">
        <v>0</v>
      </c>
      <c r="K91" s="30">
        <v>0</v>
      </c>
      <c r="L91" s="30">
        <v>0</v>
      </c>
      <c r="M91" s="30">
        <v>0</v>
      </c>
      <c r="N91" s="30">
        <v>0</v>
      </c>
      <c r="O91" s="30">
        <v>0</v>
      </c>
      <c r="P91" s="30">
        <v>0</v>
      </c>
      <c r="Q91" s="30">
        <v>0</v>
      </c>
      <c r="R91" s="30">
        <v>0</v>
      </c>
      <c r="S91" s="30">
        <v>0</v>
      </c>
      <c r="T91" s="30">
        <v>0</v>
      </c>
      <c r="U91" s="30">
        <v>0</v>
      </c>
      <c r="V91" s="30">
        <v>0</v>
      </c>
      <c r="W91" s="30">
        <v>0</v>
      </c>
      <c r="X91" s="30">
        <v>0</v>
      </c>
      <c r="Y91" s="30">
        <v>0</v>
      </c>
      <c r="Z91" s="30">
        <v>0</v>
      </c>
      <c r="AA91" s="30">
        <v>0</v>
      </c>
      <c r="AB91" s="30">
        <v>0</v>
      </c>
      <c r="AC91" s="30">
        <v>0</v>
      </c>
      <c r="AD91" s="30">
        <v>0</v>
      </c>
      <c r="AE91" s="30">
        <v>0</v>
      </c>
      <c r="AF91" s="78"/>
      <c r="AG91" s="22"/>
      <c r="AH91" s="22"/>
      <c r="AI91" s="22"/>
      <c r="AJ91" s="89"/>
    </row>
    <row r="92" spans="1:36" ht="39.6" customHeight="1" x14ac:dyDescent="0.35">
      <c r="A92" s="37" t="s">
        <v>28</v>
      </c>
      <c r="B92" s="39">
        <f>P92+V92</f>
        <v>151.995</v>
      </c>
      <c r="C92" s="39">
        <f>P92+V92</f>
        <v>151.995</v>
      </c>
      <c r="D92" s="40">
        <f>E92</f>
        <v>152</v>
      </c>
      <c r="E92" s="41">
        <f>Q92+W92</f>
        <v>152</v>
      </c>
      <c r="F92" s="30">
        <f>E92/B92*100</f>
        <v>100.00328958189412</v>
      </c>
      <c r="G92" s="30">
        <f>E92/C92*100</f>
        <v>100.00328958189412</v>
      </c>
      <c r="H92" s="30">
        <v>0</v>
      </c>
      <c r="I92" s="30">
        <v>0</v>
      </c>
      <c r="J92" s="30">
        <v>0</v>
      </c>
      <c r="K92" s="30">
        <v>0</v>
      </c>
      <c r="L92" s="30">
        <v>0</v>
      </c>
      <c r="M92" s="30">
        <v>0</v>
      </c>
      <c r="N92" s="30">
        <v>0</v>
      </c>
      <c r="O92" s="30">
        <v>0</v>
      </c>
      <c r="P92" s="39">
        <v>151.995</v>
      </c>
      <c r="Q92" s="39">
        <v>152</v>
      </c>
      <c r="R92" s="30">
        <v>0</v>
      </c>
      <c r="S92" s="30">
        <v>0</v>
      </c>
      <c r="T92" s="30">
        <v>0</v>
      </c>
      <c r="U92" s="30">
        <v>0</v>
      </c>
      <c r="V92" s="30">
        <v>0</v>
      </c>
      <c r="W92" s="30">
        <v>0</v>
      </c>
      <c r="X92" s="30">
        <v>0</v>
      </c>
      <c r="Y92" s="30">
        <v>0</v>
      </c>
      <c r="Z92" s="30">
        <v>0</v>
      </c>
      <c r="AA92" s="30">
        <v>0</v>
      </c>
      <c r="AB92" s="30">
        <v>0</v>
      </c>
      <c r="AC92" s="30">
        <v>0</v>
      </c>
      <c r="AD92" s="30">
        <v>0</v>
      </c>
      <c r="AE92" s="30">
        <v>0</v>
      </c>
      <c r="AF92" s="78"/>
      <c r="AG92" s="22"/>
      <c r="AH92" s="22"/>
      <c r="AI92" s="22"/>
      <c r="AJ92" s="89"/>
    </row>
    <row r="93" spans="1:36" s="43" customFormat="1" x14ac:dyDescent="0.35">
      <c r="A93" s="38" t="s">
        <v>29</v>
      </c>
      <c r="B93" s="39">
        <f>H93+J93+L93+N93+P93+R93+T93+V93+X93+Z93+AB93+AD93</f>
        <v>3403.5619999999999</v>
      </c>
      <c r="C93" s="39">
        <f>H93+J93+L93+N93+P93+R93+T93+V93+X93+Z93+AB93+AD93</f>
        <v>3403.5619999999999</v>
      </c>
      <c r="D93" s="40">
        <f>E93</f>
        <v>3289.0969999999998</v>
      </c>
      <c r="E93" s="41">
        <f>I93+K93+M93+O93+Q93+S93+U93+W93+Y93+AA93+AC93+AE93</f>
        <v>3289.0969999999998</v>
      </c>
      <c r="F93" s="39">
        <f>E93/B93*100</f>
        <v>96.636905688804845</v>
      </c>
      <c r="G93" s="39">
        <f>E93/C93*100</f>
        <v>96.636905688804845</v>
      </c>
      <c r="H93" s="39">
        <v>512.93100000000004</v>
      </c>
      <c r="I93" s="39">
        <v>205.01</v>
      </c>
      <c r="J93" s="39">
        <v>308.41800000000001</v>
      </c>
      <c r="K93" s="39">
        <v>264.72800000000001</v>
      </c>
      <c r="L93" s="39">
        <v>245.05500000000001</v>
      </c>
      <c r="M93" s="39">
        <v>267.83999999999997</v>
      </c>
      <c r="N93" s="39">
        <v>360.76100000000002</v>
      </c>
      <c r="O93" s="39">
        <v>212.29400000000001</v>
      </c>
      <c r="P93" s="39">
        <v>279.99900000000002</v>
      </c>
      <c r="Q93" s="39">
        <v>533.16999999999996</v>
      </c>
      <c r="R93" s="39">
        <v>245.05500000000001</v>
      </c>
      <c r="S93" s="39">
        <v>246.28</v>
      </c>
      <c r="T93" s="39">
        <v>360.76100000000002</v>
      </c>
      <c r="U93" s="39">
        <v>209.13900000000001</v>
      </c>
      <c r="V93" s="39">
        <v>317.76</v>
      </c>
      <c r="W93" s="39">
        <v>202.36699999999999</v>
      </c>
      <c r="X93" s="39">
        <v>245.95500000000001</v>
      </c>
      <c r="Y93" s="39">
        <v>167.875</v>
      </c>
      <c r="Z93" s="39">
        <v>361.06099999999998</v>
      </c>
      <c r="AA93" s="39">
        <v>235.755</v>
      </c>
      <c r="AB93" s="39">
        <v>165.80600000000001</v>
      </c>
      <c r="AC93" s="39">
        <v>181.20500000000001</v>
      </c>
      <c r="AD93" s="39">
        <v>0</v>
      </c>
      <c r="AE93" s="39">
        <v>563.43399999999997</v>
      </c>
      <c r="AF93" s="80"/>
      <c r="AG93" s="22"/>
      <c r="AH93" s="22"/>
      <c r="AI93" s="22"/>
      <c r="AJ93" s="89"/>
    </row>
    <row r="94" spans="1:36" x14ac:dyDescent="0.35">
      <c r="A94" s="37" t="s">
        <v>30</v>
      </c>
      <c r="B94" s="30">
        <f>H94+J94+L94+N94+P94+R94+T94+V94+X94+Z94+AB94+AD94</f>
        <v>0</v>
      </c>
      <c r="C94" s="30">
        <f>H94+J94</f>
        <v>0</v>
      </c>
      <c r="D94" s="30">
        <v>0</v>
      </c>
      <c r="E94" s="30">
        <v>0</v>
      </c>
      <c r="F94" s="32">
        <v>0</v>
      </c>
      <c r="G94" s="32">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30">
        <v>0</v>
      </c>
      <c r="AC94" s="30">
        <v>0</v>
      </c>
      <c r="AD94" s="30">
        <v>0</v>
      </c>
      <c r="AE94" s="30">
        <v>0</v>
      </c>
      <c r="AF94" s="78"/>
      <c r="AG94" s="22"/>
      <c r="AH94" s="22"/>
      <c r="AI94" s="22"/>
      <c r="AJ94" s="89"/>
    </row>
    <row r="95" spans="1:36" ht="35.4" customHeight="1" x14ac:dyDescent="0.35">
      <c r="A95" s="54" t="s">
        <v>50</v>
      </c>
      <c r="B95" s="30"/>
      <c r="C95" s="30"/>
      <c r="D95" s="30"/>
      <c r="E95" s="31"/>
      <c r="F95" s="32"/>
      <c r="G95" s="32"/>
      <c r="H95" s="30"/>
      <c r="I95" s="31"/>
      <c r="J95" s="30"/>
      <c r="K95" s="31"/>
      <c r="L95" s="30"/>
      <c r="M95" s="31"/>
      <c r="N95" s="30"/>
      <c r="O95" s="31"/>
      <c r="P95" s="30"/>
      <c r="Q95" s="31"/>
      <c r="R95" s="30"/>
      <c r="S95" s="31"/>
      <c r="T95" s="30"/>
      <c r="U95" s="31"/>
      <c r="V95" s="30"/>
      <c r="W95" s="31"/>
      <c r="X95" s="30"/>
      <c r="Y95" s="31"/>
      <c r="Z95" s="30"/>
      <c r="AA95" s="31"/>
      <c r="AB95" s="30"/>
      <c r="AC95" s="31"/>
      <c r="AD95" s="30"/>
      <c r="AE95" s="33"/>
      <c r="AF95" s="78"/>
      <c r="AG95" s="22"/>
      <c r="AH95" s="22"/>
      <c r="AI95" s="22"/>
      <c r="AJ95" s="89"/>
    </row>
    <row r="96" spans="1:36" s="24" customFormat="1" ht="45.6" customHeight="1" x14ac:dyDescent="0.35">
      <c r="A96" s="34" t="s">
        <v>26</v>
      </c>
      <c r="B96" s="35">
        <f>B97+B98+B99+B100</f>
        <v>18527.382000000001</v>
      </c>
      <c r="C96" s="35">
        <f>C97+C98+C99+C100</f>
        <v>18527.382000000001</v>
      </c>
      <c r="D96" s="35">
        <f>D97+D98+D99+D100</f>
        <v>18217.946</v>
      </c>
      <c r="E96" s="35">
        <f>E97+E98+E99+E100</f>
        <v>18217.946</v>
      </c>
      <c r="F96" s="36">
        <f>F97+F99+F100</f>
        <v>98.283438461882383</v>
      </c>
      <c r="G96" s="36">
        <f>E96/C96*100</f>
        <v>98.329844982955493</v>
      </c>
      <c r="H96" s="35">
        <f>H97+H98+H99+H100</f>
        <v>2067.4499999999998</v>
      </c>
      <c r="I96" s="35">
        <f>I97+I98+I99+I100</f>
        <v>1047.556</v>
      </c>
      <c r="J96" s="35">
        <f>J97+J98+J99+J100</f>
        <v>1384.5540000000001</v>
      </c>
      <c r="K96" s="35">
        <f>K99</f>
        <v>1483.78</v>
      </c>
      <c r="L96" s="35">
        <f>L97+L98+L99+L100</f>
        <v>1148.2139999999999</v>
      </c>
      <c r="M96" s="35">
        <f>M99</f>
        <v>1305.675</v>
      </c>
      <c r="N96" s="35">
        <f>N97+N98+N99+N100</f>
        <v>1720.4749999999999</v>
      </c>
      <c r="O96" s="35">
        <f>O99</f>
        <v>1248.6420000000001</v>
      </c>
      <c r="P96" s="35">
        <f>P99+P98</f>
        <v>1925.2939999999999</v>
      </c>
      <c r="Q96" s="35">
        <v>1888.4939999999999</v>
      </c>
      <c r="R96" s="35">
        <f>R97+R98+R99+R100</f>
        <v>1222.337</v>
      </c>
      <c r="S96" s="35">
        <f>S99</f>
        <v>1995.915</v>
      </c>
      <c r="T96" s="35">
        <f>T97+T98+T99+T100</f>
        <v>1863.41</v>
      </c>
      <c r="U96" s="35">
        <f>U99</f>
        <v>1711.33</v>
      </c>
      <c r="V96" s="35">
        <f>V99</f>
        <v>1584.1</v>
      </c>
      <c r="W96" s="35">
        <f>W99</f>
        <v>1656.1379999999999</v>
      </c>
      <c r="X96" s="35">
        <f>X97+X98+X99+X100</f>
        <v>1236.337</v>
      </c>
      <c r="Y96" s="35">
        <f>Y99</f>
        <v>960.31500000000005</v>
      </c>
      <c r="Z96" s="35">
        <f>Z97+Z98+Z99+Z100</f>
        <v>1736.258</v>
      </c>
      <c r="AA96" s="35">
        <f>AA99</f>
        <v>1243.6859999999999</v>
      </c>
      <c r="AB96" s="35">
        <f>AB97+AB98+AB99+AB100</f>
        <v>1480.6780000000001</v>
      </c>
      <c r="AC96" s="35">
        <f>AC99</f>
        <v>971.29399999999998</v>
      </c>
      <c r="AD96" s="35">
        <f>AD97+AD98+AD99+AD100</f>
        <v>1158.2750000000001</v>
      </c>
      <c r="AE96" s="35">
        <f>AE99</f>
        <v>2705.125</v>
      </c>
      <c r="AF96" s="78"/>
      <c r="AG96" s="22"/>
      <c r="AH96" s="22"/>
      <c r="AI96" s="22"/>
      <c r="AJ96" s="89"/>
    </row>
    <row r="97" spans="1:36" x14ac:dyDescent="0.35">
      <c r="A97" s="37" t="s">
        <v>27</v>
      </c>
      <c r="B97" s="30">
        <f>H97+J97+L97+N97+P97+R97+T97+V97+X97+Z97+AB97+AD97</f>
        <v>0</v>
      </c>
      <c r="C97" s="30">
        <f>H97+J97</f>
        <v>0</v>
      </c>
      <c r="D97" s="30">
        <f>E97</f>
        <v>0</v>
      </c>
      <c r="E97" s="30">
        <v>0</v>
      </c>
      <c r="F97" s="32">
        <v>0</v>
      </c>
      <c r="G97" s="32">
        <v>0</v>
      </c>
      <c r="H97" s="30">
        <v>0</v>
      </c>
      <c r="I97" s="30">
        <v>0</v>
      </c>
      <c r="J97" s="30">
        <v>0</v>
      </c>
      <c r="K97" s="30">
        <v>0</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78"/>
      <c r="AG97" s="22"/>
      <c r="AH97" s="22"/>
      <c r="AI97" s="22"/>
      <c r="AJ97" s="89"/>
    </row>
    <row r="98" spans="1:36" ht="58.95" customHeight="1" x14ac:dyDescent="0.35">
      <c r="A98" s="37" t="s">
        <v>28</v>
      </c>
      <c r="B98" s="30">
        <f>P98</f>
        <v>500.88</v>
      </c>
      <c r="C98" s="30">
        <f>P98+V98</f>
        <v>500.88</v>
      </c>
      <c r="D98" s="30">
        <f>E98</f>
        <v>500.88</v>
      </c>
      <c r="E98" s="30">
        <f>Q98</f>
        <v>500.88</v>
      </c>
      <c r="F98" s="30">
        <f>E98/B98*100</f>
        <v>100</v>
      </c>
      <c r="G98" s="39">
        <f>E98/C98*100</f>
        <v>100</v>
      </c>
      <c r="H98" s="30">
        <v>0</v>
      </c>
      <c r="I98" s="30">
        <v>0</v>
      </c>
      <c r="J98" s="30">
        <v>0</v>
      </c>
      <c r="K98" s="30">
        <v>0</v>
      </c>
      <c r="L98" s="30">
        <v>0</v>
      </c>
      <c r="M98" s="30">
        <v>0</v>
      </c>
      <c r="N98" s="30">
        <v>0</v>
      </c>
      <c r="O98" s="30">
        <v>0</v>
      </c>
      <c r="P98" s="39">
        <v>500.88</v>
      </c>
      <c r="Q98" s="39">
        <v>500.88</v>
      </c>
      <c r="R98" s="30">
        <v>0</v>
      </c>
      <c r="S98" s="30">
        <v>0</v>
      </c>
      <c r="T98" s="30">
        <v>0</v>
      </c>
      <c r="U98" s="30">
        <v>0</v>
      </c>
      <c r="V98" s="30">
        <v>0</v>
      </c>
      <c r="W98" s="30">
        <v>0</v>
      </c>
      <c r="X98" s="30">
        <v>0</v>
      </c>
      <c r="Y98" s="30">
        <v>0</v>
      </c>
      <c r="Z98" s="30">
        <v>0</v>
      </c>
      <c r="AA98" s="30" t="s">
        <v>39</v>
      </c>
      <c r="AB98" s="30">
        <v>0</v>
      </c>
      <c r="AC98" s="30" t="s">
        <v>39</v>
      </c>
      <c r="AD98" s="30">
        <v>0</v>
      </c>
      <c r="AE98" s="30">
        <v>0</v>
      </c>
      <c r="AF98" s="78"/>
      <c r="AG98" s="22"/>
      <c r="AH98" s="22"/>
      <c r="AI98" s="22"/>
      <c r="AJ98" s="89"/>
    </row>
    <row r="99" spans="1:36" s="43" customFormat="1" ht="61.2" customHeight="1" x14ac:dyDescent="0.35">
      <c r="A99" s="38" t="s">
        <v>29</v>
      </c>
      <c r="B99" s="60">
        <f>H99+J99+L99+N99+P99+R99+T99+V99+X99+Z99+AB99+AD99</f>
        <v>18026.502</v>
      </c>
      <c r="C99" s="60">
        <f>H99+J99+L99+N99+P99+R99+T99+V99+X99+Z99+AB99+AD99</f>
        <v>18026.502</v>
      </c>
      <c r="D99" s="30">
        <f>E99</f>
        <v>17717.065999999999</v>
      </c>
      <c r="E99" s="60">
        <f>I99+K99+M99+O99+Q99+S99+U99+W99+Y99+AA99+AC99+AE99</f>
        <v>17717.065999999999</v>
      </c>
      <c r="F99" s="30">
        <f>E99/B99*100</f>
        <v>98.283438461882383</v>
      </c>
      <c r="G99" s="30">
        <f>E99/C99*100</f>
        <v>98.283438461882383</v>
      </c>
      <c r="H99" s="30">
        <v>2067.4499999999998</v>
      </c>
      <c r="I99" s="30">
        <v>1047.556</v>
      </c>
      <c r="J99" s="30">
        <v>1384.5540000000001</v>
      </c>
      <c r="K99" s="30">
        <v>1483.78</v>
      </c>
      <c r="L99" s="30">
        <v>1148.2139999999999</v>
      </c>
      <c r="M99" s="30">
        <v>1305.675</v>
      </c>
      <c r="N99" s="30">
        <v>1720.4749999999999</v>
      </c>
      <c r="O99" s="30">
        <v>1248.6420000000001</v>
      </c>
      <c r="P99" s="30">
        <v>1424.414</v>
      </c>
      <c r="Q99" s="30">
        <v>1387.61</v>
      </c>
      <c r="R99" s="30">
        <v>1222.337</v>
      </c>
      <c r="S99" s="30">
        <v>1995.915</v>
      </c>
      <c r="T99" s="30">
        <v>1863.41</v>
      </c>
      <c r="U99" s="30">
        <v>1711.33</v>
      </c>
      <c r="V99" s="30">
        <v>1584.1</v>
      </c>
      <c r="W99" s="30">
        <v>1656.1379999999999</v>
      </c>
      <c r="X99" s="30">
        <v>1236.337</v>
      </c>
      <c r="Y99" s="30">
        <v>960.31500000000005</v>
      </c>
      <c r="Z99" s="30">
        <v>1736.258</v>
      </c>
      <c r="AA99" s="30">
        <v>1243.6859999999999</v>
      </c>
      <c r="AB99" s="30">
        <v>1480.6780000000001</v>
      </c>
      <c r="AC99" s="39">
        <v>971.29399999999998</v>
      </c>
      <c r="AD99" s="39">
        <v>1158.2750000000001</v>
      </c>
      <c r="AE99" s="39">
        <v>2705.125</v>
      </c>
      <c r="AF99" s="75" t="s">
        <v>57</v>
      </c>
      <c r="AG99" s="22"/>
      <c r="AH99" s="22"/>
      <c r="AI99" s="22"/>
      <c r="AJ99" s="89"/>
    </row>
    <row r="100" spans="1:36" ht="58.95" customHeight="1" x14ac:dyDescent="0.35">
      <c r="A100" s="37" t="s">
        <v>30</v>
      </c>
      <c r="B100" s="30">
        <f>H100+J100+L100+N100+P100+R100+T100+V100+X100+Z100+AB100+AD100</f>
        <v>0</v>
      </c>
      <c r="C100" s="30">
        <f>H100+J100</f>
        <v>0</v>
      </c>
      <c r="D100" s="30">
        <f>E100</f>
        <v>0</v>
      </c>
      <c r="E100" s="30">
        <v>0</v>
      </c>
      <c r="F100" s="32">
        <v>0</v>
      </c>
      <c r="G100" s="32">
        <v>0</v>
      </c>
      <c r="H100" s="30">
        <v>0</v>
      </c>
      <c r="I100" s="30">
        <v>0</v>
      </c>
      <c r="J100" s="30">
        <v>0</v>
      </c>
      <c r="K100" s="30">
        <v>0</v>
      </c>
      <c r="L100" s="30">
        <v>0</v>
      </c>
      <c r="M100" s="30">
        <v>0</v>
      </c>
      <c r="N100" s="30">
        <v>0</v>
      </c>
      <c r="O100" s="30">
        <v>0</v>
      </c>
      <c r="P100" s="30">
        <v>0</v>
      </c>
      <c r="Q100" s="30">
        <v>0</v>
      </c>
      <c r="R100" s="30">
        <v>0</v>
      </c>
      <c r="S100" s="30" t="s">
        <v>39</v>
      </c>
      <c r="T100" s="30">
        <v>0</v>
      </c>
      <c r="U100" s="30">
        <v>0</v>
      </c>
      <c r="V100" s="30">
        <v>0</v>
      </c>
      <c r="W100" s="30">
        <v>0</v>
      </c>
      <c r="X100" s="30">
        <v>0</v>
      </c>
      <c r="Y100" s="30">
        <v>0</v>
      </c>
      <c r="Z100" s="30">
        <v>0</v>
      </c>
      <c r="AA100" s="30">
        <v>0</v>
      </c>
      <c r="AB100" s="30">
        <v>0</v>
      </c>
      <c r="AC100" s="30">
        <v>0</v>
      </c>
      <c r="AD100" s="30">
        <v>0</v>
      </c>
      <c r="AE100" s="30">
        <v>0</v>
      </c>
      <c r="AF100" s="78"/>
      <c r="AG100" s="22"/>
      <c r="AH100" s="22"/>
      <c r="AI100" s="22"/>
      <c r="AJ100" s="89"/>
    </row>
    <row r="101" spans="1:36" s="24" customFormat="1" ht="30" customHeight="1" x14ac:dyDescent="0.35">
      <c r="A101" s="61" t="s">
        <v>51</v>
      </c>
      <c r="B101" s="62">
        <f>B102+B103+B104+B105</f>
        <v>53860.402249999999</v>
      </c>
      <c r="C101" s="62">
        <f>C102+C103+C104+C105</f>
        <v>53860.402249999999</v>
      </c>
      <c r="D101" s="62">
        <f>D104+D103</f>
        <v>51733.275999999991</v>
      </c>
      <c r="E101" s="62">
        <f>E102+E103+E104+E105</f>
        <v>51733.275999999991</v>
      </c>
      <c r="F101" s="105">
        <f t="shared" ref="F101:F102" si="40">IFERROR(E101/B101*100,0)</f>
        <v>96.050667724079233</v>
      </c>
      <c r="G101" s="105">
        <f t="shared" ref="G101:G102" si="41">IFERROR(E101/C101*100,0)</f>
        <v>96.050667724079233</v>
      </c>
      <c r="H101" s="62">
        <f t="shared" ref="H101:AE101" si="42">H102+H103+H104+H105</f>
        <v>10203.864809999999</v>
      </c>
      <c r="I101" s="62">
        <f t="shared" si="42"/>
        <v>7618.1369999999997</v>
      </c>
      <c r="J101" s="62">
        <f t="shared" si="42"/>
        <v>3753.0886200000004</v>
      </c>
      <c r="K101" s="62">
        <f t="shared" si="42"/>
        <v>3564.5309999999999</v>
      </c>
      <c r="L101" s="62">
        <f t="shared" si="42"/>
        <v>3362.1325400000001</v>
      </c>
      <c r="M101" s="62">
        <f t="shared" si="42"/>
        <v>3334.3109999999997</v>
      </c>
      <c r="N101" s="62">
        <f t="shared" si="42"/>
        <v>4196.9009999999998</v>
      </c>
      <c r="O101" s="62">
        <f t="shared" si="42"/>
        <v>3334</v>
      </c>
      <c r="P101" s="62">
        <f t="shared" si="42"/>
        <v>4311.6182799999997</v>
      </c>
      <c r="Q101" s="62">
        <f t="shared" si="42"/>
        <v>4735.5149999999994</v>
      </c>
      <c r="R101" s="62">
        <f t="shared" si="42"/>
        <v>3604.2290000000003</v>
      </c>
      <c r="S101" s="62">
        <f t="shared" si="42"/>
        <v>4290.9859999999999</v>
      </c>
      <c r="T101" s="62">
        <f t="shared" si="42"/>
        <v>4661.8630000000003</v>
      </c>
      <c r="U101" s="62">
        <f t="shared" si="42"/>
        <v>3724.8449999999998</v>
      </c>
      <c r="V101" s="62">
        <f t="shared" si="42"/>
        <v>5378.88</v>
      </c>
      <c r="W101" s="62">
        <f t="shared" si="42"/>
        <v>5203.7939999999999</v>
      </c>
      <c r="X101" s="62">
        <f t="shared" si="42"/>
        <v>3546.0210000000002</v>
      </c>
      <c r="Y101" s="62">
        <f t="shared" si="42"/>
        <v>2464.875</v>
      </c>
      <c r="Z101" s="62">
        <f t="shared" si="42"/>
        <v>3963.4650000000001</v>
      </c>
      <c r="AA101" s="62">
        <f t="shared" si="42"/>
        <v>3133.116</v>
      </c>
      <c r="AB101" s="62">
        <f t="shared" si="42"/>
        <v>4091.8770000000004</v>
      </c>
      <c r="AC101" s="62">
        <f t="shared" si="42"/>
        <v>3050.8389999999999</v>
      </c>
      <c r="AD101" s="62">
        <f t="shared" si="42"/>
        <v>2786.462</v>
      </c>
      <c r="AE101" s="105">
        <f t="shared" si="42"/>
        <v>7278.3269999999993</v>
      </c>
      <c r="AF101" s="62"/>
      <c r="AG101" s="22"/>
      <c r="AH101" s="22"/>
      <c r="AI101" s="22"/>
      <c r="AJ101" s="89"/>
    </row>
    <row r="102" spans="1:36" s="24" customFormat="1" ht="34.200000000000003" customHeight="1" x14ac:dyDescent="0.35">
      <c r="A102" s="63" t="s">
        <v>27</v>
      </c>
      <c r="B102" s="64">
        <f t="shared" ref="B102:AE105" si="43">B13+B45+B51+B59+B79</f>
        <v>0</v>
      </c>
      <c r="C102" s="64">
        <f t="shared" si="43"/>
        <v>0</v>
      </c>
      <c r="D102" s="64">
        <f t="shared" si="43"/>
        <v>0</v>
      </c>
      <c r="E102" s="64">
        <f t="shared" si="43"/>
        <v>0</v>
      </c>
      <c r="F102" s="64">
        <f t="shared" si="40"/>
        <v>0</v>
      </c>
      <c r="G102" s="64">
        <f t="shared" si="41"/>
        <v>0</v>
      </c>
      <c r="H102" s="64">
        <f t="shared" si="43"/>
        <v>0</v>
      </c>
      <c r="I102" s="64">
        <f t="shared" si="43"/>
        <v>0</v>
      </c>
      <c r="J102" s="64">
        <f t="shared" si="43"/>
        <v>0</v>
      </c>
      <c r="K102" s="64">
        <f t="shared" si="43"/>
        <v>0</v>
      </c>
      <c r="L102" s="64">
        <f t="shared" si="43"/>
        <v>0</v>
      </c>
      <c r="M102" s="64">
        <f t="shared" si="43"/>
        <v>0</v>
      </c>
      <c r="N102" s="64">
        <f t="shared" si="43"/>
        <v>0</v>
      </c>
      <c r="O102" s="64">
        <f t="shared" si="43"/>
        <v>0</v>
      </c>
      <c r="P102" s="64">
        <f t="shared" si="43"/>
        <v>0</v>
      </c>
      <c r="Q102" s="64">
        <f t="shared" si="43"/>
        <v>0</v>
      </c>
      <c r="R102" s="64">
        <f t="shared" si="43"/>
        <v>0</v>
      </c>
      <c r="S102" s="64">
        <f t="shared" si="43"/>
        <v>0</v>
      </c>
      <c r="T102" s="64">
        <f t="shared" si="43"/>
        <v>0</v>
      </c>
      <c r="U102" s="64">
        <f t="shared" si="43"/>
        <v>0</v>
      </c>
      <c r="V102" s="64">
        <f>V86+V92+V98</f>
        <v>0</v>
      </c>
      <c r="W102" s="64">
        <f t="shared" si="43"/>
        <v>0</v>
      </c>
      <c r="X102" s="64">
        <f t="shared" si="43"/>
        <v>0</v>
      </c>
      <c r="Y102" s="64">
        <f t="shared" si="43"/>
        <v>0</v>
      </c>
      <c r="Z102" s="64">
        <f t="shared" si="43"/>
        <v>0</v>
      </c>
      <c r="AA102" s="64">
        <f t="shared" si="43"/>
        <v>0</v>
      </c>
      <c r="AB102" s="64">
        <f t="shared" si="43"/>
        <v>0</v>
      </c>
      <c r="AC102" s="64">
        <f t="shared" si="43"/>
        <v>0</v>
      </c>
      <c r="AD102" s="64">
        <f t="shared" si="43"/>
        <v>0</v>
      </c>
      <c r="AE102" s="64">
        <f t="shared" si="43"/>
        <v>0</v>
      </c>
      <c r="AF102" s="64"/>
      <c r="AG102" s="22"/>
      <c r="AH102" s="22"/>
      <c r="AI102" s="22"/>
      <c r="AJ102" s="89"/>
    </row>
    <row r="103" spans="1:36" s="24" customFormat="1" ht="63.6" customHeight="1" x14ac:dyDescent="0.35">
      <c r="A103" s="63" t="s">
        <v>28</v>
      </c>
      <c r="B103" s="64">
        <f>B86+B92+B98</f>
        <v>728.875</v>
      </c>
      <c r="C103" s="64">
        <f>C14+C46+C52+C60+C80</f>
        <v>728.875</v>
      </c>
      <c r="D103" s="64">
        <f>D14+D46+D52+D60+D80</f>
        <v>728.88</v>
      </c>
      <c r="E103" s="64">
        <f>E14+E46+E52+E60+E80</f>
        <v>728.88</v>
      </c>
      <c r="F103" s="64">
        <f>IFERROR(E103/B103*100,0)</f>
        <v>100.0006859886812</v>
      </c>
      <c r="G103" s="64">
        <f>IFERROR(E103/C103*100,0)</f>
        <v>100.0006859886812</v>
      </c>
      <c r="H103" s="64">
        <f t="shared" si="43"/>
        <v>0</v>
      </c>
      <c r="I103" s="64">
        <f t="shared" si="43"/>
        <v>0</v>
      </c>
      <c r="J103" s="64">
        <f t="shared" si="43"/>
        <v>0</v>
      </c>
      <c r="K103" s="64">
        <f t="shared" si="43"/>
        <v>0</v>
      </c>
      <c r="L103" s="64">
        <f t="shared" si="43"/>
        <v>0</v>
      </c>
      <c r="M103" s="64">
        <f t="shared" si="43"/>
        <v>0</v>
      </c>
      <c r="N103" s="64">
        <f t="shared" si="43"/>
        <v>0</v>
      </c>
      <c r="O103" s="64">
        <f t="shared" si="43"/>
        <v>0</v>
      </c>
      <c r="P103" s="64">
        <f t="shared" si="43"/>
        <v>728.875</v>
      </c>
      <c r="Q103" s="64">
        <f>Q14+Q46+Q52+Q60+Q80</f>
        <v>728.88</v>
      </c>
      <c r="R103" s="64">
        <f t="shared" si="43"/>
        <v>0</v>
      </c>
      <c r="S103" s="64">
        <f t="shared" si="43"/>
        <v>0</v>
      </c>
      <c r="T103" s="64">
        <f t="shared" si="43"/>
        <v>0</v>
      </c>
      <c r="U103" s="64">
        <f t="shared" si="43"/>
        <v>0</v>
      </c>
      <c r="V103" s="64">
        <f t="shared" si="43"/>
        <v>0</v>
      </c>
      <c r="W103" s="64">
        <f t="shared" si="43"/>
        <v>0</v>
      </c>
      <c r="X103" s="64">
        <f t="shared" si="43"/>
        <v>0</v>
      </c>
      <c r="Y103" s="64">
        <f t="shared" si="43"/>
        <v>0</v>
      </c>
      <c r="Z103" s="64">
        <f t="shared" si="43"/>
        <v>0</v>
      </c>
      <c r="AA103" s="64">
        <f t="shared" si="43"/>
        <v>0</v>
      </c>
      <c r="AB103" s="64">
        <f t="shared" si="43"/>
        <v>0</v>
      </c>
      <c r="AC103" s="64">
        <f t="shared" si="43"/>
        <v>0</v>
      </c>
      <c r="AD103" s="64">
        <f t="shared" si="43"/>
        <v>0</v>
      </c>
      <c r="AE103" s="64">
        <f t="shared" si="43"/>
        <v>0</v>
      </c>
      <c r="AF103" s="81"/>
      <c r="AG103" s="22"/>
      <c r="AH103" s="22"/>
      <c r="AI103" s="22"/>
      <c r="AJ103" s="89"/>
    </row>
    <row r="104" spans="1:36" s="24" customFormat="1" x14ac:dyDescent="0.35">
      <c r="A104" s="63" t="s">
        <v>29</v>
      </c>
      <c r="B104" s="64">
        <f>B15+B47+B61+B81</f>
        <v>53131.527249999999</v>
      </c>
      <c r="C104" s="64">
        <f>C15+C47+C53+C61+C81</f>
        <v>53131.527249999999</v>
      </c>
      <c r="D104" s="64">
        <f>D15+D47+D61+D81</f>
        <v>51004.395999999993</v>
      </c>
      <c r="E104" s="64">
        <f>E15+E47+E53+E61+E81</f>
        <v>51004.395999999993</v>
      </c>
      <c r="F104" s="64">
        <f>IFERROR(E104/B104*100,0)</f>
        <v>95.996480131295286</v>
      </c>
      <c r="G104" s="64">
        <f>E104/C104*100</f>
        <v>95.996480131295286</v>
      </c>
      <c r="H104" s="64">
        <f>H105+H106+H107+H108</f>
        <v>10203.864809999999</v>
      </c>
      <c r="I104" s="64">
        <f>I15+I47+I61+I81</f>
        <v>7618.1369999999997</v>
      </c>
      <c r="J104" s="64">
        <f t="shared" si="43"/>
        <v>3753.0886200000004</v>
      </c>
      <c r="K104" s="64">
        <f t="shared" si="43"/>
        <v>3564.5309999999999</v>
      </c>
      <c r="L104" s="64">
        <f>L15+L47+L53+L61+L81</f>
        <v>3362.1325400000001</v>
      </c>
      <c r="M104" s="64">
        <f t="shared" si="43"/>
        <v>3334.3109999999997</v>
      </c>
      <c r="N104" s="64">
        <f t="shared" si="43"/>
        <v>4196.9009999999998</v>
      </c>
      <c r="O104" s="64">
        <f t="shared" si="43"/>
        <v>3334</v>
      </c>
      <c r="P104" s="64">
        <f t="shared" si="43"/>
        <v>3582.7432799999997</v>
      </c>
      <c r="Q104" s="64">
        <f>Q15+Q47+Q53+Q61+Q81</f>
        <v>4006.6349999999993</v>
      </c>
      <c r="R104" s="64">
        <f t="shared" si="43"/>
        <v>3604.2290000000003</v>
      </c>
      <c r="S104" s="64">
        <f t="shared" si="43"/>
        <v>4290.9859999999999</v>
      </c>
      <c r="T104" s="64">
        <f t="shared" si="43"/>
        <v>4661.8630000000003</v>
      </c>
      <c r="U104" s="64">
        <f t="shared" si="43"/>
        <v>3724.8449999999998</v>
      </c>
      <c r="V104" s="64">
        <f t="shared" si="43"/>
        <v>5378.88</v>
      </c>
      <c r="W104" s="64">
        <f t="shared" si="43"/>
        <v>5203.7939999999999</v>
      </c>
      <c r="X104" s="64">
        <f t="shared" si="43"/>
        <v>3546.0210000000002</v>
      </c>
      <c r="Y104" s="64">
        <f t="shared" si="43"/>
        <v>2464.875</v>
      </c>
      <c r="Z104" s="64">
        <f t="shared" si="43"/>
        <v>3963.4650000000001</v>
      </c>
      <c r="AA104" s="64">
        <f t="shared" si="43"/>
        <v>3133.116</v>
      </c>
      <c r="AB104" s="64">
        <f t="shared" si="43"/>
        <v>4091.8770000000004</v>
      </c>
      <c r="AC104" s="64">
        <f t="shared" si="43"/>
        <v>3050.8389999999999</v>
      </c>
      <c r="AD104" s="64">
        <f t="shared" si="43"/>
        <v>2786.462</v>
      </c>
      <c r="AE104" s="64">
        <f t="shared" si="43"/>
        <v>7278.3269999999993</v>
      </c>
      <c r="AF104" s="81"/>
      <c r="AG104" s="22"/>
      <c r="AH104" s="22"/>
      <c r="AI104" s="22"/>
      <c r="AJ104" s="89"/>
    </row>
    <row r="105" spans="1:36" s="24" customFormat="1" ht="52.95" customHeight="1" x14ac:dyDescent="0.35">
      <c r="A105" s="65" t="s">
        <v>30</v>
      </c>
      <c r="B105" s="64">
        <f>B16+B48+B54+B62+B82</f>
        <v>0</v>
      </c>
      <c r="C105" s="64">
        <f>C16+C48+C54+C62+C82</f>
        <v>0</v>
      </c>
      <c r="D105" s="64">
        <f>D16+D48+D54+D62+D82</f>
        <v>0</v>
      </c>
      <c r="E105" s="64">
        <f>E16+E48+E54+E62+E82</f>
        <v>0</v>
      </c>
      <c r="F105" s="64">
        <f t="shared" ref="F105" si="44">IFERROR(E105/B105*100,0)</f>
        <v>0</v>
      </c>
      <c r="G105" s="64">
        <f>IFERROR(E105/C105*100,0)</f>
        <v>0</v>
      </c>
      <c r="H105" s="64">
        <f>H16+H48+H54+H62+H82</f>
        <v>0</v>
      </c>
      <c r="I105" s="64">
        <f>I16+I48+I54+I62+I82</f>
        <v>0</v>
      </c>
      <c r="J105" s="64">
        <f t="shared" si="43"/>
        <v>0</v>
      </c>
      <c r="K105" s="64">
        <f t="shared" si="43"/>
        <v>0</v>
      </c>
      <c r="L105" s="64">
        <f t="shared" si="43"/>
        <v>0</v>
      </c>
      <c r="M105" s="64">
        <f t="shared" si="43"/>
        <v>0</v>
      </c>
      <c r="N105" s="64">
        <f t="shared" si="43"/>
        <v>0</v>
      </c>
      <c r="O105" s="64">
        <f t="shared" si="43"/>
        <v>0</v>
      </c>
      <c r="P105" s="64">
        <f t="shared" si="43"/>
        <v>0</v>
      </c>
      <c r="Q105" s="64">
        <v>0</v>
      </c>
      <c r="R105" s="64">
        <f t="shared" si="43"/>
        <v>0</v>
      </c>
      <c r="S105" s="64">
        <f t="shared" si="43"/>
        <v>0</v>
      </c>
      <c r="T105" s="64">
        <f t="shared" si="43"/>
        <v>0</v>
      </c>
      <c r="U105" s="64">
        <f t="shared" si="43"/>
        <v>0</v>
      </c>
      <c r="V105" s="64">
        <f t="shared" si="43"/>
        <v>0</v>
      </c>
      <c r="W105" s="64">
        <f t="shared" si="43"/>
        <v>0</v>
      </c>
      <c r="X105" s="64">
        <f>X16+X48+X54+X62+X82</f>
        <v>0</v>
      </c>
      <c r="Y105" s="64">
        <f t="shared" si="43"/>
        <v>0</v>
      </c>
      <c r="Z105" s="64">
        <f t="shared" si="43"/>
        <v>0</v>
      </c>
      <c r="AA105" s="64">
        <f t="shared" si="43"/>
        <v>0</v>
      </c>
      <c r="AB105" s="64">
        <f t="shared" si="43"/>
        <v>0</v>
      </c>
      <c r="AC105" s="64">
        <f t="shared" si="43"/>
        <v>0</v>
      </c>
      <c r="AD105" s="64">
        <f t="shared" si="43"/>
        <v>0</v>
      </c>
      <c r="AE105" s="64">
        <f t="shared" si="43"/>
        <v>0</v>
      </c>
      <c r="AF105" s="81"/>
      <c r="AG105" s="22"/>
      <c r="AH105" s="22"/>
      <c r="AI105" s="22"/>
      <c r="AJ105" s="89"/>
    </row>
    <row r="106" spans="1:36" s="24" customFormat="1" ht="45" customHeight="1" x14ac:dyDescent="0.35">
      <c r="A106" s="61" t="s">
        <v>52</v>
      </c>
      <c r="B106" s="62">
        <f>B107+B108+B109+B110</f>
        <v>53860.402249999999</v>
      </c>
      <c r="C106" s="62">
        <f>C107+C108+C109+C110</f>
        <v>53860.402249999992</v>
      </c>
      <c r="D106" s="62">
        <f>D109+D103</f>
        <v>51733.275999999991</v>
      </c>
      <c r="E106" s="62">
        <f>E108+E109</f>
        <v>51733.275999999991</v>
      </c>
      <c r="F106" s="62">
        <f>E106/B106*100</f>
        <v>96.050667724079233</v>
      </c>
      <c r="G106" s="105">
        <f>IFERROR(E106/C106*100,0)</f>
        <v>96.050667724079247</v>
      </c>
      <c r="H106" s="62">
        <f t="shared" ref="H106:AE106" si="45">H107+H108+H109+H110</f>
        <v>10203.864809999999</v>
      </c>
      <c r="I106" s="62">
        <f t="shared" si="45"/>
        <v>7618.1369999999997</v>
      </c>
      <c r="J106" s="62">
        <f t="shared" si="45"/>
        <v>3753.0886200000004</v>
      </c>
      <c r="K106" s="62">
        <f t="shared" si="45"/>
        <v>3564.5309999999999</v>
      </c>
      <c r="L106" s="62">
        <f t="shared" si="45"/>
        <v>3362.1325400000001</v>
      </c>
      <c r="M106" s="62">
        <f t="shared" si="45"/>
        <v>3334.3109999999997</v>
      </c>
      <c r="N106" s="62">
        <f t="shared" si="45"/>
        <v>4196.9009999999998</v>
      </c>
      <c r="O106" s="62">
        <f t="shared" si="45"/>
        <v>3334</v>
      </c>
      <c r="P106" s="62">
        <f t="shared" si="45"/>
        <v>4311.6182799999997</v>
      </c>
      <c r="Q106" s="105">
        <f t="shared" si="45"/>
        <v>4735.5149999999994</v>
      </c>
      <c r="R106" s="62">
        <f t="shared" si="45"/>
        <v>3604.2290000000003</v>
      </c>
      <c r="S106" s="62">
        <f t="shared" si="45"/>
        <v>4290.9859999999999</v>
      </c>
      <c r="T106" s="62">
        <f t="shared" si="45"/>
        <v>4661.8630000000003</v>
      </c>
      <c r="U106" s="62">
        <f t="shared" si="45"/>
        <v>3724.8449999999998</v>
      </c>
      <c r="V106" s="62">
        <f t="shared" si="45"/>
        <v>5378.88</v>
      </c>
      <c r="W106" s="62">
        <f t="shared" si="45"/>
        <v>5203.7939999999999</v>
      </c>
      <c r="X106" s="62">
        <f t="shared" si="45"/>
        <v>3546.0210000000002</v>
      </c>
      <c r="Y106" s="62">
        <f t="shared" si="45"/>
        <v>2464.875</v>
      </c>
      <c r="Z106" s="62">
        <f t="shared" si="45"/>
        <v>3963.4650000000001</v>
      </c>
      <c r="AA106" s="62">
        <f t="shared" si="45"/>
        <v>3133.116</v>
      </c>
      <c r="AB106" s="62">
        <f t="shared" si="45"/>
        <v>4091.8770000000004</v>
      </c>
      <c r="AC106" s="62">
        <f t="shared" si="45"/>
        <v>3050.8389999999999</v>
      </c>
      <c r="AD106" s="62">
        <f t="shared" si="45"/>
        <v>2786.462</v>
      </c>
      <c r="AE106" s="62">
        <f t="shared" si="45"/>
        <v>7278.3269999999993</v>
      </c>
      <c r="AF106" s="62"/>
      <c r="AG106" s="22"/>
      <c r="AH106" s="22"/>
      <c r="AI106" s="22"/>
      <c r="AJ106" s="89"/>
    </row>
    <row r="107" spans="1:36" s="24" customFormat="1" ht="56.4" customHeight="1" x14ac:dyDescent="0.35">
      <c r="A107" s="63" t="s">
        <v>27</v>
      </c>
      <c r="B107" s="64">
        <f t="shared" ref="B107:E108" si="46">B13+B45+B51+B59+B79</f>
        <v>0</v>
      </c>
      <c r="C107" s="64">
        <f t="shared" si="46"/>
        <v>0</v>
      </c>
      <c r="D107" s="64">
        <f t="shared" si="46"/>
        <v>0</v>
      </c>
      <c r="E107" s="64">
        <f t="shared" si="46"/>
        <v>0</v>
      </c>
      <c r="F107" s="64">
        <f>IFERROR(E107/B107*100,0)</f>
        <v>0</v>
      </c>
      <c r="G107" s="64" t="s">
        <v>39</v>
      </c>
      <c r="H107" s="64">
        <f t="shared" ref="H107:AE110" si="47">H13+H45+H51+H59+H79</f>
        <v>0</v>
      </c>
      <c r="I107" s="64">
        <f t="shared" si="47"/>
        <v>0</v>
      </c>
      <c r="J107" s="64">
        <f t="shared" si="47"/>
        <v>0</v>
      </c>
      <c r="K107" s="64">
        <f t="shared" si="47"/>
        <v>0</v>
      </c>
      <c r="L107" s="64">
        <f t="shared" si="47"/>
        <v>0</v>
      </c>
      <c r="M107" s="64">
        <f t="shared" si="47"/>
        <v>0</v>
      </c>
      <c r="N107" s="64">
        <f t="shared" si="47"/>
        <v>0</v>
      </c>
      <c r="O107" s="64">
        <f t="shared" si="47"/>
        <v>0</v>
      </c>
      <c r="P107" s="64">
        <f t="shared" si="47"/>
        <v>0</v>
      </c>
      <c r="Q107" s="64">
        <v>0</v>
      </c>
      <c r="R107" s="64">
        <f t="shared" si="47"/>
        <v>0</v>
      </c>
      <c r="S107" s="64">
        <f t="shared" si="47"/>
        <v>0</v>
      </c>
      <c r="T107" s="64">
        <f t="shared" si="47"/>
        <v>0</v>
      </c>
      <c r="U107" s="64">
        <f t="shared" si="47"/>
        <v>0</v>
      </c>
      <c r="V107" s="64">
        <f>V80</f>
        <v>0</v>
      </c>
      <c r="W107" s="64">
        <f t="shared" si="47"/>
        <v>0</v>
      </c>
      <c r="X107" s="64">
        <f t="shared" si="47"/>
        <v>0</v>
      </c>
      <c r="Y107" s="64">
        <f t="shared" si="47"/>
        <v>0</v>
      </c>
      <c r="Z107" s="64">
        <f t="shared" si="47"/>
        <v>0</v>
      </c>
      <c r="AA107" s="64">
        <f t="shared" si="47"/>
        <v>0</v>
      </c>
      <c r="AB107" s="64">
        <f t="shared" si="47"/>
        <v>0</v>
      </c>
      <c r="AC107" s="64">
        <f t="shared" si="47"/>
        <v>0</v>
      </c>
      <c r="AD107" s="64">
        <f t="shared" si="47"/>
        <v>0</v>
      </c>
      <c r="AE107" s="64">
        <f t="shared" si="47"/>
        <v>0</v>
      </c>
      <c r="AF107" s="64"/>
      <c r="AG107" s="22"/>
      <c r="AH107" s="22"/>
      <c r="AI107" s="22"/>
      <c r="AJ107" s="89"/>
    </row>
    <row r="108" spans="1:36" s="24" customFormat="1" ht="61.2" customHeight="1" x14ac:dyDescent="0.35">
      <c r="A108" s="63" t="s">
        <v>28</v>
      </c>
      <c r="B108" s="64">
        <f>B14+B46+B66+B80</f>
        <v>728.875</v>
      </c>
      <c r="C108" s="64">
        <f t="shared" si="46"/>
        <v>728.875</v>
      </c>
      <c r="D108" s="64">
        <f t="shared" ref="D108:E110" si="48">D14+D46+D52+D60+D80</f>
        <v>728.88</v>
      </c>
      <c r="E108" s="64">
        <f t="shared" si="48"/>
        <v>728.88</v>
      </c>
      <c r="F108" s="64">
        <f>IFERROR(E108/B108*100,0)</f>
        <v>100.0006859886812</v>
      </c>
      <c r="G108" s="64">
        <f>IFERROR(E108/C108*100,0)</f>
        <v>100.0006859886812</v>
      </c>
      <c r="H108" s="64">
        <f t="shared" si="47"/>
        <v>0</v>
      </c>
      <c r="I108" s="64">
        <f t="shared" si="47"/>
        <v>0</v>
      </c>
      <c r="J108" s="64">
        <f t="shared" si="47"/>
        <v>0</v>
      </c>
      <c r="K108" s="64">
        <f t="shared" si="47"/>
        <v>0</v>
      </c>
      <c r="L108" s="64">
        <f t="shared" si="47"/>
        <v>0</v>
      </c>
      <c r="M108" s="64">
        <f t="shared" si="47"/>
        <v>0</v>
      </c>
      <c r="N108" s="64">
        <f t="shared" si="47"/>
        <v>0</v>
      </c>
      <c r="O108" s="64">
        <f t="shared" si="47"/>
        <v>0</v>
      </c>
      <c r="P108" s="64">
        <f t="shared" si="47"/>
        <v>728.875</v>
      </c>
      <c r="Q108" s="64">
        <f t="shared" si="47"/>
        <v>728.88</v>
      </c>
      <c r="R108" s="64">
        <f t="shared" si="47"/>
        <v>0</v>
      </c>
      <c r="S108" s="64">
        <f t="shared" si="47"/>
        <v>0</v>
      </c>
      <c r="T108" s="64">
        <f t="shared" si="47"/>
        <v>0</v>
      </c>
      <c r="U108" s="64">
        <f t="shared" si="47"/>
        <v>0</v>
      </c>
      <c r="V108" s="64">
        <f t="shared" si="47"/>
        <v>0</v>
      </c>
      <c r="W108" s="64">
        <f t="shared" si="47"/>
        <v>0</v>
      </c>
      <c r="X108" s="64">
        <f t="shared" si="47"/>
        <v>0</v>
      </c>
      <c r="Y108" s="64">
        <f t="shared" si="47"/>
        <v>0</v>
      </c>
      <c r="Z108" s="64">
        <f t="shared" si="47"/>
        <v>0</v>
      </c>
      <c r="AA108" s="64">
        <f t="shared" si="47"/>
        <v>0</v>
      </c>
      <c r="AB108" s="64">
        <f t="shared" si="47"/>
        <v>0</v>
      </c>
      <c r="AC108" s="64">
        <f t="shared" si="47"/>
        <v>0</v>
      </c>
      <c r="AD108" s="64">
        <f t="shared" si="47"/>
        <v>0</v>
      </c>
      <c r="AE108" s="64">
        <f t="shared" si="47"/>
        <v>0</v>
      </c>
      <c r="AF108" s="81"/>
      <c r="AG108" s="22"/>
      <c r="AH108" s="22"/>
      <c r="AI108" s="22"/>
      <c r="AJ108" s="89"/>
    </row>
    <row r="109" spans="1:36" s="24" customFormat="1" ht="46.95" customHeight="1" x14ac:dyDescent="0.35">
      <c r="A109" s="63" t="s">
        <v>29</v>
      </c>
      <c r="B109" s="64">
        <f>B15+B47+B53+B61+B81</f>
        <v>53131.527249999999</v>
      </c>
      <c r="C109" s="64">
        <f>H109+J109+L109+N109+P109+R109+T109+V109+X109+Z109+AB109+AD109</f>
        <v>53131.527249999992</v>
      </c>
      <c r="D109" s="64">
        <f t="shared" si="48"/>
        <v>51004.395999999993</v>
      </c>
      <c r="E109" s="64">
        <f t="shared" si="48"/>
        <v>51004.395999999993</v>
      </c>
      <c r="F109" s="64">
        <f>E109/B109*100</f>
        <v>95.996480131295286</v>
      </c>
      <c r="G109" s="64">
        <f>E109/C109*100</f>
        <v>95.9964801312953</v>
      </c>
      <c r="H109" s="64">
        <f t="shared" ref="H109:AE109" si="49">H15+H47+H53+H61+H81</f>
        <v>10203.864809999999</v>
      </c>
      <c r="I109" s="64">
        <f t="shared" si="49"/>
        <v>7618.1369999999997</v>
      </c>
      <c r="J109" s="64">
        <f t="shared" si="49"/>
        <v>3753.0886200000004</v>
      </c>
      <c r="K109" s="64">
        <f t="shared" si="49"/>
        <v>3564.5309999999999</v>
      </c>
      <c r="L109" s="64">
        <f t="shared" si="49"/>
        <v>3362.1325400000001</v>
      </c>
      <c r="M109" s="64">
        <f t="shared" si="49"/>
        <v>3334.3109999999997</v>
      </c>
      <c r="N109" s="64">
        <f t="shared" si="49"/>
        <v>4196.9009999999998</v>
      </c>
      <c r="O109" s="64">
        <f t="shared" si="49"/>
        <v>3334</v>
      </c>
      <c r="P109" s="64">
        <f t="shared" si="49"/>
        <v>3582.7432799999997</v>
      </c>
      <c r="Q109" s="64">
        <f t="shared" si="49"/>
        <v>4006.6349999999993</v>
      </c>
      <c r="R109" s="64">
        <f t="shared" si="49"/>
        <v>3604.2290000000003</v>
      </c>
      <c r="S109" s="64">
        <f t="shared" si="49"/>
        <v>4290.9859999999999</v>
      </c>
      <c r="T109" s="64">
        <f t="shared" si="49"/>
        <v>4661.8630000000003</v>
      </c>
      <c r="U109" s="64">
        <f t="shared" si="49"/>
        <v>3724.8449999999998</v>
      </c>
      <c r="V109" s="64">
        <f t="shared" si="49"/>
        <v>5378.88</v>
      </c>
      <c r="W109" s="64">
        <f t="shared" si="49"/>
        <v>5203.7939999999999</v>
      </c>
      <c r="X109" s="64">
        <f t="shared" si="49"/>
        <v>3546.0210000000002</v>
      </c>
      <c r="Y109" s="64">
        <f t="shared" si="49"/>
        <v>2464.875</v>
      </c>
      <c r="Z109" s="64">
        <f t="shared" si="49"/>
        <v>3963.4650000000001</v>
      </c>
      <c r="AA109" s="64">
        <f t="shared" si="49"/>
        <v>3133.116</v>
      </c>
      <c r="AB109" s="64">
        <f t="shared" si="49"/>
        <v>4091.8770000000004</v>
      </c>
      <c r="AC109" s="64">
        <f t="shared" si="49"/>
        <v>3050.8389999999999</v>
      </c>
      <c r="AD109" s="64">
        <f t="shared" si="49"/>
        <v>2786.462</v>
      </c>
      <c r="AE109" s="64">
        <f t="shared" si="49"/>
        <v>7278.3269999999993</v>
      </c>
      <c r="AF109" s="64"/>
      <c r="AG109" s="22"/>
      <c r="AH109" s="22"/>
      <c r="AI109" s="22"/>
      <c r="AJ109" s="89"/>
    </row>
    <row r="110" spans="1:36" s="24" customFormat="1" ht="38.4" customHeight="1" x14ac:dyDescent="0.35">
      <c r="A110" s="65" t="s">
        <v>30</v>
      </c>
      <c r="B110" s="64">
        <f>B16+B48+B54+B62+B82</f>
        <v>0</v>
      </c>
      <c r="C110" s="64">
        <f>C16+C48+C54+C62+C82</f>
        <v>0</v>
      </c>
      <c r="D110" s="64">
        <f t="shared" si="48"/>
        <v>0</v>
      </c>
      <c r="E110" s="64">
        <f t="shared" si="48"/>
        <v>0</v>
      </c>
      <c r="F110" s="64">
        <f>IFERROR(E110/B110*100,0)</f>
        <v>0</v>
      </c>
      <c r="G110" s="64">
        <f>IFERROR(E110/C110*100,0)</f>
        <v>0</v>
      </c>
      <c r="H110" s="64">
        <f t="shared" si="47"/>
        <v>0</v>
      </c>
      <c r="I110" s="64">
        <f t="shared" si="47"/>
        <v>0</v>
      </c>
      <c r="J110" s="64">
        <f t="shared" si="47"/>
        <v>0</v>
      </c>
      <c r="K110" s="64">
        <f t="shared" si="47"/>
        <v>0</v>
      </c>
      <c r="L110" s="64">
        <f t="shared" si="47"/>
        <v>0</v>
      </c>
      <c r="M110" s="64">
        <f t="shared" si="47"/>
        <v>0</v>
      </c>
      <c r="N110" s="64">
        <f t="shared" si="47"/>
        <v>0</v>
      </c>
      <c r="O110" s="64">
        <f t="shared" si="47"/>
        <v>0</v>
      </c>
      <c r="P110" s="64">
        <f>P16+P48+P54+P62+P82</f>
        <v>0</v>
      </c>
      <c r="Q110" s="64">
        <f t="shared" ref="Q110:AE110" si="50">Q16+Q48+Q54+Q62+Q82</f>
        <v>0</v>
      </c>
      <c r="R110" s="64">
        <f t="shared" si="50"/>
        <v>0</v>
      </c>
      <c r="S110" s="64">
        <f t="shared" si="50"/>
        <v>0</v>
      </c>
      <c r="T110" s="64">
        <f t="shared" si="50"/>
        <v>0</v>
      </c>
      <c r="U110" s="64">
        <f t="shared" si="50"/>
        <v>0</v>
      </c>
      <c r="V110" s="64">
        <f t="shared" si="50"/>
        <v>0</v>
      </c>
      <c r="W110" s="64">
        <f t="shared" si="50"/>
        <v>0</v>
      </c>
      <c r="X110" s="64">
        <f t="shared" si="50"/>
        <v>0</v>
      </c>
      <c r="Y110" s="64">
        <f t="shared" si="50"/>
        <v>0</v>
      </c>
      <c r="Z110" s="64">
        <f t="shared" si="50"/>
        <v>0</v>
      </c>
      <c r="AA110" s="64">
        <f t="shared" si="50"/>
        <v>0</v>
      </c>
      <c r="AB110" s="64">
        <f t="shared" si="50"/>
        <v>0</v>
      </c>
      <c r="AC110" s="64">
        <f t="shared" si="50"/>
        <v>0</v>
      </c>
      <c r="AD110" s="64">
        <f t="shared" si="50"/>
        <v>0</v>
      </c>
      <c r="AE110" s="64">
        <f t="shared" si="50"/>
        <v>0</v>
      </c>
      <c r="AF110" s="81"/>
      <c r="AG110" s="22"/>
      <c r="AH110" s="22"/>
      <c r="AI110" s="22"/>
      <c r="AJ110" s="89"/>
    </row>
    <row r="111" spans="1:36" s="2" customFormat="1" x14ac:dyDescent="0.35">
      <c r="B111" s="22"/>
      <c r="C111" s="4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G111" s="22"/>
      <c r="AH111" s="22"/>
      <c r="AJ111" s="89"/>
    </row>
    <row r="112" spans="1:36" s="2" customFormat="1" x14ac:dyDescent="0.35">
      <c r="B112" s="22"/>
      <c r="AC112" s="22"/>
      <c r="AI112" s="66"/>
      <c r="AJ112" s="90"/>
    </row>
    <row r="113" spans="1:31" x14ac:dyDescent="0.35">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row>
    <row r="114" spans="1:31" x14ac:dyDescent="0.35">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row>
    <row r="115" spans="1:31" x14ac:dyDescent="0.35">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row>
    <row r="116" spans="1:31" x14ac:dyDescent="0.35">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row>
    <row r="120" spans="1:31" ht="25.8" x14ac:dyDescent="0.5">
      <c r="A120" s="68"/>
      <c r="B120" s="68"/>
      <c r="C120" s="68"/>
      <c r="D120" s="68"/>
      <c r="E120" s="68"/>
      <c r="F120" s="68"/>
      <c r="G120" s="68"/>
      <c r="H120" s="68"/>
      <c r="I120" s="68"/>
      <c r="J120" s="68"/>
      <c r="K120" s="68"/>
      <c r="L120" s="68"/>
      <c r="M120" s="68"/>
      <c r="N120" s="68"/>
      <c r="O120" s="68"/>
      <c r="P120" s="68"/>
      <c r="Q120" s="68"/>
      <c r="R120" s="68"/>
      <c r="S120" s="68"/>
      <c r="T120" s="68"/>
      <c r="U120" s="68"/>
    </row>
    <row r="168" spans="6:6" x14ac:dyDescent="0.35">
      <c r="F168" s="3">
        <v>0</v>
      </c>
    </row>
  </sheetData>
  <mergeCells count="28">
    <mergeCell ref="A41:AF41"/>
    <mergeCell ref="A42:AF42"/>
    <mergeCell ref="A55:AF55"/>
    <mergeCell ref="A56:AF56"/>
    <mergeCell ref="A75:AF75"/>
    <mergeCell ref="A76:AF76"/>
    <mergeCell ref="Z6:AA6"/>
    <mergeCell ref="AB6:AC6"/>
    <mergeCell ref="AD6:AE6"/>
    <mergeCell ref="AF6:AF7"/>
    <mergeCell ref="A9:AF9"/>
    <mergeCell ref="A10:AF10"/>
    <mergeCell ref="N6:O6"/>
    <mergeCell ref="P6:Q6"/>
    <mergeCell ref="R6:S6"/>
    <mergeCell ref="T6:U6"/>
    <mergeCell ref="V6:W6"/>
    <mergeCell ref="X6:Y6"/>
    <mergeCell ref="A6:A7"/>
    <mergeCell ref="F6:G6"/>
    <mergeCell ref="H6:I6"/>
    <mergeCell ref="J6:K6"/>
    <mergeCell ref="L6:M6"/>
    <mergeCell ref="A1:AD1"/>
    <mergeCell ref="A2:AD2"/>
    <mergeCell ref="A3:AD3"/>
    <mergeCell ref="A4:AD4"/>
    <mergeCell ref="AB5:AD5"/>
  </mergeCells>
  <hyperlinks>
    <hyperlink ref="A4:AD4" location="Оглавление!A1" display="Комплексный план (сетевой график) по реализации муниципальной программы &quot;Развитие институтов гражданского общества города Когалыма&quot;"/>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2025-03-28T11:57:21Z</dcterms:modified>
</cp:coreProperties>
</file>