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500" windowHeight="5550"/>
  </bookViews>
  <sheets>
    <sheet name="МП СЭР" sheetId="4" r:id="rId1"/>
  </sheets>
  <definedNames>
    <definedName name="_xlnm._FilterDatabase" localSheetId="0" hidden="1">'МП СЭР'!$A$1:$AJ$161</definedName>
    <definedName name="Z_14AFD6C3_FC5A_47D1_B6D3_4DD498FDE7ED_.wvu.Cols" localSheetId="0" hidden="1">'МП СЭР'!$AG:$AL</definedName>
    <definedName name="Z_14AFD6C3_FC5A_47D1_B6D3_4DD498FDE7ED_.wvu.FilterData" localSheetId="0" hidden="1">'МП СЭР'!$A$1:$AJ$161</definedName>
    <definedName name="Z_14AFD6C3_FC5A_47D1_B6D3_4DD498FDE7ED_.wvu.Rows" localSheetId="0" hidden="1">'МП СЭР'!$20:$21,'МП СЭР'!$25:$25,'МП СЭР'!$28:$28,'МП СЭР'!$30:$31,'МП СЭР'!$34:$34,'МП СЭР'!$36:$37,'МП СЭР'!$40:$40,'МП СЭР'!$44:$44,'МП СЭР'!#REF!,'МП СЭР'!$56:$56,'МП СЭР'!$63:$63,'МП СЭР'!$65:$65,'МП СЭР'!#REF!,'МП СЭР'!#REF!,'МП СЭР'!$83:$83,'МП СЭР'!$92:$93,'МП СЭР'!#REF!,'МП СЭР'!$95:$99,'МП СЭР'!#REF!,'МП СЭР'!$161:$161,'МП СЭР'!#REF!</definedName>
    <definedName name="Z_2AF45B98_3FC6_43DD_9E58_AF3952E14D39_.wvu.FilterData" localSheetId="0" hidden="1">'МП СЭР'!$A$1:$AJ$161</definedName>
    <definedName name="Z_2D22DDA1_0B32_4042_8E55_53A9917D8437_.wvu.Cols" localSheetId="0" hidden="1">'МП СЭР'!$AG:$AL</definedName>
    <definedName name="Z_2D22DDA1_0B32_4042_8E55_53A9917D8437_.wvu.FilterData" localSheetId="0" hidden="1">'МП СЭР'!$A$1:$AJ$161</definedName>
    <definedName name="Z_2D22DDA1_0B32_4042_8E55_53A9917D8437_.wvu.Rows" localSheetId="0" hidden="1">'МП СЭР'!$20:$21,'МП СЭР'!$25:$25,'МП СЭР'!$28:$28,'МП СЭР'!$30:$31,'МП СЭР'!$34:$34,'МП СЭР'!$36:$37,'МП СЭР'!$40:$40,'МП СЭР'!$44:$44,'МП СЭР'!#REF!,'МП СЭР'!$56:$56,'МП СЭР'!$63:$63,'МП СЭР'!$65:$65,'МП СЭР'!#REF!,'МП СЭР'!#REF!,'МП СЭР'!$83:$83,'МП СЭР'!$92:$93,'МП СЭР'!#REF!,'МП СЭР'!$95:$99,'МП СЭР'!#REF!,'МП СЭР'!$161:$161,'МП СЭР'!#REF!</definedName>
    <definedName name="Z_356BE809_9589_4A4C_A8C3_12B5A4A1A47A_.wvu.Cols" localSheetId="0" hidden="1">'МП СЭР'!$AG:$AL</definedName>
    <definedName name="Z_356BE809_9589_4A4C_A8C3_12B5A4A1A47A_.wvu.FilterData" localSheetId="0" hidden="1">'МП СЭР'!$A$1:$AJ$161</definedName>
    <definedName name="Z_356BE809_9589_4A4C_A8C3_12B5A4A1A47A_.wvu.Rows" localSheetId="0" hidden="1">'МП СЭР'!$20:$21,'МП СЭР'!$25:$25,'МП СЭР'!$28:$28,'МП СЭР'!$30:$31,'МП СЭР'!$34:$34,'МП СЭР'!$36:$37,'МП СЭР'!$40:$40,'МП СЭР'!$44:$44,'МП СЭР'!#REF!,'МП СЭР'!$56:$56,'МП СЭР'!$63:$63,'МП СЭР'!$65:$65,'МП СЭР'!#REF!,'МП СЭР'!#REF!,'МП СЭР'!$83:$83,'МП СЭР'!$92:$93,'МП СЭР'!#REF!,'МП СЭР'!$95:$99,'МП СЭР'!#REF!,'МП СЭР'!$161:$161,'МП СЭР'!#REF!</definedName>
    <definedName name="Z_3680FFF4_6D9F_486C_AA14_8F72F0313081_.wvu.Cols" localSheetId="0" hidden="1">'МП СЭР'!$AG:$AL</definedName>
    <definedName name="Z_3680FFF4_6D9F_486C_AA14_8F72F0313081_.wvu.FilterData" localSheetId="0" hidden="1">'МП СЭР'!$A$1:$AJ$161</definedName>
    <definedName name="Z_3680FFF4_6D9F_486C_AA14_8F72F0313081_.wvu.Rows" localSheetId="0" hidden="1">'МП СЭР'!$20:$21,'МП СЭР'!$25:$25,'МП СЭР'!$28:$28,'МП СЭР'!$30:$31,'МП СЭР'!$34:$34,'МП СЭР'!$36:$37,'МП СЭР'!$40:$40,'МП СЭР'!$44:$44,'МП СЭР'!#REF!,'МП СЭР'!$56:$56,'МП СЭР'!$63:$63,'МП СЭР'!$65:$65,'МП СЭР'!#REF!,'МП СЭР'!#REF!,'МП СЭР'!$83:$83,'МП СЭР'!$92:$93,'МП СЭР'!#REF!,'МП СЭР'!$95:$99,'МП СЭР'!#REF!,'МП СЭР'!$161:$161,'МП СЭР'!#REF!</definedName>
    <definedName name="Z_388A1E4B_B5AE_4D91_9FF1_5AD49EECDDED_.wvu.Cols" localSheetId="0" hidden="1">'МП СЭР'!$AG:$AL</definedName>
    <definedName name="Z_388A1E4B_B5AE_4D91_9FF1_5AD49EECDDED_.wvu.FilterData" localSheetId="0" hidden="1">'МП СЭР'!$A$1:$AJ$161</definedName>
    <definedName name="Z_388A1E4B_B5AE_4D91_9FF1_5AD49EECDDED_.wvu.Rows" localSheetId="0" hidden="1">'МП СЭР'!$92:$92,'МП СЭР'!$95:$99</definedName>
    <definedName name="Z_3B746F1D_385E_47E1_9DD6_DF5EE791B92F_.wvu.Cols" localSheetId="0" hidden="1">'МП СЭР'!$AG:$AL</definedName>
    <definedName name="Z_3B746F1D_385E_47E1_9DD6_DF5EE791B92F_.wvu.FilterData" localSheetId="0" hidden="1">'МП СЭР'!$A$1:$AJ$161</definedName>
    <definedName name="Z_5542A21B_42E1_48F5_9CCB_DE1A82110182_.wvu.FilterData" localSheetId="0" hidden="1">'МП СЭР'!$A$1:$AJ$161</definedName>
    <definedName name="Z_60316D21_4A2C_431E_9A80_483B098C48B4_.wvu.Cols" localSheetId="0" hidden="1">'МП СЭР'!$AG:$AL</definedName>
    <definedName name="Z_60316D21_4A2C_431E_9A80_483B098C48B4_.wvu.FilterData" localSheetId="0" hidden="1">'МП СЭР'!$A$1:$AJ$161</definedName>
    <definedName name="Z_60316D21_4A2C_431E_9A80_483B098C48B4_.wvu.Rows" localSheetId="0" hidden="1">'МП СЭР'!#REF!</definedName>
    <definedName name="Z_63473B3F_A685_4EE9_A01B_183212BE5C53_.wvu.Cols" localSheetId="0" hidden="1">'МП СЭР'!$AG:$AL</definedName>
    <definedName name="Z_63473B3F_A685_4EE9_A01B_183212BE5C53_.wvu.FilterData" localSheetId="0" hidden="1">'МП СЭР'!$A$1:$AJ$161</definedName>
    <definedName name="Z_63473B3F_A685_4EE9_A01B_183212BE5C53_.wvu.Rows" localSheetId="0" hidden="1">'МП СЭР'!$20:$21,'МП СЭР'!$25:$25,'МП СЭР'!$28:$28,'МП СЭР'!$30:$31,'МП СЭР'!$34:$34,'МП СЭР'!$36:$37,'МП СЭР'!$40:$40,'МП СЭР'!$44:$44,'МП СЭР'!#REF!,'МП СЭР'!$56:$56,'МП СЭР'!$63:$63,'МП СЭР'!$65:$65,'МП СЭР'!#REF!,'МП СЭР'!#REF!,'МП СЭР'!$83:$83,'МП СЭР'!$92:$93,'МП СЭР'!#REF!,'МП СЭР'!$95:$99,'МП СЭР'!#REF!,'МП СЭР'!$161:$161,'МП СЭР'!#REF!</definedName>
    <definedName name="Z_67959110_810A_48DC_8557_7A749BB9427E_.wvu.Cols" localSheetId="0" hidden="1">'МП СЭР'!$AG:$AL</definedName>
    <definedName name="Z_67959110_810A_48DC_8557_7A749BB9427E_.wvu.FilterData" localSheetId="0" hidden="1">'МП СЭР'!$A$1:$AJ$161</definedName>
    <definedName name="Z_79971965_4C3E_4F6D_82D4_06E9338FB302_.wvu.Cols" localSheetId="0" hidden="1">'МП СЭР'!$AG:$AL</definedName>
    <definedName name="Z_79971965_4C3E_4F6D_82D4_06E9338FB302_.wvu.FilterData" localSheetId="0" hidden="1">'МП СЭР'!$A$1:$AJ$161</definedName>
    <definedName name="Z_7C652CC3_AEBA_4CE1_8785_60610E85E470_.wvu.Cols" localSheetId="0" hidden="1">'МП СЭР'!$AG:$AL</definedName>
    <definedName name="Z_7C652CC3_AEBA_4CE1_8785_60610E85E470_.wvu.FilterData" localSheetId="0" hidden="1">'МП СЭР'!$A$1:$AJ$161</definedName>
    <definedName name="Z_7C652CC3_AEBA_4CE1_8785_60610E85E470_.wvu.Rows" localSheetId="0" hidden="1">'МП СЭР'!$20:$21,'МП СЭР'!$25:$25,'МП СЭР'!$28:$28,'МП СЭР'!$30:$31,'МП СЭР'!$34:$34,'МП СЭР'!$36:$37,'МП СЭР'!$40:$40,'МП СЭР'!$44:$44,'МП СЭР'!#REF!,'МП СЭР'!$53:$53,'МП СЭР'!$56:$56,'МП СЭР'!$59:$59,'МП СЭР'!$65:$80,'МП СЭР'!$83:$83,'МП СЭР'!$86:$86,'МП СЭР'!$92:$93,'МП СЭР'!$95:$99,'МП СЭР'!$102:$102,'МП СЭР'!$105:$105,'МП СЭР'!$111:$111,'МП СЭР'!$117:$117,'МП СЭР'!$123:$123,'МП СЭР'!$161:$161,'МП СЭР'!#REF!</definedName>
    <definedName name="Z_7D83ADC9_554F_49F5_9F3A_8020034AA83A_.wvu.Cols" localSheetId="0" hidden="1">'МП СЭР'!$AG:$AL</definedName>
    <definedName name="Z_7D83ADC9_554F_49F5_9F3A_8020034AA83A_.wvu.FilterData" localSheetId="0" hidden="1">'МП СЭР'!$A$1:$AJ$161</definedName>
    <definedName name="Z_7DE9713E_1F38_437C_8FB6_9C29DB24E5B8_.wvu.Cols" localSheetId="0" hidden="1">'МП СЭР'!$AG:$AL</definedName>
    <definedName name="Z_7DE9713E_1F38_437C_8FB6_9C29DB24E5B8_.wvu.FilterData" localSheetId="0" hidden="1">'МП СЭР'!$A$1:$AJ$161</definedName>
    <definedName name="Z_7DE9713E_1F38_437C_8FB6_9C29DB24E5B8_.wvu.Rows" localSheetId="0" hidden="1">'МП СЭР'!$20:$21,'МП СЭР'!$25:$25,'МП СЭР'!$28:$28,'МП СЭР'!$30:$31,'МП СЭР'!$34:$34,'МП СЭР'!$36:$37,'МП СЭР'!$40:$40,'МП СЭР'!$44:$44,'МП СЭР'!#REF!,'МП СЭР'!$56:$56,'МП СЭР'!$63:$63,'МП СЭР'!$65:$65,'МП СЭР'!#REF!,'МП СЭР'!#REF!,'МП СЭР'!$83:$83,'МП СЭР'!$92:$93,'МП СЭР'!#REF!,'МП СЭР'!$95:$99,'МП СЭР'!#REF!,'МП СЭР'!$161:$161,'МП СЭР'!#REF!</definedName>
    <definedName name="Z_7E4D5209_3514_4B4B_9D2B_9C42A7BE704E_.wvu.FilterData" localSheetId="0" hidden="1">'МП СЭР'!$A$1:$AJ$161</definedName>
    <definedName name="Z_8991206F_96BC_4E4A_9BEF_FB119480CFE1_.wvu.Cols" localSheetId="0" hidden="1">'МП СЭР'!$AG:$AL</definedName>
    <definedName name="Z_8991206F_96BC_4E4A_9BEF_FB119480CFE1_.wvu.FilterData" localSheetId="0" hidden="1">'МП СЭР'!$A$1:$AJ$161</definedName>
    <definedName name="Z_8FFB145C_1CB2_43A3_8A3A_27A8E60A8F1E_.wvu.FilterData" localSheetId="0" hidden="1">'МП СЭР'!$A$1:$AJ$161</definedName>
    <definedName name="Z_98C023E4_2EC8_4DC1_A071_6A5E08CAF74A_.wvu.FilterData" localSheetId="0" hidden="1">'МП СЭР'!$A$1:$AJ$161</definedName>
    <definedName name="Z_9A254B3E_BF29_465E_994B_E56187330748_.wvu.Cols" localSheetId="0" hidden="1">'МП СЭР'!$AG:$AL</definedName>
    <definedName name="Z_9A254B3E_BF29_465E_994B_E56187330748_.wvu.FilterData" localSheetId="0" hidden="1">'МП СЭР'!$A$1:$AJ$161</definedName>
    <definedName name="Z_9A254B3E_BF29_465E_994B_E56187330748_.wvu.Rows" localSheetId="0" hidden="1">'МП СЭР'!$20:$21,'МП СЭР'!$25:$25,'МП СЭР'!$28:$28,'МП СЭР'!$30:$31,'МП СЭР'!$34:$34,'МП СЭР'!$36:$37,'МП СЭР'!$40:$40,'МП СЭР'!$44:$44,'МП СЭР'!#REF!,'МП СЭР'!$56:$56,'МП СЭР'!$63:$63,'МП СЭР'!$65:$65,'МП СЭР'!#REF!,'МП СЭР'!#REF!,'МП СЭР'!$83:$83,'МП СЭР'!$92:$93,'МП СЭР'!#REF!,'МП СЭР'!$95:$99,'МП СЭР'!#REF!,'МП СЭР'!$161:$161,'МП СЭР'!#REF!</definedName>
    <definedName name="Z_A2E3A7A6_FF28_41C5_9BA8_3899D915CB9D_.wvu.Cols" localSheetId="0" hidden="1">'МП СЭР'!$AG:$AL</definedName>
    <definedName name="Z_A2E3A7A6_FF28_41C5_9BA8_3899D915CB9D_.wvu.FilterData" localSheetId="0" hidden="1">'МП СЭР'!$A$1:$AJ$161</definedName>
    <definedName name="Z_A38F41A6_0E62_4138_8A0F_013177A00908_.wvu.FilterData" localSheetId="0" hidden="1">'МП СЭР'!$A$1:$AJ$161</definedName>
    <definedName name="Z_B20F874D_7001_429F_971F_C60F72171BB4_.wvu.Cols" localSheetId="0" hidden="1">'МП СЭР'!$AG:$AL</definedName>
    <definedName name="Z_B20F874D_7001_429F_971F_C60F72171BB4_.wvu.FilterData" localSheetId="0" hidden="1">'МП СЭР'!$A$1:$AJ$161</definedName>
    <definedName name="Z_B6ED5A6A_E502_40ED_B1F2_2FE231B320B9_.wvu.Cols" localSheetId="0" hidden="1">'МП СЭР'!$AG:$AL</definedName>
    <definedName name="Z_B6ED5A6A_E502_40ED_B1F2_2FE231B320B9_.wvu.FilterData" localSheetId="0" hidden="1">'МП СЭР'!$A$1:$AJ$161</definedName>
    <definedName name="Z_B6ED5A6A_E502_40ED_B1F2_2FE231B320B9_.wvu.Rows" localSheetId="0" hidden="1">'МП СЭР'!$20:$21,'МП СЭР'!$25:$25,'МП СЭР'!$28:$28,'МП СЭР'!$30:$31,'МП СЭР'!$34:$34,'МП СЭР'!$36:$37,'МП СЭР'!$40:$40,'МП СЭР'!$44:$44,'МП СЭР'!#REF!,'МП СЭР'!$56:$56,'МП СЭР'!$63:$63,'МП СЭР'!$65:$65,'МП СЭР'!#REF!,'МП СЭР'!#REF!,'МП СЭР'!$83:$83,'МП СЭР'!$92:$93,'МП СЭР'!#REF!,'МП СЭР'!$95:$99,'МП СЭР'!#REF!,'МП СЭР'!$161:$161,'МП СЭР'!#REF!</definedName>
    <definedName name="Z_B9F5A68E_7A21_490B_A9C1_858A34AED228_.wvu.Cols" localSheetId="0" hidden="1">'МП СЭР'!$AG:$AL</definedName>
    <definedName name="Z_B9F5A68E_7A21_490B_A9C1_858A34AED228_.wvu.FilterData" localSheetId="0" hidden="1">'МП СЭР'!$A$1:$AJ$161</definedName>
    <definedName name="Z_B9F5A68E_7A21_490B_A9C1_858A34AED228_.wvu.Rows" localSheetId="0" hidden="1">'МП СЭР'!$20:$21,'МП СЭР'!$25:$25,'МП СЭР'!$28:$28,'МП СЭР'!$30:$31,'МП СЭР'!$34:$34,'МП СЭР'!$36:$37,'МП СЭР'!$40:$40,'МП СЭР'!$44:$44,'МП СЭР'!#REF!,'МП СЭР'!$56:$56,'МП СЭР'!$63:$63,'МП СЭР'!$65:$65,'МП СЭР'!#REF!,'МП СЭР'!#REF!,'МП СЭР'!$83:$83,'МП СЭР'!$92:$93,'МП СЭР'!#REF!,'МП СЭР'!$95:$99,'МП СЭР'!#REF!,'МП СЭР'!$161:$161,'МП СЭР'!#REF!</definedName>
    <definedName name="Z_C3FD0E28_97E5_445A_A080_491543C717B0_.wvu.Cols" localSheetId="0" hidden="1">'МП СЭР'!$AG:$AL</definedName>
    <definedName name="Z_C3FD0E28_97E5_445A_A080_491543C717B0_.wvu.FilterData" localSheetId="0" hidden="1">'МП СЭР'!$A$1:$AJ$161</definedName>
    <definedName name="Z_C599058B_0D9F_45BB_A102_E92C28C88691_.wvu.Cols" localSheetId="0" hidden="1">'МП СЭР'!$AG:$AL</definedName>
    <definedName name="Z_C599058B_0D9F_45BB_A102_E92C28C88691_.wvu.FilterData" localSheetId="0" hidden="1">'МП СЭР'!$A$1:$AJ$161</definedName>
    <definedName name="Z_C7EAD3F1_26A7_4DE4_A1DE_F77FB026865E_.wvu.Cols" localSheetId="0" hidden="1">'МП СЭР'!$AG:$AL</definedName>
    <definedName name="Z_C7EAD3F1_26A7_4DE4_A1DE_F77FB026865E_.wvu.FilterData" localSheetId="0" hidden="1">'МП СЭР'!$A$1:$AJ$161</definedName>
    <definedName name="Z_CC99A19B_7C06_4842_B555_F1FC30BBAE15_.wvu.Cols" localSheetId="0" hidden="1">'МП СЭР'!$AG:$AL</definedName>
    <definedName name="Z_CC99A19B_7C06_4842_B555_F1FC30BBAE15_.wvu.FilterData" localSheetId="0" hidden="1">'МП СЭР'!$A$1:$AJ$161</definedName>
    <definedName name="Z_CC99A19B_7C06_4842_B555_F1FC30BBAE15_.wvu.Rows" localSheetId="0" hidden="1">'МП СЭР'!$20:$21,'МП СЭР'!$25:$25,'МП СЭР'!$28:$28,'МП СЭР'!$30:$31,'МП СЭР'!$34:$34,'МП СЭР'!$36:$37,'МП СЭР'!$40:$40,'МП СЭР'!$44:$44,'МП СЭР'!#REF!,'МП СЭР'!$56:$56,'МП СЭР'!$63:$63,'МП СЭР'!$65:$65,'МП СЭР'!#REF!,'МП СЭР'!#REF!,'МП СЭР'!$83:$83,'МП СЭР'!$92:$93,'МП СЭР'!#REF!,'МП СЭР'!$95:$99,'МП СЭР'!#REF!,'МП СЭР'!$161:$161,'МП СЭР'!#REF!</definedName>
    <definedName name="Z_E36983B1_2930_4BC3_9F81_C76866BFC5EC_.wvu.Cols" localSheetId="0" hidden="1">'МП СЭР'!$AG:$AL</definedName>
    <definedName name="Z_E36983B1_2930_4BC3_9F81_C76866BFC5EC_.wvu.FilterData" localSheetId="0" hidden="1">'МП СЭР'!$A$1:$AJ$161</definedName>
    <definedName name="Z_E36983B1_2930_4BC3_9F81_C76866BFC5EC_.wvu.Rows" localSheetId="0" hidden="1">'МП СЭР'!$20:$21,'МП СЭР'!$25:$25,'МП СЭР'!$28:$28,'МП СЭР'!$30:$31,'МП СЭР'!$34:$34,'МП СЭР'!$36:$37,'МП СЭР'!$40:$40,'МП СЭР'!$44:$44,'МП СЭР'!#REF!,'МП СЭР'!$56:$56,'МП СЭР'!$63:$63,'МП СЭР'!$65:$65,'МП СЭР'!#REF!,'МП СЭР'!#REF!,'МП СЭР'!$83:$83,'МП СЭР'!$92:$93,'МП СЭР'!#REF!,'МП СЭР'!$95:$99,'МП СЭР'!#REF!,'МП СЭР'!$161:$161,'МП СЭР'!#REF!</definedName>
    <definedName name="Z_E4404F29_03A4_4E65_B4A8_EB6C15EFBA41_.wvu.Cols" localSheetId="0" hidden="1">'МП СЭР'!$AG:$AL</definedName>
    <definedName name="Z_E4404F29_03A4_4E65_B4A8_EB6C15EFBA41_.wvu.FilterData" localSheetId="0" hidden="1">'МП СЭР'!$A$1:$AJ$161</definedName>
    <definedName name="Z_E6058B35_16EE_4520_97FC_BC8944DC361A_.wvu.Cols" localSheetId="0" hidden="1">'МП СЭР'!$AG:$AL</definedName>
    <definedName name="Z_E6058B35_16EE_4520_97FC_BC8944DC361A_.wvu.FilterData" localSheetId="0" hidden="1">'МП СЭР'!$A$1:$AJ$161</definedName>
    <definedName name="Z_E6058B35_16EE_4520_97FC_BC8944DC361A_.wvu.Rows" localSheetId="0" hidden="1">'МП СЭР'!$20:$21,'МП СЭР'!$25:$25,'МП СЭР'!$28:$28,'МП СЭР'!$30:$31,'МП СЭР'!$34:$34,'МП СЭР'!$36:$37,'МП СЭР'!$40:$40,'МП СЭР'!$44:$44,'МП СЭР'!#REF!,'МП СЭР'!$56:$56,'МП СЭР'!$63:$63,'МП СЭР'!$65:$65,'МП СЭР'!#REF!,'МП СЭР'!#REF!,'МП СЭР'!$83:$83,'МП СЭР'!$92:$93,'МП СЭР'!#REF!,'МП СЭР'!$95:$99,'МП СЭР'!#REF!,'МП СЭР'!$161:$161,'МП СЭР'!#REF!</definedName>
    <definedName name="Z_E83B3B5A_C7A8_4F47_A336_85E65C55625C_.wvu.Cols" localSheetId="0" hidden="1">'МП СЭР'!$AG:$AL</definedName>
    <definedName name="Z_E83B3B5A_C7A8_4F47_A336_85E65C55625C_.wvu.FilterData" localSheetId="0" hidden="1">'МП СЭР'!$A$1:$AJ$161</definedName>
    <definedName name="Z_EBBEF937_D19E_44FA_94D9_3672C89A5F21_.wvu.Cols" localSheetId="0" hidden="1">'МП СЭР'!$AG:$AL</definedName>
    <definedName name="Z_EBBEF937_D19E_44FA_94D9_3672C89A5F21_.wvu.FilterData" localSheetId="0" hidden="1">'МП СЭР'!$A$1:$AJ$161</definedName>
    <definedName name="Z_EBBEF937_D19E_44FA_94D9_3672C89A5F21_.wvu.Rows" localSheetId="0" hidden="1">'МП СЭР'!$20:$21,'МП СЭР'!$25:$25,'МП СЭР'!$28:$28,'МП СЭР'!$30:$31,'МП СЭР'!$34:$34,'МП СЭР'!$36:$37,'МП СЭР'!$40:$40,'МП СЭР'!$44:$44,'МП СЭР'!#REF!,'МП СЭР'!$56:$56,'МП СЭР'!$63:$63,'МП СЭР'!$65:$65,'МП СЭР'!#REF!,'МП СЭР'!#REF!,'МП СЭР'!$83:$83,'МП СЭР'!$92:$93,'МП СЭР'!#REF!,'МП СЭР'!$95:$99,'МП СЭР'!#REF!,'МП СЭР'!$161:$161,'МП СЭР'!#REF!</definedName>
    <definedName name="Z_F10998C4_BD23_4123_9624_1436EC840983_.wvu.Cols" localSheetId="0" hidden="1">'МП СЭР'!$AG:$AL</definedName>
    <definedName name="Z_F10998C4_BD23_4123_9624_1436EC840983_.wvu.FilterData" localSheetId="0" hidden="1">'МП СЭР'!$A$1:$AJ$161</definedName>
    <definedName name="Z_F3ED6C4F_162A_421A_B77B_B013DF363C4B_.wvu.Cols" localSheetId="0" hidden="1">'МП СЭР'!$AG:$AL</definedName>
    <definedName name="Z_F3ED6C4F_162A_421A_B77B_B013DF363C4B_.wvu.FilterData" localSheetId="0" hidden="1">'МП СЭР'!$A$1:$AJ$161</definedName>
    <definedName name="Z_F6B45C19_5DEC_4311_9E14_1DFCA0D8A318_.wvu.Cols" localSheetId="0" hidden="1">'МП СЭР'!$AG:$AL</definedName>
    <definedName name="Z_F6B45C19_5DEC_4311_9E14_1DFCA0D8A318_.wvu.FilterData" localSheetId="0" hidden="1">'МП СЭР'!$A$1:$AJ$161</definedName>
    <definedName name="Z_FFEDA674_087A_4656_BF09_7E905D9B9A21_.wvu.Cols" localSheetId="0" hidden="1">'МП СЭР'!$AG:$AL</definedName>
    <definedName name="Z_FFEDA674_087A_4656_BF09_7E905D9B9A21_.wvu.FilterData" localSheetId="0" hidden="1">'МП СЭР'!$A$1:$AJ$161</definedName>
    <definedName name="_xlnm.Print_Area" localSheetId="0">'МП СЭР'!$A$1:$AF$172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10" i="4" l="1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H11" i="4"/>
  <c r="H157" i="4"/>
  <c r="AC62" i="4" l="1"/>
  <c r="X62" i="4"/>
  <c r="AI161" i="4" l="1"/>
  <c r="AH161" i="4"/>
  <c r="AG161" i="4"/>
  <c r="C161" i="4"/>
  <c r="B161" i="4"/>
  <c r="F161" i="4" s="1"/>
  <c r="F155" i="4"/>
  <c r="E155" i="4"/>
  <c r="D155" i="4" s="1"/>
  <c r="C155" i="4"/>
  <c r="C154" i="4" s="1"/>
  <c r="B155" i="4"/>
  <c r="B154" i="4" s="1"/>
  <c r="AE154" i="4"/>
  <c r="AD154" i="4"/>
  <c r="AC154" i="4"/>
  <c r="AB154" i="4"/>
  <c r="AA154" i="4"/>
  <c r="Z154" i="4"/>
  <c r="Y154" i="4"/>
  <c r="X154" i="4"/>
  <c r="W154" i="4"/>
  <c r="V154" i="4"/>
  <c r="U154" i="4"/>
  <c r="T154" i="4"/>
  <c r="S154" i="4"/>
  <c r="R154" i="4"/>
  <c r="Q154" i="4"/>
  <c r="P154" i="4"/>
  <c r="O154" i="4"/>
  <c r="N154" i="4"/>
  <c r="M154" i="4"/>
  <c r="L154" i="4"/>
  <c r="K154" i="4"/>
  <c r="J154" i="4"/>
  <c r="I154" i="4"/>
  <c r="H154" i="4"/>
  <c r="E154" i="4"/>
  <c r="D154" i="4"/>
  <c r="AI151" i="4"/>
  <c r="AH151" i="4"/>
  <c r="AG151" i="4"/>
  <c r="E151" i="4"/>
  <c r="C151" i="4"/>
  <c r="B151" i="4"/>
  <c r="AI150" i="4"/>
  <c r="AH150" i="4"/>
  <c r="AG150" i="4"/>
  <c r="E150" i="4"/>
  <c r="C150" i="4"/>
  <c r="C149" i="4" s="1"/>
  <c r="B150" i="4"/>
  <c r="AE149" i="4"/>
  <c r="AD149" i="4"/>
  <c r="AC149" i="4"/>
  <c r="AB149" i="4"/>
  <c r="AA149" i="4"/>
  <c r="Z149" i="4"/>
  <c r="Y149" i="4"/>
  <c r="X149" i="4"/>
  <c r="W149" i="4"/>
  <c r="V149" i="4"/>
  <c r="U149" i="4"/>
  <c r="T149" i="4"/>
  <c r="S149" i="4"/>
  <c r="R149" i="4"/>
  <c r="Q149" i="4"/>
  <c r="P149" i="4"/>
  <c r="O149" i="4"/>
  <c r="N149" i="4"/>
  <c r="M149" i="4"/>
  <c r="L149" i="4"/>
  <c r="K149" i="4"/>
  <c r="J149" i="4"/>
  <c r="I149" i="4"/>
  <c r="AI149" i="4" s="1"/>
  <c r="H149" i="4"/>
  <c r="AJ148" i="4"/>
  <c r="AI148" i="4"/>
  <c r="AH148" i="4"/>
  <c r="AG148" i="4"/>
  <c r="AI147" i="4"/>
  <c r="AH147" i="4"/>
  <c r="AG147" i="4"/>
  <c r="E147" i="4"/>
  <c r="C147" i="4"/>
  <c r="B147" i="4"/>
  <c r="AI146" i="4"/>
  <c r="AH146" i="4"/>
  <c r="AG146" i="4"/>
  <c r="E146" i="4"/>
  <c r="C146" i="4"/>
  <c r="B146" i="4"/>
  <c r="AE145" i="4"/>
  <c r="AD145" i="4"/>
  <c r="AC145" i="4"/>
  <c r="AB145" i="4"/>
  <c r="AA145" i="4"/>
  <c r="Z145" i="4"/>
  <c r="Y145" i="4"/>
  <c r="X145" i="4"/>
  <c r="W145" i="4"/>
  <c r="V145" i="4"/>
  <c r="U145" i="4"/>
  <c r="T145" i="4"/>
  <c r="S145" i="4"/>
  <c r="R145" i="4"/>
  <c r="Q145" i="4"/>
  <c r="P145" i="4"/>
  <c r="O145" i="4"/>
  <c r="N145" i="4"/>
  <c r="M145" i="4"/>
  <c r="L145" i="4"/>
  <c r="K145" i="4"/>
  <c r="J145" i="4"/>
  <c r="I145" i="4"/>
  <c r="H145" i="4"/>
  <c r="C145" i="4"/>
  <c r="AJ144" i="4"/>
  <c r="AI144" i="4"/>
  <c r="AH144" i="4"/>
  <c r="AG144" i="4"/>
  <c r="AI143" i="4"/>
  <c r="AH143" i="4"/>
  <c r="AG143" i="4"/>
  <c r="F143" i="4"/>
  <c r="E143" i="4"/>
  <c r="D143" i="4" s="1"/>
  <c r="C143" i="4"/>
  <c r="B143" i="4"/>
  <c r="AI142" i="4"/>
  <c r="AH142" i="4"/>
  <c r="AG142" i="4"/>
  <c r="E142" i="4"/>
  <c r="D142" i="4" s="1"/>
  <c r="C142" i="4"/>
  <c r="AJ142" i="4" s="1"/>
  <c r="B142" i="4"/>
  <c r="B141" i="4" s="1"/>
  <c r="AE141" i="4"/>
  <c r="AD141" i="4"/>
  <c r="AC141" i="4"/>
  <c r="AB141" i="4"/>
  <c r="AA141" i="4"/>
  <c r="Z141" i="4"/>
  <c r="Y141" i="4"/>
  <c r="X141" i="4"/>
  <c r="W141" i="4"/>
  <c r="V141" i="4"/>
  <c r="U141" i="4"/>
  <c r="T141" i="4"/>
  <c r="S141" i="4"/>
  <c r="R141" i="4"/>
  <c r="Q141" i="4"/>
  <c r="P141" i="4"/>
  <c r="O141" i="4"/>
  <c r="N141" i="4"/>
  <c r="M141" i="4"/>
  <c r="L141" i="4"/>
  <c r="K141" i="4"/>
  <c r="J141" i="4"/>
  <c r="I141" i="4"/>
  <c r="H141" i="4"/>
  <c r="E141" i="4"/>
  <c r="AJ140" i="4"/>
  <c r="AI140" i="4"/>
  <c r="AH140" i="4"/>
  <c r="AG140" i="4"/>
  <c r="AI139" i="4"/>
  <c r="AH139" i="4"/>
  <c r="AG139" i="4"/>
  <c r="E139" i="4"/>
  <c r="C139" i="4"/>
  <c r="B139" i="4"/>
  <c r="AI138" i="4"/>
  <c r="AH138" i="4"/>
  <c r="AG138" i="4"/>
  <c r="E138" i="4"/>
  <c r="C138" i="4"/>
  <c r="B138" i="4"/>
  <c r="AE137" i="4"/>
  <c r="AD137" i="4"/>
  <c r="AC137" i="4"/>
  <c r="AB137" i="4"/>
  <c r="AA137" i="4"/>
  <c r="Z137" i="4"/>
  <c r="Y137" i="4"/>
  <c r="X137" i="4"/>
  <c r="W137" i="4"/>
  <c r="V137" i="4"/>
  <c r="U137" i="4"/>
  <c r="T137" i="4"/>
  <c r="S137" i="4"/>
  <c r="R137" i="4"/>
  <c r="Q137" i="4"/>
  <c r="P137" i="4"/>
  <c r="O137" i="4"/>
  <c r="N137" i="4"/>
  <c r="M137" i="4"/>
  <c r="L137" i="4"/>
  <c r="K137" i="4"/>
  <c r="J137" i="4"/>
  <c r="I137" i="4"/>
  <c r="H137" i="4"/>
  <c r="AJ136" i="4"/>
  <c r="AI136" i="4"/>
  <c r="AH136" i="4"/>
  <c r="AG136" i="4"/>
  <c r="AI135" i="4"/>
  <c r="AH135" i="4"/>
  <c r="AG135" i="4"/>
  <c r="E135" i="4"/>
  <c r="D135" i="4" s="1"/>
  <c r="C135" i="4"/>
  <c r="B135" i="4"/>
  <c r="AI134" i="4"/>
  <c r="AH134" i="4"/>
  <c r="AG134" i="4"/>
  <c r="E134" i="4"/>
  <c r="C134" i="4"/>
  <c r="B134" i="4"/>
  <c r="AE133" i="4"/>
  <c r="AD133" i="4"/>
  <c r="AC133" i="4"/>
  <c r="AB133" i="4"/>
  <c r="AA133" i="4"/>
  <c r="Z133" i="4"/>
  <c r="Y133" i="4"/>
  <c r="X133" i="4"/>
  <c r="W133" i="4"/>
  <c r="V133" i="4"/>
  <c r="U133" i="4"/>
  <c r="T133" i="4"/>
  <c r="S133" i="4"/>
  <c r="R133" i="4"/>
  <c r="Q133" i="4"/>
  <c r="P133" i="4"/>
  <c r="O133" i="4"/>
  <c r="N133" i="4"/>
  <c r="M133" i="4"/>
  <c r="L133" i="4"/>
  <c r="K133" i="4"/>
  <c r="J133" i="4"/>
  <c r="I133" i="4"/>
  <c r="H133" i="4"/>
  <c r="AG133" i="4" s="1"/>
  <c r="AJ132" i="4"/>
  <c r="AI132" i="4"/>
  <c r="AH132" i="4"/>
  <c r="AG132" i="4"/>
  <c r="AI131" i="4"/>
  <c r="AH131" i="4"/>
  <c r="AG131" i="4"/>
  <c r="E131" i="4"/>
  <c r="D131" i="4" s="1"/>
  <c r="C131" i="4"/>
  <c r="B131" i="4"/>
  <c r="AI130" i="4"/>
  <c r="AH130" i="4"/>
  <c r="AG130" i="4"/>
  <c r="E130" i="4"/>
  <c r="D130" i="4" s="1"/>
  <c r="C130" i="4"/>
  <c r="B130" i="4"/>
  <c r="AE129" i="4"/>
  <c r="AD129" i="4"/>
  <c r="AC129" i="4"/>
  <c r="AB129" i="4"/>
  <c r="AA129" i="4"/>
  <c r="Z129" i="4"/>
  <c r="Y129" i="4"/>
  <c r="X129" i="4"/>
  <c r="W129" i="4"/>
  <c r="V129" i="4"/>
  <c r="U129" i="4"/>
  <c r="T129" i="4"/>
  <c r="S129" i="4"/>
  <c r="R129" i="4"/>
  <c r="Q129" i="4"/>
  <c r="P129" i="4"/>
  <c r="O129" i="4"/>
  <c r="N129" i="4"/>
  <c r="M129" i="4"/>
  <c r="L129" i="4"/>
  <c r="K129" i="4"/>
  <c r="J129" i="4"/>
  <c r="I129" i="4"/>
  <c r="AI129" i="4" s="1"/>
  <c r="H129" i="4"/>
  <c r="AH129" i="4" s="1"/>
  <c r="AJ128" i="4"/>
  <c r="AI128" i="4"/>
  <c r="AH128" i="4"/>
  <c r="AG128" i="4"/>
  <c r="AI127" i="4"/>
  <c r="AH127" i="4"/>
  <c r="AG127" i="4"/>
  <c r="E127" i="4"/>
  <c r="C127" i="4"/>
  <c r="B127" i="4"/>
  <c r="AI126" i="4"/>
  <c r="AH126" i="4"/>
  <c r="AG126" i="4"/>
  <c r="E126" i="4"/>
  <c r="C126" i="4"/>
  <c r="B126" i="4"/>
  <c r="AE125" i="4"/>
  <c r="AD125" i="4"/>
  <c r="AC125" i="4"/>
  <c r="AB125" i="4"/>
  <c r="AA125" i="4"/>
  <c r="Z125" i="4"/>
  <c r="Y125" i="4"/>
  <c r="X125" i="4"/>
  <c r="W125" i="4"/>
  <c r="V125" i="4"/>
  <c r="U125" i="4"/>
  <c r="T125" i="4"/>
  <c r="S125" i="4"/>
  <c r="R125" i="4"/>
  <c r="Q125" i="4"/>
  <c r="P125" i="4"/>
  <c r="O125" i="4"/>
  <c r="N125" i="4"/>
  <c r="M125" i="4"/>
  <c r="L125" i="4"/>
  <c r="K125" i="4"/>
  <c r="J125" i="4"/>
  <c r="I125" i="4"/>
  <c r="H125" i="4"/>
  <c r="B125" i="4"/>
  <c r="AJ124" i="4"/>
  <c r="AI124" i="4"/>
  <c r="AH124" i="4"/>
  <c r="AG124" i="4"/>
  <c r="AI123" i="4"/>
  <c r="AH123" i="4"/>
  <c r="AG123" i="4"/>
  <c r="E123" i="4"/>
  <c r="C123" i="4"/>
  <c r="B123" i="4"/>
  <c r="B105" i="4" s="1"/>
  <c r="AI122" i="4"/>
  <c r="AH122" i="4"/>
  <c r="AG122" i="4"/>
  <c r="E122" i="4"/>
  <c r="C122" i="4"/>
  <c r="B122" i="4"/>
  <c r="AI121" i="4"/>
  <c r="AH121" i="4"/>
  <c r="AG121" i="4"/>
  <c r="E121" i="4"/>
  <c r="C121" i="4"/>
  <c r="B121" i="4"/>
  <c r="AE120" i="4"/>
  <c r="AD120" i="4"/>
  <c r="AC120" i="4"/>
  <c r="AB120" i="4"/>
  <c r="AA120" i="4"/>
  <c r="Z120" i="4"/>
  <c r="Y120" i="4"/>
  <c r="X120" i="4"/>
  <c r="W120" i="4"/>
  <c r="V120" i="4"/>
  <c r="U120" i="4"/>
  <c r="T120" i="4"/>
  <c r="S120" i="4"/>
  <c r="R120" i="4"/>
  <c r="Q120" i="4"/>
  <c r="P120" i="4"/>
  <c r="O120" i="4"/>
  <c r="N120" i="4"/>
  <c r="M120" i="4"/>
  <c r="L120" i="4"/>
  <c r="K120" i="4"/>
  <c r="J120" i="4"/>
  <c r="I120" i="4"/>
  <c r="H120" i="4"/>
  <c r="C120" i="4"/>
  <c r="AJ119" i="4"/>
  <c r="AI119" i="4"/>
  <c r="AH119" i="4"/>
  <c r="AG119" i="4"/>
  <c r="AI118" i="4"/>
  <c r="AH118" i="4"/>
  <c r="AG118" i="4"/>
  <c r="E118" i="4"/>
  <c r="D118" i="4" s="1"/>
  <c r="C118" i="4"/>
  <c r="B118" i="4"/>
  <c r="AI117" i="4"/>
  <c r="AH117" i="4"/>
  <c r="AG117" i="4"/>
  <c r="E117" i="4"/>
  <c r="D117" i="4" s="1"/>
  <c r="C117" i="4"/>
  <c r="B117" i="4"/>
  <c r="AI116" i="4"/>
  <c r="AH116" i="4"/>
  <c r="AG116" i="4"/>
  <c r="E116" i="4"/>
  <c r="C116" i="4"/>
  <c r="B116" i="4"/>
  <c r="AI115" i="4"/>
  <c r="AH115" i="4"/>
  <c r="AG115" i="4"/>
  <c r="E115" i="4"/>
  <c r="C115" i="4"/>
  <c r="B115" i="4"/>
  <c r="B114" i="4" s="1"/>
  <c r="AE114" i="4"/>
  <c r="AD114" i="4"/>
  <c r="AC114" i="4"/>
  <c r="AB114" i="4"/>
  <c r="AA114" i="4"/>
  <c r="Z114" i="4"/>
  <c r="Y114" i="4"/>
  <c r="X114" i="4"/>
  <c r="W114" i="4"/>
  <c r="V114" i="4"/>
  <c r="U114" i="4"/>
  <c r="T114" i="4"/>
  <c r="S114" i="4"/>
  <c r="R114" i="4"/>
  <c r="Q114" i="4"/>
  <c r="P114" i="4"/>
  <c r="O114" i="4"/>
  <c r="N114" i="4"/>
  <c r="M114" i="4"/>
  <c r="L114" i="4"/>
  <c r="K114" i="4"/>
  <c r="J114" i="4"/>
  <c r="I114" i="4"/>
  <c r="AI114" i="4" s="1"/>
  <c r="H114" i="4"/>
  <c r="AG114" i="4" s="1"/>
  <c r="AJ113" i="4"/>
  <c r="AI113" i="4"/>
  <c r="AH113" i="4"/>
  <c r="AG113" i="4"/>
  <c r="AI112" i="4"/>
  <c r="AH112" i="4"/>
  <c r="AG112" i="4"/>
  <c r="E112" i="4"/>
  <c r="C112" i="4"/>
  <c r="AJ112" i="4" s="1"/>
  <c r="B112" i="4"/>
  <c r="AI111" i="4"/>
  <c r="AH111" i="4"/>
  <c r="AG111" i="4"/>
  <c r="E111" i="4"/>
  <c r="C111" i="4"/>
  <c r="C105" i="4" s="1"/>
  <c r="B111" i="4"/>
  <c r="AI110" i="4"/>
  <c r="AH110" i="4"/>
  <c r="AG110" i="4"/>
  <c r="E110" i="4"/>
  <c r="C110" i="4"/>
  <c r="B110" i="4"/>
  <c r="AI109" i="4"/>
  <c r="AH109" i="4"/>
  <c r="AG109" i="4"/>
  <c r="E109" i="4"/>
  <c r="C109" i="4"/>
  <c r="B109" i="4"/>
  <c r="AE108" i="4"/>
  <c r="AD108" i="4"/>
  <c r="AC108" i="4"/>
  <c r="AB108" i="4"/>
  <c r="AA108" i="4"/>
  <c r="Z108" i="4"/>
  <c r="Y108" i="4"/>
  <c r="X108" i="4"/>
  <c r="W108" i="4"/>
  <c r="V108" i="4"/>
  <c r="U108" i="4"/>
  <c r="T108" i="4"/>
  <c r="S108" i="4"/>
  <c r="R108" i="4"/>
  <c r="Q108" i="4"/>
  <c r="P108" i="4"/>
  <c r="O108" i="4"/>
  <c r="N108" i="4"/>
  <c r="M108" i="4"/>
  <c r="L108" i="4"/>
  <c r="K108" i="4"/>
  <c r="J108" i="4"/>
  <c r="I108" i="4"/>
  <c r="AI108" i="4" s="1"/>
  <c r="H108" i="4"/>
  <c r="B108" i="4"/>
  <c r="AJ107" i="4"/>
  <c r="AI107" i="4"/>
  <c r="AH107" i="4"/>
  <c r="AG107" i="4"/>
  <c r="AJ106" i="4"/>
  <c r="AI106" i="4"/>
  <c r="AH106" i="4"/>
  <c r="AG106" i="4"/>
  <c r="G106" i="4"/>
  <c r="F106" i="4"/>
  <c r="AE105" i="4"/>
  <c r="AD105" i="4"/>
  <c r="AC105" i="4"/>
  <c r="AB105" i="4"/>
  <c r="AB53" i="4" s="1"/>
  <c r="AA105" i="4"/>
  <c r="Z105" i="4"/>
  <c r="Y105" i="4"/>
  <c r="X105" i="4"/>
  <c r="W105" i="4"/>
  <c r="V105" i="4"/>
  <c r="U105" i="4"/>
  <c r="T105" i="4"/>
  <c r="T53" i="4" s="1"/>
  <c r="S105" i="4"/>
  <c r="R105" i="4"/>
  <c r="Q105" i="4"/>
  <c r="P105" i="4"/>
  <c r="O105" i="4"/>
  <c r="N105" i="4"/>
  <c r="M105" i="4"/>
  <c r="L105" i="4"/>
  <c r="K105" i="4"/>
  <c r="J105" i="4"/>
  <c r="I105" i="4"/>
  <c r="AI105" i="4" s="1"/>
  <c r="H105" i="4"/>
  <c r="AE104" i="4"/>
  <c r="AD104" i="4"/>
  <c r="AC104" i="4"/>
  <c r="AB104" i="4"/>
  <c r="AA104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AG104" i="4" s="1"/>
  <c r="AE103" i="4"/>
  <c r="AE101" i="4" s="1"/>
  <c r="AD103" i="4"/>
  <c r="AD101" i="4" s="1"/>
  <c r="AC103" i="4"/>
  <c r="AB103" i="4"/>
  <c r="AA103" i="4"/>
  <c r="AA101" i="4" s="1"/>
  <c r="Z103" i="4"/>
  <c r="Y103" i="4"/>
  <c r="X103" i="4"/>
  <c r="W103" i="4"/>
  <c r="W101" i="4" s="1"/>
  <c r="V103" i="4"/>
  <c r="V101" i="4" s="1"/>
  <c r="U103" i="4"/>
  <c r="T103" i="4"/>
  <c r="S103" i="4"/>
  <c r="R103" i="4"/>
  <c r="R101" i="4" s="1"/>
  <c r="Q103" i="4"/>
  <c r="P103" i="4"/>
  <c r="O103" i="4"/>
  <c r="O101" i="4" s="1"/>
  <c r="N103" i="4"/>
  <c r="N101" i="4" s="1"/>
  <c r="M103" i="4"/>
  <c r="L103" i="4"/>
  <c r="K103" i="4"/>
  <c r="K101" i="4" s="1"/>
  <c r="J103" i="4"/>
  <c r="J101" i="4" s="1"/>
  <c r="I103" i="4"/>
  <c r="H103" i="4"/>
  <c r="AJ102" i="4"/>
  <c r="AI102" i="4"/>
  <c r="AH102" i="4"/>
  <c r="AG102" i="4"/>
  <c r="G102" i="4"/>
  <c r="F102" i="4"/>
  <c r="AB101" i="4"/>
  <c r="Z101" i="4"/>
  <c r="X101" i="4"/>
  <c r="T101" i="4"/>
  <c r="S101" i="4"/>
  <c r="P101" i="4"/>
  <c r="L101" i="4"/>
  <c r="H101" i="4"/>
  <c r="AJ100" i="4"/>
  <c r="AI100" i="4"/>
  <c r="AH100" i="4"/>
  <c r="AG100" i="4"/>
  <c r="AI99" i="4"/>
  <c r="AH99" i="4"/>
  <c r="AG99" i="4"/>
  <c r="F99" i="4"/>
  <c r="G99" i="4" s="1"/>
  <c r="C99" i="4"/>
  <c r="AJ99" i="4" s="1"/>
  <c r="AI98" i="4"/>
  <c r="AH98" i="4"/>
  <c r="AG98" i="4"/>
  <c r="F98" i="4"/>
  <c r="G98" i="4" s="1"/>
  <c r="C98" i="4"/>
  <c r="AJ98" i="4" s="1"/>
  <c r="AI97" i="4"/>
  <c r="AH97" i="4"/>
  <c r="AG97" i="4"/>
  <c r="E97" i="4"/>
  <c r="C97" i="4"/>
  <c r="B97" i="4"/>
  <c r="AI96" i="4"/>
  <c r="AH96" i="4"/>
  <c r="AG96" i="4"/>
  <c r="E96" i="4"/>
  <c r="C96" i="4"/>
  <c r="B96" i="4"/>
  <c r="AI95" i="4"/>
  <c r="AH95" i="4"/>
  <c r="AG95" i="4"/>
  <c r="E95" i="4"/>
  <c r="C95" i="4"/>
  <c r="B95" i="4"/>
  <c r="AI94" i="4"/>
  <c r="AH94" i="4"/>
  <c r="AG94" i="4"/>
  <c r="E94" i="4"/>
  <c r="C94" i="4"/>
  <c r="C86" i="4" s="1"/>
  <c r="B94" i="4"/>
  <c r="AI93" i="4"/>
  <c r="AH93" i="4"/>
  <c r="AG93" i="4"/>
  <c r="E93" i="4"/>
  <c r="C93" i="4"/>
  <c r="B93" i="4"/>
  <c r="AI92" i="4"/>
  <c r="AH92" i="4"/>
  <c r="AG92" i="4"/>
  <c r="E92" i="4"/>
  <c r="C92" i="4"/>
  <c r="B92" i="4"/>
  <c r="AI91" i="4"/>
  <c r="AH91" i="4"/>
  <c r="AG91" i="4"/>
  <c r="E91" i="4"/>
  <c r="E85" i="4" s="1"/>
  <c r="C91" i="4"/>
  <c r="B91" i="4"/>
  <c r="AI90" i="4"/>
  <c r="AH90" i="4"/>
  <c r="AG90" i="4"/>
  <c r="E90" i="4"/>
  <c r="C90" i="4"/>
  <c r="C84" i="4" s="1"/>
  <c r="B90" i="4"/>
  <c r="B89" i="4" s="1"/>
  <c r="AE89" i="4"/>
  <c r="AD89" i="4"/>
  <c r="AC89" i="4"/>
  <c r="AB89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AI89" i="4" s="1"/>
  <c r="H89" i="4"/>
  <c r="AG89" i="4" s="1"/>
  <c r="AJ88" i="4"/>
  <c r="AI88" i="4"/>
  <c r="AH88" i="4"/>
  <c r="AG88" i="4"/>
  <c r="AJ87" i="4"/>
  <c r="AI87" i="4"/>
  <c r="AH87" i="4"/>
  <c r="AG87" i="4"/>
  <c r="G87" i="4"/>
  <c r="F87" i="4"/>
  <c r="AE86" i="4"/>
  <c r="AD86" i="4"/>
  <c r="AC86" i="4"/>
  <c r="AB86" i="4"/>
  <c r="AA86" i="4"/>
  <c r="Z86" i="4"/>
  <c r="Y86" i="4"/>
  <c r="X86" i="4"/>
  <c r="W86" i="4"/>
  <c r="V86" i="4"/>
  <c r="U86" i="4"/>
  <c r="T86" i="4"/>
  <c r="S86" i="4"/>
  <c r="R86" i="4"/>
  <c r="Q86" i="4"/>
  <c r="P86" i="4"/>
  <c r="O86" i="4"/>
  <c r="N86" i="4"/>
  <c r="M86" i="4"/>
  <c r="L86" i="4"/>
  <c r="K86" i="4"/>
  <c r="J86" i="4"/>
  <c r="I86" i="4"/>
  <c r="AI86" i="4" s="1"/>
  <c r="H86" i="4"/>
  <c r="E86" i="4"/>
  <c r="B86" i="4"/>
  <c r="AE85" i="4"/>
  <c r="AD85" i="4"/>
  <c r="AD52" i="4" s="1"/>
  <c r="AC85" i="4"/>
  <c r="AB85" i="4"/>
  <c r="AA85" i="4"/>
  <c r="Z85" i="4"/>
  <c r="Y85" i="4"/>
  <c r="X85" i="4"/>
  <c r="W85" i="4"/>
  <c r="V85" i="4"/>
  <c r="V82" i="4" s="1"/>
  <c r="U85" i="4"/>
  <c r="T85" i="4"/>
  <c r="S85" i="4"/>
  <c r="R85" i="4"/>
  <c r="R52" i="4" s="1"/>
  <c r="Q85" i="4"/>
  <c r="P85" i="4"/>
  <c r="O85" i="4"/>
  <c r="N85" i="4"/>
  <c r="M85" i="4"/>
  <c r="L85" i="4"/>
  <c r="K85" i="4"/>
  <c r="J85" i="4"/>
  <c r="I85" i="4"/>
  <c r="H85" i="4"/>
  <c r="B85" i="4"/>
  <c r="AE84" i="4"/>
  <c r="AD84" i="4"/>
  <c r="AC84" i="4"/>
  <c r="AB84" i="4"/>
  <c r="AA84" i="4"/>
  <c r="Z84" i="4"/>
  <c r="Y84" i="4"/>
  <c r="X84" i="4"/>
  <c r="W84" i="4"/>
  <c r="V84" i="4"/>
  <c r="U84" i="4"/>
  <c r="T84" i="4"/>
  <c r="S84" i="4"/>
  <c r="R84" i="4"/>
  <c r="Q84" i="4"/>
  <c r="P84" i="4"/>
  <c r="O84" i="4"/>
  <c r="N84" i="4"/>
  <c r="M84" i="4"/>
  <c r="L84" i="4"/>
  <c r="K84" i="4"/>
  <c r="J84" i="4"/>
  <c r="I84" i="4"/>
  <c r="H84" i="4"/>
  <c r="B84" i="4"/>
  <c r="B82" i="4" s="1"/>
  <c r="AJ83" i="4"/>
  <c r="AI83" i="4"/>
  <c r="AH83" i="4"/>
  <c r="AG83" i="4"/>
  <c r="G83" i="4"/>
  <c r="F83" i="4"/>
  <c r="AC82" i="4"/>
  <c r="AB82" i="4"/>
  <c r="R82" i="4"/>
  <c r="M82" i="4"/>
  <c r="H82" i="4"/>
  <c r="AJ81" i="4"/>
  <c r="AI81" i="4"/>
  <c r="AH81" i="4"/>
  <c r="AG81" i="4"/>
  <c r="AI80" i="4"/>
  <c r="AH80" i="4"/>
  <c r="AG80" i="4"/>
  <c r="E80" i="4"/>
  <c r="C80" i="4"/>
  <c r="B80" i="4"/>
  <c r="AI79" i="4"/>
  <c r="AH79" i="4"/>
  <c r="AG79" i="4"/>
  <c r="E79" i="4"/>
  <c r="C79" i="4"/>
  <c r="B79" i="4"/>
  <c r="AI78" i="4"/>
  <c r="AH78" i="4"/>
  <c r="AG78" i="4"/>
  <c r="E78" i="4"/>
  <c r="D78" i="4"/>
  <c r="C78" i="4"/>
  <c r="B78" i="4"/>
  <c r="AE77" i="4"/>
  <c r="AD77" i="4"/>
  <c r="AC77" i="4"/>
  <c r="AB77" i="4"/>
  <c r="AA77" i="4"/>
  <c r="Z77" i="4"/>
  <c r="Y77" i="4"/>
  <c r="X77" i="4"/>
  <c r="W77" i="4"/>
  <c r="V77" i="4"/>
  <c r="U77" i="4"/>
  <c r="T77" i="4"/>
  <c r="S77" i="4"/>
  <c r="R77" i="4"/>
  <c r="Q77" i="4"/>
  <c r="P77" i="4"/>
  <c r="O77" i="4"/>
  <c r="N77" i="4"/>
  <c r="M77" i="4"/>
  <c r="L77" i="4"/>
  <c r="K77" i="4"/>
  <c r="J77" i="4"/>
  <c r="I77" i="4"/>
  <c r="AI77" i="4" s="1"/>
  <c r="H77" i="4"/>
  <c r="E77" i="4"/>
  <c r="AJ76" i="4"/>
  <c r="AI76" i="4"/>
  <c r="AH76" i="4"/>
  <c r="AG76" i="4"/>
  <c r="AJ75" i="4"/>
  <c r="AI75" i="4"/>
  <c r="AH75" i="4"/>
  <c r="AG75" i="4"/>
  <c r="G75" i="4"/>
  <c r="E75" i="4"/>
  <c r="D75" i="4"/>
  <c r="C75" i="4"/>
  <c r="B75" i="4"/>
  <c r="AI74" i="4"/>
  <c r="AH74" i="4"/>
  <c r="AG74" i="4"/>
  <c r="F74" i="4"/>
  <c r="E74" i="4"/>
  <c r="C74" i="4"/>
  <c r="B74" i="4"/>
  <c r="AI73" i="4"/>
  <c r="AH73" i="4"/>
  <c r="AG73" i="4"/>
  <c r="E73" i="4"/>
  <c r="C73" i="4"/>
  <c r="C72" i="4" s="1"/>
  <c r="B73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AI72" i="4" s="1"/>
  <c r="H72" i="4"/>
  <c r="AG72" i="4" s="1"/>
  <c r="AJ71" i="4"/>
  <c r="AI71" i="4"/>
  <c r="AH71" i="4"/>
  <c r="AG71" i="4"/>
  <c r="AI70" i="4"/>
  <c r="AH70" i="4"/>
  <c r="AG70" i="4"/>
  <c r="E70" i="4"/>
  <c r="D70" i="4" s="1"/>
  <c r="C70" i="4"/>
  <c r="B70" i="4"/>
  <c r="AI69" i="4"/>
  <c r="AH69" i="4"/>
  <c r="AG69" i="4"/>
  <c r="E69" i="4"/>
  <c r="C69" i="4"/>
  <c r="B69" i="4"/>
  <c r="AI68" i="4"/>
  <c r="AH68" i="4"/>
  <c r="AG68" i="4"/>
  <c r="E68" i="4"/>
  <c r="D68" i="4" s="1"/>
  <c r="C68" i="4"/>
  <c r="B68" i="4"/>
  <c r="AE67" i="4"/>
  <c r="AD67" i="4"/>
  <c r="AC67" i="4"/>
  <c r="AB67" i="4"/>
  <c r="AA67" i="4"/>
  <c r="Z67" i="4"/>
  <c r="Y67" i="4"/>
  <c r="X67" i="4"/>
  <c r="W67" i="4"/>
  <c r="V67" i="4"/>
  <c r="U67" i="4"/>
  <c r="T67" i="4"/>
  <c r="S67" i="4"/>
  <c r="R67" i="4"/>
  <c r="Q67" i="4"/>
  <c r="P67" i="4"/>
  <c r="O67" i="4"/>
  <c r="N67" i="4"/>
  <c r="M67" i="4"/>
  <c r="L67" i="4"/>
  <c r="K67" i="4"/>
  <c r="J67" i="4"/>
  <c r="I67" i="4"/>
  <c r="H67" i="4"/>
  <c r="E67" i="4"/>
  <c r="B67" i="4"/>
  <c r="AJ66" i="4"/>
  <c r="AI66" i="4"/>
  <c r="AH66" i="4"/>
  <c r="AG66" i="4"/>
  <c r="AI65" i="4"/>
  <c r="AH65" i="4"/>
  <c r="AG65" i="4"/>
  <c r="E65" i="4"/>
  <c r="C65" i="4"/>
  <c r="B65" i="4"/>
  <c r="AI64" i="4"/>
  <c r="AH64" i="4"/>
  <c r="AG64" i="4"/>
  <c r="E64" i="4"/>
  <c r="C64" i="4"/>
  <c r="C58" i="4" s="1"/>
  <c r="B64" i="4"/>
  <c r="AI63" i="4"/>
  <c r="AH63" i="4"/>
  <c r="AG63" i="4"/>
  <c r="E63" i="4"/>
  <c r="D63" i="4" s="1"/>
  <c r="C63" i="4"/>
  <c r="AJ63" i="4" s="1"/>
  <c r="B63" i="4"/>
  <c r="AE62" i="4"/>
  <c r="AD62" i="4"/>
  <c r="AB62" i="4"/>
  <c r="AA62" i="4"/>
  <c r="Z62" i="4"/>
  <c r="Y62" i="4"/>
  <c r="W62" i="4"/>
  <c r="V62" i="4"/>
  <c r="U62" i="4"/>
  <c r="T62" i="4"/>
  <c r="S62" i="4"/>
  <c r="R62" i="4"/>
  <c r="Q62" i="4"/>
  <c r="P62" i="4"/>
  <c r="O62" i="4"/>
  <c r="N62" i="4"/>
  <c r="M62" i="4"/>
  <c r="L62" i="4"/>
  <c r="K62" i="4"/>
  <c r="J62" i="4"/>
  <c r="I62" i="4"/>
  <c r="AI62" i="4" s="1"/>
  <c r="H62" i="4"/>
  <c r="AJ61" i="4"/>
  <c r="AI61" i="4"/>
  <c r="AH61" i="4"/>
  <c r="AG61" i="4"/>
  <c r="AJ60" i="4"/>
  <c r="AI60" i="4"/>
  <c r="AH60" i="4"/>
  <c r="AG60" i="4"/>
  <c r="G60" i="4"/>
  <c r="F60" i="4"/>
  <c r="AE59" i="4"/>
  <c r="AE53" i="4" s="1"/>
  <c r="AD59" i="4"/>
  <c r="AC59" i="4"/>
  <c r="AC53" i="4" s="1"/>
  <c r="AB59" i="4"/>
  <c r="AA59" i="4"/>
  <c r="AA53" i="4" s="1"/>
  <c r="Z59" i="4"/>
  <c r="Y59" i="4"/>
  <c r="Y53" i="4" s="1"/>
  <c r="X59" i="4"/>
  <c r="W59" i="4"/>
  <c r="V59" i="4"/>
  <c r="U59" i="4"/>
  <c r="U53" i="4" s="1"/>
  <c r="T59" i="4"/>
  <c r="S59" i="4"/>
  <c r="R59" i="4"/>
  <c r="Q59" i="4"/>
  <c r="Q53" i="4" s="1"/>
  <c r="P59" i="4"/>
  <c r="O59" i="4"/>
  <c r="O53" i="4" s="1"/>
  <c r="N59" i="4"/>
  <c r="M59" i="4"/>
  <c r="M53" i="4" s="1"/>
  <c r="L59" i="4"/>
  <c r="K59" i="4"/>
  <c r="K53" i="4" s="1"/>
  <c r="J59" i="4"/>
  <c r="I59" i="4"/>
  <c r="I53" i="4" s="1"/>
  <c r="H59" i="4"/>
  <c r="B59" i="4"/>
  <c r="AE58" i="4"/>
  <c r="AD58" i="4"/>
  <c r="AC58" i="4"/>
  <c r="AB58" i="4"/>
  <c r="AA58" i="4"/>
  <c r="Z58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AE57" i="4"/>
  <c r="AE51" i="4" s="1"/>
  <c r="AD57" i="4"/>
  <c r="AC57" i="4"/>
  <c r="AC51" i="4" s="1"/>
  <c r="AB57" i="4"/>
  <c r="AA57" i="4"/>
  <c r="AA51" i="4" s="1"/>
  <c r="Z57" i="4"/>
  <c r="Y57" i="4"/>
  <c r="Y51" i="4" s="1"/>
  <c r="X57" i="4"/>
  <c r="W57" i="4"/>
  <c r="W51" i="4" s="1"/>
  <c r="V57" i="4"/>
  <c r="U57" i="4"/>
  <c r="U51" i="4" s="1"/>
  <c r="T57" i="4"/>
  <c r="S57" i="4"/>
  <c r="S51" i="4" s="1"/>
  <c r="R57" i="4"/>
  <c r="Q57" i="4"/>
  <c r="P57" i="4"/>
  <c r="O57" i="4"/>
  <c r="O51" i="4" s="1"/>
  <c r="N57" i="4"/>
  <c r="M57" i="4"/>
  <c r="M51" i="4" s="1"/>
  <c r="L57" i="4"/>
  <c r="K57" i="4"/>
  <c r="J57" i="4"/>
  <c r="I57" i="4"/>
  <c r="H57" i="4"/>
  <c r="B57" i="4"/>
  <c r="AJ56" i="4"/>
  <c r="AI56" i="4"/>
  <c r="AH56" i="4"/>
  <c r="AG56" i="4"/>
  <c r="G56" i="4"/>
  <c r="F56" i="4"/>
  <c r="V55" i="4"/>
  <c r="N55" i="4"/>
  <c r="AJ54" i="4"/>
  <c r="AI54" i="4"/>
  <c r="AH54" i="4"/>
  <c r="AG54" i="4"/>
  <c r="W53" i="4"/>
  <c r="S53" i="4"/>
  <c r="L53" i="4"/>
  <c r="V52" i="4"/>
  <c r="J52" i="4"/>
  <c r="T51" i="4"/>
  <c r="K51" i="4"/>
  <c r="AE47" i="4"/>
  <c r="AD48" i="4"/>
  <c r="Z48" i="4"/>
  <c r="Y48" i="4"/>
  <c r="X48" i="4"/>
  <c r="X47" i="4" s="1"/>
  <c r="W48" i="4"/>
  <c r="U48" i="4"/>
  <c r="U47" i="4" s="1"/>
  <c r="T48" i="4"/>
  <c r="T47" i="4" s="1"/>
  <c r="S48" i="4"/>
  <c r="S47" i="4" s="1"/>
  <c r="R48" i="4"/>
  <c r="Q48" i="4"/>
  <c r="P48" i="4"/>
  <c r="P47" i="4" s="1"/>
  <c r="O48" i="4"/>
  <c r="O47" i="4" s="1"/>
  <c r="N48" i="4"/>
  <c r="M48" i="4"/>
  <c r="M17" i="4" s="1"/>
  <c r="M16" i="4" s="1"/>
  <c r="L48" i="4"/>
  <c r="L47" i="4" s="1"/>
  <c r="K48" i="4"/>
  <c r="J48" i="4"/>
  <c r="I48" i="4"/>
  <c r="H48" i="4"/>
  <c r="H17" i="4" s="1"/>
  <c r="AD47" i="4"/>
  <c r="AC47" i="4"/>
  <c r="AB47" i="4"/>
  <c r="AA47" i="4"/>
  <c r="W47" i="4"/>
  <c r="V47" i="4"/>
  <c r="R47" i="4"/>
  <c r="N47" i="4"/>
  <c r="J47" i="4"/>
  <c r="I47" i="4"/>
  <c r="AI45" i="4"/>
  <c r="AH45" i="4"/>
  <c r="AG45" i="4"/>
  <c r="E45" i="4"/>
  <c r="E43" i="4" s="1"/>
  <c r="C45" i="4"/>
  <c r="B45" i="4"/>
  <c r="B43" i="4" s="1"/>
  <c r="AJ44" i="4"/>
  <c r="AI44" i="4"/>
  <c r="AH44" i="4"/>
  <c r="AG44" i="4"/>
  <c r="G44" i="4"/>
  <c r="F44" i="4"/>
  <c r="AE43" i="4"/>
  <c r="AD43" i="4"/>
  <c r="AC43" i="4"/>
  <c r="AB43" i="4"/>
  <c r="AA43" i="4"/>
  <c r="Z43" i="4"/>
  <c r="Y43" i="4"/>
  <c r="X43" i="4"/>
  <c r="W43" i="4"/>
  <c r="V43" i="4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AI43" i="4" s="1"/>
  <c r="H43" i="4"/>
  <c r="AJ42" i="4"/>
  <c r="AI42" i="4"/>
  <c r="AH42" i="4"/>
  <c r="AG42" i="4"/>
  <c r="AI41" i="4"/>
  <c r="AH41" i="4"/>
  <c r="AG41" i="4"/>
  <c r="E41" i="4"/>
  <c r="E39" i="4" s="1"/>
  <c r="C41" i="4"/>
  <c r="B41" i="4"/>
  <c r="AJ40" i="4"/>
  <c r="AI40" i="4"/>
  <c r="AH40" i="4"/>
  <c r="AG40" i="4"/>
  <c r="G40" i="4"/>
  <c r="F40" i="4"/>
  <c r="AE39" i="4"/>
  <c r="AD39" i="4"/>
  <c r="AC39" i="4"/>
  <c r="AB39" i="4"/>
  <c r="AA39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AI39" i="4" s="1"/>
  <c r="H39" i="4"/>
  <c r="C39" i="4"/>
  <c r="B39" i="4"/>
  <c r="AJ38" i="4"/>
  <c r="AI38" i="4"/>
  <c r="AH38" i="4"/>
  <c r="AG38" i="4"/>
  <c r="AJ37" i="4"/>
  <c r="AI37" i="4"/>
  <c r="AH37" i="4"/>
  <c r="AG37" i="4"/>
  <c r="G37" i="4"/>
  <c r="F37" i="4"/>
  <c r="AJ36" i="4"/>
  <c r="AI36" i="4"/>
  <c r="AH36" i="4"/>
  <c r="AG36" i="4"/>
  <c r="G36" i="4"/>
  <c r="F36" i="4"/>
  <c r="AI35" i="4"/>
  <c r="AH35" i="4"/>
  <c r="AG35" i="4"/>
  <c r="E35" i="4"/>
  <c r="E33" i="4" s="1"/>
  <c r="C35" i="4"/>
  <c r="B35" i="4"/>
  <c r="AJ34" i="4"/>
  <c r="AI34" i="4"/>
  <c r="AH34" i="4"/>
  <c r="AG34" i="4"/>
  <c r="G34" i="4"/>
  <c r="F34" i="4"/>
  <c r="AE33" i="4"/>
  <c r="AD33" i="4"/>
  <c r="AC33" i="4"/>
  <c r="AB33" i="4"/>
  <c r="AA33" i="4"/>
  <c r="Z33" i="4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B33" i="4"/>
  <c r="AJ32" i="4"/>
  <c r="AI32" i="4"/>
  <c r="AH32" i="4"/>
  <c r="AG32" i="4"/>
  <c r="AJ31" i="4"/>
  <c r="AI31" i="4"/>
  <c r="AH31" i="4"/>
  <c r="AG31" i="4"/>
  <c r="F31" i="4"/>
  <c r="G31" i="4" s="1"/>
  <c r="AJ30" i="4"/>
  <c r="AI30" i="4"/>
  <c r="AH30" i="4"/>
  <c r="AG30" i="4"/>
  <c r="F30" i="4"/>
  <c r="G30" i="4" s="1"/>
  <c r="AI29" i="4"/>
  <c r="AH29" i="4"/>
  <c r="AG29" i="4"/>
  <c r="E29" i="4"/>
  <c r="E27" i="4" s="1"/>
  <c r="C29" i="4"/>
  <c r="C27" i="4" s="1"/>
  <c r="B29" i="4"/>
  <c r="B27" i="4" s="1"/>
  <c r="AJ28" i="4"/>
  <c r="AI28" i="4"/>
  <c r="AH28" i="4"/>
  <c r="AG28" i="4"/>
  <c r="G28" i="4"/>
  <c r="F28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AI27" i="4" s="1"/>
  <c r="H27" i="4"/>
  <c r="AG27" i="4" s="1"/>
  <c r="AJ25" i="4"/>
  <c r="AI25" i="4"/>
  <c r="AH25" i="4"/>
  <c r="AG25" i="4"/>
  <c r="G25" i="4"/>
  <c r="F25" i="4"/>
  <c r="AI24" i="4"/>
  <c r="AH24" i="4"/>
  <c r="AG24" i="4"/>
  <c r="E24" i="4"/>
  <c r="C24" i="4"/>
  <c r="C23" i="4" s="1"/>
  <c r="B24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AI23" i="4" s="1"/>
  <c r="N23" i="4"/>
  <c r="L23" i="4"/>
  <c r="J23" i="4"/>
  <c r="H23" i="4"/>
  <c r="AJ22" i="4"/>
  <c r="AI22" i="4"/>
  <c r="AH22" i="4"/>
  <c r="AG22" i="4"/>
  <c r="AJ21" i="4"/>
  <c r="AI21" i="4"/>
  <c r="AH21" i="4"/>
  <c r="AG21" i="4"/>
  <c r="G21" i="4"/>
  <c r="F21" i="4"/>
  <c r="AI20" i="4"/>
  <c r="AH20" i="4"/>
  <c r="AG20" i="4"/>
  <c r="E20" i="4"/>
  <c r="E13" i="4" s="1"/>
  <c r="F13" i="4" s="1"/>
  <c r="AE19" i="4"/>
  <c r="AE12" i="4" s="1"/>
  <c r="AD19" i="4"/>
  <c r="AC19" i="4"/>
  <c r="AB19" i="4"/>
  <c r="AB12" i="4" s="1"/>
  <c r="AA19" i="4"/>
  <c r="AA12" i="4" s="1"/>
  <c r="Z19" i="4"/>
  <c r="Z12" i="4" s="1"/>
  <c r="Y19" i="4"/>
  <c r="X19" i="4"/>
  <c r="X12" i="4" s="1"/>
  <c r="W19" i="4"/>
  <c r="W12" i="4" s="1"/>
  <c r="V19" i="4"/>
  <c r="V12" i="4" s="1"/>
  <c r="U19" i="4"/>
  <c r="T19" i="4"/>
  <c r="T12" i="4" s="1"/>
  <c r="S19" i="4"/>
  <c r="S12" i="4" s="1"/>
  <c r="R19" i="4"/>
  <c r="R16" i="4" s="1"/>
  <c r="Q19" i="4"/>
  <c r="Q12" i="4" s="1"/>
  <c r="P19" i="4"/>
  <c r="P12" i="4" s="1"/>
  <c r="O19" i="4"/>
  <c r="O12" i="4" s="1"/>
  <c r="N19" i="4"/>
  <c r="M19" i="4"/>
  <c r="L19" i="4"/>
  <c r="K19" i="4"/>
  <c r="K12" i="4" s="1"/>
  <c r="J19" i="4"/>
  <c r="J12" i="4" s="1"/>
  <c r="I19" i="4"/>
  <c r="H19" i="4"/>
  <c r="AJ18" i="4"/>
  <c r="AI18" i="4"/>
  <c r="AH18" i="4"/>
  <c r="AG18" i="4"/>
  <c r="G18" i="4"/>
  <c r="F18" i="4"/>
  <c r="AD17" i="4"/>
  <c r="AD157" i="4" s="1"/>
  <c r="AC17" i="4"/>
  <c r="AB17" i="4"/>
  <c r="AA17" i="4"/>
  <c r="AA157" i="4" s="1"/>
  <c r="W17" i="4"/>
  <c r="V17" i="4"/>
  <c r="U17" i="4"/>
  <c r="U16" i="4" s="1"/>
  <c r="T17" i="4"/>
  <c r="R17" i="4"/>
  <c r="P17" i="4"/>
  <c r="P16" i="4" s="1"/>
  <c r="N17" i="4"/>
  <c r="L17" i="4"/>
  <c r="L16" i="4" s="1"/>
  <c r="J17" i="4"/>
  <c r="I17" i="4"/>
  <c r="I16" i="4" s="1"/>
  <c r="J16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E14" i="4"/>
  <c r="D14" i="4"/>
  <c r="C14" i="4"/>
  <c r="B14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D13" i="4"/>
  <c r="C13" i="4"/>
  <c r="B13" i="4"/>
  <c r="AC12" i="4"/>
  <c r="Y12" i="4"/>
  <c r="U12" i="4"/>
  <c r="N12" i="4"/>
  <c r="M12" i="4"/>
  <c r="L12" i="4"/>
  <c r="I12" i="4"/>
  <c r="H12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E11" i="4"/>
  <c r="D11" i="4"/>
  <c r="C11" i="4"/>
  <c r="B11" i="4"/>
  <c r="AB157" i="4"/>
  <c r="W157" i="4"/>
  <c r="V157" i="4"/>
  <c r="U157" i="4"/>
  <c r="R157" i="4"/>
  <c r="M157" i="4"/>
  <c r="J157" i="4"/>
  <c r="M9" i="4"/>
  <c r="AC157" i="4" l="1"/>
  <c r="AC9" i="4"/>
  <c r="AD16" i="4"/>
  <c r="AD12" i="4"/>
  <c r="J50" i="4"/>
  <c r="Q51" i="4"/>
  <c r="Q55" i="4"/>
  <c r="Y50" i="4"/>
  <c r="F80" i="4"/>
  <c r="D80" i="4"/>
  <c r="G112" i="4"/>
  <c r="AH120" i="4"/>
  <c r="B120" i="4"/>
  <c r="F123" i="4"/>
  <c r="F134" i="4"/>
  <c r="AG137" i="4"/>
  <c r="D138" i="4"/>
  <c r="AJ138" i="4"/>
  <c r="G138" i="4"/>
  <c r="G142" i="4"/>
  <c r="AJ161" i="4"/>
  <c r="G161" i="4"/>
  <c r="AB9" i="4"/>
  <c r="L157" i="4"/>
  <c r="P157" i="4"/>
  <c r="M158" i="4"/>
  <c r="Q158" i="4"/>
  <c r="U158" i="4"/>
  <c r="R12" i="4"/>
  <c r="AG12" i="4" s="1"/>
  <c r="V16" i="4"/>
  <c r="Q47" i="4"/>
  <c r="Q17" i="4"/>
  <c r="Q157" i="4" s="1"/>
  <c r="Z47" i="4"/>
  <c r="Z17" i="4"/>
  <c r="Z16" i="4" s="1"/>
  <c r="N52" i="4"/>
  <c r="Z52" i="4"/>
  <c r="Z55" i="4"/>
  <c r="B53" i="4"/>
  <c r="AH77" i="4"/>
  <c r="J82" i="4"/>
  <c r="AG82" i="4" s="1"/>
  <c r="L82" i="4"/>
  <c r="AH82" i="4" s="1"/>
  <c r="L51" i="4"/>
  <c r="N82" i="4"/>
  <c r="P82" i="4"/>
  <c r="T82" i="4"/>
  <c r="X82" i="4"/>
  <c r="Z82" i="4"/>
  <c r="AD82" i="4"/>
  <c r="C89" i="4"/>
  <c r="C85" i="4"/>
  <c r="AJ86" i="4"/>
  <c r="M101" i="4"/>
  <c r="M52" i="4"/>
  <c r="M50" i="4" s="1"/>
  <c r="Q101" i="4"/>
  <c r="U101" i="4"/>
  <c r="U52" i="4"/>
  <c r="U159" i="4" s="1"/>
  <c r="U156" i="4" s="1"/>
  <c r="Y101" i="4"/>
  <c r="AC101" i="4"/>
  <c r="AC52" i="4"/>
  <c r="AC50" i="4" s="1"/>
  <c r="AH125" i="4"/>
  <c r="E125" i="4"/>
  <c r="G125" i="4" s="1"/>
  <c r="E129" i="4"/>
  <c r="Y158" i="4"/>
  <c r="AC158" i="4"/>
  <c r="I160" i="4"/>
  <c r="M160" i="4"/>
  <c r="Q160" i="4"/>
  <c r="U160" i="4"/>
  <c r="Y160" i="4"/>
  <c r="AC160" i="4"/>
  <c r="F14" i="4"/>
  <c r="N16" i="4"/>
  <c r="T16" i="4"/>
  <c r="AB16" i="4"/>
  <c r="Q9" i="4"/>
  <c r="AC16" i="4"/>
  <c r="F24" i="4"/>
  <c r="F33" i="4"/>
  <c r="AJ45" i="4"/>
  <c r="J51" i="4"/>
  <c r="J158" i="4" s="1"/>
  <c r="J156" i="4" s="1"/>
  <c r="N51" i="4"/>
  <c r="AH51" i="4" s="1"/>
  <c r="P51" i="4"/>
  <c r="V51" i="4"/>
  <c r="V50" i="4" s="1"/>
  <c r="X51" i="4"/>
  <c r="Z51" i="4"/>
  <c r="Z158" i="4" s="1"/>
  <c r="AB51" i="4"/>
  <c r="H53" i="4"/>
  <c r="P53" i="4"/>
  <c r="X53" i="4"/>
  <c r="E62" i="4"/>
  <c r="AH67" i="4"/>
  <c r="F69" i="4"/>
  <c r="C77" i="4"/>
  <c r="AJ77" i="4" s="1"/>
  <c r="F78" i="4"/>
  <c r="B77" i="4"/>
  <c r="F77" i="4" s="1"/>
  <c r="I52" i="4"/>
  <c r="Q52" i="4"/>
  <c r="Q159" i="4" s="1"/>
  <c r="Y52" i="4"/>
  <c r="F93" i="4"/>
  <c r="F110" i="4"/>
  <c r="F112" i="4"/>
  <c r="E114" i="4"/>
  <c r="C125" i="4"/>
  <c r="U9" i="4"/>
  <c r="I9" i="4"/>
  <c r="N157" i="4"/>
  <c r="T157" i="4"/>
  <c r="Z157" i="4"/>
  <c r="AH14" i="4"/>
  <c r="AJ14" i="4"/>
  <c r="F29" i="4"/>
  <c r="F45" i="4"/>
  <c r="D45" i="4"/>
  <c r="D43" i="4" s="1"/>
  <c r="M47" i="4"/>
  <c r="Y17" i="4"/>
  <c r="Y47" i="4"/>
  <c r="J55" i="4"/>
  <c r="Y55" i="4"/>
  <c r="AH89" i="4"/>
  <c r="AH27" i="4"/>
  <c r="AJ35" i="4"/>
  <c r="AG57" i="4"/>
  <c r="H51" i="4"/>
  <c r="AH57" i="4"/>
  <c r="F65" i="4"/>
  <c r="D65" i="4"/>
  <c r="F95" i="4"/>
  <c r="AJ95" i="4"/>
  <c r="G95" i="4"/>
  <c r="D127" i="4"/>
  <c r="F127" i="4"/>
  <c r="AJ131" i="4"/>
  <c r="G131" i="4"/>
  <c r="C129" i="4"/>
  <c r="AJ129" i="4" s="1"/>
  <c r="D146" i="4"/>
  <c r="F146" i="4"/>
  <c r="F35" i="4"/>
  <c r="D35" i="4"/>
  <c r="D33" i="4" s="1"/>
  <c r="F39" i="4"/>
  <c r="I51" i="4"/>
  <c r="I50" i="4" s="1"/>
  <c r="I55" i="4"/>
  <c r="U50" i="4"/>
  <c r="F68" i="4"/>
  <c r="AJ68" i="4"/>
  <c r="G68" i="4"/>
  <c r="E57" i="4"/>
  <c r="F73" i="4"/>
  <c r="D73" i="4"/>
  <c r="E72" i="4"/>
  <c r="AJ72" i="4" s="1"/>
  <c r="F79" i="4"/>
  <c r="Q82" i="4"/>
  <c r="AI84" i="4"/>
  <c r="I82" i="4"/>
  <c r="U82" i="4"/>
  <c r="Y82" i="4"/>
  <c r="B129" i="4"/>
  <c r="F130" i="4"/>
  <c r="G14" i="4"/>
  <c r="Q16" i="4"/>
  <c r="AG23" i="4"/>
  <c r="F27" i="4"/>
  <c r="AI33" i="4"/>
  <c r="F41" i="4"/>
  <c r="F43" i="4"/>
  <c r="R51" i="4"/>
  <c r="R50" i="4" s="1"/>
  <c r="R55" i="4"/>
  <c r="AD51" i="4"/>
  <c r="AD50" i="4" s="1"/>
  <c r="AD55" i="4"/>
  <c r="F70" i="4"/>
  <c r="AJ70" i="4"/>
  <c r="G70" i="4"/>
  <c r="E59" i="4"/>
  <c r="F59" i="4" s="1"/>
  <c r="AH72" i="4"/>
  <c r="G73" i="4"/>
  <c r="B72" i="4"/>
  <c r="AJ118" i="4"/>
  <c r="G118" i="4"/>
  <c r="F126" i="4"/>
  <c r="D126" i="4"/>
  <c r="AJ126" i="4"/>
  <c r="G126" i="4"/>
  <c r="AH133" i="4"/>
  <c r="F147" i="4"/>
  <c r="D147" i="4"/>
  <c r="D145" i="4" s="1"/>
  <c r="AJ147" i="4"/>
  <c r="G147" i="4"/>
  <c r="E145" i="4"/>
  <c r="C114" i="4"/>
  <c r="G114" i="4" s="1"/>
  <c r="D129" i="4"/>
  <c r="AI133" i="4"/>
  <c r="C137" i="4"/>
  <c r="AI141" i="4"/>
  <c r="AH149" i="4"/>
  <c r="B149" i="4"/>
  <c r="AH19" i="4"/>
  <c r="AH33" i="4"/>
  <c r="AG39" i="4"/>
  <c r="AH39" i="4"/>
  <c r="AH43" i="4"/>
  <c r="J53" i="4"/>
  <c r="J160" i="4" s="1"/>
  <c r="N53" i="4"/>
  <c r="N160" i="4" s="1"/>
  <c r="R53" i="4"/>
  <c r="R160" i="4" s="1"/>
  <c r="V53" i="4"/>
  <c r="V160" i="4" s="1"/>
  <c r="Z53" i="4"/>
  <c r="Z160" i="4" s="1"/>
  <c r="AD53" i="4"/>
  <c r="AD160" i="4" s="1"/>
  <c r="AJ65" i="4"/>
  <c r="C82" i="4"/>
  <c r="K82" i="4"/>
  <c r="O82" i="4"/>
  <c r="S82" i="4"/>
  <c r="W82" i="4"/>
  <c r="AA82" i="4"/>
  <c r="AE82" i="4"/>
  <c r="F86" i="4"/>
  <c r="AG101" i="4"/>
  <c r="AG103" i="4"/>
  <c r="AH103" i="4"/>
  <c r="AG105" i="4"/>
  <c r="AH105" i="4"/>
  <c r="AG108" i="4"/>
  <c r="AH108" i="4"/>
  <c r="F115" i="4"/>
  <c r="F118" i="4"/>
  <c r="AI120" i="4"/>
  <c r="F131" i="4"/>
  <c r="G135" i="4"/>
  <c r="AJ135" i="4"/>
  <c r="AH141" i="4"/>
  <c r="C141" i="4"/>
  <c r="G141" i="4" s="1"/>
  <c r="AH145" i="4"/>
  <c r="B145" i="4"/>
  <c r="G154" i="4"/>
  <c r="AG62" i="4"/>
  <c r="AH62" i="4"/>
  <c r="F63" i="4"/>
  <c r="B58" i="4"/>
  <c r="B55" i="4" s="1"/>
  <c r="AI67" i="4"/>
  <c r="C67" i="4"/>
  <c r="AJ67" i="4" s="1"/>
  <c r="F75" i="4"/>
  <c r="G78" i="4"/>
  <c r="AJ78" i="4"/>
  <c r="G80" i="4"/>
  <c r="AJ80" i="4"/>
  <c r="AG84" i="4"/>
  <c r="AH84" i="4"/>
  <c r="AG85" i="4"/>
  <c r="AH85" i="4"/>
  <c r="AG86" i="4"/>
  <c r="AH86" i="4"/>
  <c r="F97" i="4"/>
  <c r="AH101" i="4"/>
  <c r="AH104" i="4"/>
  <c r="AH114" i="4"/>
  <c r="F117" i="4"/>
  <c r="AH137" i="4"/>
  <c r="F142" i="4"/>
  <c r="AA9" i="4"/>
  <c r="AJ11" i="4"/>
  <c r="G11" i="4"/>
  <c r="H55" i="4"/>
  <c r="H52" i="4"/>
  <c r="H50" i="4" s="1"/>
  <c r="AH58" i="4"/>
  <c r="P55" i="4"/>
  <c r="P52" i="4"/>
  <c r="P159" i="4" s="1"/>
  <c r="X55" i="4"/>
  <c r="X52" i="4"/>
  <c r="X50" i="4" s="1"/>
  <c r="AG58" i="4"/>
  <c r="D57" i="4"/>
  <c r="G67" i="4"/>
  <c r="G77" i="4"/>
  <c r="F85" i="4"/>
  <c r="AJ85" i="4"/>
  <c r="D90" i="4"/>
  <c r="D84" i="4" s="1"/>
  <c r="F90" i="4"/>
  <c r="E84" i="4"/>
  <c r="F91" i="4"/>
  <c r="D91" i="4"/>
  <c r="E89" i="4"/>
  <c r="D92" i="4"/>
  <c r="AJ92" i="4"/>
  <c r="G92" i="4"/>
  <c r="F92" i="4"/>
  <c r="C104" i="4"/>
  <c r="AJ110" i="4"/>
  <c r="G110" i="4"/>
  <c r="C108" i="4"/>
  <c r="J9" i="4"/>
  <c r="R9" i="4"/>
  <c r="V9" i="4"/>
  <c r="Z9" i="4"/>
  <c r="AD9" i="4"/>
  <c r="F11" i="4"/>
  <c r="W158" i="4"/>
  <c r="S160" i="4"/>
  <c r="AG14" i="4"/>
  <c r="AA16" i="4"/>
  <c r="AE17" i="4"/>
  <c r="AG19" i="4"/>
  <c r="AJ27" i="4"/>
  <c r="G27" i="4"/>
  <c r="D29" i="4"/>
  <c r="D27" i="4" s="1"/>
  <c r="AJ29" i="4"/>
  <c r="G29" i="4"/>
  <c r="AJ39" i="4"/>
  <c r="G39" i="4"/>
  <c r="D41" i="4"/>
  <c r="D39" i="4" s="1"/>
  <c r="AJ41" i="4"/>
  <c r="G41" i="4"/>
  <c r="B48" i="4"/>
  <c r="H47" i="4"/>
  <c r="P50" i="4"/>
  <c r="AG51" i="4"/>
  <c r="C52" i="4"/>
  <c r="AI58" i="4"/>
  <c r="AG59" i="4"/>
  <c r="AH59" i="4"/>
  <c r="B62" i="4"/>
  <c r="F62" i="4" s="1"/>
  <c r="D64" i="4"/>
  <c r="D62" i="4" s="1"/>
  <c r="AJ64" i="4"/>
  <c r="G64" i="4"/>
  <c r="E58" i="4"/>
  <c r="F67" i="4"/>
  <c r="C59" i="4"/>
  <c r="C53" i="4" s="1"/>
  <c r="D74" i="4"/>
  <c r="D72" i="4" s="1"/>
  <c r="AJ74" i="4"/>
  <c r="G74" i="4"/>
  <c r="G85" i="4"/>
  <c r="G90" i="4"/>
  <c r="AJ90" i="4"/>
  <c r="G91" i="4"/>
  <c r="AJ91" i="4"/>
  <c r="AJ93" i="4"/>
  <c r="G93" i="4"/>
  <c r="C103" i="4"/>
  <c r="C101" i="4" s="1"/>
  <c r="C133" i="4"/>
  <c r="F150" i="4"/>
  <c r="D150" i="4"/>
  <c r="AJ150" i="4"/>
  <c r="G150" i="4"/>
  <c r="AJ13" i="4"/>
  <c r="G13" i="4"/>
  <c r="D24" i="4"/>
  <c r="AJ24" i="4"/>
  <c r="G24" i="4"/>
  <c r="E19" i="4"/>
  <c r="E48" i="4"/>
  <c r="K47" i="4"/>
  <c r="AI57" i="4"/>
  <c r="L55" i="4"/>
  <c r="L52" i="4"/>
  <c r="L159" i="4" s="1"/>
  <c r="T55" i="4"/>
  <c r="T52" i="4"/>
  <c r="T159" i="4" s="1"/>
  <c r="AB55" i="4"/>
  <c r="AB52" i="4"/>
  <c r="AB159" i="4" s="1"/>
  <c r="W9" i="4"/>
  <c r="AH11" i="4"/>
  <c r="AH13" i="4"/>
  <c r="AI14" i="4"/>
  <c r="K17" i="4"/>
  <c r="O17" i="4"/>
  <c r="S17" i="4"/>
  <c r="W16" i="4"/>
  <c r="C19" i="4"/>
  <c r="C12" i="4" s="1"/>
  <c r="AI19" i="4"/>
  <c r="E23" i="4"/>
  <c r="B19" i="4"/>
  <c r="B12" i="4" s="1"/>
  <c r="B23" i="4"/>
  <c r="C33" i="4"/>
  <c r="AG33" i="4"/>
  <c r="G35" i="4"/>
  <c r="C48" i="4"/>
  <c r="M55" i="4"/>
  <c r="U55" i="4"/>
  <c r="AC55" i="4"/>
  <c r="F57" i="4"/>
  <c r="AI53" i="4"/>
  <c r="AI59" i="4"/>
  <c r="G63" i="4"/>
  <c r="F64" i="4"/>
  <c r="G65" i="4"/>
  <c r="AG67" i="4"/>
  <c r="D59" i="4"/>
  <c r="G72" i="4"/>
  <c r="AJ73" i="4"/>
  <c r="AG77" i="4"/>
  <c r="D96" i="4"/>
  <c r="AJ96" i="4"/>
  <c r="G96" i="4"/>
  <c r="F96" i="4"/>
  <c r="H9" i="4"/>
  <c r="L9" i="4"/>
  <c r="P9" i="4"/>
  <c r="AI11" i="4"/>
  <c r="H159" i="4"/>
  <c r="AH12" i="4"/>
  <c r="X159" i="4"/>
  <c r="AI13" i="4"/>
  <c r="H16" i="4"/>
  <c r="X17" i="4"/>
  <c r="AH17" i="4" s="1"/>
  <c r="AJ20" i="4"/>
  <c r="G20" i="4"/>
  <c r="F20" i="4"/>
  <c r="AH23" i="4"/>
  <c r="C43" i="4"/>
  <c r="AG43" i="4"/>
  <c r="G45" i="4"/>
  <c r="T50" i="4"/>
  <c r="K55" i="4"/>
  <c r="K52" i="4"/>
  <c r="K159" i="4" s="1"/>
  <c r="O55" i="4"/>
  <c r="O52" i="4"/>
  <c r="O159" i="4" s="1"/>
  <c r="S55" i="4"/>
  <c r="S52" i="4"/>
  <c r="S159" i="4" s="1"/>
  <c r="W55" i="4"/>
  <c r="W52" i="4"/>
  <c r="W159" i="4" s="1"/>
  <c r="AA55" i="4"/>
  <c r="AA52" i="4"/>
  <c r="AA50" i="4" s="1"/>
  <c r="AE55" i="4"/>
  <c r="AE52" i="4"/>
  <c r="AE50" i="4" s="1"/>
  <c r="G59" i="4"/>
  <c r="C62" i="4"/>
  <c r="G62" i="4" s="1"/>
  <c r="C57" i="4"/>
  <c r="G57" i="4" s="1"/>
  <c r="D69" i="4"/>
  <c r="D67" i="4" s="1"/>
  <c r="AJ69" i="4"/>
  <c r="G69" i="4"/>
  <c r="F72" i="4"/>
  <c r="D79" i="4"/>
  <c r="D77" i="4" s="1"/>
  <c r="AJ79" i="4"/>
  <c r="G79" i="4"/>
  <c r="AJ97" i="4"/>
  <c r="G97" i="4"/>
  <c r="AJ125" i="4"/>
  <c r="I101" i="4"/>
  <c r="AI104" i="4"/>
  <c r="D111" i="4"/>
  <c r="AJ111" i="4"/>
  <c r="G111" i="4"/>
  <c r="E105" i="4"/>
  <c r="E53" i="4" s="1"/>
  <c r="F111" i="4"/>
  <c r="D122" i="4"/>
  <c r="E120" i="4"/>
  <c r="AJ122" i="4"/>
  <c r="G122" i="4"/>
  <c r="F122" i="4"/>
  <c r="B133" i="4"/>
  <c r="B104" i="4"/>
  <c r="B52" i="4" s="1"/>
  <c r="F139" i="4"/>
  <c r="D139" i="4"/>
  <c r="D137" i="4" s="1"/>
  <c r="E137" i="4"/>
  <c r="AJ139" i="4"/>
  <c r="G139" i="4"/>
  <c r="K158" i="4"/>
  <c r="O158" i="4"/>
  <c r="S158" i="4"/>
  <c r="AA158" i="4"/>
  <c r="AE158" i="4"/>
  <c r="I159" i="4"/>
  <c r="M159" i="4"/>
  <c r="M156" i="4" s="1"/>
  <c r="Y159" i="4"/>
  <c r="K160" i="4"/>
  <c r="O160" i="4"/>
  <c r="W160" i="4"/>
  <c r="AA160" i="4"/>
  <c r="AE160" i="4"/>
  <c r="D94" i="4"/>
  <c r="AJ94" i="4"/>
  <c r="G94" i="4"/>
  <c r="F94" i="4"/>
  <c r="AI103" i="4"/>
  <c r="AJ114" i="4"/>
  <c r="F114" i="4"/>
  <c r="D116" i="4"/>
  <c r="AJ116" i="4"/>
  <c r="G116" i="4"/>
  <c r="F116" i="4"/>
  <c r="AJ141" i="4"/>
  <c r="F141" i="4"/>
  <c r="AG145" i="4"/>
  <c r="D151" i="4"/>
  <c r="E149" i="4"/>
  <c r="AJ151" i="4"/>
  <c r="G151" i="4"/>
  <c r="F151" i="4"/>
  <c r="H158" i="4"/>
  <c r="L158" i="4"/>
  <c r="P158" i="4"/>
  <c r="T158" i="4"/>
  <c r="X158" i="4"/>
  <c r="AB158" i="4"/>
  <c r="AG11" i="4"/>
  <c r="J159" i="4"/>
  <c r="N159" i="4"/>
  <c r="V159" i="4"/>
  <c r="Z159" i="4"/>
  <c r="AD159" i="4"/>
  <c r="AI12" i="4"/>
  <c r="H160" i="4"/>
  <c r="L160" i="4"/>
  <c r="P160" i="4"/>
  <c r="T160" i="4"/>
  <c r="X160" i="4"/>
  <c r="AB160" i="4"/>
  <c r="AG13" i="4"/>
  <c r="AI85" i="4"/>
  <c r="G86" i="4"/>
  <c r="E104" i="4"/>
  <c r="D109" i="4"/>
  <c r="AJ109" i="4"/>
  <c r="G109" i="4"/>
  <c r="E108" i="4"/>
  <c r="E103" i="4"/>
  <c r="F109" i="4"/>
  <c r="G115" i="4"/>
  <c r="AJ115" i="4"/>
  <c r="F121" i="4"/>
  <c r="D121" i="4"/>
  <c r="AJ121" i="4"/>
  <c r="G121" i="4"/>
  <c r="AI125" i="4"/>
  <c r="F129" i="4"/>
  <c r="G129" i="4"/>
  <c r="B137" i="4"/>
  <c r="B103" i="4"/>
  <c r="B101" i="4" s="1"/>
  <c r="D93" i="4"/>
  <c r="D95" i="4"/>
  <c r="D97" i="4"/>
  <c r="D110" i="4"/>
  <c r="D112" i="4"/>
  <c r="D115" i="4"/>
  <c r="D123" i="4"/>
  <c r="AG125" i="4"/>
  <c r="G127" i="4"/>
  <c r="AJ127" i="4"/>
  <c r="G130" i="4"/>
  <c r="AJ130" i="4"/>
  <c r="E133" i="4"/>
  <c r="D134" i="4"/>
  <c r="D133" i="4" s="1"/>
  <c r="D141" i="4"/>
  <c r="AI145" i="4"/>
  <c r="F154" i="4"/>
  <c r="AG120" i="4"/>
  <c r="AG129" i="4"/>
  <c r="AI137" i="4"/>
  <c r="AJ145" i="4"/>
  <c r="AG149" i="4"/>
  <c r="G117" i="4"/>
  <c r="AJ117" i="4"/>
  <c r="G123" i="4"/>
  <c r="AJ123" i="4"/>
  <c r="D125" i="4"/>
  <c r="G134" i="4"/>
  <c r="AJ134" i="4"/>
  <c r="F135" i="4"/>
  <c r="F138" i="4"/>
  <c r="AG141" i="4"/>
  <c r="G143" i="4"/>
  <c r="AJ143" i="4"/>
  <c r="G145" i="4"/>
  <c r="G146" i="4"/>
  <c r="AJ146" i="4"/>
  <c r="G155" i="4"/>
  <c r="Q156" i="4" l="1"/>
  <c r="AJ57" i="4"/>
  <c r="P156" i="4"/>
  <c r="N50" i="4"/>
  <c r="Q50" i="4"/>
  <c r="N158" i="4"/>
  <c r="B158" i="4" s="1"/>
  <c r="F125" i="4"/>
  <c r="Z156" i="4"/>
  <c r="R159" i="4"/>
  <c r="AB156" i="4"/>
  <c r="T156" i="4"/>
  <c r="L156" i="4"/>
  <c r="D114" i="4"/>
  <c r="AC159" i="4"/>
  <c r="AC156" i="4" s="1"/>
  <c r="D105" i="4"/>
  <c r="AI101" i="4"/>
  <c r="AB50" i="4"/>
  <c r="T9" i="4"/>
  <c r="I157" i="4"/>
  <c r="AI51" i="4"/>
  <c r="AI82" i="4"/>
  <c r="Z50" i="4"/>
  <c r="V158" i="4"/>
  <c r="V156" i="4" s="1"/>
  <c r="I158" i="4"/>
  <c r="N156" i="4"/>
  <c r="D149" i="4"/>
  <c r="D86" i="4"/>
  <c r="D53" i="4" s="1"/>
  <c r="AI160" i="4"/>
  <c r="W156" i="4"/>
  <c r="AG53" i="4"/>
  <c r="AJ62" i="4"/>
  <c r="W50" i="4"/>
  <c r="O50" i="4"/>
  <c r="AE159" i="4"/>
  <c r="R158" i="4"/>
  <c r="AH53" i="4"/>
  <c r="AI158" i="4"/>
  <c r="AI55" i="4"/>
  <c r="E160" i="4"/>
  <c r="D160" i="4" s="1"/>
  <c r="N9" i="4"/>
  <c r="F145" i="4"/>
  <c r="AD158" i="4"/>
  <c r="AD156" i="4" s="1"/>
  <c r="R156" i="4"/>
  <c r="Y16" i="4"/>
  <c r="G133" i="4"/>
  <c r="AJ133" i="4"/>
  <c r="F133" i="4"/>
  <c r="O16" i="4"/>
  <c r="AG55" i="4"/>
  <c r="AH55" i="4"/>
  <c r="D104" i="4"/>
  <c r="D108" i="4"/>
  <c r="F103" i="4"/>
  <c r="E101" i="4"/>
  <c r="AJ103" i="4"/>
  <c r="G103" i="4"/>
  <c r="D103" i="4"/>
  <c r="D101" i="4" s="1"/>
  <c r="AH158" i="4"/>
  <c r="C158" i="4"/>
  <c r="F105" i="4"/>
  <c r="G105" i="4"/>
  <c r="AJ105" i="4"/>
  <c r="C55" i="4"/>
  <c r="C51" i="4"/>
  <c r="C50" i="4" s="1"/>
  <c r="AJ59" i="4"/>
  <c r="L50" i="4"/>
  <c r="G43" i="4"/>
  <c r="AJ43" i="4"/>
  <c r="E158" i="4"/>
  <c r="C47" i="4"/>
  <c r="C17" i="4"/>
  <c r="K16" i="4"/>
  <c r="F48" i="4"/>
  <c r="E17" i="4"/>
  <c r="D48" i="4"/>
  <c r="E47" i="4"/>
  <c r="G48" i="4"/>
  <c r="D19" i="4"/>
  <c r="D12" i="4" s="1"/>
  <c r="D23" i="4"/>
  <c r="F58" i="4"/>
  <c r="G58" i="4"/>
  <c r="E55" i="4"/>
  <c r="E52" i="4"/>
  <c r="AJ58" i="4"/>
  <c r="B17" i="4"/>
  <c r="B47" i="4"/>
  <c r="B51" i="4"/>
  <c r="B50" i="4" s="1"/>
  <c r="AA159" i="4"/>
  <c r="AA156" i="4" s="1"/>
  <c r="AI52" i="4"/>
  <c r="K50" i="4"/>
  <c r="AJ33" i="4"/>
  <c r="G33" i="4"/>
  <c r="D58" i="4"/>
  <c r="D85" i="4"/>
  <c r="D82" i="4" s="1"/>
  <c r="D89" i="4"/>
  <c r="F108" i="4"/>
  <c r="G108" i="4"/>
  <c r="AJ108" i="4"/>
  <c r="AJ104" i="4"/>
  <c r="G104" i="4"/>
  <c r="F104" i="4"/>
  <c r="F137" i="4"/>
  <c r="AJ137" i="4"/>
  <c r="G137" i="4"/>
  <c r="G120" i="4"/>
  <c r="F120" i="4"/>
  <c r="AJ120" i="4"/>
  <c r="X16" i="4"/>
  <c r="AG16" i="4" s="1"/>
  <c r="AI17" i="4"/>
  <c r="F19" i="4"/>
  <c r="E12" i="4"/>
  <c r="AJ19" i="4"/>
  <c r="G19" i="4"/>
  <c r="E51" i="4"/>
  <c r="AE16" i="4"/>
  <c r="F84" i="4"/>
  <c r="G84" i="4"/>
  <c r="E82" i="4"/>
  <c r="AJ84" i="4"/>
  <c r="AG17" i="4"/>
  <c r="H156" i="4"/>
  <c r="B160" i="4"/>
  <c r="F160" i="4" s="1"/>
  <c r="AH160" i="4"/>
  <c r="AG160" i="4"/>
  <c r="C160" i="4"/>
  <c r="G149" i="4"/>
  <c r="AJ149" i="4"/>
  <c r="F149" i="4"/>
  <c r="D120" i="4"/>
  <c r="F53" i="4"/>
  <c r="G53" i="4"/>
  <c r="AJ53" i="4"/>
  <c r="AG159" i="4"/>
  <c r="C159" i="4"/>
  <c r="B159" i="4"/>
  <c r="AH159" i="4"/>
  <c r="S50" i="4"/>
  <c r="G23" i="4"/>
  <c r="F23" i="4"/>
  <c r="AJ23" i="4"/>
  <c r="S16" i="4"/>
  <c r="F89" i="4"/>
  <c r="G89" i="4"/>
  <c r="AJ89" i="4"/>
  <c r="AG52" i="4"/>
  <c r="AH52" i="4"/>
  <c r="I156" i="4" l="1"/>
  <c r="AJ160" i="4"/>
  <c r="D52" i="4"/>
  <c r="AG50" i="4"/>
  <c r="AG158" i="4"/>
  <c r="AH16" i="4"/>
  <c r="Y157" i="4"/>
  <c r="Y156" i="4" s="1"/>
  <c r="Y9" i="4"/>
  <c r="G160" i="4"/>
  <c r="AI16" i="4"/>
  <c r="AH156" i="4"/>
  <c r="AJ52" i="4"/>
  <c r="G52" i="4"/>
  <c r="F52" i="4"/>
  <c r="D47" i="4"/>
  <c r="D17" i="4"/>
  <c r="D51" i="4"/>
  <c r="D50" i="4" s="1"/>
  <c r="X157" i="4"/>
  <c r="X9" i="4"/>
  <c r="AH10" i="4"/>
  <c r="AG10" i="4"/>
  <c r="E159" i="4"/>
  <c r="AJ55" i="4"/>
  <c r="G55" i="4"/>
  <c r="F55" i="4"/>
  <c r="C16" i="4"/>
  <c r="C10" i="4"/>
  <c r="C9" i="4" s="1"/>
  <c r="AE157" i="4"/>
  <c r="AE156" i="4" s="1"/>
  <c r="AE9" i="4"/>
  <c r="F17" i="4"/>
  <c r="AJ17" i="4"/>
  <c r="G17" i="4"/>
  <c r="E10" i="4"/>
  <c r="E16" i="4"/>
  <c r="AH50" i="4"/>
  <c r="D55" i="4"/>
  <c r="S157" i="4"/>
  <c r="S156" i="4" s="1"/>
  <c r="S9" i="4"/>
  <c r="G82" i="4"/>
  <c r="AJ82" i="4"/>
  <c r="F82" i="4"/>
  <c r="F12" i="4"/>
  <c r="G12" i="4"/>
  <c r="AJ12" i="4"/>
  <c r="AI159" i="4"/>
  <c r="AI50" i="4"/>
  <c r="B16" i="4"/>
  <c r="B10" i="4"/>
  <c r="B9" i="4" s="1"/>
  <c r="F158" i="4"/>
  <c r="D158" i="4"/>
  <c r="AJ158" i="4"/>
  <c r="G158" i="4"/>
  <c r="O157" i="4"/>
  <c r="O156" i="4" s="1"/>
  <c r="O9" i="4"/>
  <c r="F51" i="4"/>
  <c r="AJ51" i="4"/>
  <c r="E50" i="4"/>
  <c r="G51" i="4"/>
  <c r="G47" i="4"/>
  <c r="F47" i="4"/>
  <c r="K157" i="4"/>
  <c r="K9" i="4"/>
  <c r="AI10" i="4"/>
  <c r="F101" i="4"/>
  <c r="AJ101" i="4"/>
  <c r="G101" i="4"/>
  <c r="AI9" i="4" l="1"/>
  <c r="AG9" i="4"/>
  <c r="AH9" i="4"/>
  <c r="AJ50" i="4"/>
  <c r="G50" i="4"/>
  <c r="F50" i="4"/>
  <c r="F10" i="4"/>
  <c r="G10" i="4"/>
  <c r="AJ10" i="4"/>
  <c r="E9" i="4"/>
  <c r="D16" i="4"/>
  <c r="D10" i="4"/>
  <c r="D9" i="4" s="1"/>
  <c r="K156" i="4"/>
  <c r="AI156" i="4" s="1"/>
  <c r="AI157" i="4"/>
  <c r="E157" i="4"/>
  <c r="AJ16" i="4"/>
  <c r="G16" i="4"/>
  <c r="F16" i="4"/>
  <c r="D159" i="4"/>
  <c r="AJ159" i="4"/>
  <c r="G159" i="4"/>
  <c r="F159" i="4"/>
  <c r="X156" i="4"/>
  <c r="AG156" i="4" s="1"/>
  <c r="AG157" i="4"/>
  <c r="AH157" i="4"/>
  <c r="C157" i="4"/>
  <c r="C156" i="4" s="1"/>
  <c r="B157" i="4"/>
  <c r="B156" i="4" s="1"/>
  <c r="AJ9" i="4" l="1"/>
  <c r="G9" i="4"/>
  <c r="F9" i="4"/>
  <c r="D157" i="4"/>
  <c r="D156" i="4" s="1"/>
  <c r="AJ157" i="4"/>
  <c r="G157" i="4"/>
  <c r="F157" i="4"/>
  <c r="E156" i="4"/>
  <c r="F156" i="4" l="1"/>
  <c r="AJ156" i="4"/>
  <c r="G156" i="4"/>
</calcChain>
</file>

<file path=xl/sharedStrings.xml><?xml version="1.0" encoding="utf-8"?>
<sst xmlns="http://schemas.openxmlformats.org/spreadsheetml/2006/main" count="221" uniqueCount="80">
  <si>
    <t>ОГЛАВЛЕНИЕ!A1</t>
  </si>
  <si>
    <t>Отчет о ходе реализации муниципальной программы (сетевой график)</t>
  </si>
  <si>
    <t xml:space="preserve"> "Социально - экономическое развитие и инвестиции муниципального образования город Когалым" (постановление Администрации города Когалыма от 11.10.2013 №2919)</t>
  </si>
  <si>
    <t>тыс. рублей</t>
  </si>
  <si>
    <t>Наименование мероприятий программы</t>
  </si>
  <si>
    <t>План на</t>
  </si>
  <si>
    <t xml:space="preserve">Профинансировано на </t>
  </si>
  <si>
    <t xml:space="preserve">Кассовый расход на 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</si>
  <si>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</si>
  <si>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</si>
  <si>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</si>
  <si>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</si>
  <si>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</si>
  <si>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</si>
  <si>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</si>
  <si>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</si>
  <si>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</si>
  <si>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</si>
  <si>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</si>
  <si>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</si>
  <si>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</si>
  <si>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</si>
  <si>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 xml:space="preserve">план </t>
  </si>
  <si>
    <t>план на отчетную дату</t>
  </si>
  <si>
    <t>касса</t>
  </si>
  <si>
    <t>отклонение</t>
  </si>
  <si>
    <t>к текущему году</t>
  </si>
  <si>
    <t>на отчетную дату</t>
  </si>
  <si>
    <t>кассовый расход</t>
  </si>
  <si>
    <t>Подпрограмма 1. «Совершенствование системы муниципального стратегического управления, повышение инвестиционной привлекательности и развитие конкуренции»</t>
  </si>
  <si>
    <t>Всего по подпрограмме 1 «Совершенствование системы муниципального стратегического управления, повышение инвестиционной привлекательности и развитие конкуренции»</t>
  </si>
  <si>
    <t>федеральный бюджет</t>
  </si>
  <si>
    <t>бюджет Ханты-Мансийского автономного округа - Югры</t>
  </si>
  <si>
    <t>бюджет города Когалыма</t>
  </si>
  <si>
    <t>в т.ч. бюджет города Когалыма в части софинансирования</t>
  </si>
  <si>
    <t>иные источники финансирования</t>
  </si>
  <si>
    <t xml:space="preserve">1.1. Основное мероприятие " Реализация механизмов стратегического управления социально-экономическим развитием города Когалыма" (показатели 1, 2, 3, 4, 5) </t>
  </si>
  <si>
    <t>Всего</t>
  </si>
  <si>
    <t>1.1.1. Мониторинг социально-экономического развития города Когалыма</t>
  </si>
  <si>
    <t>бюджет автономного округа</t>
  </si>
  <si>
    <t>1.1.2. Реализация и корректировка стратегии социально-экономического развития города Когалыма до 2030 года</t>
  </si>
  <si>
    <t>привлеченные средства</t>
  </si>
  <si>
    <t>1.1.3. Обеспечение деятельности управления экономики Администрации города Когалыма</t>
  </si>
  <si>
    <t>1.1.4. Обеспечение деятельности управления  инвестиционной деятельности и развития предпринимательства Администрации города Когалыма</t>
  </si>
  <si>
    <t>1.1.5. Организация и проведение определения поставщика (подрядчика, исполнителя) для заказчиков города Когалыма</t>
  </si>
  <si>
    <t>1.1.6. Проведение Всероссийской переписи населения 2020 года</t>
  </si>
  <si>
    <t>Подпрограмма 2. «Развитие малого и среднего  предпринимательства»</t>
  </si>
  <si>
    <t>Всего по подпрограмме 2 «Развитие малого и среднего  предпринимательства»</t>
  </si>
  <si>
    <t>2.1.2. Возмещение части затрат на аренду нежилых помещений</t>
  </si>
  <si>
    <t>2.1.3. Возмещение части затрат по предоставленным консалтинговым услугам</t>
  </si>
  <si>
    <t>2.1.4. Возмещение части затрат, связанных с созданием и (или) развитием: центров (групп) времяпрепровождения детей, в том числе групп кратковременного пребывания детей и дошкольных образовательных центров</t>
  </si>
  <si>
    <t>Подпрограмма 3. «Создание условий для оказания содействия предприятиям и организациям наиболее пострадавшим от распространения новой коронавирусной инфекции, вызванной COVID-19»</t>
  </si>
  <si>
    <t>3.1. Основное мероприятие  "Субсидирование организаций, в сферах деятельности, наиболее пострадавших в условиях ухудшения ситуации в связи с распространением новой коронавирусной инфекции</t>
  </si>
  <si>
    <t>Всего по муниципальной программе</t>
  </si>
  <si>
    <t xml:space="preserve">Начальник управления инвестиционной деятельности и развития предпринимательства </t>
  </si>
  <si>
    <t>Ответственный за составление сетевого графика (подпрограмма "Развитие малого и среднего предпринимательства")</t>
  </si>
  <si>
    <t>М.В. Иванова тел. 93-757</t>
  </si>
  <si>
    <t>(подпись)</t>
  </si>
  <si>
    <t>Ответственный за составление сетевого графика</t>
  </si>
  <si>
    <t>Е.Г. Загорская</t>
  </si>
  <si>
    <t xml:space="preserve">Муниципальный контракт на оказание услуги по перевозке пассажиров легковым автомобильным транспортом заключен на сумму 284,9 тыс. рублей (плановый объем субвенции составлял на 2021 год 491,2 тыс. рублей). Обоснованная экономия в размере 206,3 тыс. рублей сложилась в результате проведения аукциона в электронной форме. </t>
  </si>
  <si>
    <t>Плановый объем субвенции на предоставление необходимых средств связи на 2021 год составлял 44,1 тыс. рублей. Договор заключен на 26,6 тыс. рублей.</t>
  </si>
  <si>
    <t>2.1.1. Финансовая поддержка субъектам малого и среднего предпринимательства (впервые зарегистрированным и действующим менее 1 года), осуществляющим социально значимые (приоритетные) виды деятельности в городе Когалыме</t>
  </si>
  <si>
    <t xml:space="preserve">2.2. Основное мероприятие "Организация мероприятий по информационно-консультационной поддержке, популяризации и пропаганде предпринимательской деятельности" (показатели 6, 7, 8, 9) </t>
  </si>
  <si>
    <t xml:space="preserve">2.2.1. Размещение информационных материалов о проводимых мероприятиях в сфере малого и среднего предпринимательства в  средствах массовой информации (бюджет города Когалыма сверх доли софинансирования) </t>
  </si>
  <si>
    <t>2.3. Основное мероприятие "Региональный проект "Акселерация субъектов малого и среднего предпринимательства" (показатели 6, 7, 8, 9)</t>
  </si>
  <si>
    <t>2.3.1. Возмещение части затрат на аренду (субаренду) нежилых помещений</t>
  </si>
  <si>
    <t>2.3.2. Возмещение части затрат на приобретение оборудования (основных средств) и лицензионных программных продуктов</t>
  </si>
  <si>
    <t>2.3.3. Возмещение части затрат, на оплату коммунальных услуг нежилых помещений</t>
  </si>
  <si>
    <t>2.3.4. Возмещение части затрат, связанных с оплатой жилищно-коммунальных услуг по нежилым помещениям, используемым в целях осуществления предпринимательской деятельности (бюджет города Когалыма сверх доли софинансирования)</t>
  </si>
  <si>
    <t>2.3.5. Возмещение части затрат на аренду нежилых помещений за счет средств бюджета города Когалыма (сверх доли софинансирования)</t>
  </si>
  <si>
    <t>2.3.6. Предоставление субсидий на создание и (или) обеспечение деятельности центров молодежного инновационного творчества (сверх доли софинансирования)</t>
  </si>
  <si>
    <t>2.3.7. Возмещение части затрат по приобретению оборудования (основных средств), лицензионных программных продуктов (сверх доли софинансирования)</t>
  </si>
  <si>
    <t>2.3.8. Грантовая поддержка на развитие предпринимательства (бюджет города Когалыма сверх доли софинансирования)</t>
  </si>
  <si>
    <t>2.3.9. Грантовая поддержка на развитие молодежного предпринимательства (бюджет города Когалыма сверх доли софинансирования)</t>
  </si>
  <si>
    <t>2.3.10. Грантовая поддержка социального и креативного предпринимательства (бюджет города Когалыма сверх доли софинансирования)</t>
  </si>
  <si>
    <t>Начальник управления экономики</t>
  </si>
  <si>
    <t>О.С. Саратова
 тел. 93-752</t>
  </si>
  <si>
    <t>2.1. Основное мероприятие "Создание условий для легкого старта и комфортного ведения бизнеса" (показатели  6, 7, 8, 9)</t>
  </si>
  <si>
    <t xml:space="preserve">Ю.Л. Спиридонова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</si>
</sst>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_-* #,##0.00_-;\-* #,##0.00_-;_-* &quot;-&quot;??_-;_-@_-"/>
    <numFmt numFmtId="165" formatCode="#,##0.0_ ;[Red]\-#,##0.0\ "/>
    <numFmt numFmtId="166" formatCode="#,##0_ ;[Red]\-#,##0\ "/>
    <numFmt numFmtId="167" formatCode="#,##0.00_ ;[Red]\-#,##0.00\ "/>
    <numFmt numFmtId="168" formatCode="_-* #,##0.0\ _₽_-;\-* #,##0.0\ _₽_-;_-* &quot;-&quot;?\ _₽_-;_-@_-"/>
    <numFmt numFmtId="169" formatCode="_-* #,##0.00\ _₽_-;\-* #,##0.00\ _₽_-;_-* &quot;-&quot;?\ _₽_-;_-@_-"/>
    <numFmt numFmtId="170" formatCode="#,##0.00\ _₽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name val="Times New Roman"/>
      <family val="1"/>
      <charset val="204"/>
    </font>
    <font>
      <u/>
      <sz val="11"/>
      <name val="Calibri"/>
      <family val="2"/>
      <scheme val="minor"/>
    </font>
    <font>
      <sz val="13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ABF3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152">
    <xf numFmtId="0" fontId="0" fillId="0" borderId="0" xfId="0"/>
    <xf numFmtId="0" fontId="2" fillId="0" borderId="0" xfId="0" applyFont="1" applyFill="1" applyAlignment="1">
      <alignment vertical="center" wrapText="1"/>
    </xf>
    <xf numFmtId="165" fontId="6" fillId="0" borderId="1" xfId="0" applyNumberFormat="1" applyFont="1" applyFill="1" applyBorder="1" applyAlignment="1">
      <alignment horizontal="right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14" fontId="7" fillId="0" borderId="9" xfId="0" applyNumberFormat="1" applyFont="1" applyFill="1" applyBorder="1" applyAlignment="1">
      <alignment horizontal="center" vertical="center" wrapText="1"/>
    </xf>
    <xf numFmtId="14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9" xfId="0" applyNumberFormat="1" applyFont="1" applyFill="1" applyBorder="1" applyAlignment="1">
      <alignment horizontal="center" vertical="center" wrapText="1"/>
    </xf>
    <xf numFmtId="166" fontId="8" fillId="0" borderId="9" xfId="0" applyNumberFormat="1" applyFont="1" applyFill="1" applyBorder="1" applyAlignment="1">
      <alignment horizontal="center" vertical="center" wrapText="1"/>
    </xf>
    <xf numFmtId="166" fontId="9" fillId="0" borderId="0" xfId="0" applyNumberFormat="1" applyFont="1" applyFill="1" applyAlignment="1">
      <alignment vertical="center" wrapText="1"/>
    </xf>
    <xf numFmtId="0" fontId="7" fillId="2" borderId="9" xfId="0" applyFont="1" applyFill="1" applyBorder="1" applyAlignment="1" applyProtection="1">
      <alignment vertical="center" wrapText="1"/>
    </xf>
    <xf numFmtId="167" fontId="7" fillId="2" borderId="9" xfId="0" applyNumberFormat="1" applyFont="1" applyFill="1" applyBorder="1" applyAlignment="1" applyProtection="1">
      <alignment horizontal="center" vertical="center"/>
    </xf>
    <xf numFmtId="167" fontId="7" fillId="2" borderId="9" xfId="2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 wrapText="1"/>
    </xf>
    <xf numFmtId="167" fontId="11" fillId="2" borderId="0" xfId="0" applyNumberFormat="1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justify" wrapText="1"/>
    </xf>
    <xf numFmtId="167" fontId="7" fillId="0" borderId="9" xfId="0" applyNumberFormat="1" applyFont="1" applyFill="1" applyBorder="1" applyAlignment="1">
      <alignment horizontal="center"/>
    </xf>
    <xf numFmtId="167" fontId="7" fillId="0" borderId="9" xfId="2" applyNumberFormat="1" applyFont="1" applyFill="1" applyBorder="1" applyAlignment="1">
      <alignment horizontal="center"/>
    </xf>
    <xf numFmtId="167" fontId="11" fillId="0" borderId="0" xfId="0" applyNumberFormat="1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left" wrapText="1"/>
    </xf>
    <xf numFmtId="0" fontId="8" fillId="0" borderId="9" xfId="0" applyFont="1" applyFill="1" applyBorder="1" applyAlignment="1">
      <alignment horizontal="right" wrapText="1"/>
    </xf>
    <xf numFmtId="0" fontId="7" fillId="0" borderId="9" xfId="0" applyFont="1" applyFill="1" applyBorder="1" applyAlignment="1">
      <alignment horizontal="justify" wrapText="1"/>
    </xf>
    <xf numFmtId="167" fontId="8" fillId="0" borderId="9" xfId="0" applyNumberFormat="1" applyFont="1" applyFill="1" applyBorder="1" applyAlignment="1">
      <alignment horizontal="center"/>
    </xf>
    <xf numFmtId="167" fontId="8" fillId="0" borderId="9" xfId="0" applyNumberFormat="1" applyFont="1" applyFill="1" applyBorder="1" applyAlignment="1" applyProtection="1">
      <alignment horizontal="center"/>
    </xf>
    <xf numFmtId="0" fontId="3" fillId="0" borderId="9" xfId="0" applyFont="1" applyFill="1" applyBorder="1" applyAlignment="1">
      <alignment vertical="center" wrapText="1"/>
    </xf>
    <xf numFmtId="167" fontId="7" fillId="0" borderId="9" xfId="0" applyNumberFormat="1" applyFont="1" applyFill="1" applyBorder="1" applyAlignment="1" applyProtection="1">
      <alignment horizontal="center"/>
    </xf>
    <xf numFmtId="0" fontId="8" fillId="0" borderId="9" xfId="0" applyFont="1" applyFill="1" applyBorder="1" applyAlignment="1">
      <alignment horizontal="justify" vertical="center" wrapText="1"/>
    </xf>
    <xf numFmtId="167" fontId="11" fillId="0" borderId="9" xfId="0" applyNumberFormat="1" applyFont="1" applyFill="1" applyBorder="1" applyAlignment="1">
      <alignment wrapText="1"/>
    </xf>
    <xf numFmtId="167" fontId="8" fillId="0" borderId="9" xfId="2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vertical="center" wrapText="1"/>
    </xf>
    <xf numFmtId="167" fontId="7" fillId="0" borderId="9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167" fontId="8" fillId="5" borderId="9" xfId="2" applyNumberFormat="1" applyFont="1" applyFill="1" applyBorder="1" applyAlignment="1">
      <alignment horizontal="center"/>
    </xf>
    <xf numFmtId="0" fontId="7" fillId="6" borderId="9" xfId="0" applyFont="1" applyFill="1" applyBorder="1" applyAlignment="1">
      <alignment horizontal="left" vertical="center" wrapText="1"/>
    </xf>
    <xf numFmtId="167" fontId="7" fillId="6" borderId="9" xfId="0" applyNumberFormat="1" applyFont="1" applyFill="1" applyBorder="1" applyAlignment="1">
      <alignment horizontal="center" vertical="center"/>
    </xf>
    <xf numFmtId="167" fontId="8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vertical="center" wrapText="1"/>
    </xf>
    <xf numFmtId="167" fontId="9" fillId="0" borderId="0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8" fillId="7" borderId="9" xfId="0" applyFont="1" applyFill="1" applyBorder="1" applyAlignment="1">
      <alignment horizontal="right" wrapText="1"/>
    </xf>
    <xf numFmtId="167" fontId="8" fillId="7" borderId="9" xfId="2" applyNumberFormat="1" applyFont="1" applyFill="1" applyBorder="1" applyAlignment="1">
      <alignment horizontal="center"/>
    </xf>
    <xf numFmtId="0" fontId="8" fillId="0" borderId="9" xfId="0" applyFont="1" applyFill="1" applyBorder="1" applyAlignment="1">
      <alignment horizontal="justify" vertical="top" wrapText="1"/>
    </xf>
    <xf numFmtId="167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167" fontId="8" fillId="7" borderId="9" xfId="0" applyNumberFormat="1" applyFont="1" applyFill="1" applyBorder="1" applyAlignment="1">
      <alignment horizontal="center"/>
    </xf>
    <xf numFmtId="167" fontId="8" fillId="7" borderId="9" xfId="0" applyNumberFormat="1" applyFont="1" applyFill="1" applyBorder="1" applyAlignment="1" applyProtection="1">
      <alignment horizontal="center"/>
    </xf>
    <xf numFmtId="167" fontId="11" fillId="7" borderId="0" xfId="0" applyNumberFormat="1" applyFont="1" applyFill="1" applyBorder="1" applyAlignment="1">
      <alignment vertical="center" wrapText="1"/>
    </xf>
    <xf numFmtId="0" fontId="9" fillId="7" borderId="0" xfId="0" applyFont="1" applyFill="1" applyBorder="1" applyAlignment="1">
      <alignment vertical="center" wrapText="1"/>
    </xf>
    <xf numFmtId="0" fontId="11" fillId="7" borderId="0" xfId="0" applyFont="1" applyFill="1" applyBorder="1" applyAlignment="1">
      <alignment vertical="center" wrapText="1"/>
    </xf>
    <xf numFmtId="0" fontId="8" fillId="8" borderId="1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horizontal="justify" wrapText="1"/>
    </xf>
    <xf numFmtId="167" fontId="7" fillId="0" borderId="8" xfId="0" applyNumberFormat="1" applyFont="1" applyFill="1" applyBorder="1" applyAlignment="1">
      <alignment horizontal="center"/>
    </xf>
    <xf numFmtId="0" fontId="11" fillId="0" borderId="0" xfId="0" applyFont="1" applyFill="1" applyAlignment="1">
      <alignment vertical="center" wrapText="1"/>
    </xf>
    <xf numFmtId="167" fontId="7" fillId="7" borderId="9" xfId="0" applyNumberFormat="1" applyFont="1" applyFill="1" applyBorder="1" applyAlignment="1" applyProtection="1">
      <alignment horizontal="center"/>
    </xf>
    <xf numFmtId="167" fontId="8" fillId="7" borderId="9" xfId="2" applyNumberFormat="1" applyFont="1" applyFill="1" applyBorder="1" applyAlignment="1">
      <alignment horizontal="right"/>
    </xf>
    <xf numFmtId="167" fontId="8" fillId="7" borderId="9" xfId="0" applyNumberFormat="1" applyFont="1" applyFill="1" applyBorder="1" applyAlignment="1" applyProtection="1">
      <alignment horizontal="right"/>
    </xf>
    <xf numFmtId="167" fontId="8" fillId="0" borderId="9" xfId="0" applyNumberFormat="1" applyFont="1" applyFill="1" applyBorder="1" applyAlignment="1" applyProtection="1">
      <alignment horizontal="right"/>
    </xf>
    <xf numFmtId="167" fontId="11" fillId="7" borderId="0" xfId="0" applyNumberFormat="1" applyFont="1" applyFill="1" applyBorder="1" applyAlignment="1">
      <alignment horizontal="right" vertical="center" wrapText="1"/>
    </xf>
    <xf numFmtId="0" fontId="9" fillId="7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8" fillId="9" borderId="9" xfId="0" applyFont="1" applyFill="1" applyBorder="1" applyAlignment="1">
      <alignment horizontal="justify" wrapText="1"/>
    </xf>
    <xf numFmtId="0" fontId="7" fillId="2" borderId="9" xfId="0" applyFont="1" applyFill="1" applyBorder="1" applyAlignment="1">
      <alignment horizontal="justify" wrapText="1"/>
    </xf>
    <xf numFmtId="167" fontId="7" fillId="2" borderId="9" xfId="0" applyNumberFormat="1" applyFont="1" applyFill="1" applyBorder="1" applyAlignment="1">
      <alignment horizontal="center"/>
    </xf>
    <xf numFmtId="0" fontId="12" fillId="0" borderId="9" xfId="0" applyFont="1" applyBorder="1" applyAlignment="1">
      <alignment horizontal="left" vertical="center" wrapText="1"/>
    </xf>
    <xf numFmtId="0" fontId="9" fillId="0" borderId="0" xfId="0" applyFont="1" applyFill="1" applyAlignment="1">
      <alignment horizontal="justify" vertical="center" wrapText="1"/>
    </xf>
    <xf numFmtId="0" fontId="8" fillId="0" borderId="0" xfId="0" applyFont="1" applyFill="1" applyBorder="1" applyAlignment="1" applyProtection="1">
      <alignment wrapText="1"/>
    </xf>
    <xf numFmtId="167" fontId="8" fillId="0" borderId="0" xfId="0" applyNumberFormat="1" applyFont="1" applyFill="1" applyBorder="1" applyAlignment="1" applyProtection="1">
      <alignment wrapText="1"/>
    </xf>
    <xf numFmtId="170" fontId="8" fillId="0" borderId="0" xfId="2" applyNumberFormat="1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/>
    <xf numFmtId="0" fontId="8" fillId="0" borderId="1" xfId="0" applyFont="1" applyFill="1" applyBorder="1" applyAlignment="1" applyProtection="1">
      <alignment wrapText="1"/>
    </xf>
    <xf numFmtId="0" fontId="8" fillId="0" borderId="0" xfId="0" applyFont="1" applyFill="1" applyAlignment="1" applyProtection="1">
      <alignment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wrapText="1"/>
    </xf>
    <xf numFmtId="0" fontId="9" fillId="0" borderId="0" xfId="0" applyFont="1" applyFill="1" applyAlignment="1" applyProtection="1">
      <alignment horizontal="center" vertical="top" wrapText="1"/>
    </xf>
    <xf numFmtId="165" fontId="9" fillId="0" borderId="0" xfId="0" applyNumberFormat="1" applyFont="1" applyFill="1" applyAlignment="1" applyProtection="1">
      <alignment horizontal="center" vertical="center" wrapText="1"/>
    </xf>
    <xf numFmtId="165" fontId="9" fillId="0" borderId="0" xfId="0" applyNumberFormat="1" applyFont="1" applyFill="1" applyAlignment="1" applyProtection="1">
      <alignment vertical="center" wrapText="1"/>
    </xf>
    <xf numFmtId="165" fontId="9" fillId="0" borderId="13" xfId="0" applyNumberFormat="1" applyFont="1" applyFill="1" applyBorder="1" applyAlignment="1" applyProtection="1">
      <alignment horizontal="center" vertical="center" wrapText="1"/>
    </xf>
    <xf numFmtId="165" fontId="9" fillId="0" borderId="0" xfId="0" applyNumberFormat="1" applyFont="1" applyFill="1" applyBorder="1" applyAlignment="1" applyProtection="1">
      <alignment horizontal="center" vertical="center" wrapText="1"/>
    </xf>
    <xf numFmtId="14" fontId="8" fillId="0" borderId="0" xfId="0" applyNumberFormat="1" applyFont="1" applyFill="1" applyAlignment="1" applyProtection="1">
      <alignment horizontal="center" wrapText="1"/>
    </xf>
    <xf numFmtId="0" fontId="8" fillId="0" borderId="0" xfId="0" applyFont="1" applyFill="1" applyAlignment="1">
      <alignment horizontal="left" vertical="center" wrapText="1"/>
    </xf>
    <xf numFmtId="0" fontId="8" fillId="8" borderId="11" xfId="0" applyFont="1" applyFill="1" applyBorder="1" applyAlignment="1">
      <alignment horizontal="left" vertical="center" wrapText="1"/>
    </xf>
    <xf numFmtId="0" fontId="8" fillId="8" borderId="1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 applyProtection="1">
      <alignment horizontal="left" wrapText="1"/>
    </xf>
    <xf numFmtId="165" fontId="9" fillId="0" borderId="0" xfId="0" applyNumberFormat="1" applyFont="1" applyFill="1" applyAlignment="1">
      <alignment vertical="center" wrapText="1"/>
    </xf>
    <xf numFmtId="165" fontId="6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0" fontId="13" fillId="0" borderId="0" xfId="1" applyFont="1" applyFill="1" applyAlignment="1">
      <alignment vertical="center" wrapText="1"/>
    </xf>
    <xf numFmtId="165" fontId="5" fillId="0" borderId="0" xfId="0" applyNumberFormat="1" applyFont="1" applyFill="1" applyBorder="1" applyAlignment="1">
      <alignment vertical="center" wrapText="1"/>
    </xf>
    <xf numFmtId="165" fontId="5" fillId="0" borderId="1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167" fontId="7" fillId="7" borderId="9" xfId="2" applyNumberFormat="1" applyFont="1" applyFill="1" applyBorder="1" applyAlignment="1">
      <alignment horizontal="center"/>
    </xf>
    <xf numFmtId="2" fontId="7" fillId="0" borderId="9" xfId="0" applyNumberFormat="1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justify" vertical="center"/>
    </xf>
    <xf numFmtId="2" fontId="8" fillId="0" borderId="9" xfId="2" applyNumberFormat="1" applyFont="1" applyFill="1" applyBorder="1" applyAlignment="1">
      <alignment horizontal="center" vertical="center" wrapText="1"/>
    </xf>
    <xf numFmtId="167" fontId="3" fillId="7" borderId="9" xfId="0" applyNumberFormat="1" applyFont="1" applyFill="1" applyBorder="1" applyAlignment="1" applyProtection="1">
      <alignment horizontal="center"/>
    </xf>
    <xf numFmtId="167" fontId="2" fillId="7" borderId="9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justify" wrapText="1"/>
    </xf>
    <xf numFmtId="168" fontId="8" fillId="0" borderId="0" xfId="0" applyNumberFormat="1" applyFont="1" applyFill="1" applyBorder="1" applyAlignment="1">
      <alignment horizontal="justify" wrapText="1"/>
    </xf>
    <xf numFmtId="169" fontId="8" fillId="0" borderId="0" xfId="0" applyNumberFormat="1" applyFont="1" applyFill="1" applyBorder="1" applyAlignment="1">
      <alignment horizontal="justify" wrapText="1"/>
    </xf>
    <xf numFmtId="167" fontId="11" fillId="0" borderId="0" xfId="0" applyNumberFormat="1" applyFont="1" applyFill="1" applyBorder="1" applyAlignment="1">
      <alignment wrapText="1"/>
    </xf>
    <xf numFmtId="167" fontId="8" fillId="0" borderId="0" xfId="0" applyNumberFormat="1" applyFont="1" applyFill="1" applyAlignment="1">
      <alignment horizontal="left" vertical="center" wrapText="1"/>
    </xf>
    <xf numFmtId="167" fontId="8" fillId="0" borderId="0" xfId="0" applyNumberFormat="1" applyFont="1" applyFill="1" applyAlignment="1">
      <alignment vertical="center" wrapText="1"/>
    </xf>
    <xf numFmtId="43" fontId="9" fillId="0" borderId="0" xfId="0" applyNumberFormat="1" applyFont="1" applyFill="1" applyAlignment="1">
      <alignment vertical="center" wrapText="1"/>
    </xf>
    <xf numFmtId="165" fontId="8" fillId="0" borderId="0" xfId="0" applyNumberFormat="1" applyFont="1" applyFill="1" applyAlignment="1">
      <alignment vertical="center" wrapText="1"/>
    </xf>
    <xf numFmtId="0" fontId="9" fillId="0" borderId="0" xfId="0" applyNumberFormat="1" applyFont="1" applyFill="1" applyAlignment="1">
      <alignment vertical="center" wrapText="1"/>
    </xf>
    <xf numFmtId="167" fontId="9" fillId="0" borderId="0" xfId="0" applyNumberFormat="1" applyFont="1" applyFill="1" applyAlignment="1">
      <alignment vertical="center" wrapText="1"/>
    </xf>
    <xf numFmtId="165" fontId="8" fillId="0" borderId="0" xfId="0" applyNumberFormat="1" applyFont="1" applyFill="1" applyBorder="1" applyAlignment="1" applyProtection="1">
      <alignment vertical="center" wrapText="1"/>
    </xf>
    <xf numFmtId="165" fontId="7" fillId="0" borderId="0" xfId="0" applyNumberFormat="1" applyFont="1" applyFill="1" applyBorder="1" applyAlignment="1" applyProtection="1">
      <alignment vertical="center" wrapText="1"/>
    </xf>
    <xf numFmtId="165" fontId="8" fillId="0" borderId="0" xfId="0" applyNumberFormat="1" applyFont="1" applyFill="1" applyBorder="1" applyAlignment="1" applyProtection="1">
      <alignment horizontal="left" vertical="top" wrapText="1"/>
    </xf>
    <xf numFmtId="165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vertical="center" wrapText="1"/>
    </xf>
    <xf numFmtId="165" fontId="9" fillId="0" borderId="0" xfId="0" applyNumberFormat="1" applyFont="1" applyFill="1" applyAlignment="1" applyProtection="1">
      <alignment horizontal="left" vertical="top" wrapText="1"/>
    </xf>
    <xf numFmtId="0" fontId="9" fillId="0" borderId="0" xfId="0" applyFont="1" applyFill="1" applyAlignment="1" applyProtection="1">
      <alignment vertical="center" wrapText="1"/>
    </xf>
    <xf numFmtId="0" fontId="9" fillId="0" borderId="0" xfId="0" applyFont="1" applyFill="1" applyAlignment="1" applyProtection="1">
      <alignment horizontal="left" vertical="top" wrapText="1"/>
    </xf>
    <xf numFmtId="167" fontId="8" fillId="0" borderId="0" xfId="2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165" fontId="7" fillId="0" borderId="5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3" xfId="0" applyNumberFormat="1" applyFont="1" applyFill="1" applyBorder="1" applyAlignment="1">
      <alignment horizontal="center" vertical="center" wrapText="1"/>
    </xf>
    <xf numFmtId="165" fontId="7" fillId="0" borderId="4" xfId="0" applyNumberFormat="1" applyFont="1" applyFill="1" applyBorder="1" applyAlignment="1">
      <alignment horizontal="center" vertical="center" wrapText="1"/>
    </xf>
    <xf numFmtId="165" fontId="7" fillId="0" borderId="6" xfId="0" applyNumberFormat="1" applyFont="1" applyFill="1" applyBorder="1" applyAlignment="1">
      <alignment horizontal="center" vertical="center" wrapText="1"/>
    </xf>
    <xf numFmtId="165" fontId="7" fillId="0" borderId="7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8" fillId="4" borderId="10" xfId="0" applyFont="1" applyFill="1" applyBorder="1" applyAlignment="1">
      <alignment horizontal="left" vertical="center" wrapText="1"/>
    </xf>
    <xf numFmtId="0" fontId="8" fillId="4" borderId="11" xfId="0" applyFont="1" applyFill="1" applyBorder="1" applyAlignment="1">
      <alignment horizontal="left" vertical="center" wrapText="1"/>
    </xf>
    <xf numFmtId="0" fontId="8" fillId="4" borderId="12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8" fillId="8" borderId="10" xfId="0" applyFont="1" applyFill="1" applyBorder="1" applyAlignment="1">
      <alignment horizontal="left" vertical="center" wrapText="1"/>
    </xf>
    <xf numFmtId="0" fontId="8" fillId="8" borderId="11" xfId="0" applyFont="1" applyFill="1" applyBorder="1" applyAlignment="1">
      <alignment horizontal="left" vertical="center" wrapText="1"/>
    </xf>
    <xf numFmtId="0" fontId="8" fillId="8" borderId="12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 applyProtection="1">
      <alignment horizontal="left" wrapText="1"/>
    </xf>
  </cellXfs>
  <cellStyles count="3">
    <cellStyle name="Гиперссылка" xfId="1" builtinId="8"/>
    <cellStyle name="Обычный" xfId="0" builtinId="0"/>
    <cellStyle name="Финансов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B175"/>
  <sheetViews>
    <sheetView tabSelected="1" view="pageBreakPreview" zoomScale="55" zoomScaleNormal="40" zoomScaleSheetLayoutView="55" workbookViewId="0">
      <pane xSplit="5" ySplit="6" topLeftCell="F154" activePane="bottomRight" state="frozen"/>
      <selection pane="topRight" activeCell="F1" sqref="F1"/>
      <selection pane="bottomLeft" activeCell="A7" sqref="A7"/>
      <selection pane="bottomRight" activeCell="G164" sqref="G164"/>
    </sheetView>
  </sheetViews>
  <sheetFormatPr defaultRowHeight="18.75" x14ac:dyDescent="0.25"/>
  <cols>
    <col min="1" max="1" width="56.28515625" style="67" customWidth="1"/>
    <col min="2" max="2" width="19.5703125" style="67" customWidth="1"/>
    <col min="3" max="4" width="27.28515625" style="67" customWidth="1"/>
    <col min="5" max="5" width="24.7109375" style="67" customWidth="1"/>
    <col min="6" max="7" width="18.7109375" style="67" customWidth="1"/>
    <col min="8" max="8" width="20" style="45" customWidth="1"/>
    <col min="9" max="9" width="21.42578125" style="45" customWidth="1"/>
    <col min="10" max="11" width="19.42578125" style="45" customWidth="1"/>
    <col min="12" max="18" width="18.5703125" style="45" customWidth="1"/>
    <col min="19" max="19" width="20.28515625" style="45" customWidth="1"/>
    <col min="20" max="21" width="18.5703125" style="86" customWidth="1"/>
    <col min="22" max="23" width="19" style="86" customWidth="1"/>
    <col min="24" max="25" width="18.42578125" style="86" customWidth="1"/>
    <col min="26" max="27" width="19.42578125" style="86" customWidth="1"/>
    <col min="28" max="29" width="17.5703125" style="86" customWidth="1"/>
    <col min="30" max="30" width="19.5703125" style="86" customWidth="1"/>
    <col min="31" max="31" width="18.5703125" style="45" customWidth="1"/>
    <col min="32" max="32" width="109.28515625" style="88" customWidth="1"/>
    <col min="33" max="33" width="5.7109375" style="45" hidden="1" customWidth="1"/>
    <col min="34" max="34" width="18.42578125" style="45" hidden="1" customWidth="1"/>
    <col min="35" max="35" width="13.5703125" style="45" hidden="1" customWidth="1"/>
    <col min="36" max="36" width="14.5703125" style="45" hidden="1" customWidth="1"/>
    <col min="37" max="37" width="9.28515625" style="45" hidden="1" customWidth="1"/>
    <col min="38" max="38" width="12" style="45" customWidth="1"/>
    <col min="39" max="256" width="9.140625" style="45"/>
    <col min="257" max="257" width="56.28515625" style="45" customWidth="1"/>
    <col min="258" max="263" width="18.7109375" style="45" customWidth="1"/>
    <col min="264" max="264" width="20" style="45" customWidth="1"/>
    <col min="265" max="265" width="21.42578125" style="45" customWidth="1"/>
    <col min="266" max="267" width="19.42578125" style="45" customWidth="1"/>
    <col min="268" max="277" width="18.5703125" style="45" customWidth="1"/>
    <col min="278" max="279" width="19" style="45" customWidth="1"/>
    <col min="280" max="281" width="18.42578125" style="45" customWidth="1"/>
    <col min="282" max="283" width="19.42578125" style="45" customWidth="1"/>
    <col min="284" max="285" width="17.5703125" style="45" customWidth="1"/>
    <col min="286" max="286" width="19.5703125" style="45" customWidth="1"/>
    <col min="287" max="287" width="18.5703125" style="45" customWidth="1"/>
    <col min="288" max="288" width="73.42578125" style="45" customWidth="1"/>
    <col min="289" max="289" width="15.28515625" style="45" customWidth="1"/>
    <col min="290" max="291" width="13.5703125" style="45" customWidth="1"/>
    <col min="292" max="292" width="14.5703125" style="45" customWidth="1"/>
    <col min="293" max="512" width="9.140625" style="45"/>
    <col min="513" max="513" width="56.28515625" style="45" customWidth="1"/>
    <col min="514" max="519" width="18.7109375" style="45" customWidth="1"/>
    <col min="520" max="520" width="20" style="45" customWidth="1"/>
    <col min="521" max="521" width="21.42578125" style="45" customWidth="1"/>
    <col min="522" max="523" width="19.42578125" style="45" customWidth="1"/>
    <col min="524" max="533" width="18.5703125" style="45" customWidth="1"/>
    <col min="534" max="535" width="19" style="45" customWidth="1"/>
    <col min="536" max="537" width="18.42578125" style="45" customWidth="1"/>
    <col min="538" max="539" width="19.42578125" style="45" customWidth="1"/>
    <col min="540" max="541" width="17.5703125" style="45" customWidth="1"/>
    <col min="542" max="542" width="19.5703125" style="45" customWidth="1"/>
    <col min="543" max="543" width="18.5703125" style="45" customWidth="1"/>
    <col min="544" max="544" width="73.42578125" style="45" customWidth="1"/>
    <col min="545" max="545" width="15.28515625" style="45" customWidth="1"/>
    <col min="546" max="547" width="13.5703125" style="45" customWidth="1"/>
    <col min="548" max="548" width="14.5703125" style="45" customWidth="1"/>
    <col min="549" max="768" width="9.140625" style="45"/>
    <col min="769" max="769" width="56.28515625" style="45" customWidth="1"/>
    <col min="770" max="775" width="18.7109375" style="45" customWidth="1"/>
    <col min="776" max="776" width="20" style="45" customWidth="1"/>
    <col min="777" max="777" width="21.42578125" style="45" customWidth="1"/>
    <col min="778" max="779" width="19.42578125" style="45" customWidth="1"/>
    <col min="780" max="789" width="18.5703125" style="45" customWidth="1"/>
    <col min="790" max="791" width="19" style="45" customWidth="1"/>
    <col min="792" max="793" width="18.42578125" style="45" customWidth="1"/>
    <col min="794" max="795" width="19.42578125" style="45" customWidth="1"/>
    <col min="796" max="797" width="17.5703125" style="45" customWidth="1"/>
    <col min="798" max="798" width="19.5703125" style="45" customWidth="1"/>
    <col min="799" max="799" width="18.5703125" style="45" customWidth="1"/>
    <col min="800" max="800" width="73.42578125" style="45" customWidth="1"/>
    <col min="801" max="801" width="15.28515625" style="45" customWidth="1"/>
    <col min="802" max="803" width="13.5703125" style="45" customWidth="1"/>
    <col min="804" max="804" width="14.5703125" style="45" customWidth="1"/>
    <col min="805" max="1024" width="9.140625" style="45"/>
    <col min="1025" max="1025" width="56.28515625" style="45" customWidth="1"/>
    <col min="1026" max="1031" width="18.7109375" style="45" customWidth="1"/>
    <col min="1032" max="1032" width="20" style="45" customWidth="1"/>
    <col min="1033" max="1033" width="21.42578125" style="45" customWidth="1"/>
    <col min="1034" max="1035" width="19.42578125" style="45" customWidth="1"/>
    <col min="1036" max="1045" width="18.5703125" style="45" customWidth="1"/>
    <col min="1046" max="1047" width="19" style="45" customWidth="1"/>
    <col min="1048" max="1049" width="18.42578125" style="45" customWidth="1"/>
    <col min="1050" max="1051" width="19.42578125" style="45" customWidth="1"/>
    <col min="1052" max="1053" width="17.5703125" style="45" customWidth="1"/>
    <col min="1054" max="1054" width="19.5703125" style="45" customWidth="1"/>
    <col min="1055" max="1055" width="18.5703125" style="45" customWidth="1"/>
    <col min="1056" max="1056" width="73.42578125" style="45" customWidth="1"/>
    <col min="1057" max="1057" width="15.28515625" style="45" customWidth="1"/>
    <col min="1058" max="1059" width="13.5703125" style="45" customWidth="1"/>
    <col min="1060" max="1060" width="14.5703125" style="45" customWidth="1"/>
    <col min="1061" max="1280" width="9.140625" style="45"/>
    <col min="1281" max="1281" width="56.28515625" style="45" customWidth="1"/>
    <col min="1282" max="1287" width="18.7109375" style="45" customWidth="1"/>
    <col min="1288" max="1288" width="20" style="45" customWidth="1"/>
    <col min="1289" max="1289" width="21.42578125" style="45" customWidth="1"/>
    <col min="1290" max="1291" width="19.42578125" style="45" customWidth="1"/>
    <col min="1292" max="1301" width="18.5703125" style="45" customWidth="1"/>
    <col min="1302" max="1303" width="19" style="45" customWidth="1"/>
    <col min="1304" max="1305" width="18.42578125" style="45" customWidth="1"/>
    <col min="1306" max="1307" width="19.42578125" style="45" customWidth="1"/>
    <col min="1308" max="1309" width="17.5703125" style="45" customWidth="1"/>
    <col min="1310" max="1310" width="19.5703125" style="45" customWidth="1"/>
    <col min="1311" max="1311" width="18.5703125" style="45" customWidth="1"/>
    <col min="1312" max="1312" width="73.42578125" style="45" customWidth="1"/>
    <col min="1313" max="1313" width="15.28515625" style="45" customWidth="1"/>
    <col min="1314" max="1315" width="13.5703125" style="45" customWidth="1"/>
    <col min="1316" max="1316" width="14.5703125" style="45" customWidth="1"/>
    <col min="1317" max="1536" width="9.140625" style="45"/>
    <col min="1537" max="1537" width="56.28515625" style="45" customWidth="1"/>
    <col min="1538" max="1543" width="18.7109375" style="45" customWidth="1"/>
    <col min="1544" max="1544" width="20" style="45" customWidth="1"/>
    <col min="1545" max="1545" width="21.42578125" style="45" customWidth="1"/>
    <col min="1546" max="1547" width="19.42578125" style="45" customWidth="1"/>
    <col min="1548" max="1557" width="18.5703125" style="45" customWidth="1"/>
    <col min="1558" max="1559" width="19" style="45" customWidth="1"/>
    <col min="1560" max="1561" width="18.42578125" style="45" customWidth="1"/>
    <col min="1562" max="1563" width="19.42578125" style="45" customWidth="1"/>
    <col min="1564" max="1565" width="17.5703125" style="45" customWidth="1"/>
    <col min="1566" max="1566" width="19.5703125" style="45" customWidth="1"/>
    <col min="1567" max="1567" width="18.5703125" style="45" customWidth="1"/>
    <col min="1568" max="1568" width="73.42578125" style="45" customWidth="1"/>
    <col min="1569" max="1569" width="15.28515625" style="45" customWidth="1"/>
    <col min="1570" max="1571" width="13.5703125" style="45" customWidth="1"/>
    <col min="1572" max="1572" width="14.5703125" style="45" customWidth="1"/>
    <col min="1573" max="1792" width="9.140625" style="45"/>
    <col min="1793" max="1793" width="56.28515625" style="45" customWidth="1"/>
    <col min="1794" max="1799" width="18.7109375" style="45" customWidth="1"/>
    <col min="1800" max="1800" width="20" style="45" customWidth="1"/>
    <col min="1801" max="1801" width="21.42578125" style="45" customWidth="1"/>
    <col min="1802" max="1803" width="19.42578125" style="45" customWidth="1"/>
    <col min="1804" max="1813" width="18.5703125" style="45" customWidth="1"/>
    <col min="1814" max="1815" width="19" style="45" customWidth="1"/>
    <col min="1816" max="1817" width="18.42578125" style="45" customWidth="1"/>
    <col min="1818" max="1819" width="19.42578125" style="45" customWidth="1"/>
    <col min="1820" max="1821" width="17.5703125" style="45" customWidth="1"/>
    <col min="1822" max="1822" width="19.5703125" style="45" customWidth="1"/>
    <col min="1823" max="1823" width="18.5703125" style="45" customWidth="1"/>
    <col min="1824" max="1824" width="73.42578125" style="45" customWidth="1"/>
    <col min="1825" max="1825" width="15.28515625" style="45" customWidth="1"/>
    <col min="1826" max="1827" width="13.5703125" style="45" customWidth="1"/>
    <col min="1828" max="1828" width="14.5703125" style="45" customWidth="1"/>
    <col min="1829" max="2048" width="9.140625" style="45"/>
    <col min="2049" max="2049" width="56.28515625" style="45" customWidth="1"/>
    <col min="2050" max="2055" width="18.7109375" style="45" customWidth="1"/>
    <col min="2056" max="2056" width="20" style="45" customWidth="1"/>
    <col min="2057" max="2057" width="21.42578125" style="45" customWidth="1"/>
    <col min="2058" max="2059" width="19.42578125" style="45" customWidth="1"/>
    <col min="2060" max="2069" width="18.5703125" style="45" customWidth="1"/>
    <col min="2070" max="2071" width="19" style="45" customWidth="1"/>
    <col min="2072" max="2073" width="18.42578125" style="45" customWidth="1"/>
    <col min="2074" max="2075" width="19.42578125" style="45" customWidth="1"/>
    <col min="2076" max="2077" width="17.5703125" style="45" customWidth="1"/>
    <col min="2078" max="2078" width="19.5703125" style="45" customWidth="1"/>
    <col min="2079" max="2079" width="18.5703125" style="45" customWidth="1"/>
    <col min="2080" max="2080" width="73.42578125" style="45" customWidth="1"/>
    <col min="2081" max="2081" width="15.28515625" style="45" customWidth="1"/>
    <col min="2082" max="2083" width="13.5703125" style="45" customWidth="1"/>
    <col min="2084" max="2084" width="14.5703125" style="45" customWidth="1"/>
    <col min="2085" max="2304" width="9.140625" style="45"/>
    <col min="2305" max="2305" width="56.28515625" style="45" customWidth="1"/>
    <col min="2306" max="2311" width="18.7109375" style="45" customWidth="1"/>
    <col min="2312" max="2312" width="20" style="45" customWidth="1"/>
    <col min="2313" max="2313" width="21.42578125" style="45" customWidth="1"/>
    <col min="2314" max="2315" width="19.42578125" style="45" customWidth="1"/>
    <col min="2316" max="2325" width="18.5703125" style="45" customWidth="1"/>
    <col min="2326" max="2327" width="19" style="45" customWidth="1"/>
    <col min="2328" max="2329" width="18.42578125" style="45" customWidth="1"/>
    <col min="2330" max="2331" width="19.42578125" style="45" customWidth="1"/>
    <col min="2332" max="2333" width="17.5703125" style="45" customWidth="1"/>
    <col min="2334" max="2334" width="19.5703125" style="45" customWidth="1"/>
    <col min="2335" max="2335" width="18.5703125" style="45" customWidth="1"/>
    <col min="2336" max="2336" width="73.42578125" style="45" customWidth="1"/>
    <col min="2337" max="2337" width="15.28515625" style="45" customWidth="1"/>
    <col min="2338" max="2339" width="13.5703125" style="45" customWidth="1"/>
    <col min="2340" max="2340" width="14.5703125" style="45" customWidth="1"/>
    <col min="2341" max="2560" width="9.140625" style="45"/>
    <col min="2561" max="2561" width="56.28515625" style="45" customWidth="1"/>
    <col min="2562" max="2567" width="18.7109375" style="45" customWidth="1"/>
    <col min="2568" max="2568" width="20" style="45" customWidth="1"/>
    <col min="2569" max="2569" width="21.42578125" style="45" customWidth="1"/>
    <col min="2570" max="2571" width="19.42578125" style="45" customWidth="1"/>
    <col min="2572" max="2581" width="18.5703125" style="45" customWidth="1"/>
    <col min="2582" max="2583" width="19" style="45" customWidth="1"/>
    <col min="2584" max="2585" width="18.42578125" style="45" customWidth="1"/>
    <col min="2586" max="2587" width="19.42578125" style="45" customWidth="1"/>
    <col min="2588" max="2589" width="17.5703125" style="45" customWidth="1"/>
    <col min="2590" max="2590" width="19.5703125" style="45" customWidth="1"/>
    <col min="2591" max="2591" width="18.5703125" style="45" customWidth="1"/>
    <col min="2592" max="2592" width="73.42578125" style="45" customWidth="1"/>
    <col min="2593" max="2593" width="15.28515625" style="45" customWidth="1"/>
    <col min="2594" max="2595" width="13.5703125" style="45" customWidth="1"/>
    <col min="2596" max="2596" width="14.5703125" style="45" customWidth="1"/>
    <col min="2597" max="2816" width="9.140625" style="45"/>
    <col min="2817" max="2817" width="56.28515625" style="45" customWidth="1"/>
    <col min="2818" max="2823" width="18.7109375" style="45" customWidth="1"/>
    <col min="2824" max="2824" width="20" style="45" customWidth="1"/>
    <col min="2825" max="2825" width="21.42578125" style="45" customWidth="1"/>
    <col min="2826" max="2827" width="19.42578125" style="45" customWidth="1"/>
    <col min="2828" max="2837" width="18.5703125" style="45" customWidth="1"/>
    <col min="2838" max="2839" width="19" style="45" customWidth="1"/>
    <col min="2840" max="2841" width="18.42578125" style="45" customWidth="1"/>
    <col min="2842" max="2843" width="19.42578125" style="45" customWidth="1"/>
    <col min="2844" max="2845" width="17.5703125" style="45" customWidth="1"/>
    <col min="2846" max="2846" width="19.5703125" style="45" customWidth="1"/>
    <col min="2847" max="2847" width="18.5703125" style="45" customWidth="1"/>
    <col min="2848" max="2848" width="73.42578125" style="45" customWidth="1"/>
    <col min="2849" max="2849" width="15.28515625" style="45" customWidth="1"/>
    <col min="2850" max="2851" width="13.5703125" style="45" customWidth="1"/>
    <col min="2852" max="2852" width="14.5703125" style="45" customWidth="1"/>
    <col min="2853" max="3072" width="9.140625" style="45"/>
    <col min="3073" max="3073" width="56.28515625" style="45" customWidth="1"/>
    <col min="3074" max="3079" width="18.7109375" style="45" customWidth="1"/>
    <col min="3080" max="3080" width="20" style="45" customWidth="1"/>
    <col min="3081" max="3081" width="21.42578125" style="45" customWidth="1"/>
    <col min="3082" max="3083" width="19.42578125" style="45" customWidth="1"/>
    <col min="3084" max="3093" width="18.5703125" style="45" customWidth="1"/>
    <col min="3094" max="3095" width="19" style="45" customWidth="1"/>
    <col min="3096" max="3097" width="18.42578125" style="45" customWidth="1"/>
    <col min="3098" max="3099" width="19.42578125" style="45" customWidth="1"/>
    <col min="3100" max="3101" width="17.5703125" style="45" customWidth="1"/>
    <col min="3102" max="3102" width="19.5703125" style="45" customWidth="1"/>
    <col min="3103" max="3103" width="18.5703125" style="45" customWidth="1"/>
    <col min="3104" max="3104" width="73.42578125" style="45" customWidth="1"/>
    <col min="3105" max="3105" width="15.28515625" style="45" customWidth="1"/>
    <col min="3106" max="3107" width="13.5703125" style="45" customWidth="1"/>
    <col min="3108" max="3108" width="14.5703125" style="45" customWidth="1"/>
    <col min="3109" max="3328" width="9.140625" style="45"/>
    <col min="3329" max="3329" width="56.28515625" style="45" customWidth="1"/>
    <col min="3330" max="3335" width="18.7109375" style="45" customWidth="1"/>
    <col min="3336" max="3336" width="20" style="45" customWidth="1"/>
    <col min="3337" max="3337" width="21.42578125" style="45" customWidth="1"/>
    <col min="3338" max="3339" width="19.42578125" style="45" customWidth="1"/>
    <col min="3340" max="3349" width="18.5703125" style="45" customWidth="1"/>
    <col min="3350" max="3351" width="19" style="45" customWidth="1"/>
    <col min="3352" max="3353" width="18.42578125" style="45" customWidth="1"/>
    <col min="3354" max="3355" width="19.42578125" style="45" customWidth="1"/>
    <col min="3356" max="3357" width="17.5703125" style="45" customWidth="1"/>
    <col min="3358" max="3358" width="19.5703125" style="45" customWidth="1"/>
    <col min="3359" max="3359" width="18.5703125" style="45" customWidth="1"/>
    <col min="3360" max="3360" width="73.42578125" style="45" customWidth="1"/>
    <col min="3361" max="3361" width="15.28515625" style="45" customWidth="1"/>
    <col min="3362" max="3363" width="13.5703125" style="45" customWidth="1"/>
    <col min="3364" max="3364" width="14.5703125" style="45" customWidth="1"/>
    <col min="3365" max="3584" width="9.140625" style="45"/>
    <col min="3585" max="3585" width="56.28515625" style="45" customWidth="1"/>
    <col min="3586" max="3591" width="18.7109375" style="45" customWidth="1"/>
    <col min="3592" max="3592" width="20" style="45" customWidth="1"/>
    <col min="3593" max="3593" width="21.42578125" style="45" customWidth="1"/>
    <col min="3594" max="3595" width="19.42578125" style="45" customWidth="1"/>
    <col min="3596" max="3605" width="18.5703125" style="45" customWidth="1"/>
    <col min="3606" max="3607" width="19" style="45" customWidth="1"/>
    <col min="3608" max="3609" width="18.42578125" style="45" customWidth="1"/>
    <col min="3610" max="3611" width="19.42578125" style="45" customWidth="1"/>
    <col min="3612" max="3613" width="17.5703125" style="45" customWidth="1"/>
    <col min="3614" max="3614" width="19.5703125" style="45" customWidth="1"/>
    <col min="3615" max="3615" width="18.5703125" style="45" customWidth="1"/>
    <col min="3616" max="3616" width="73.42578125" style="45" customWidth="1"/>
    <col min="3617" max="3617" width="15.28515625" style="45" customWidth="1"/>
    <col min="3618" max="3619" width="13.5703125" style="45" customWidth="1"/>
    <col min="3620" max="3620" width="14.5703125" style="45" customWidth="1"/>
    <col min="3621" max="3840" width="9.140625" style="45"/>
    <col min="3841" max="3841" width="56.28515625" style="45" customWidth="1"/>
    <col min="3842" max="3847" width="18.7109375" style="45" customWidth="1"/>
    <col min="3848" max="3848" width="20" style="45" customWidth="1"/>
    <col min="3849" max="3849" width="21.42578125" style="45" customWidth="1"/>
    <col min="3850" max="3851" width="19.42578125" style="45" customWidth="1"/>
    <col min="3852" max="3861" width="18.5703125" style="45" customWidth="1"/>
    <col min="3862" max="3863" width="19" style="45" customWidth="1"/>
    <col min="3864" max="3865" width="18.42578125" style="45" customWidth="1"/>
    <col min="3866" max="3867" width="19.42578125" style="45" customWidth="1"/>
    <col min="3868" max="3869" width="17.5703125" style="45" customWidth="1"/>
    <col min="3870" max="3870" width="19.5703125" style="45" customWidth="1"/>
    <col min="3871" max="3871" width="18.5703125" style="45" customWidth="1"/>
    <col min="3872" max="3872" width="73.42578125" style="45" customWidth="1"/>
    <col min="3873" max="3873" width="15.28515625" style="45" customWidth="1"/>
    <col min="3874" max="3875" width="13.5703125" style="45" customWidth="1"/>
    <col min="3876" max="3876" width="14.5703125" style="45" customWidth="1"/>
    <col min="3877" max="4096" width="9.140625" style="45"/>
    <col min="4097" max="4097" width="56.28515625" style="45" customWidth="1"/>
    <col min="4098" max="4103" width="18.7109375" style="45" customWidth="1"/>
    <col min="4104" max="4104" width="20" style="45" customWidth="1"/>
    <col min="4105" max="4105" width="21.42578125" style="45" customWidth="1"/>
    <col min="4106" max="4107" width="19.42578125" style="45" customWidth="1"/>
    <col min="4108" max="4117" width="18.5703125" style="45" customWidth="1"/>
    <col min="4118" max="4119" width="19" style="45" customWidth="1"/>
    <col min="4120" max="4121" width="18.42578125" style="45" customWidth="1"/>
    <col min="4122" max="4123" width="19.42578125" style="45" customWidth="1"/>
    <col min="4124" max="4125" width="17.5703125" style="45" customWidth="1"/>
    <col min="4126" max="4126" width="19.5703125" style="45" customWidth="1"/>
    <col min="4127" max="4127" width="18.5703125" style="45" customWidth="1"/>
    <col min="4128" max="4128" width="73.42578125" style="45" customWidth="1"/>
    <col min="4129" max="4129" width="15.28515625" style="45" customWidth="1"/>
    <col min="4130" max="4131" width="13.5703125" style="45" customWidth="1"/>
    <col min="4132" max="4132" width="14.5703125" style="45" customWidth="1"/>
    <col min="4133" max="4352" width="9.140625" style="45"/>
    <col min="4353" max="4353" width="56.28515625" style="45" customWidth="1"/>
    <col min="4354" max="4359" width="18.7109375" style="45" customWidth="1"/>
    <col min="4360" max="4360" width="20" style="45" customWidth="1"/>
    <col min="4361" max="4361" width="21.42578125" style="45" customWidth="1"/>
    <col min="4362" max="4363" width="19.42578125" style="45" customWidth="1"/>
    <col min="4364" max="4373" width="18.5703125" style="45" customWidth="1"/>
    <col min="4374" max="4375" width="19" style="45" customWidth="1"/>
    <col min="4376" max="4377" width="18.42578125" style="45" customWidth="1"/>
    <col min="4378" max="4379" width="19.42578125" style="45" customWidth="1"/>
    <col min="4380" max="4381" width="17.5703125" style="45" customWidth="1"/>
    <col min="4382" max="4382" width="19.5703125" style="45" customWidth="1"/>
    <col min="4383" max="4383" width="18.5703125" style="45" customWidth="1"/>
    <col min="4384" max="4384" width="73.42578125" style="45" customWidth="1"/>
    <col min="4385" max="4385" width="15.28515625" style="45" customWidth="1"/>
    <col min="4386" max="4387" width="13.5703125" style="45" customWidth="1"/>
    <col min="4388" max="4388" width="14.5703125" style="45" customWidth="1"/>
    <col min="4389" max="4608" width="9.140625" style="45"/>
    <col min="4609" max="4609" width="56.28515625" style="45" customWidth="1"/>
    <col min="4610" max="4615" width="18.7109375" style="45" customWidth="1"/>
    <col min="4616" max="4616" width="20" style="45" customWidth="1"/>
    <col min="4617" max="4617" width="21.42578125" style="45" customWidth="1"/>
    <col min="4618" max="4619" width="19.42578125" style="45" customWidth="1"/>
    <col min="4620" max="4629" width="18.5703125" style="45" customWidth="1"/>
    <col min="4630" max="4631" width="19" style="45" customWidth="1"/>
    <col min="4632" max="4633" width="18.42578125" style="45" customWidth="1"/>
    <col min="4634" max="4635" width="19.42578125" style="45" customWidth="1"/>
    <col min="4636" max="4637" width="17.5703125" style="45" customWidth="1"/>
    <col min="4638" max="4638" width="19.5703125" style="45" customWidth="1"/>
    <col min="4639" max="4639" width="18.5703125" style="45" customWidth="1"/>
    <col min="4640" max="4640" width="73.42578125" style="45" customWidth="1"/>
    <col min="4641" max="4641" width="15.28515625" style="45" customWidth="1"/>
    <col min="4642" max="4643" width="13.5703125" style="45" customWidth="1"/>
    <col min="4644" max="4644" width="14.5703125" style="45" customWidth="1"/>
    <col min="4645" max="4864" width="9.140625" style="45"/>
    <col min="4865" max="4865" width="56.28515625" style="45" customWidth="1"/>
    <col min="4866" max="4871" width="18.7109375" style="45" customWidth="1"/>
    <col min="4872" max="4872" width="20" style="45" customWidth="1"/>
    <col min="4873" max="4873" width="21.42578125" style="45" customWidth="1"/>
    <col min="4874" max="4875" width="19.42578125" style="45" customWidth="1"/>
    <col min="4876" max="4885" width="18.5703125" style="45" customWidth="1"/>
    <col min="4886" max="4887" width="19" style="45" customWidth="1"/>
    <col min="4888" max="4889" width="18.42578125" style="45" customWidth="1"/>
    <col min="4890" max="4891" width="19.42578125" style="45" customWidth="1"/>
    <col min="4892" max="4893" width="17.5703125" style="45" customWidth="1"/>
    <col min="4894" max="4894" width="19.5703125" style="45" customWidth="1"/>
    <col min="4895" max="4895" width="18.5703125" style="45" customWidth="1"/>
    <col min="4896" max="4896" width="73.42578125" style="45" customWidth="1"/>
    <col min="4897" max="4897" width="15.28515625" style="45" customWidth="1"/>
    <col min="4898" max="4899" width="13.5703125" style="45" customWidth="1"/>
    <col min="4900" max="4900" width="14.5703125" style="45" customWidth="1"/>
    <col min="4901" max="5120" width="9.140625" style="45"/>
    <col min="5121" max="5121" width="56.28515625" style="45" customWidth="1"/>
    <col min="5122" max="5127" width="18.7109375" style="45" customWidth="1"/>
    <col min="5128" max="5128" width="20" style="45" customWidth="1"/>
    <col min="5129" max="5129" width="21.42578125" style="45" customWidth="1"/>
    <col min="5130" max="5131" width="19.42578125" style="45" customWidth="1"/>
    <col min="5132" max="5141" width="18.5703125" style="45" customWidth="1"/>
    <col min="5142" max="5143" width="19" style="45" customWidth="1"/>
    <col min="5144" max="5145" width="18.42578125" style="45" customWidth="1"/>
    <col min="5146" max="5147" width="19.42578125" style="45" customWidth="1"/>
    <col min="5148" max="5149" width="17.5703125" style="45" customWidth="1"/>
    <col min="5150" max="5150" width="19.5703125" style="45" customWidth="1"/>
    <col min="5151" max="5151" width="18.5703125" style="45" customWidth="1"/>
    <col min="5152" max="5152" width="73.42578125" style="45" customWidth="1"/>
    <col min="5153" max="5153" width="15.28515625" style="45" customWidth="1"/>
    <col min="5154" max="5155" width="13.5703125" style="45" customWidth="1"/>
    <col min="5156" max="5156" width="14.5703125" style="45" customWidth="1"/>
    <col min="5157" max="5376" width="9.140625" style="45"/>
    <col min="5377" max="5377" width="56.28515625" style="45" customWidth="1"/>
    <col min="5378" max="5383" width="18.7109375" style="45" customWidth="1"/>
    <col min="5384" max="5384" width="20" style="45" customWidth="1"/>
    <col min="5385" max="5385" width="21.42578125" style="45" customWidth="1"/>
    <col min="5386" max="5387" width="19.42578125" style="45" customWidth="1"/>
    <col min="5388" max="5397" width="18.5703125" style="45" customWidth="1"/>
    <col min="5398" max="5399" width="19" style="45" customWidth="1"/>
    <col min="5400" max="5401" width="18.42578125" style="45" customWidth="1"/>
    <col min="5402" max="5403" width="19.42578125" style="45" customWidth="1"/>
    <col min="5404" max="5405" width="17.5703125" style="45" customWidth="1"/>
    <col min="5406" max="5406" width="19.5703125" style="45" customWidth="1"/>
    <col min="5407" max="5407" width="18.5703125" style="45" customWidth="1"/>
    <col min="5408" max="5408" width="73.42578125" style="45" customWidth="1"/>
    <col min="5409" max="5409" width="15.28515625" style="45" customWidth="1"/>
    <col min="5410" max="5411" width="13.5703125" style="45" customWidth="1"/>
    <col min="5412" max="5412" width="14.5703125" style="45" customWidth="1"/>
    <col min="5413" max="5632" width="9.140625" style="45"/>
    <col min="5633" max="5633" width="56.28515625" style="45" customWidth="1"/>
    <col min="5634" max="5639" width="18.7109375" style="45" customWidth="1"/>
    <col min="5640" max="5640" width="20" style="45" customWidth="1"/>
    <col min="5641" max="5641" width="21.42578125" style="45" customWidth="1"/>
    <col min="5642" max="5643" width="19.42578125" style="45" customWidth="1"/>
    <col min="5644" max="5653" width="18.5703125" style="45" customWidth="1"/>
    <col min="5654" max="5655" width="19" style="45" customWidth="1"/>
    <col min="5656" max="5657" width="18.42578125" style="45" customWidth="1"/>
    <col min="5658" max="5659" width="19.42578125" style="45" customWidth="1"/>
    <col min="5660" max="5661" width="17.5703125" style="45" customWidth="1"/>
    <col min="5662" max="5662" width="19.5703125" style="45" customWidth="1"/>
    <col min="5663" max="5663" width="18.5703125" style="45" customWidth="1"/>
    <col min="5664" max="5664" width="73.42578125" style="45" customWidth="1"/>
    <col min="5665" max="5665" width="15.28515625" style="45" customWidth="1"/>
    <col min="5666" max="5667" width="13.5703125" style="45" customWidth="1"/>
    <col min="5668" max="5668" width="14.5703125" style="45" customWidth="1"/>
    <col min="5669" max="5888" width="9.140625" style="45"/>
    <col min="5889" max="5889" width="56.28515625" style="45" customWidth="1"/>
    <col min="5890" max="5895" width="18.7109375" style="45" customWidth="1"/>
    <col min="5896" max="5896" width="20" style="45" customWidth="1"/>
    <col min="5897" max="5897" width="21.42578125" style="45" customWidth="1"/>
    <col min="5898" max="5899" width="19.42578125" style="45" customWidth="1"/>
    <col min="5900" max="5909" width="18.5703125" style="45" customWidth="1"/>
    <col min="5910" max="5911" width="19" style="45" customWidth="1"/>
    <col min="5912" max="5913" width="18.42578125" style="45" customWidth="1"/>
    <col min="5914" max="5915" width="19.42578125" style="45" customWidth="1"/>
    <col min="5916" max="5917" width="17.5703125" style="45" customWidth="1"/>
    <col min="5918" max="5918" width="19.5703125" style="45" customWidth="1"/>
    <col min="5919" max="5919" width="18.5703125" style="45" customWidth="1"/>
    <col min="5920" max="5920" width="73.42578125" style="45" customWidth="1"/>
    <col min="5921" max="5921" width="15.28515625" style="45" customWidth="1"/>
    <col min="5922" max="5923" width="13.5703125" style="45" customWidth="1"/>
    <col min="5924" max="5924" width="14.5703125" style="45" customWidth="1"/>
    <col min="5925" max="6144" width="9.140625" style="45"/>
    <col min="6145" max="6145" width="56.28515625" style="45" customWidth="1"/>
    <col min="6146" max="6151" width="18.7109375" style="45" customWidth="1"/>
    <col min="6152" max="6152" width="20" style="45" customWidth="1"/>
    <col min="6153" max="6153" width="21.42578125" style="45" customWidth="1"/>
    <col min="6154" max="6155" width="19.42578125" style="45" customWidth="1"/>
    <col min="6156" max="6165" width="18.5703125" style="45" customWidth="1"/>
    <col min="6166" max="6167" width="19" style="45" customWidth="1"/>
    <col min="6168" max="6169" width="18.42578125" style="45" customWidth="1"/>
    <col min="6170" max="6171" width="19.42578125" style="45" customWidth="1"/>
    <col min="6172" max="6173" width="17.5703125" style="45" customWidth="1"/>
    <col min="6174" max="6174" width="19.5703125" style="45" customWidth="1"/>
    <col min="6175" max="6175" width="18.5703125" style="45" customWidth="1"/>
    <col min="6176" max="6176" width="73.42578125" style="45" customWidth="1"/>
    <col min="6177" max="6177" width="15.28515625" style="45" customWidth="1"/>
    <col min="6178" max="6179" width="13.5703125" style="45" customWidth="1"/>
    <col min="6180" max="6180" width="14.5703125" style="45" customWidth="1"/>
    <col min="6181" max="6400" width="9.140625" style="45"/>
    <col min="6401" max="6401" width="56.28515625" style="45" customWidth="1"/>
    <col min="6402" max="6407" width="18.7109375" style="45" customWidth="1"/>
    <col min="6408" max="6408" width="20" style="45" customWidth="1"/>
    <col min="6409" max="6409" width="21.42578125" style="45" customWidth="1"/>
    <col min="6410" max="6411" width="19.42578125" style="45" customWidth="1"/>
    <col min="6412" max="6421" width="18.5703125" style="45" customWidth="1"/>
    <col min="6422" max="6423" width="19" style="45" customWidth="1"/>
    <col min="6424" max="6425" width="18.42578125" style="45" customWidth="1"/>
    <col min="6426" max="6427" width="19.42578125" style="45" customWidth="1"/>
    <col min="6428" max="6429" width="17.5703125" style="45" customWidth="1"/>
    <col min="6430" max="6430" width="19.5703125" style="45" customWidth="1"/>
    <col min="6431" max="6431" width="18.5703125" style="45" customWidth="1"/>
    <col min="6432" max="6432" width="73.42578125" style="45" customWidth="1"/>
    <col min="6433" max="6433" width="15.28515625" style="45" customWidth="1"/>
    <col min="6434" max="6435" width="13.5703125" style="45" customWidth="1"/>
    <col min="6436" max="6436" width="14.5703125" style="45" customWidth="1"/>
    <col min="6437" max="6656" width="9.140625" style="45"/>
    <col min="6657" max="6657" width="56.28515625" style="45" customWidth="1"/>
    <col min="6658" max="6663" width="18.7109375" style="45" customWidth="1"/>
    <col min="6664" max="6664" width="20" style="45" customWidth="1"/>
    <col min="6665" max="6665" width="21.42578125" style="45" customWidth="1"/>
    <col min="6666" max="6667" width="19.42578125" style="45" customWidth="1"/>
    <col min="6668" max="6677" width="18.5703125" style="45" customWidth="1"/>
    <col min="6678" max="6679" width="19" style="45" customWidth="1"/>
    <col min="6680" max="6681" width="18.42578125" style="45" customWidth="1"/>
    <col min="6682" max="6683" width="19.42578125" style="45" customWidth="1"/>
    <col min="6684" max="6685" width="17.5703125" style="45" customWidth="1"/>
    <col min="6686" max="6686" width="19.5703125" style="45" customWidth="1"/>
    <col min="6687" max="6687" width="18.5703125" style="45" customWidth="1"/>
    <col min="6688" max="6688" width="73.42578125" style="45" customWidth="1"/>
    <col min="6689" max="6689" width="15.28515625" style="45" customWidth="1"/>
    <col min="6690" max="6691" width="13.5703125" style="45" customWidth="1"/>
    <col min="6692" max="6692" width="14.5703125" style="45" customWidth="1"/>
    <col min="6693" max="6912" width="9.140625" style="45"/>
    <col min="6913" max="6913" width="56.28515625" style="45" customWidth="1"/>
    <col min="6914" max="6919" width="18.7109375" style="45" customWidth="1"/>
    <col min="6920" max="6920" width="20" style="45" customWidth="1"/>
    <col min="6921" max="6921" width="21.42578125" style="45" customWidth="1"/>
    <col min="6922" max="6923" width="19.42578125" style="45" customWidth="1"/>
    <col min="6924" max="6933" width="18.5703125" style="45" customWidth="1"/>
    <col min="6934" max="6935" width="19" style="45" customWidth="1"/>
    <col min="6936" max="6937" width="18.42578125" style="45" customWidth="1"/>
    <col min="6938" max="6939" width="19.42578125" style="45" customWidth="1"/>
    <col min="6940" max="6941" width="17.5703125" style="45" customWidth="1"/>
    <col min="6942" max="6942" width="19.5703125" style="45" customWidth="1"/>
    <col min="6943" max="6943" width="18.5703125" style="45" customWidth="1"/>
    <col min="6944" max="6944" width="73.42578125" style="45" customWidth="1"/>
    <col min="6945" max="6945" width="15.28515625" style="45" customWidth="1"/>
    <col min="6946" max="6947" width="13.5703125" style="45" customWidth="1"/>
    <col min="6948" max="6948" width="14.5703125" style="45" customWidth="1"/>
    <col min="6949" max="7168" width="9.140625" style="45"/>
    <col min="7169" max="7169" width="56.28515625" style="45" customWidth="1"/>
    <col min="7170" max="7175" width="18.7109375" style="45" customWidth="1"/>
    <col min="7176" max="7176" width="20" style="45" customWidth="1"/>
    <col min="7177" max="7177" width="21.42578125" style="45" customWidth="1"/>
    <col min="7178" max="7179" width="19.42578125" style="45" customWidth="1"/>
    <col min="7180" max="7189" width="18.5703125" style="45" customWidth="1"/>
    <col min="7190" max="7191" width="19" style="45" customWidth="1"/>
    <col min="7192" max="7193" width="18.42578125" style="45" customWidth="1"/>
    <col min="7194" max="7195" width="19.42578125" style="45" customWidth="1"/>
    <col min="7196" max="7197" width="17.5703125" style="45" customWidth="1"/>
    <col min="7198" max="7198" width="19.5703125" style="45" customWidth="1"/>
    <col min="7199" max="7199" width="18.5703125" style="45" customWidth="1"/>
    <col min="7200" max="7200" width="73.42578125" style="45" customWidth="1"/>
    <col min="7201" max="7201" width="15.28515625" style="45" customWidth="1"/>
    <col min="7202" max="7203" width="13.5703125" style="45" customWidth="1"/>
    <col min="7204" max="7204" width="14.5703125" style="45" customWidth="1"/>
    <col min="7205" max="7424" width="9.140625" style="45"/>
    <col min="7425" max="7425" width="56.28515625" style="45" customWidth="1"/>
    <col min="7426" max="7431" width="18.7109375" style="45" customWidth="1"/>
    <col min="7432" max="7432" width="20" style="45" customWidth="1"/>
    <col min="7433" max="7433" width="21.42578125" style="45" customWidth="1"/>
    <col min="7434" max="7435" width="19.42578125" style="45" customWidth="1"/>
    <col min="7436" max="7445" width="18.5703125" style="45" customWidth="1"/>
    <col min="7446" max="7447" width="19" style="45" customWidth="1"/>
    <col min="7448" max="7449" width="18.42578125" style="45" customWidth="1"/>
    <col min="7450" max="7451" width="19.42578125" style="45" customWidth="1"/>
    <col min="7452" max="7453" width="17.5703125" style="45" customWidth="1"/>
    <col min="7454" max="7454" width="19.5703125" style="45" customWidth="1"/>
    <col min="7455" max="7455" width="18.5703125" style="45" customWidth="1"/>
    <col min="7456" max="7456" width="73.42578125" style="45" customWidth="1"/>
    <col min="7457" max="7457" width="15.28515625" style="45" customWidth="1"/>
    <col min="7458" max="7459" width="13.5703125" style="45" customWidth="1"/>
    <col min="7460" max="7460" width="14.5703125" style="45" customWidth="1"/>
    <col min="7461" max="7680" width="9.140625" style="45"/>
    <col min="7681" max="7681" width="56.28515625" style="45" customWidth="1"/>
    <col min="7682" max="7687" width="18.7109375" style="45" customWidth="1"/>
    <col min="7688" max="7688" width="20" style="45" customWidth="1"/>
    <col min="7689" max="7689" width="21.42578125" style="45" customWidth="1"/>
    <col min="7690" max="7691" width="19.42578125" style="45" customWidth="1"/>
    <col min="7692" max="7701" width="18.5703125" style="45" customWidth="1"/>
    <col min="7702" max="7703" width="19" style="45" customWidth="1"/>
    <col min="7704" max="7705" width="18.42578125" style="45" customWidth="1"/>
    <col min="7706" max="7707" width="19.42578125" style="45" customWidth="1"/>
    <col min="7708" max="7709" width="17.5703125" style="45" customWidth="1"/>
    <col min="7710" max="7710" width="19.5703125" style="45" customWidth="1"/>
    <col min="7711" max="7711" width="18.5703125" style="45" customWidth="1"/>
    <col min="7712" max="7712" width="73.42578125" style="45" customWidth="1"/>
    <col min="7713" max="7713" width="15.28515625" style="45" customWidth="1"/>
    <col min="7714" max="7715" width="13.5703125" style="45" customWidth="1"/>
    <col min="7716" max="7716" width="14.5703125" style="45" customWidth="1"/>
    <col min="7717" max="7936" width="9.140625" style="45"/>
    <col min="7937" max="7937" width="56.28515625" style="45" customWidth="1"/>
    <col min="7938" max="7943" width="18.7109375" style="45" customWidth="1"/>
    <col min="7944" max="7944" width="20" style="45" customWidth="1"/>
    <col min="7945" max="7945" width="21.42578125" style="45" customWidth="1"/>
    <col min="7946" max="7947" width="19.42578125" style="45" customWidth="1"/>
    <col min="7948" max="7957" width="18.5703125" style="45" customWidth="1"/>
    <col min="7958" max="7959" width="19" style="45" customWidth="1"/>
    <col min="7960" max="7961" width="18.42578125" style="45" customWidth="1"/>
    <col min="7962" max="7963" width="19.42578125" style="45" customWidth="1"/>
    <col min="7964" max="7965" width="17.5703125" style="45" customWidth="1"/>
    <col min="7966" max="7966" width="19.5703125" style="45" customWidth="1"/>
    <col min="7967" max="7967" width="18.5703125" style="45" customWidth="1"/>
    <col min="7968" max="7968" width="73.42578125" style="45" customWidth="1"/>
    <col min="7969" max="7969" width="15.28515625" style="45" customWidth="1"/>
    <col min="7970" max="7971" width="13.5703125" style="45" customWidth="1"/>
    <col min="7972" max="7972" width="14.5703125" style="45" customWidth="1"/>
    <col min="7973" max="8192" width="9.140625" style="45"/>
    <col min="8193" max="8193" width="56.28515625" style="45" customWidth="1"/>
    <col min="8194" max="8199" width="18.7109375" style="45" customWidth="1"/>
    <col min="8200" max="8200" width="20" style="45" customWidth="1"/>
    <col min="8201" max="8201" width="21.42578125" style="45" customWidth="1"/>
    <col min="8202" max="8203" width="19.42578125" style="45" customWidth="1"/>
    <col min="8204" max="8213" width="18.5703125" style="45" customWidth="1"/>
    <col min="8214" max="8215" width="19" style="45" customWidth="1"/>
    <col min="8216" max="8217" width="18.42578125" style="45" customWidth="1"/>
    <col min="8218" max="8219" width="19.42578125" style="45" customWidth="1"/>
    <col min="8220" max="8221" width="17.5703125" style="45" customWidth="1"/>
    <col min="8222" max="8222" width="19.5703125" style="45" customWidth="1"/>
    <col min="8223" max="8223" width="18.5703125" style="45" customWidth="1"/>
    <col min="8224" max="8224" width="73.42578125" style="45" customWidth="1"/>
    <col min="8225" max="8225" width="15.28515625" style="45" customWidth="1"/>
    <col min="8226" max="8227" width="13.5703125" style="45" customWidth="1"/>
    <col min="8228" max="8228" width="14.5703125" style="45" customWidth="1"/>
    <col min="8229" max="8448" width="9.140625" style="45"/>
    <col min="8449" max="8449" width="56.28515625" style="45" customWidth="1"/>
    <col min="8450" max="8455" width="18.7109375" style="45" customWidth="1"/>
    <col min="8456" max="8456" width="20" style="45" customWidth="1"/>
    <col min="8457" max="8457" width="21.42578125" style="45" customWidth="1"/>
    <col min="8458" max="8459" width="19.42578125" style="45" customWidth="1"/>
    <col min="8460" max="8469" width="18.5703125" style="45" customWidth="1"/>
    <col min="8470" max="8471" width="19" style="45" customWidth="1"/>
    <col min="8472" max="8473" width="18.42578125" style="45" customWidth="1"/>
    <col min="8474" max="8475" width="19.42578125" style="45" customWidth="1"/>
    <col min="8476" max="8477" width="17.5703125" style="45" customWidth="1"/>
    <col min="8478" max="8478" width="19.5703125" style="45" customWidth="1"/>
    <col min="8479" max="8479" width="18.5703125" style="45" customWidth="1"/>
    <col min="8480" max="8480" width="73.42578125" style="45" customWidth="1"/>
    <col min="8481" max="8481" width="15.28515625" style="45" customWidth="1"/>
    <col min="8482" max="8483" width="13.5703125" style="45" customWidth="1"/>
    <col min="8484" max="8484" width="14.5703125" style="45" customWidth="1"/>
    <col min="8485" max="8704" width="9.140625" style="45"/>
    <col min="8705" max="8705" width="56.28515625" style="45" customWidth="1"/>
    <col min="8706" max="8711" width="18.7109375" style="45" customWidth="1"/>
    <col min="8712" max="8712" width="20" style="45" customWidth="1"/>
    <col min="8713" max="8713" width="21.42578125" style="45" customWidth="1"/>
    <col min="8714" max="8715" width="19.42578125" style="45" customWidth="1"/>
    <col min="8716" max="8725" width="18.5703125" style="45" customWidth="1"/>
    <col min="8726" max="8727" width="19" style="45" customWidth="1"/>
    <col min="8728" max="8729" width="18.42578125" style="45" customWidth="1"/>
    <col min="8730" max="8731" width="19.42578125" style="45" customWidth="1"/>
    <col min="8732" max="8733" width="17.5703125" style="45" customWidth="1"/>
    <col min="8734" max="8734" width="19.5703125" style="45" customWidth="1"/>
    <col min="8735" max="8735" width="18.5703125" style="45" customWidth="1"/>
    <col min="8736" max="8736" width="73.42578125" style="45" customWidth="1"/>
    <col min="8737" max="8737" width="15.28515625" style="45" customWidth="1"/>
    <col min="8738" max="8739" width="13.5703125" style="45" customWidth="1"/>
    <col min="8740" max="8740" width="14.5703125" style="45" customWidth="1"/>
    <col min="8741" max="8960" width="9.140625" style="45"/>
    <col min="8961" max="8961" width="56.28515625" style="45" customWidth="1"/>
    <col min="8962" max="8967" width="18.7109375" style="45" customWidth="1"/>
    <col min="8968" max="8968" width="20" style="45" customWidth="1"/>
    <col min="8969" max="8969" width="21.42578125" style="45" customWidth="1"/>
    <col min="8970" max="8971" width="19.42578125" style="45" customWidth="1"/>
    <col min="8972" max="8981" width="18.5703125" style="45" customWidth="1"/>
    <col min="8982" max="8983" width="19" style="45" customWidth="1"/>
    <col min="8984" max="8985" width="18.42578125" style="45" customWidth="1"/>
    <col min="8986" max="8987" width="19.42578125" style="45" customWidth="1"/>
    <col min="8988" max="8989" width="17.5703125" style="45" customWidth="1"/>
    <col min="8990" max="8990" width="19.5703125" style="45" customWidth="1"/>
    <col min="8991" max="8991" width="18.5703125" style="45" customWidth="1"/>
    <col min="8992" max="8992" width="73.42578125" style="45" customWidth="1"/>
    <col min="8993" max="8993" width="15.28515625" style="45" customWidth="1"/>
    <col min="8994" max="8995" width="13.5703125" style="45" customWidth="1"/>
    <col min="8996" max="8996" width="14.5703125" style="45" customWidth="1"/>
    <col min="8997" max="9216" width="9.140625" style="45"/>
    <col min="9217" max="9217" width="56.28515625" style="45" customWidth="1"/>
    <col min="9218" max="9223" width="18.7109375" style="45" customWidth="1"/>
    <col min="9224" max="9224" width="20" style="45" customWidth="1"/>
    <col min="9225" max="9225" width="21.42578125" style="45" customWidth="1"/>
    <col min="9226" max="9227" width="19.42578125" style="45" customWidth="1"/>
    <col min="9228" max="9237" width="18.5703125" style="45" customWidth="1"/>
    <col min="9238" max="9239" width="19" style="45" customWidth="1"/>
    <col min="9240" max="9241" width="18.42578125" style="45" customWidth="1"/>
    <col min="9242" max="9243" width="19.42578125" style="45" customWidth="1"/>
    <col min="9244" max="9245" width="17.5703125" style="45" customWidth="1"/>
    <col min="9246" max="9246" width="19.5703125" style="45" customWidth="1"/>
    <col min="9247" max="9247" width="18.5703125" style="45" customWidth="1"/>
    <col min="9248" max="9248" width="73.42578125" style="45" customWidth="1"/>
    <col min="9249" max="9249" width="15.28515625" style="45" customWidth="1"/>
    <col min="9250" max="9251" width="13.5703125" style="45" customWidth="1"/>
    <col min="9252" max="9252" width="14.5703125" style="45" customWidth="1"/>
    <col min="9253" max="9472" width="9.140625" style="45"/>
    <col min="9473" max="9473" width="56.28515625" style="45" customWidth="1"/>
    <col min="9474" max="9479" width="18.7109375" style="45" customWidth="1"/>
    <col min="9480" max="9480" width="20" style="45" customWidth="1"/>
    <col min="9481" max="9481" width="21.42578125" style="45" customWidth="1"/>
    <col min="9482" max="9483" width="19.42578125" style="45" customWidth="1"/>
    <col min="9484" max="9493" width="18.5703125" style="45" customWidth="1"/>
    <col min="9494" max="9495" width="19" style="45" customWidth="1"/>
    <col min="9496" max="9497" width="18.42578125" style="45" customWidth="1"/>
    <col min="9498" max="9499" width="19.42578125" style="45" customWidth="1"/>
    <col min="9500" max="9501" width="17.5703125" style="45" customWidth="1"/>
    <col min="9502" max="9502" width="19.5703125" style="45" customWidth="1"/>
    <col min="9503" max="9503" width="18.5703125" style="45" customWidth="1"/>
    <col min="9504" max="9504" width="73.42578125" style="45" customWidth="1"/>
    <col min="9505" max="9505" width="15.28515625" style="45" customWidth="1"/>
    <col min="9506" max="9507" width="13.5703125" style="45" customWidth="1"/>
    <col min="9508" max="9508" width="14.5703125" style="45" customWidth="1"/>
    <col min="9509" max="9728" width="9.140625" style="45"/>
    <col min="9729" max="9729" width="56.28515625" style="45" customWidth="1"/>
    <col min="9730" max="9735" width="18.7109375" style="45" customWidth="1"/>
    <col min="9736" max="9736" width="20" style="45" customWidth="1"/>
    <col min="9737" max="9737" width="21.42578125" style="45" customWidth="1"/>
    <col min="9738" max="9739" width="19.42578125" style="45" customWidth="1"/>
    <col min="9740" max="9749" width="18.5703125" style="45" customWidth="1"/>
    <col min="9750" max="9751" width="19" style="45" customWidth="1"/>
    <col min="9752" max="9753" width="18.42578125" style="45" customWidth="1"/>
    <col min="9754" max="9755" width="19.42578125" style="45" customWidth="1"/>
    <col min="9756" max="9757" width="17.5703125" style="45" customWidth="1"/>
    <col min="9758" max="9758" width="19.5703125" style="45" customWidth="1"/>
    <col min="9759" max="9759" width="18.5703125" style="45" customWidth="1"/>
    <col min="9760" max="9760" width="73.42578125" style="45" customWidth="1"/>
    <col min="9761" max="9761" width="15.28515625" style="45" customWidth="1"/>
    <col min="9762" max="9763" width="13.5703125" style="45" customWidth="1"/>
    <col min="9764" max="9764" width="14.5703125" style="45" customWidth="1"/>
    <col min="9765" max="9984" width="9.140625" style="45"/>
    <col min="9985" max="9985" width="56.28515625" style="45" customWidth="1"/>
    <col min="9986" max="9991" width="18.7109375" style="45" customWidth="1"/>
    <col min="9992" max="9992" width="20" style="45" customWidth="1"/>
    <col min="9993" max="9993" width="21.42578125" style="45" customWidth="1"/>
    <col min="9994" max="9995" width="19.42578125" style="45" customWidth="1"/>
    <col min="9996" max="10005" width="18.5703125" style="45" customWidth="1"/>
    <col min="10006" max="10007" width="19" style="45" customWidth="1"/>
    <col min="10008" max="10009" width="18.42578125" style="45" customWidth="1"/>
    <col min="10010" max="10011" width="19.42578125" style="45" customWidth="1"/>
    <col min="10012" max="10013" width="17.5703125" style="45" customWidth="1"/>
    <col min="10014" max="10014" width="19.5703125" style="45" customWidth="1"/>
    <col min="10015" max="10015" width="18.5703125" style="45" customWidth="1"/>
    <col min="10016" max="10016" width="73.42578125" style="45" customWidth="1"/>
    <col min="10017" max="10017" width="15.28515625" style="45" customWidth="1"/>
    <col min="10018" max="10019" width="13.5703125" style="45" customWidth="1"/>
    <col min="10020" max="10020" width="14.5703125" style="45" customWidth="1"/>
    <col min="10021" max="10240" width="9.140625" style="45"/>
    <col min="10241" max="10241" width="56.28515625" style="45" customWidth="1"/>
    <col min="10242" max="10247" width="18.7109375" style="45" customWidth="1"/>
    <col min="10248" max="10248" width="20" style="45" customWidth="1"/>
    <col min="10249" max="10249" width="21.42578125" style="45" customWidth="1"/>
    <col min="10250" max="10251" width="19.42578125" style="45" customWidth="1"/>
    <col min="10252" max="10261" width="18.5703125" style="45" customWidth="1"/>
    <col min="10262" max="10263" width="19" style="45" customWidth="1"/>
    <col min="10264" max="10265" width="18.42578125" style="45" customWidth="1"/>
    <col min="10266" max="10267" width="19.42578125" style="45" customWidth="1"/>
    <col min="10268" max="10269" width="17.5703125" style="45" customWidth="1"/>
    <col min="10270" max="10270" width="19.5703125" style="45" customWidth="1"/>
    <col min="10271" max="10271" width="18.5703125" style="45" customWidth="1"/>
    <col min="10272" max="10272" width="73.42578125" style="45" customWidth="1"/>
    <col min="10273" max="10273" width="15.28515625" style="45" customWidth="1"/>
    <col min="10274" max="10275" width="13.5703125" style="45" customWidth="1"/>
    <col min="10276" max="10276" width="14.5703125" style="45" customWidth="1"/>
    <col min="10277" max="10496" width="9.140625" style="45"/>
    <col min="10497" max="10497" width="56.28515625" style="45" customWidth="1"/>
    <col min="10498" max="10503" width="18.7109375" style="45" customWidth="1"/>
    <col min="10504" max="10504" width="20" style="45" customWidth="1"/>
    <col min="10505" max="10505" width="21.42578125" style="45" customWidth="1"/>
    <col min="10506" max="10507" width="19.42578125" style="45" customWidth="1"/>
    <col min="10508" max="10517" width="18.5703125" style="45" customWidth="1"/>
    <col min="10518" max="10519" width="19" style="45" customWidth="1"/>
    <col min="10520" max="10521" width="18.42578125" style="45" customWidth="1"/>
    <col min="10522" max="10523" width="19.42578125" style="45" customWidth="1"/>
    <col min="10524" max="10525" width="17.5703125" style="45" customWidth="1"/>
    <col min="10526" max="10526" width="19.5703125" style="45" customWidth="1"/>
    <col min="10527" max="10527" width="18.5703125" style="45" customWidth="1"/>
    <col min="10528" max="10528" width="73.42578125" style="45" customWidth="1"/>
    <col min="10529" max="10529" width="15.28515625" style="45" customWidth="1"/>
    <col min="10530" max="10531" width="13.5703125" style="45" customWidth="1"/>
    <col min="10532" max="10532" width="14.5703125" style="45" customWidth="1"/>
    <col min="10533" max="10752" width="9.140625" style="45"/>
    <col min="10753" max="10753" width="56.28515625" style="45" customWidth="1"/>
    <col min="10754" max="10759" width="18.7109375" style="45" customWidth="1"/>
    <col min="10760" max="10760" width="20" style="45" customWidth="1"/>
    <col min="10761" max="10761" width="21.42578125" style="45" customWidth="1"/>
    <col min="10762" max="10763" width="19.42578125" style="45" customWidth="1"/>
    <col min="10764" max="10773" width="18.5703125" style="45" customWidth="1"/>
    <col min="10774" max="10775" width="19" style="45" customWidth="1"/>
    <col min="10776" max="10777" width="18.42578125" style="45" customWidth="1"/>
    <col min="10778" max="10779" width="19.42578125" style="45" customWidth="1"/>
    <col min="10780" max="10781" width="17.5703125" style="45" customWidth="1"/>
    <col min="10782" max="10782" width="19.5703125" style="45" customWidth="1"/>
    <col min="10783" max="10783" width="18.5703125" style="45" customWidth="1"/>
    <col min="10784" max="10784" width="73.42578125" style="45" customWidth="1"/>
    <col min="10785" max="10785" width="15.28515625" style="45" customWidth="1"/>
    <col min="10786" max="10787" width="13.5703125" style="45" customWidth="1"/>
    <col min="10788" max="10788" width="14.5703125" style="45" customWidth="1"/>
    <col min="10789" max="11008" width="9.140625" style="45"/>
    <col min="11009" max="11009" width="56.28515625" style="45" customWidth="1"/>
    <col min="11010" max="11015" width="18.7109375" style="45" customWidth="1"/>
    <col min="11016" max="11016" width="20" style="45" customWidth="1"/>
    <col min="11017" max="11017" width="21.42578125" style="45" customWidth="1"/>
    <col min="11018" max="11019" width="19.42578125" style="45" customWidth="1"/>
    <col min="11020" max="11029" width="18.5703125" style="45" customWidth="1"/>
    <col min="11030" max="11031" width="19" style="45" customWidth="1"/>
    <col min="11032" max="11033" width="18.42578125" style="45" customWidth="1"/>
    <col min="11034" max="11035" width="19.42578125" style="45" customWidth="1"/>
    <col min="11036" max="11037" width="17.5703125" style="45" customWidth="1"/>
    <col min="11038" max="11038" width="19.5703125" style="45" customWidth="1"/>
    <col min="11039" max="11039" width="18.5703125" style="45" customWidth="1"/>
    <col min="11040" max="11040" width="73.42578125" style="45" customWidth="1"/>
    <col min="11041" max="11041" width="15.28515625" style="45" customWidth="1"/>
    <col min="11042" max="11043" width="13.5703125" style="45" customWidth="1"/>
    <col min="11044" max="11044" width="14.5703125" style="45" customWidth="1"/>
    <col min="11045" max="11264" width="9.140625" style="45"/>
    <col min="11265" max="11265" width="56.28515625" style="45" customWidth="1"/>
    <col min="11266" max="11271" width="18.7109375" style="45" customWidth="1"/>
    <col min="11272" max="11272" width="20" style="45" customWidth="1"/>
    <col min="11273" max="11273" width="21.42578125" style="45" customWidth="1"/>
    <col min="11274" max="11275" width="19.42578125" style="45" customWidth="1"/>
    <col min="11276" max="11285" width="18.5703125" style="45" customWidth="1"/>
    <col min="11286" max="11287" width="19" style="45" customWidth="1"/>
    <col min="11288" max="11289" width="18.42578125" style="45" customWidth="1"/>
    <col min="11290" max="11291" width="19.42578125" style="45" customWidth="1"/>
    <col min="11292" max="11293" width="17.5703125" style="45" customWidth="1"/>
    <col min="11294" max="11294" width="19.5703125" style="45" customWidth="1"/>
    <col min="11295" max="11295" width="18.5703125" style="45" customWidth="1"/>
    <col min="11296" max="11296" width="73.42578125" style="45" customWidth="1"/>
    <col min="11297" max="11297" width="15.28515625" style="45" customWidth="1"/>
    <col min="11298" max="11299" width="13.5703125" style="45" customWidth="1"/>
    <col min="11300" max="11300" width="14.5703125" style="45" customWidth="1"/>
    <col min="11301" max="11520" width="9.140625" style="45"/>
    <col min="11521" max="11521" width="56.28515625" style="45" customWidth="1"/>
    <col min="11522" max="11527" width="18.7109375" style="45" customWidth="1"/>
    <col min="11528" max="11528" width="20" style="45" customWidth="1"/>
    <col min="11529" max="11529" width="21.42578125" style="45" customWidth="1"/>
    <col min="11530" max="11531" width="19.42578125" style="45" customWidth="1"/>
    <col min="11532" max="11541" width="18.5703125" style="45" customWidth="1"/>
    <col min="11542" max="11543" width="19" style="45" customWidth="1"/>
    <col min="11544" max="11545" width="18.42578125" style="45" customWidth="1"/>
    <col min="11546" max="11547" width="19.42578125" style="45" customWidth="1"/>
    <col min="11548" max="11549" width="17.5703125" style="45" customWidth="1"/>
    <col min="11550" max="11550" width="19.5703125" style="45" customWidth="1"/>
    <col min="11551" max="11551" width="18.5703125" style="45" customWidth="1"/>
    <col min="11552" max="11552" width="73.42578125" style="45" customWidth="1"/>
    <col min="11553" max="11553" width="15.28515625" style="45" customWidth="1"/>
    <col min="11554" max="11555" width="13.5703125" style="45" customWidth="1"/>
    <col min="11556" max="11556" width="14.5703125" style="45" customWidth="1"/>
    <col min="11557" max="11776" width="9.140625" style="45"/>
    <col min="11777" max="11777" width="56.28515625" style="45" customWidth="1"/>
    <col min="11778" max="11783" width="18.7109375" style="45" customWidth="1"/>
    <col min="11784" max="11784" width="20" style="45" customWidth="1"/>
    <col min="11785" max="11785" width="21.42578125" style="45" customWidth="1"/>
    <col min="11786" max="11787" width="19.42578125" style="45" customWidth="1"/>
    <col min="11788" max="11797" width="18.5703125" style="45" customWidth="1"/>
    <col min="11798" max="11799" width="19" style="45" customWidth="1"/>
    <col min="11800" max="11801" width="18.42578125" style="45" customWidth="1"/>
    <col min="11802" max="11803" width="19.42578125" style="45" customWidth="1"/>
    <col min="11804" max="11805" width="17.5703125" style="45" customWidth="1"/>
    <col min="11806" max="11806" width="19.5703125" style="45" customWidth="1"/>
    <col min="11807" max="11807" width="18.5703125" style="45" customWidth="1"/>
    <col min="11808" max="11808" width="73.42578125" style="45" customWidth="1"/>
    <col min="11809" max="11809" width="15.28515625" style="45" customWidth="1"/>
    <col min="11810" max="11811" width="13.5703125" style="45" customWidth="1"/>
    <col min="11812" max="11812" width="14.5703125" style="45" customWidth="1"/>
    <col min="11813" max="12032" width="9.140625" style="45"/>
    <col min="12033" max="12033" width="56.28515625" style="45" customWidth="1"/>
    <col min="12034" max="12039" width="18.7109375" style="45" customWidth="1"/>
    <col min="12040" max="12040" width="20" style="45" customWidth="1"/>
    <col min="12041" max="12041" width="21.42578125" style="45" customWidth="1"/>
    <col min="12042" max="12043" width="19.42578125" style="45" customWidth="1"/>
    <col min="12044" max="12053" width="18.5703125" style="45" customWidth="1"/>
    <col min="12054" max="12055" width="19" style="45" customWidth="1"/>
    <col min="12056" max="12057" width="18.42578125" style="45" customWidth="1"/>
    <col min="12058" max="12059" width="19.42578125" style="45" customWidth="1"/>
    <col min="12060" max="12061" width="17.5703125" style="45" customWidth="1"/>
    <col min="12062" max="12062" width="19.5703125" style="45" customWidth="1"/>
    <col min="12063" max="12063" width="18.5703125" style="45" customWidth="1"/>
    <col min="12064" max="12064" width="73.42578125" style="45" customWidth="1"/>
    <col min="12065" max="12065" width="15.28515625" style="45" customWidth="1"/>
    <col min="12066" max="12067" width="13.5703125" style="45" customWidth="1"/>
    <col min="12068" max="12068" width="14.5703125" style="45" customWidth="1"/>
    <col min="12069" max="12288" width="9.140625" style="45"/>
    <col min="12289" max="12289" width="56.28515625" style="45" customWidth="1"/>
    <col min="12290" max="12295" width="18.7109375" style="45" customWidth="1"/>
    <col min="12296" max="12296" width="20" style="45" customWidth="1"/>
    <col min="12297" max="12297" width="21.42578125" style="45" customWidth="1"/>
    <col min="12298" max="12299" width="19.42578125" style="45" customWidth="1"/>
    <col min="12300" max="12309" width="18.5703125" style="45" customWidth="1"/>
    <col min="12310" max="12311" width="19" style="45" customWidth="1"/>
    <col min="12312" max="12313" width="18.42578125" style="45" customWidth="1"/>
    <col min="12314" max="12315" width="19.42578125" style="45" customWidth="1"/>
    <col min="12316" max="12317" width="17.5703125" style="45" customWidth="1"/>
    <col min="12318" max="12318" width="19.5703125" style="45" customWidth="1"/>
    <col min="12319" max="12319" width="18.5703125" style="45" customWidth="1"/>
    <col min="12320" max="12320" width="73.42578125" style="45" customWidth="1"/>
    <col min="12321" max="12321" width="15.28515625" style="45" customWidth="1"/>
    <col min="12322" max="12323" width="13.5703125" style="45" customWidth="1"/>
    <col min="12324" max="12324" width="14.5703125" style="45" customWidth="1"/>
    <col min="12325" max="12544" width="9.140625" style="45"/>
    <col min="12545" max="12545" width="56.28515625" style="45" customWidth="1"/>
    <col min="12546" max="12551" width="18.7109375" style="45" customWidth="1"/>
    <col min="12552" max="12552" width="20" style="45" customWidth="1"/>
    <col min="12553" max="12553" width="21.42578125" style="45" customWidth="1"/>
    <col min="12554" max="12555" width="19.42578125" style="45" customWidth="1"/>
    <col min="12556" max="12565" width="18.5703125" style="45" customWidth="1"/>
    <col min="12566" max="12567" width="19" style="45" customWidth="1"/>
    <col min="12568" max="12569" width="18.42578125" style="45" customWidth="1"/>
    <col min="12570" max="12571" width="19.42578125" style="45" customWidth="1"/>
    <col min="12572" max="12573" width="17.5703125" style="45" customWidth="1"/>
    <col min="12574" max="12574" width="19.5703125" style="45" customWidth="1"/>
    <col min="12575" max="12575" width="18.5703125" style="45" customWidth="1"/>
    <col min="12576" max="12576" width="73.42578125" style="45" customWidth="1"/>
    <col min="12577" max="12577" width="15.28515625" style="45" customWidth="1"/>
    <col min="12578" max="12579" width="13.5703125" style="45" customWidth="1"/>
    <col min="12580" max="12580" width="14.5703125" style="45" customWidth="1"/>
    <col min="12581" max="12800" width="9.140625" style="45"/>
    <col min="12801" max="12801" width="56.28515625" style="45" customWidth="1"/>
    <col min="12802" max="12807" width="18.7109375" style="45" customWidth="1"/>
    <col min="12808" max="12808" width="20" style="45" customWidth="1"/>
    <col min="12809" max="12809" width="21.42578125" style="45" customWidth="1"/>
    <col min="12810" max="12811" width="19.42578125" style="45" customWidth="1"/>
    <col min="12812" max="12821" width="18.5703125" style="45" customWidth="1"/>
    <col min="12822" max="12823" width="19" style="45" customWidth="1"/>
    <col min="12824" max="12825" width="18.42578125" style="45" customWidth="1"/>
    <col min="12826" max="12827" width="19.42578125" style="45" customWidth="1"/>
    <col min="12828" max="12829" width="17.5703125" style="45" customWidth="1"/>
    <col min="12830" max="12830" width="19.5703125" style="45" customWidth="1"/>
    <col min="12831" max="12831" width="18.5703125" style="45" customWidth="1"/>
    <col min="12832" max="12832" width="73.42578125" style="45" customWidth="1"/>
    <col min="12833" max="12833" width="15.28515625" style="45" customWidth="1"/>
    <col min="12834" max="12835" width="13.5703125" style="45" customWidth="1"/>
    <col min="12836" max="12836" width="14.5703125" style="45" customWidth="1"/>
    <col min="12837" max="13056" width="9.140625" style="45"/>
    <col min="13057" max="13057" width="56.28515625" style="45" customWidth="1"/>
    <col min="13058" max="13063" width="18.7109375" style="45" customWidth="1"/>
    <col min="13064" max="13064" width="20" style="45" customWidth="1"/>
    <col min="13065" max="13065" width="21.42578125" style="45" customWidth="1"/>
    <col min="13066" max="13067" width="19.42578125" style="45" customWidth="1"/>
    <col min="13068" max="13077" width="18.5703125" style="45" customWidth="1"/>
    <col min="13078" max="13079" width="19" style="45" customWidth="1"/>
    <col min="13080" max="13081" width="18.42578125" style="45" customWidth="1"/>
    <col min="13082" max="13083" width="19.42578125" style="45" customWidth="1"/>
    <col min="13084" max="13085" width="17.5703125" style="45" customWidth="1"/>
    <col min="13086" max="13086" width="19.5703125" style="45" customWidth="1"/>
    <col min="13087" max="13087" width="18.5703125" style="45" customWidth="1"/>
    <col min="13088" max="13088" width="73.42578125" style="45" customWidth="1"/>
    <col min="13089" max="13089" width="15.28515625" style="45" customWidth="1"/>
    <col min="13090" max="13091" width="13.5703125" style="45" customWidth="1"/>
    <col min="13092" max="13092" width="14.5703125" style="45" customWidth="1"/>
    <col min="13093" max="13312" width="9.140625" style="45"/>
    <col min="13313" max="13313" width="56.28515625" style="45" customWidth="1"/>
    <col min="13314" max="13319" width="18.7109375" style="45" customWidth="1"/>
    <col min="13320" max="13320" width="20" style="45" customWidth="1"/>
    <col min="13321" max="13321" width="21.42578125" style="45" customWidth="1"/>
    <col min="13322" max="13323" width="19.42578125" style="45" customWidth="1"/>
    <col min="13324" max="13333" width="18.5703125" style="45" customWidth="1"/>
    <col min="13334" max="13335" width="19" style="45" customWidth="1"/>
    <col min="13336" max="13337" width="18.42578125" style="45" customWidth="1"/>
    <col min="13338" max="13339" width="19.42578125" style="45" customWidth="1"/>
    <col min="13340" max="13341" width="17.5703125" style="45" customWidth="1"/>
    <col min="13342" max="13342" width="19.5703125" style="45" customWidth="1"/>
    <col min="13343" max="13343" width="18.5703125" style="45" customWidth="1"/>
    <col min="13344" max="13344" width="73.42578125" style="45" customWidth="1"/>
    <col min="13345" max="13345" width="15.28515625" style="45" customWidth="1"/>
    <col min="13346" max="13347" width="13.5703125" style="45" customWidth="1"/>
    <col min="13348" max="13348" width="14.5703125" style="45" customWidth="1"/>
    <col min="13349" max="13568" width="9.140625" style="45"/>
    <col min="13569" max="13569" width="56.28515625" style="45" customWidth="1"/>
    <col min="13570" max="13575" width="18.7109375" style="45" customWidth="1"/>
    <col min="13576" max="13576" width="20" style="45" customWidth="1"/>
    <col min="13577" max="13577" width="21.42578125" style="45" customWidth="1"/>
    <col min="13578" max="13579" width="19.42578125" style="45" customWidth="1"/>
    <col min="13580" max="13589" width="18.5703125" style="45" customWidth="1"/>
    <col min="13590" max="13591" width="19" style="45" customWidth="1"/>
    <col min="13592" max="13593" width="18.42578125" style="45" customWidth="1"/>
    <col min="13594" max="13595" width="19.42578125" style="45" customWidth="1"/>
    <col min="13596" max="13597" width="17.5703125" style="45" customWidth="1"/>
    <col min="13598" max="13598" width="19.5703125" style="45" customWidth="1"/>
    <col min="13599" max="13599" width="18.5703125" style="45" customWidth="1"/>
    <col min="13600" max="13600" width="73.42578125" style="45" customWidth="1"/>
    <col min="13601" max="13601" width="15.28515625" style="45" customWidth="1"/>
    <col min="13602" max="13603" width="13.5703125" style="45" customWidth="1"/>
    <col min="13604" max="13604" width="14.5703125" style="45" customWidth="1"/>
    <col min="13605" max="13824" width="9.140625" style="45"/>
    <col min="13825" max="13825" width="56.28515625" style="45" customWidth="1"/>
    <col min="13826" max="13831" width="18.7109375" style="45" customWidth="1"/>
    <col min="13832" max="13832" width="20" style="45" customWidth="1"/>
    <col min="13833" max="13833" width="21.42578125" style="45" customWidth="1"/>
    <col min="13834" max="13835" width="19.42578125" style="45" customWidth="1"/>
    <col min="13836" max="13845" width="18.5703125" style="45" customWidth="1"/>
    <col min="13846" max="13847" width="19" style="45" customWidth="1"/>
    <col min="13848" max="13849" width="18.42578125" style="45" customWidth="1"/>
    <col min="13850" max="13851" width="19.42578125" style="45" customWidth="1"/>
    <col min="13852" max="13853" width="17.5703125" style="45" customWidth="1"/>
    <col min="13854" max="13854" width="19.5703125" style="45" customWidth="1"/>
    <col min="13855" max="13855" width="18.5703125" style="45" customWidth="1"/>
    <col min="13856" max="13856" width="73.42578125" style="45" customWidth="1"/>
    <col min="13857" max="13857" width="15.28515625" style="45" customWidth="1"/>
    <col min="13858" max="13859" width="13.5703125" style="45" customWidth="1"/>
    <col min="13860" max="13860" width="14.5703125" style="45" customWidth="1"/>
    <col min="13861" max="14080" width="9.140625" style="45"/>
    <col min="14081" max="14081" width="56.28515625" style="45" customWidth="1"/>
    <col min="14082" max="14087" width="18.7109375" style="45" customWidth="1"/>
    <col min="14088" max="14088" width="20" style="45" customWidth="1"/>
    <col min="14089" max="14089" width="21.42578125" style="45" customWidth="1"/>
    <col min="14090" max="14091" width="19.42578125" style="45" customWidth="1"/>
    <col min="14092" max="14101" width="18.5703125" style="45" customWidth="1"/>
    <col min="14102" max="14103" width="19" style="45" customWidth="1"/>
    <col min="14104" max="14105" width="18.42578125" style="45" customWidth="1"/>
    <col min="14106" max="14107" width="19.42578125" style="45" customWidth="1"/>
    <col min="14108" max="14109" width="17.5703125" style="45" customWidth="1"/>
    <col min="14110" max="14110" width="19.5703125" style="45" customWidth="1"/>
    <col min="14111" max="14111" width="18.5703125" style="45" customWidth="1"/>
    <col min="14112" max="14112" width="73.42578125" style="45" customWidth="1"/>
    <col min="14113" max="14113" width="15.28515625" style="45" customWidth="1"/>
    <col min="14114" max="14115" width="13.5703125" style="45" customWidth="1"/>
    <col min="14116" max="14116" width="14.5703125" style="45" customWidth="1"/>
    <col min="14117" max="14336" width="9.140625" style="45"/>
    <col min="14337" max="14337" width="56.28515625" style="45" customWidth="1"/>
    <col min="14338" max="14343" width="18.7109375" style="45" customWidth="1"/>
    <col min="14344" max="14344" width="20" style="45" customWidth="1"/>
    <col min="14345" max="14345" width="21.42578125" style="45" customWidth="1"/>
    <col min="14346" max="14347" width="19.42578125" style="45" customWidth="1"/>
    <col min="14348" max="14357" width="18.5703125" style="45" customWidth="1"/>
    <col min="14358" max="14359" width="19" style="45" customWidth="1"/>
    <col min="14360" max="14361" width="18.42578125" style="45" customWidth="1"/>
    <col min="14362" max="14363" width="19.42578125" style="45" customWidth="1"/>
    <col min="14364" max="14365" width="17.5703125" style="45" customWidth="1"/>
    <col min="14366" max="14366" width="19.5703125" style="45" customWidth="1"/>
    <col min="14367" max="14367" width="18.5703125" style="45" customWidth="1"/>
    <col min="14368" max="14368" width="73.42578125" style="45" customWidth="1"/>
    <col min="14369" max="14369" width="15.28515625" style="45" customWidth="1"/>
    <col min="14370" max="14371" width="13.5703125" style="45" customWidth="1"/>
    <col min="14372" max="14372" width="14.5703125" style="45" customWidth="1"/>
    <col min="14373" max="14592" width="9.140625" style="45"/>
    <col min="14593" max="14593" width="56.28515625" style="45" customWidth="1"/>
    <col min="14594" max="14599" width="18.7109375" style="45" customWidth="1"/>
    <col min="14600" max="14600" width="20" style="45" customWidth="1"/>
    <col min="14601" max="14601" width="21.42578125" style="45" customWidth="1"/>
    <col min="14602" max="14603" width="19.42578125" style="45" customWidth="1"/>
    <col min="14604" max="14613" width="18.5703125" style="45" customWidth="1"/>
    <col min="14614" max="14615" width="19" style="45" customWidth="1"/>
    <col min="14616" max="14617" width="18.42578125" style="45" customWidth="1"/>
    <col min="14618" max="14619" width="19.42578125" style="45" customWidth="1"/>
    <col min="14620" max="14621" width="17.5703125" style="45" customWidth="1"/>
    <col min="14622" max="14622" width="19.5703125" style="45" customWidth="1"/>
    <col min="14623" max="14623" width="18.5703125" style="45" customWidth="1"/>
    <col min="14624" max="14624" width="73.42578125" style="45" customWidth="1"/>
    <col min="14625" max="14625" width="15.28515625" style="45" customWidth="1"/>
    <col min="14626" max="14627" width="13.5703125" style="45" customWidth="1"/>
    <col min="14628" max="14628" width="14.5703125" style="45" customWidth="1"/>
    <col min="14629" max="14848" width="9.140625" style="45"/>
    <col min="14849" max="14849" width="56.28515625" style="45" customWidth="1"/>
    <col min="14850" max="14855" width="18.7109375" style="45" customWidth="1"/>
    <col min="14856" max="14856" width="20" style="45" customWidth="1"/>
    <col min="14857" max="14857" width="21.42578125" style="45" customWidth="1"/>
    <col min="14858" max="14859" width="19.42578125" style="45" customWidth="1"/>
    <col min="14860" max="14869" width="18.5703125" style="45" customWidth="1"/>
    <col min="14870" max="14871" width="19" style="45" customWidth="1"/>
    <col min="14872" max="14873" width="18.42578125" style="45" customWidth="1"/>
    <col min="14874" max="14875" width="19.42578125" style="45" customWidth="1"/>
    <col min="14876" max="14877" width="17.5703125" style="45" customWidth="1"/>
    <col min="14878" max="14878" width="19.5703125" style="45" customWidth="1"/>
    <col min="14879" max="14879" width="18.5703125" style="45" customWidth="1"/>
    <col min="14880" max="14880" width="73.42578125" style="45" customWidth="1"/>
    <col min="14881" max="14881" width="15.28515625" style="45" customWidth="1"/>
    <col min="14882" max="14883" width="13.5703125" style="45" customWidth="1"/>
    <col min="14884" max="14884" width="14.5703125" style="45" customWidth="1"/>
    <col min="14885" max="15104" width="9.140625" style="45"/>
    <col min="15105" max="15105" width="56.28515625" style="45" customWidth="1"/>
    <col min="15106" max="15111" width="18.7109375" style="45" customWidth="1"/>
    <col min="15112" max="15112" width="20" style="45" customWidth="1"/>
    <col min="15113" max="15113" width="21.42578125" style="45" customWidth="1"/>
    <col min="15114" max="15115" width="19.42578125" style="45" customWidth="1"/>
    <col min="15116" max="15125" width="18.5703125" style="45" customWidth="1"/>
    <col min="15126" max="15127" width="19" style="45" customWidth="1"/>
    <col min="15128" max="15129" width="18.42578125" style="45" customWidth="1"/>
    <col min="15130" max="15131" width="19.42578125" style="45" customWidth="1"/>
    <col min="15132" max="15133" width="17.5703125" style="45" customWidth="1"/>
    <col min="15134" max="15134" width="19.5703125" style="45" customWidth="1"/>
    <col min="15135" max="15135" width="18.5703125" style="45" customWidth="1"/>
    <col min="15136" max="15136" width="73.42578125" style="45" customWidth="1"/>
    <col min="15137" max="15137" width="15.28515625" style="45" customWidth="1"/>
    <col min="15138" max="15139" width="13.5703125" style="45" customWidth="1"/>
    <col min="15140" max="15140" width="14.5703125" style="45" customWidth="1"/>
    <col min="15141" max="15360" width="9.140625" style="45"/>
    <col min="15361" max="15361" width="56.28515625" style="45" customWidth="1"/>
    <col min="15362" max="15367" width="18.7109375" style="45" customWidth="1"/>
    <col min="15368" max="15368" width="20" style="45" customWidth="1"/>
    <col min="15369" max="15369" width="21.42578125" style="45" customWidth="1"/>
    <col min="15370" max="15371" width="19.42578125" style="45" customWidth="1"/>
    <col min="15372" max="15381" width="18.5703125" style="45" customWidth="1"/>
    <col min="15382" max="15383" width="19" style="45" customWidth="1"/>
    <col min="15384" max="15385" width="18.42578125" style="45" customWidth="1"/>
    <col min="15386" max="15387" width="19.42578125" style="45" customWidth="1"/>
    <col min="15388" max="15389" width="17.5703125" style="45" customWidth="1"/>
    <col min="15390" max="15390" width="19.5703125" style="45" customWidth="1"/>
    <col min="15391" max="15391" width="18.5703125" style="45" customWidth="1"/>
    <col min="15392" max="15392" width="73.42578125" style="45" customWidth="1"/>
    <col min="15393" max="15393" width="15.28515625" style="45" customWidth="1"/>
    <col min="15394" max="15395" width="13.5703125" style="45" customWidth="1"/>
    <col min="15396" max="15396" width="14.5703125" style="45" customWidth="1"/>
    <col min="15397" max="15616" width="9.140625" style="45"/>
    <col min="15617" max="15617" width="56.28515625" style="45" customWidth="1"/>
    <col min="15618" max="15623" width="18.7109375" style="45" customWidth="1"/>
    <col min="15624" max="15624" width="20" style="45" customWidth="1"/>
    <col min="15625" max="15625" width="21.42578125" style="45" customWidth="1"/>
    <col min="15626" max="15627" width="19.42578125" style="45" customWidth="1"/>
    <col min="15628" max="15637" width="18.5703125" style="45" customWidth="1"/>
    <col min="15638" max="15639" width="19" style="45" customWidth="1"/>
    <col min="15640" max="15641" width="18.42578125" style="45" customWidth="1"/>
    <col min="15642" max="15643" width="19.42578125" style="45" customWidth="1"/>
    <col min="15644" max="15645" width="17.5703125" style="45" customWidth="1"/>
    <col min="15646" max="15646" width="19.5703125" style="45" customWidth="1"/>
    <col min="15647" max="15647" width="18.5703125" style="45" customWidth="1"/>
    <col min="15648" max="15648" width="73.42578125" style="45" customWidth="1"/>
    <col min="15649" max="15649" width="15.28515625" style="45" customWidth="1"/>
    <col min="15650" max="15651" width="13.5703125" style="45" customWidth="1"/>
    <col min="15652" max="15652" width="14.5703125" style="45" customWidth="1"/>
    <col min="15653" max="15872" width="9.140625" style="45"/>
    <col min="15873" max="15873" width="56.28515625" style="45" customWidth="1"/>
    <col min="15874" max="15879" width="18.7109375" style="45" customWidth="1"/>
    <col min="15880" max="15880" width="20" style="45" customWidth="1"/>
    <col min="15881" max="15881" width="21.42578125" style="45" customWidth="1"/>
    <col min="15882" max="15883" width="19.42578125" style="45" customWidth="1"/>
    <col min="15884" max="15893" width="18.5703125" style="45" customWidth="1"/>
    <col min="15894" max="15895" width="19" style="45" customWidth="1"/>
    <col min="15896" max="15897" width="18.42578125" style="45" customWidth="1"/>
    <col min="15898" max="15899" width="19.42578125" style="45" customWidth="1"/>
    <col min="15900" max="15901" width="17.5703125" style="45" customWidth="1"/>
    <col min="15902" max="15902" width="19.5703125" style="45" customWidth="1"/>
    <col min="15903" max="15903" width="18.5703125" style="45" customWidth="1"/>
    <col min="15904" max="15904" width="73.42578125" style="45" customWidth="1"/>
    <col min="15905" max="15905" width="15.28515625" style="45" customWidth="1"/>
    <col min="15906" max="15907" width="13.5703125" style="45" customWidth="1"/>
    <col min="15908" max="15908" width="14.5703125" style="45" customWidth="1"/>
    <col min="15909" max="16128" width="9.140625" style="45"/>
    <col min="16129" max="16129" width="56.28515625" style="45" customWidth="1"/>
    <col min="16130" max="16135" width="18.7109375" style="45" customWidth="1"/>
    <col min="16136" max="16136" width="20" style="45" customWidth="1"/>
    <col min="16137" max="16137" width="21.42578125" style="45" customWidth="1"/>
    <col min="16138" max="16139" width="19.42578125" style="45" customWidth="1"/>
    <col min="16140" max="16149" width="18.5703125" style="45" customWidth="1"/>
    <col min="16150" max="16151" width="19" style="45" customWidth="1"/>
    <col min="16152" max="16153" width="18.42578125" style="45" customWidth="1"/>
    <col min="16154" max="16155" width="19.42578125" style="45" customWidth="1"/>
    <col min="16156" max="16157" width="17.5703125" style="45" customWidth="1"/>
    <col min="16158" max="16158" width="19.5703125" style="45" customWidth="1"/>
    <col min="16159" max="16159" width="18.5703125" style="45" customWidth="1"/>
    <col min="16160" max="16160" width="73.42578125" style="45" customWidth="1"/>
    <col min="16161" max="16161" width="15.28515625" style="45" customWidth="1"/>
    <col min="16162" max="16163" width="13.5703125" style="45" customWidth="1"/>
    <col min="16164" max="16164" width="14.5703125" style="45" customWidth="1"/>
    <col min="16165" max="16384" width="9.140625" style="45"/>
  </cols>
  <sheetData>
    <row r="1" spans="1:366" ht="18.75" customHeight="1" x14ac:dyDescent="0.25">
      <c r="AB1" s="87"/>
      <c r="AC1" s="87"/>
      <c r="AD1" s="87"/>
      <c r="AG1" s="89" t="s">
        <v>0</v>
      </c>
    </row>
    <row r="2" spans="1:366" ht="39.75" customHeight="1" x14ac:dyDescent="0.25">
      <c r="A2" s="122" t="s">
        <v>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</row>
    <row r="3" spans="1:366" ht="37.5" customHeight="1" x14ac:dyDescent="0.25">
      <c r="A3" s="123" t="s">
        <v>2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91"/>
      <c r="S3" s="91"/>
      <c r="T3" s="91"/>
      <c r="U3" s="91"/>
      <c r="V3" s="91"/>
      <c r="W3" s="91"/>
      <c r="X3" s="91"/>
      <c r="Y3" s="91"/>
      <c r="Z3" s="91"/>
      <c r="AA3" s="91"/>
      <c r="AB3" s="2" t="s">
        <v>3</v>
      </c>
      <c r="AC3" s="2"/>
      <c r="AD3" s="2"/>
      <c r="AE3" s="2"/>
      <c r="AF3" s="2"/>
    </row>
    <row r="4" spans="1:366" s="92" customFormat="1" ht="36.75" customHeight="1" x14ac:dyDescent="0.25">
      <c r="A4" s="124" t="s">
        <v>4</v>
      </c>
      <c r="B4" s="127" t="s">
        <v>5</v>
      </c>
      <c r="C4" s="127" t="s">
        <v>5</v>
      </c>
      <c r="D4" s="127" t="s">
        <v>6</v>
      </c>
      <c r="E4" s="129" t="s">
        <v>7</v>
      </c>
      <c r="F4" s="131" t="s">
        <v>8</v>
      </c>
      <c r="G4" s="132"/>
      <c r="H4" s="131" t="s">
        <v>9</v>
      </c>
      <c r="I4" s="132"/>
      <c r="J4" s="131" t="s">
        <v>10</v>
      </c>
      <c r="K4" s="132"/>
      <c r="L4" s="131" t="s">
        <v>11</v>
      </c>
      <c r="M4" s="132"/>
      <c r="N4" s="131" t="s">
        <v>12</v>
      </c>
      <c r="O4" s="132"/>
      <c r="P4" s="131" t="s">
        <v>13</v>
      </c>
      <c r="Q4" s="132"/>
      <c r="R4" s="131" t="s">
        <v>14</v>
      </c>
      <c r="S4" s="132"/>
      <c r="T4" s="131" t="s">
        <v>15</v>
      </c>
      <c r="U4" s="132"/>
      <c r="V4" s="131" t="s">
        <v>16</v>
      </c>
      <c r="W4" s="132"/>
      <c r="X4" s="131" t="s">
        <v>17</v>
      </c>
      <c r="Y4" s="132"/>
      <c r="Z4" s="131" t="s">
        <v>18</v>
      </c>
      <c r="AA4" s="132"/>
      <c r="AB4" s="131" t="s">
        <v>19</v>
      </c>
      <c r="AC4" s="132"/>
      <c r="AD4" s="131" t="s">
        <v>20</v>
      </c>
      <c r="AE4" s="132"/>
      <c r="AF4" s="124" t="s">
        <v>21</v>
      </c>
    </row>
    <row r="5" spans="1:366" s="93" customFormat="1" ht="37.5" customHeight="1" x14ac:dyDescent="0.25">
      <c r="A5" s="125"/>
      <c r="B5" s="128"/>
      <c r="C5" s="128"/>
      <c r="D5" s="128"/>
      <c r="E5" s="130"/>
      <c r="F5" s="133"/>
      <c r="G5" s="134"/>
      <c r="H5" s="133"/>
      <c r="I5" s="134"/>
      <c r="J5" s="133"/>
      <c r="K5" s="134"/>
      <c r="L5" s="133"/>
      <c r="M5" s="134"/>
      <c r="N5" s="133"/>
      <c r="O5" s="134"/>
      <c r="P5" s="133"/>
      <c r="Q5" s="134"/>
      <c r="R5" s="133"/>
      <c r="S5" s="134"/>
      <c r="T5" s="133"/>
      <c r="U5" s="134"/>
      <c r="V5" s="133"/>
      <c r="W5" s="134"/>
      <c r="X5" s="133"/>
      <c r="Y5" s="134"/>
      <c r="Z5" s="133"/>
      <c r="AA5" s="134"/>
      <c r="AB5" s="133"/>
      <c r="AC5" s="134"/>
      <c r="AD5" s="133"/>
      <c r="AE5" s="134"/>
      <c r="AF5" s="125"/>
      <c r="AG5" s="93" t="s">
        <v>22</v>
      </c>
      <c r="AH5" s="93" t="s">
        <v>23</v>
      </c>
      <c r="AI5" s="93" t="s">
        <v>24</v>
      </c>
      <c r="AJ5" s="93" t="s">
        <v>25</v>
      </c>
    </row>
    <row r="6" spans="1:366" s="93" customFormat="1" ht="42" customHeight="1" x14ac:dyDescent="0.25">
      <c r="A6" s="126"/>
      <c r="B6" s="3">
        <v>2021</v>
      </c>
      <c r="C6" s="4">
        <v>44562</v>
      </c>
      <c r="D6" s="4">
        <v>44562</v>
      </c>
      <c r="E6" s="5">
        <v>44562</v>
      </c>
      <c r="F6" s="6" t="s">
        <v>26</v>
      </c>
      <c r="G6" s="6" t="s">
        <v>27</v>
      </c>
      <c r="H6" s="6" t="s">
        <v>22</v>
      </c>
      <c r="I6" s="6" t="s">
        <v>28</v>
      </c>
      <c r="J6" s="6" t="s">
        <v>22</v>
      </c>
      <c r="K6" s="6" t="s">
        <v>28</v>
      </c>
      <c r="L6" s="6" t="s">
        <v>22</v>
      </c>
      <c r="M6" s="6" t="s">
        <v>28</v>
      </c>
      <c r="N6" s="6" t="s">
        <v>22</v>
      </c>
      <c r="O6" s="6" t="s">
        <v>28</v>
      </c>
      <c r="P6" s="6" t="s">
        <v>22</v>
      </c>
      <c r="Q6" s="6" t="s">
        <v>28</v>
      </c>
      <c r="R6" s="6" t="s">
        <v>22</v>
      </c>
      <c r="S6" s="6" t="s">
        <v>28</v>
      </c>
      <c r="T6" s="6" t="s">
        <v>22</v>
      </c>
      <c r="U6" s="6" t="s">
        <v>28</v>
      </c>
      <c r="V6" s="6" t="s">
        <v>22</v>
      </c>
      <c r="W6" s="6" t="s">
        <v>28</v>
      </c>
      <c r="X6" s="6" t="s">
        <v>22</v>
      </c>
      <c r="Y6" s="6" t="s">
        <v>28</v>
      </c>
      <c r="Z6" s="6" t="s">
        <v>22</v>
      </c>
      <c r="AA6" s="6" t="s">
        <v>28</v>
      </c>
      <c r="AB6" s="6" t="s">
        <v>22</v>
      </c>
      <c r="AC6" s="6" t="s">
        <v>28</v>
      </c>
      <c r="AD6" s="6" t="s">
        <v>22</v>
      </c>
      <c r="AE6" s="6" t="s">
        <v>28</v>
      </c>
      <c r="AF6" s="126"/>
    </row>
    <row r="7" spans="1:366" s="8" customFormat="1" ht="17.25" customHeight="1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  <c r="Y7" s="7">
        <v>25</v>
      </c>
      <c r="Z7" s="7">
        <v>26</v>
      </c>
      <c r="AA7" s="7">
        <v>27</v>
      </c>
      <c r="AB7" s="7">
        <v>28</v>
      </c>
      <c r="AC7" s="7">
        <v>29</v>
      </c>
      <c r="AD7" s="7">
        <v>30</v>
      </c>
      <c r="AE7" s="7">
        <v>31</v>
      </c>
      <c r="AF7" s="7">
        <v>32</v>
      </c>
    </row>
    <row r="8" spans="1:366" s="8" customFormat="1" ht="35.25" customHeight="1" x14ac:dyDescent="0.25">
      <c r="A8" s="135" t="s">
        <v>29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7"/>
      <c r="AF8" s="7"/>
    </row>
    <row r="9" spans="1:366" s="14" customFormat="1" ht="105" customHeight="1" x14ac:dyDescent="0.25">
      <c r="A9" s="9" t="s">
        <v>30</v>
      </c>
      <c r="B9" s="10">
        <f>B10+B11+B12+B14</f>
        <v>45260.389900000002</v>
      </c>
      <c r="C9" s="10">
        <f>C10+C11+C12+C14</f>
        <v>45260.389900000002</v>
      </c>
      <c r="D9" s="10">
        <f>D10+D11+D12+D14</f>
        <v>43225.219219999999</v>
      </c>
      <c r="E9" s="10">
        <f>E10+E11+E12+E14</f>
        <v>43225.219219999999</v>
      </c>
      <c r="F9" s="11">
        <f>IFERROR(E9/B9*100,0)</f>
        <v>95.503417702550536</v>
      </c>
      <c r="G9" s="11">
        <f>IFERROR(E9/C9*100,0)</f>
        <v>95.503417702550536</v>
      </c>
      <c r="H9" s="10">
        <f t="shared" ref="H9:AE9" si="0">H10+H11+H12+H14</f>
        <v>4432.0239000000001</v>
      </c>
      <c r="I9" s="10">
        <f t="shared" si="0"/>
        <v>3756.5731999999998</v>
      </c>
      <c r="J9" s="10">
        <f t="shared" si="0"/>
        <v>4305.3029999999999</v>
      </c>
      <c r="K9" s="10">
        <f t="shared" si="0"/>
        <v>3275.8634999999999</v>
      </c>
      <c r="L9" s="10">
        <f t="shared" si="0"/>
        <v>2492.5039999999999</v>
      </c>
      <c r="M9" s="10">
        <f t="shared" si="0"/>
        <v>2104.8045199999997</v>
      </c>
      <c r="N9" s="10">
        <f t="shared" si="0"/>
        <v>5330.6080000000002</v>
      </c>
      <c r="O9" s="10">
        <f>O10+O11+O12+O14</f>
        <v>4915.1579999999994</v>
      </c>
      <c r="P9" s="10">
        <f t="shared" si="0"/>
        <v>3022.7820000000002</v>
      </c>
      <c r="Q9" s="10">
        <f t="shared" si="0"/>
        <v>3757.48</v>
      </c>
      <c r="R9" s="10">
        <f t="shared" si="0"/>
        <v>2996.8490000000002</v>
      </c>
      <c r="S9" s="10">
        <f t="shared" si="0"/>
        <v>3982.598</v>
      </c>
      <c r="T9" s="10">
        <f t="shared" si="0"/>
        <v>5914.5209999999997</v>
      </c>
      <c r="U9" s="10">
        <f t="shared" si="0"/>
        <v>6102.5869999999995</v>
      </c>
      <c r="V9" s="10">
        <f t="shared" si="0"/>
        <v>3058.3940000000002</v>
      </c>
      <c r="W9" s="10">
        <f t="shared" si="0"/>
        <v>2983.087</v>
      </c>
      <c r="X9" s="10">
        <f t="shared" si="0"/>
        <v>1981.623</v>
      </c>
      <c r="Y9" s="10">
        <f t="shared" si="0"/>
        <v>2059.89</v>
      </c>
      <c r="Z9" s="10">
        <f t="shared" si="0"/>
        <v>5117.3320000000003</v>
      </c>
      <c r="AA9" s="10">
        <f t="shared" si="0"/>
        <v>2560.578</v>
      </c>
      <c r="AB9" s="10">
        <f t="shared" si="0"/>
        <v>3509.6970000000001</v>
      </c>
      <c r="AC9" s="10">
        <f t="shared" si="0"/>
        <v>1827.1999999999998</v>
      </c>
      <c r="AD9" s="10">
        <f t="shared" si="0"/>
        <v>3098.7529999999997</v>
      </c>
      <c r="AE9" s="10">
        <f t="shared" si="0"/>
        <v>5899.4</v>
      </c>
      <c r="AF9" s="12"/>
      <c r="AG9" s="13">
        <f>H9+J9+L9+N9+P9+R9+T9+V9+X9+Z9+AB9+AD9</f>
        <v>45260.389900000002</v>
      </c>
      <c r="AH9" s="13">
        <f>H9+J9+L9+N9+P9+R9+T9+V9+X9</f>
        <v>33534.607900000003</v>
      </c>
      <c r="AI9" s="13">
        <f>I9+K9+M9+O9+Q9+S9+U9+W9+Y9+AA9+AC9+AE9</f>
        <v>43225.219219999999</v>
      </c>
      <c r="AJ9" s="13">
        <f>E9-C9</f>
        <v>-2035.1706800000029</v>
      </c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  <c r="IW9" s="15"/>
      <c r="IX9" s="15"/>
      <c r="IY9" s="15"/>
      <c r="IZ9" s="15"/>
      <c r="JA9" s="15"/>
      <c r="JB9" s="15"/>
      <c r="JC9" s="15"/>
      <c r="JD9" s="15"/>
      <c r="JE9" s="15"/>
      <c r="JF9" s="15"/>
      <c r="JG9" s="15"/>
      <c r="JH9" s="15"/>
      <c r="JI9" s="15"/>
      <c r="JJ9" s="15"/>
      <c r="JK9" s="15"/>
      <c r="JL9" s="15"/>
      <c r="JM9" s="15"/>
      <c r="JN9" s="15"/>
      <c r="JO9" s="15"/>
      <c r="JP9" s="15"/>
      <c r="JQ9" s="15"/>
      <c r="JR9" s="15"/>
      <c r="JS9" s="15"/>
      <c r="JT9" s="15"/>
      <c r="JU9" s="15"/>
      <c r="JV9" s="15"/>
      <c r="JW9" s="15"/>
      <c r="JX9" s="15"/>
      <c r="JY9" s="15"/>
      <c r="JZ9" s="15"/>
      <c r="KA9" s="15"/>
      <c r="KB9" s="15"/>
      <c r="KC9" s="15"/>
      <c r="KD9" s="15"/>
      <c r="KE9" s="15"/>
      <c r="KF9" s="15"/>
      <c r="KG9" s="15"/>
      <c r="KH9" s="15"/>
      <c r="KI9" s="15"/>
      <c r="KJ9" s="15"/>
      <c r="KK9" s="15"/>
      <c r="KL9" s="15"/>
      <c r="KM9" s="15"/>
      <c r="KN9" s="15"/>
      <c r="KO9" s="15"/>
      <c r="KP9" s="15"/>
      <c r="KQ9" s="15"/>
      <c r="KR9" s="15"/>
      <c r="KS9" s="15"/>
      <c r="KT9" s="15"/>
      <c r="KU9" s="15"/>
      <c r="KV9" s="15"/>
      <c r="KW9" s="15"/>
      <c r="KX9" s="15"/>
      <c r="KY9" s="15"/>
      <c r="KZ9" s="15"/>
      <c r="LA9" s="15"/>
      <c r="LB9" s="15"/>
      <c r="LC9" s="15"/>
      <c r="LD9" s="15"/>
      <c r="LE9" s="15"/>
      <c r="LF9" s="15"/>
      <c r="LG9" s="15"/>
      <c r="LH9" s="15"/>
      <c r="LI9" s="15"/>
      <c r="LJ9" s="15"/>
      <c r="LK9" s="15"/>
      <c r="LL9" s="15"/>
      <c r="LM9" s="15"/>
      <c r="LN9" s="15"/>
      <c r="LO9" s="15"/>
      <c r="LP9" s="15"/>
      <c r="LQ9" s="15"/>
      <c r="LR9" s="15"/>
      <c r="LS9" s="15"/>
      <c r="LT9" s="15"/>
      <c r="LU9" s="15"/>
      <c r="LV9" s="15"/>
      <c r="LW9" s="15"/>
      <c r="LX9" s="15"/>
      <c r="LY9" s="15"/>
      <c r="LZ9" s="15"/>
      <c r="MA9" s="15"/>
      <c r="MB9" s="15"/>
      <c r="MC9" s="15"/>
      <c r="MD9" s="15"/>
      <c r="ME9" s="15"/>
      <c r="MF9" s="15"/>
      <c r="MG9" s="15"/>
      <c r="MH9" s="15"/>
      <c r="MI9" s="15"/>
      <c r="MJ9" s="15"/>
      <c r="MK9" s="15"/>
      <c r="ML9" s="15"/>
      <c r="MM9" s="15"/>
      <c r="MN9" s="15"/>
      <c r="MO9" s="15"/>
      <c r="MP9" s="15"/>
      <c r="MQ9" s="15"/>
      <c r="MR9" s="15"/>
      <c r="MS9" s="15"/>
      <c r="MT9" s="15"/>
      <c r="MU9" s="15"/>
      <c r="MV9" s="15"/>
      <c r="MW9" s="15"/>
      <c r="MX9" s="15"/>
      <c r="MY9" s="15"/>
      <c r="MZ9" s="15"/>
      <c r="NA9" s="15"/>
      <c r="NB9" s="15"/>
    </row>
    <row r="10" spans="1:366" s="15" customFormat="1" ht="20.25" customHeight="1" x14ac:dyDescent="0.3">
      <c r="A10" s="16" t="s">
        <v>31</v>
      </c>
      <c r="B10" s="17">
        <f>B17</f>
        <v>535.29999999999995</v>
      </c>
      <c r="C10" s="17">
        <f t="shared" ref="B10:E14" si="1">C17</f>
        <v>535.29999999999995</v>
      </c>
      <c r="D10" s="17">
        <f t="shared" si="1"/>
        <v>311.51</v>
      </c>
      <c r="E10" s="17">
        <f>E17</f>
        <v>311.51</v>
      </c>
      <c r="F10" s="18">
        <f t="shared" ref="F10:F28" si="2">IFERROR(E10/B10*100,0)</f>
        <v>58.193536334765547</v>
      </c>
      <c r="G10" s="18">
        <f t="shared" ref="G10:G28" si="3">IFERROR(E10/C10*100,0)</f>
        <v>58.193536334765547</v>
      </c>
      <c r="H10" s="18">
        <f>H17</f>
        <v>0</v>
      </c>
      <c r="I10" s="18">
        <f>I17</f>
        <v>0</v>
      </c>
      <c r="J10" s="18">
        <f>J17</f>
        <v>0</v>
      </c>
      <c r="K10" s="18">
        <f>K17</f>
        <v>0</v>
      </c>
      <c r="L10" s="18">
        <f>L17</f>
        <v>0</v>
      </c>
      <c r="M10" s="18">
        <f>M17</f>
        <v>0</v>
      </c>
      <c r="N10" s="18">
        <f>N17</f>
        <v>0</v>
      </c>
      <c r="O10" s="18">
        <f>O17</f>
        <v>0</v>
      </c>
      <c r="P10" s="18">
        <f>P17</f>
        <v>0</v>
      </c>
      <c r="Q10" s="18">
        <f>Q17</f>
        <v>0</v>
      </c>
      <c r="R10" s="18">
        <f>R17</f>
        <v>0</v>
      </c>
      <c r="S10" s="18">
        <f>S17</f>
        <v>0</v>
      </c>
      <c r="T10" s="18">
        <f>T17</f>
        <v>0</v>
      </c>
      <c r="U10" s="18">
        <f>U17</f>
        <v>0</v>
      </c>
      <c r="V10" s="18">
        <f>V17</f>
        <v>0</v>
      </c>
      <c r="W10" s="18">
        <f>W17</f>
        <v>0</v>
      </c>
      <c r="X10" s="18">
        <f>X17</f>
        <v>0</v>
      </c>
      <c r="Y10" s="18">
        <f>Y17</f>
        <v>0</v>
      </c>
      <c r="Z10" s="18">
        <f>Z17</f>
        <v>0</v>
      </c>
      <c r="AA10" s="18">
        <f>AA17</f>
        <v>0</v>
      </c>
      <c r="AB10" s="18">
        <f>AB17</f>
        <v>535.29999999999995</v>
      </c>
      <c r="AC10" s="18">
        <f>AC17</f>
        <v>56.77</v>
      </c>
      <c r="AD10" s="18">
        <f>AD17</f>
        <v>0</v>
      </c>
      <c r="AE10" s="18">
        <f>AE17</f>
        <v>254.74</v>
      </c>
      <c r="AF10" s="12"/>
      <c r="AG10" s="19">
        <f t="shared" ref="AG10:AG67" si="4">H10+J10+L10+N10+P10+R10+T10+V10+X10+Z10+AB10+AD10</f>
        <v>535.29999999999995</v>
      </c>
      <c r="AH10" s="19">
        <f t="shared" ref="AH10:AH67" si="5">H10+J10+L10+N10+P10+R10+T10+V10+X10</f>
        <v>0</v>
      </c>
      <c r="AI10" s="19">
        <f t="shared" ref="AI10:AI70" si="6">I10+K10+M10+O10+Q10+S10+U10+W10+Y10+AA10+AC10+AE10</f>
        <v>311.51</v>
      </c>
      <c r="AJ10" s="19">
        <f t="shared" ref="AJ10:AJ70" si="7">E10-C10</f>
        <v>-223.78999999999996</v>
      </c>
    </row>
    <row r="11" spans="1:366" s="15" customFormat="1" ht="37.5" x14ac:dyDescent="0.3">
      <c r="A11" s="20" t="s">
        <v>32</v>
      </c>
      <c r="B11" s="18">
        <f>B18</f>
        <v>0</v>
      </c>
      <c r="C11" s="18">
        <f t="shared" si="1"/>
        <v>0</v>
      </c>
      <c r="D11" s="18">
        <f t="shared" si="1"/>
        <v>0</v>
      </c>
      <c r="E11" s="18">
        <f t="shared" si="1"/>
        <v>0</v>
      </c>
      <c r="F11" s="18">
        <f>IFERROR(E11/B11*100,0)</f>
        <v>0</v>
      </c>
      <c r="G11" s="18">
        <f>IFERROR(E11/C11*100,0)</f>
        <v>0</v>
      </c>
      <c r="H11" s="18">
        <f>H18</f>
        <v>0</v>
      </c>
      <c r="I11" s="18">
        <f t="shared" ref="H11:AE14" si="8">I18</f>
        <v>0</v>
      </c>
      <c r="J11" s="18">
        <f t="shared" si="8"/>
        <v>0</v>
      </c>
      <c r="K11" s="18">
        <f t="shared" si="8"/>
        <v>0</v>
      </c>
      <c r="L11" s="18">
        <f t="shared" si="8"/>
        <v>0</v>
      </c>
      <c r="M11" s="18">
        <f t="shared" si="8"/>
        <v>0</v>
      </c>
      <c r="N11" s="18">
        <f t="shared" si="8"/>
        <v>0</v>
      </c>
      <c r="O11" s="18">
        <f t="shared" si="8"/>
        <v>0</v>
      </c>
      <c r="P11" s="18">
        <f t="shared" si="8"/>
        <v>0</v>
      </c>
      <c r="Q11" s="18">
        <f t="shared" si="8"/>
        <v>0</v>
      </c>
      <c r="R11" s="18">
        <f t="shared" si="8"/>
        <v>0</v>
      </c>
      <c r="S11" s="18">
        <f t="shared" si="8"/>
        <v>0</v>
      </c>
      <c r="T11" s="18">
        <f t="shared" si="8"/>
        <v>0</v>
      </c>
      <c r="U11" s="18">
        <f t="shared" si="8"/>
        <v>0</v>
      </c>
      <c r="V11" s="18">
        <f t="shared" si="8"/>
        <v>0</v>
      </c>
      <c r="W11" s="18">
        <f t="shared" si="8"/>
        <v>0</v>
      </c>
      <c r="X11" s="18">
        <f t="shared" si="8"/>
        <v>0</v>
      </c>
      <c r="Y11" s="18">
        <f t="shared" si="8"/>
        <v>0</v>
      </c>
      <c r="Z11" s="18">
        <f t="shared" si="8"/>
        <v>0</v>
      </c>
      <c r="AA11" s="18">
        <f t="shared" si="8"/>
        <v>0</v>
      </c>
      <c r="AB11" s="18">
        <f t="shared" si="8"/>
        <v>0</v>
      </c>
      <c r="AC11" s="18">
        <f t="shared" si="8"/>
        <v>0</v>
      </c>
      <c r="AD11" s="18">
        <f t="shared" si="8"/>
        <v>0</v>
      </c>
      <c r="AE11" s="18">
        <f t="shared" si="8"/>
        <v>0</v>
      </c>
      <c r="AF11" s="12"/>
      <c r="AG11" s="19">
        <f t="shared" si="4"/>
        <v>0</v>
      </c>
      <c r="AH11" s="19">
        <f t="shared" si="5"/>
        <v>0</v>
      </c>
      <c r="AI11" s="19">
        <f t="shared" si="6"/>
        <v>0</v>
      </c>
      <c r="AJ11" s="19">
        <f t="shared" si="7"/>
        <v>0</v>
      </c>
    </row>
    <row r="12" spans="1:366" s="15" customFormat="1" x14ac:dyDescent="0.3">
      <c r="A12" s="16" t="s">
        <v>33</v>
      </c>
      <c r="B12" s="18">
        <f>B19</f>
        <v>44725.089899999999</v>
      </c>
      <c r="C12" s="18">
        <f>C19</f>
        <v>44725.089899999999</v>
      </c>
      <c r="D12" s="18">
        <f t="shared" si="1"/>
        <v>42913.709219999997</v>
      </c>
      <c r="E12" s="18">
        <f t="shared" si="1"/>
        <v>42913.709219999997</v>
      </c>
      <c r="F12" s="18">
        <f>IFERROR(E12/B12*100,0)</f>
        <v>95.949967492407424</v>
      </c>
      <c r="G12" s="18">
        <f>IFERROR(E12/C12*100,0)</f>
        <v>95.949967492407424</v>
      </c>
      <c r="H12" s="18">
        <f t="shared" si="8"/>
        <v>4432.0239000000001</v>
      </c>
      <c r="I12" s="18">
        <f t="shared" si="8"/>
        <v>3756.5731999999998</v>
      </c>
      <c r="J12" s="18">
        <f t="shared" si="8"/>
        <v>4305.3029999999999</v>
      </c>
      <c r="K12" s="18">
        <f t="shared" si="8"/>
        <v>3275.8634999999999</v>
      </c>
      <c r="L12" s="18">
        <f t="shared" si="8"/>
        <v>2492.5039999999999</v>
      </c>
      <c r="M12" s="18">
        <f t="shared" si="8"/>
        <v>2104.8045199999997</v>
      </c>
      <c r="N12" s="18">
        <f t="shared" si="8"/>
        <v>5330.6080000000002</v>
      </c>
      <c r="O12" s="18">
        <f>O19</f>
        <v>4915.1579999999994</v>
      </c>
      <c r="P12" s="18">
        <f t="shared" si="8"/>
        <v>3022.7820000000002</v>
      </c>
      <c r="Q12" s="18">
        <f>Q19</f>
        <v>3757.48</v>
      </c>
      <c r="R12" s="18">
        <f t="shared" si="8"/>
        <v>2996.8490000000002</v>
      </c>
      <c r="S12" s="18">
        <f>S19</f>
        <v>3982.598</v>
      </c>
      <c r="T12" s="18">
        <f t="shared" si="8"/>
        <v>5914.5209999999997</v>
      </c>
      <c r="U12" s="18">
        <f>U19</f>
        <v>6102.5869999999995</v>
      </c>
      <c r="V12" s="18">
        <f t="shared" si="8"/>
        <v>3058.3940000000002</v>
      </c>
      <c r="W12" s="18">
        <f t="shared" si="8"/>
        <v>2983.087</v>
      </c>
      <c r="X12" s="18">
        <f t="shared" si="8"/>
        <v>1981.623</v>
      </c>
      <c r="Y12" s="18">
        <f t="shared" si="8"/>
        <v>2059.89</v>
      </c>
      <c r="Z12" s="18">
        <f t="shared" si="8"/>
        <v>5117.3320000000003</v>
      </c>
      <c r="AA12" s="18">
        <f>AA19</f>
        <v>2560.578</v>
      </c>
      <c r="AB12" s="18">
        <f t="shared" si="8"/>
        <v>2974.3969999999999</v>
      </c>
      <c r="AC12" s="18">
        <f>AC19</f>
        <v>1770.4299999999998</v>
      </c>
      <c r="AD12" s="18">
        <f t="shared" si="8"/>
        <v>3098.7529999999997</v>
      </c>
      <c r="AE12" s="18">
        <f>AE19</f>
        <v>5644.66</v>
      </c>
      <c r="AF12" s="12"/>
      <c r="AG12" s="19">
        <f t="shared" si="4"/>
        <v>44725.089899999999</v>
      </c>
      <c r="AH12" s="19">
        <f t="shared" si="5"/>
        <v>33534.607900000003</v>
      </c>
      <c r="AI12" s="19">
        <f t="shared" si="6"/>
        <v>42913.709220000004</v>
      </c>
      <c r="AJ12" s="19">
        <f t="shared" si="7"/>
        <v>-1811.380680000002</v>
      </c>
    </row>
    <row r="13" spans="1:366" s="15" customFormat="1" ht="37.5" x14ac:dyDescent="0.3">
      <c r="A13" s="40" t="s">
        <v>34</v>
      </c>
      <c r="B13" s="94">
        <f t="shared" si="1"/>
        <v>0</v>
      </c>
      <c r="C13" s="94">
        <f>C20</f>
        <v>0</v>
      </c>
      <c r="D13" s="94">
        <f t="shared" si="1"/>
        <v>0</v>
      </c>
      <c r="E13" s="94">
        <f t="shared" si="1"/>
        <v>0</v>
      </c>
      <c r="F13" s="94">
        <f>IFERROR(E13/B13*100,0)</f>
        <v>0</v>
      </c>
      <c r="G13" s="94">
        <f>IFERROR(E13/C13*100,0)</f>
        <v>0</v>
      </c>
      <c r="H13" s="94">
        <f t="shared" si="8"/>
        <v>0</v>
      </c>
      <c r="I13" s="94">
        <f t="shared" si="8"/>
        <v>0</v>
      </c>
      <c r="J13" s="94">
        <f t="shared" si="8"/>
        <v>0</v>
      </c>
      <c r="K13" s="94">
        <f t="shared" si="8"/>
        <v>0</v>
      </c>
      <c r="L13" s="94">
        <f t="shared" si="8"/>
        <v>0</v>
      </c>
      <c r="M13" s="94">
        <f t="shared" si="8"/>
        <v>0</v>
      </c>
      <c r="N13" s="94">
        <f>N20</f>
        <v>0</v>
      </c>
      <c r="O13" s="94">
        <f>O20</f>
        <v>0</v>
      </c>
      <c r="P13" s="94">
        <f>P20</f>
        <v>0</v>
      </c>
      <c r="Q13" s="94">
        <f>Q20</f>
        <v>0</v>
      </c>
      <c r="R13" s="94">
        <f>R20</f>
        <v>0</v>
      </c>
      <c r="S13" s="94">
        <f>S20</f>
        <v>0</v>
      </c>
      <c r="T13" s="94">
        <f>T20</f>
        <v>0</v>
      </c>
      <c r="U13" s="94">
        <f>U20</f>
        <v>0</v>
      </c>
      <c r="V13" s="94">
        <f>V20</f>
        <v>0</v>
      </c>
      <c r="W13" s="94">
        <f t="shared" si="8"/>
        <v>0</v>
      </c>
      <c r="X13" s="94">
        <f t="shared" si="8"/>
        <v>0</v>
      </c>
      <c r="Y13" s="94">
        <f t="shared" si="8"/>
        <v>0</v>
      </c>
      <c r="Z13" s="94">
        <f>Z20</f>
        <v>0</v>
      </c>
      <c r="AA13" s="94">
        <f>AA20</f>
        <v>0</v>
      </c>
      <c r="AB13" s="94">
        <f>AB20</f>
        <v>0</v>
      </c>
      <c r="AC13" s="94">
        <f>AC20</f>
        <v>0</v>
      </c>
      <c r="AD13" s="94">
        <f>AD20</f>
        <v>0</v>
      </c>
      <c r="AE13" s="94">
        <f>AE20</f>
        <v>0</v>
      </c>
      <c r="AF13" s="12"/>
      <c r="AG13" s="19">
        <f t="shared" si="4"/>
        <v>0</v>
      </c>
      <c r="AH13" s="19">
        <f t="shared" si="5"/>
        <v>0</v>
      </c>
      <c r="AI13" s="19">
        <f t="shared" si="6"/>
        <v>0</v>
      </c>
      <c r="AJ13" s="19">
        <f t="shared" si="7"/>
        <v>0</v>
      </c>
    </row>
    <row r="14" spans="1:366" s="15" customFormat="1" x14ac:dyDescent="0.3">
      <c r="A14" s="16" t="s">
        <v>35</v>
      </c>
      <c r="B14" s="18">
        <f t="shared" si="1"/>
        <v>0</v>
      </c>
      <c r="C14" s="18">
        <f t="shared" si="1"/>
        <v>0</v>
      </c>
      <c r="D14" s="18">
        <f t="shared" si="1"/>
        <v>0</v>
      </c>
      <c r="E14" s="18">
        <f t="shared" si="1"/>
        <v>0</v>
      </c>
      <c r="F14" s="18">
        <f t="shared" si="2"/>
        <v>0</v>
      </c>
      <c r="G14" s="18">
        <f t="shared" si="3"/>
        <v>0</v>
      </c>
      <c r="H14" s="18">
        <f t="shared" si="8"/>
        <v>0</v>
      </c>
      <c r="I14" s="18">
        <f t="shared" si="8"/>
        <v>0</v>
      </c>
      <c r="J14" s="18">
        <f t="shared" si="8"/>
        <v>0</v>
      </c>
      <c r="K14" s="18">
        <f>K21</f>
        <v>0</v>
      </c>
      <c r="L14" s="18">
        <f t="shared" si="8"/>
        <v>0</v>
      </c>
      <c r="M14" s="18">
        <f>M21</f>
        <v>0</v>
      </c>
      <c r="N14" s="18">
        <f t="shared" si="8"/>
        <v>0</v>
      </c>
      <c r="O14" s="18">
        <f>O21</f>
        <v>0</v>
      </c>
      <c r="P14" s="18">
        <f t="shared" si="8"/>
        <v>0</v>
      </c>
      <c r="Q14" s="18">
        <f>Q21</f>
        <v>0</v>
      </c>
      <c r="R14" s="18">
        <f t="shared" si="8"/>
        <v>0</v>
      </c>
      <c r="S14" s="18">
        <f>S21</f>
        <v>0</v>
      </c>
      <c r="T14" s="18">
        <f t="shared" si="8"/>
        <v>0</v>
      </c>
      <c r="U14" s="18">
        <f>U21</f>
        <v>0</v>
      </c>
      <c r="V14" s="18">
        <f t="shared" si="8"/>
        <v>0</v>
      </c>
      <c r="W14" s="18">
        <f>W21</f>
        <v>0</v>
      </c>
      <c r="X14" s="18">
        <f t="shared" si="8"/>
        <v>0</v>
      </c>
      <c r="Y14" s="18">
        <f>Y21</f>
        <v>0</v>
      </c>
      <c r="Z14" s="18">
        <f t="shared" si="8"/>
        <v>0</v>
      </c>
      <c r="AA14" s="18">
        <f>AA21</f>
        <v>0</v>
      </c>
      <c r="AB14" s="18">
        <f t="shared" si="8"/>
        <v>0</v>
      </c>
      <c r="AC14" s="18">
        <f>AC21</f>
        <v>0</v>
      </c>
      <c r="AD14" s="18">
        <f t="shared" si="8"/>
        <v>0</v>
      </c>
      <c r="AE14" s="18">
        <f>AE21</f>
        <v>0</v>
      </c>
      <c r="AF14" s="12"/>
      <c r="AG14" s="19">
        <f t="shared" si="4"/>
        <v>0</v>
      </c>
      <c r="AH14" s="19">
        <f t="shared" si="5"/>
        <v>0</v>
      </c>
      <c r="AI14" s="19">
        <f t="shared" si="6"/>
        <v>0</v>
      </c>
      <c r="AJ14" s="19">
        <f t="shared" si="7"/>
        <v>0</v>
      </c>
    </row>
    <row r="15" spans="1:366" s="15" customFormat="1" ht="40.5" customHeight="1" x14ac:dyDescent="0.25">
      <c r="A15" s="141" t="s">
        <v>36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3"/>
      <c r="AF15" s="12"/>
      <c r="AG15" s="19"/>
      <c r="AH15" s="19"/>
      <c r="AI15" s="19"/>
      <c r="AJ15" s="19"/>
    </row>
    <row r="16" spans="1:366" s="15" customFormat="1" x14ac:dyDescent="0.3">
      <c r="A16" s="22" t="s">
        <v>37</v>
      </c>
      <c r="B16" s="17">
        <f>B17+B18+B19+B21</f>
        <v>45260.389900000002</v>
      </c>
      <c r="C16" s="17">
        <f>C17+C18+C19+C21</f>
        <v>45260.389900000002</v>
      </c>
      <c r="D16" s="17">
        <f>D17+D18+D19+D21</f>
        <v>43225.219219999999</v>
      </c>
      <c r="E16" s="17">
        <f>E17+E18+E19+E21</f>
        <v>43225.219219999999</v>
      </c>
      <c r="F16" s="17">
        <f>IFERROR(E16/B16*100,0)</f>
        <v>95.503417702550536</v>
      </c>
      <c r="G16" s="17">
        <f>IFERROR(E16/C16*100,0)</f>
        <v>95.503417702550536</v>
      </c>
      <c r="H16" s="17">
        <f>H17+H18+H19+H21</f>
        <v>4432.0239000000001</v>
      </c>
      <c r="I16" s="17">
        <f>I17+I18+I19+I21</f>
        <v>3756.5731999999998</v>
      </c>
      <c r="J16" s="17">
        <f>J17+J18+J19+J21</f>
        <v>4305.3029999999999</v>
      </c>
      <c r="K16" s="17">
        <f>K17+K18+K19+K21</f>
        <v>3275.8634999999999</v>
      </c>
      <c r="L16" s="17">
        <f>L17+L18+L19+L21</f>
        <v>2492.5039999999999</v>
      </c>
      <c r="M16" s="17">
        <f t="shared" ref="M16:AD16" si="9">M17+M18+M19+M21</f>
        <v>2104.8045199999997</v>
      </c>
      <c r="N16" s="17">
        <f t="shared" si="9"/>
        <v>5330.6080000000002</v>
      </c>
      <c r="O16" s="17">
        <f t="shared" si="9"/>
        <v>4915.1579999999994</v>
      </c>
      <c r="P16" s="17">
        <f t="shared" si="9"/>
        <v>3022.7820000000002</v>
      </c>
      <c r="Q16" s="17">
        <f>Q17+Q18+Q19+Q21</f>
        <v>3757.48</v>
      </c>
      <c r="R16" s="17">
        <f t="shared" si="9"/>
        <v>2996.8490000000002</v>
      </c>
      <c r="S16" s="17">
        <f t="shared" si="9"/>
        <v>3982.598</v>
      </c>
      <c r="T16" s="17">
        <f t="shared" si="9"/>
        <v>5914.5209999999997</v>
      </c>
      <c r="U16" s="17">
        <f>U17+U18+U19+U21</f>
        <v>6102.5869999999995</v>
      </c>
      <c r="V16" s="17">
        <f t="shared" si="9"/>
        <v>3058.3940000000002</v>
      </c>
      <c r="W16" s="17">
        <f t="shared" si="9"/>
        <v>2983.087</v>
      </c>
      <c r="X16" s="17">
        <f t="shared" si="9"/>
        <v>1981.623</v>
      </c>
      <c r="Y16" s="17">
        <f t="shared" si="9"/>
        <v>2059.89</v>
      </c>
      <c r="Z16" s="17">
        <f t="shared" si="9"/>
        <v>5117.3320000000003</v>
      </c>
      <c r="AA16" s="17">
        <f>AA17+AA18+AA19+AA21</f>
        <v>2560.578</v>
      </c>
      <c r="AB16" s="17">
        <f t="shared" si="9"/>
        <v>3509.6970000000001</v>
      </c>
      <c r="AC16" s="17">
        <f t="shared" si="9"/>
        <v>1827.1999999999998</v>
      </c>
      <c r="AD16" s="17">
        <f t="shared" si="9"/>
        <v>3098.7529999999997</v>
      </c>
      <c r="AE16" s="17">
        <f>AE17+AE18+AE19+AE21</f>
        <v>5899.4</v>
      </c>
      <c r="AF16" s="12"/>
      <c r="AG16" s="19">
        <f t="shared" si="4"/>
        <v>45260.389900000002</v>
      </c>
      <c r="AH16" s="19">
        <f t="shared" si="5"/>
        <v>33534.607900000003</v>
      </c>
      <c r="AI16" s="19">
        <f t="shared" si="6"/>
        <v>43225.219219999999</v>
      </c>
      <c r="AJ16" s="19">
        <f t="shared" si="7"/>
        <v>-2035.1706800000029</v>
      </c>
    </row>
    <row r="17" spans="1:36" s="15" customFormat="1" x14ac:dyDescent="0.3">
      <c r="A17" s="16" t="s">
        <v>31</v>
      </c>
      <c r="B17" s="23">
        <f>B48</f>
        <v>535.29999999999995</v>
      </c>
      <c r="C17" s="23">
        <f t="shared" ref="C17:E17" si="10">C48</f>
        <v>535.29999999999995</v>
      </c>
      <c r="D17" s="23">
        <f t="shared" si="10"/>
        <v>311.51</v>
      </c>
      <c r="E17" s="23">
        <f t="shared" si="10"/>
        <v>311.51</v>
      </c>
      <c r="F17" s="23">
        <f t="shared" si="2"/>
        <v>58.193536334765547</v>
      </c>
      <c r="G17" s="23">
        <f t="shared" si="3"/>
        <v>58.193536334765547</v>
      </c>
      <c r="H17" s="23">
        <f>H48</f>
        <v>0</v>
      </c>
      <c r="I17" s="23">
        <f t="shared" ref="I17:AE17" si="11">I48</f>
        <v>0</v>
      </c>
      <c r="J17" s="23">
        <f t="shared" si="11"/>
        <v>0</v>
      </c>
      <c r="K17" s="23">
        <f t="shared" si="11"/>
        <v>0</v>
      </c>
      <c r="L17" s="23">
        <f t="shared" si="11"/>
        <v>0</v>
      </c>
      <c r="M17" s="23">
        <f t="shared" si="11"/>
        <v>0</v>
      </c>
      <c r="N17" s="23">
        <f t="shared" si="11"/>
        <v>0</v>
      </c>
      <c r="O17" s="23">
        <f t="shared" si="11"/>
        <v>0</v>
      </c>
      <c r="P17" s="23">
        <f t="shared" si="11"/>
        <v>0</v>
      </c>
      <c r="Q17" s="23">
        <f t="shared" si="11"/>
        <v>0</v>
      </c>
      <c r="R17" s="23">
        <f t="shared" si="11"/>
        <v>0</v>
      </c>
      <c r="S17" s="23">
        <f t="shared" si="11"/>
        <v>0</v>
      </c>
      <c r="T17" s="23">
        <f t="shared" si="11"/>
        <v>0</v>
      </c>
      <c r="U17" s="23">
        <f t="shared" si="11"/>
        <v>0</v>
      </c>
      <c r="V17" s="23">
        <f t="shared" si="11"/>
        <v>0</v>
      </c>
      <c r="W17" s="23">
        <f t="shared" si="11"/>
        <v>0</v>
      </c>
      <c r="X17" s="23">
        <f t="shared" si="11"/>
        <v>0</v>
      </c>
      <c r="Y17" s="23">
        <f t="shared" si="11"/>
        <v>0</v>
      </c>
      <c r="Z17" s="23">
        <f t="shared" si="11"/>
        <v>0</v>
      </c>
      <c r="AA17" s="23">
        <f t="shared" si="11"/>
        <v>0</v>
      </c>
      <c r="AB17" s="23">
        <f t="shared" si="11"/>
        <v>535.29999999999995</v>
      </c>
      <c r="AC17" s="23">
        <f>AC48</f>
        <v>56.77</v>
      </c>
      <c r="AD17" s="23">
        <f t="shared" si="11"/>
        <v>0</v>
      </c>
      <c r="AE17" s="23">
        <f t="shared" si="11"/>
        <v>254.74</v>
      </c>
      <c r="AF17" s="12"/>
      <c r="AG17" s="19">
        <f t="shared" si="4"/>
        <v>535.29999999999995</v>
      </c>
      <c r="AH17" s="19">
        <f t="shared" si="5"/>
        <v>0</v>
      </c>
      <c r="AI17" s="19">
        <f t="shared" si="6"/>
        <v>311.51</v>
      </c>
      <c r="AJ17" s="19">
        <f t="shared" si="7"/>
        <v>-223.78999999999996</v>
      </c>
    </row>
    <row r="18" spans="1:36" s="15" customFormat="1" ht="37.5" x14ac:dyDescent="0.3">
      <c r="A18" s="20" t="s">
        <v>32</v>
      </c>
      <c r="B18" s="23">
        <v>0</v>
      </c>
      <c r="C18" s="23">
        <v>0</v>
      </c>
      <c r="D18" s="23">
        <v>0</v>
      </c>
      <c r="E18" s="23">
        <v>0</v>
      </c>
      <c r="F18" s="23">
        <f t="shared" si="2"/>
        <v>0</v>
      </c>
      <c r="G18" s="23">
        <f t="shared" si="3"/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23">
        <v>0</v>
      </c>
      <c r="AF18" s="12"/>
      <c r="AG18" s="19">
        <f t="shared" si="4"/>
        <v>0</v>
      </c>
      <c r="AH18" s="19">
        <f t="shared" si="5"/>
        <v>0</v>
      </c>
      <c r="AI18" s="19">
        <f t="shared" si="6"/>
        <v>0</v>
      </c>
      <c r="AJ18" s="19">
        <f t="shared" si="7"/>
        <v>0</v>
      </c>
    </row>
    <row r="19" spans="1:36" s="15" customFormat="1" x14ac:dyDescent="0.3">
      <c r="A19" s="16" t="s">
        <v>33</v>
      </c>
      <c r="B19" s="24">
        <f>B24+B29+B35+B41+B45</f>
        <v>44725.089899999999</v>
      </c>
      <c r="C19" s="24">
        <f>C24+C29+C35+C41+C45</f>
        <v>44725.089899999999</v>
      </c>
      <c r="D19" s="24">
        <f>D24+D29+D35+D41+D45</f>
        <v>42913.709219999997</v>
      </c>
      <c r="E19" s="24">
        <f>E24+E29+E35+E41+E45</f>
        <v>42913.709219999997</v>
      </c>
      <c r="F19" s="23">
        <f t="shared" si="2"/>
        <v>95.949967492407424</v>
      </c>
      <c r="G19" s="23">
        <f>IFERROR(E19/C19*100,0)</f>
        <v>95.949967492407424</v>
      </c>
      <c r="H19" s="24">
        <f>H24+H29+H35+H41+H45</f>
        <v>4432.0239000000001</v>
      </c>
      <c r="I19" s="24">
        <f>I24+I29+I35+I41+I45</f>
        <v>3756.5731999999998</v>
      </c>
      <c r="J19" s="24">
        <f>J24+J29+J35+J41+J45</f>
        <v>4305.3029999999999</v>
      </c>
      <c r="K19" s="24">
        <f t="shared" ref="K19:AD19" si="12">K24+K29+K35+K41+K45</f>
        <v>3275.8634999999999</v>
      </c>
      <c r="L19" s="24">
        <f>L24+L29+L35+L41+L45</f>
        <v>2492.5039999999999</v>
      </c>
      <c r="M19" s="24">
        <f>M24+M29+M35+M41+M45</f>
        <v>2104.8045199999997</v>
      </c>
      <c r="N19" s="24">
        <f t="shared" si="12"/>
        <v>5330.6080000000002</v>
      </c>
      <c r="O19" s="24">
        <f>O24+O29+O35+O41+O45</f>
        <v>4915.1579999999994</v>
      </c>
      <c r="P19" s="24">
        <f t="shared" si="12"/>
        <v>3022.7820000000002</v>
      </c>
      <c r="Q19" s="24">
        <f>Q24+Q29+Q35+Q41+Q45</f>
        <v>3757.48</v>
      </c>
      <c r="R19" s="24">
        <f t="shared" si="12"/>
        <v>2996.8490000000002</v>
      </c>
      <c r="S19" s="24">
        <f>S24+S29+S35+S41+S45</f>
        <v>3982.598</v>
      </c>
      <c r="T19" s="24">
        <f t="shared" si="12"/>
        <v>5914.5209999999997</v>
      </c>
      <c r="U19" s="24">
        <f>U24+U29+U35+U41+U45</f>
        <v>6102.5869999999995</v>
      </c>
      <c r="V19" s="24">
        <f t="shared" si="12"/>
        <v>3058.3940000000002</v>
      </c>
      <c r="W19" s="24">
        <f>W24+W29+W35+W41+W45</f>
        <v>2983.087</v>
      </c>
      <c r="X19" s="24">
        <f>X24+X29+X35+X41+X45</f>
        <v>1981.623</v>
      </c>
      <c r="Y19" s="24">
        <f>Y24+Y29+Y35+Y41+Y45</f>
        <v>2059.89</v>
      </c>
      <c r="Z19" s="24">
        <f t="shared" si="12"/>
        <v>5117.3320000000003</v>
      </c>
      <c r="AA19" s="24">
        <f>AA24+AA29+AA35+AA41+AA45</f>
        <v>2560.578</v>
      </c>
      <c r="AB19" s="24">
        <f>AB24+AB29+AB35+AB41+AB45</f>
        <v>2974.3969999999999</v>
      </c>
      <c r="AC19" s="24">
        <f>AC24+AC29+AC35+AC41+AC45</f>
        <v>1770.4299999999998</v>
      </c>
      <c r="AD19" s="24">
        <f t="shared" si="12"/>
        <v>3098.7529999999997</v>
      </c>
      <c r="AE19" s="24">
        <f>AE24+AE29+AE35+AE41+AE45</f>
        <v>5644.66</v>
      </c>
      <c r="AF19" s="12"/>
      <c r="AG19" s="19">
        <f t="shared" si="4"/>
        <v>44725.089899999999</v>
      </c>
      <c r="AH19" s="19">
        <f t="shared" si="5"/>
        <v>33534.607900000003</v>
      </c>
      <c r="AI19" s="19">
        <f t="shared" si="6"/>
        <v>42913.709220000004</v>
      </c>
      <c r="AJ19" s="19">
        <f t="shared" si="7"/>
        <v>-1811.380680000002</v>
      </c>
    </row>
    <row r="20" spans="1:36" s="15" customFormat="1" ht="37.5" x14ac:dyDescent="0.3">
      <c r="A20" s="21" t="s">
        <v>34</v>
      </c>
      <c r="B20" s="24">
        <v>0</v>
      </c>
      <c r="C20" s="24">
        <v>0</v>
      </c>
      <c r="D20" s="24">
        <v>0</v>
      </c>
      <c r="E20" s="24">
        <f>I20+K20+M20+O20+Q20+S20+U20+W20+Y20+AA20+AC20+AE20</f>
        <v>0</v>
      </c>
      <c r="F20" s="23">
        <f t="shared" si="2"/>
        <v>0</v>
      </c>
      <c r="G20" s="23">
        <f t="shared" si="3"/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  <c r="AA20" s="24">
        <v>0</v>
      </c>
      <c r="AB20" s="24">
        <v>0</v>
      </c>
      <c r="AC20" s="24">
        <v>0</v>
      </c>
      <c r="AD20" s="24">
        <v>0</v>
      </c>
      <c r="AE20" s="24">
        <v>0</v>
      </c>
      <c r="AF20" s="12"/>
      <c r="AG20" s="19">
        <f t="shared" si="4"/>
        <v>0</v>
      </c>
      <c r="AH20" s="19">
        <f t="shared" si="5"/>
        <v>0</v>
      </c>
      <c r="AI20" s="19">
        <f t="shared" si="6"/>
        <v>0</v>
      </c>
      <c r="AJ20" s="19">
        <f t="shared" si="7"/>
        <v>0</v>
      </c>
    </row>
    <row r="21" spans="1:36" s="15" customFormat="1" x14ac:dyDescent="0.3">
      <c r="A21" s="16" t="s">
        <v>35</v>
      </c>
      <c r="B21" s="24">
        <v>0</v>
      </c>
      <c r="C21" s="24">
        <v>0</v>
      </c>
      <c r="D21" s="24">
        <v>0</v>
      </c>
      <c r="E21" s="24">
        <v>0</v>
      </c>
      <c r="F21" s="23">
        <f t="shared" si="2"/>
        <v>0</v>
      </c>
      <c r="G21" s="23">
        <f t="shared" si="3"/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12"/>
      <c r="AG21" s="19">
        <f t="shared" si="4"/>
        <v>0</v>
      </c>
      <c r="AH21" s="19">
        <f t="shared" si="5"/>
        <v>0</v>
      </c>
      <c r="AI21" s="19">
        <f t="shared" si="6"/>
        <v>0</v>
      </c>
      <c r="AJ21" s="19">
        <f t="shared" si="7"/>
        <v>0</v>
      </c>
    </row>
    <row r="22" spans="1:36" s="15" customFormat="1" ht="30" customHeight="1" x14ac:dyDescent="0.25">
      <c r="A22" s="138" t="s">
        <v>38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40"/>
      <c r="AF22" s="37"/>
      <c r="AG22" s="19">
        <f t="shared" si="4"/>
        <v>0</v>
      </c>
      <c r="AH22" s="19">
        <f t="shared" si="5"/>
        <v>0</v>
      </c>
      <c r="AI22" s="19">
        <f t="shared" si="6"/>
        <v>0</v>
      </c>
      <c r="AJ22" s="19">
        <f t="shared" si="7"/>
        <v>0</v>
      </c>
    </row>
    <row r="23" spans="1:36" s="15" customFormat="1" x14ac:dyDescent="0.3">
      <c r="A23" s="22" t="s">
        <v>37</v>
      </c>
      <c r="B23" s="23">
        <f>B24</f>
        <v>115</v>
      </c>
      <c r="C23" s="23">
        <f>C24</f>
        <v>115</v>
      </c>
      <c r="D23" s="23">
        <f>D24</f>
        <v>114.46100000000001</v>
      </c>
      <c r="E23" s="23">
        <f>E24</f>
        <v>114.46100000000001</v>
      </c>
      <c r="F23" s="23">
        <f t="shared" si="2"/>
        <v>99.531304347826094</v>
      </c>
      <c r="G23" s="23">
        <f t="shared" si="3"/>
        <v>99.531304347826094</v>
      </c>
      <c r="H23" s="23">
        <f>H24</f>
        <v>0</v>
      </c>
      <c r="I23" s="23">
        <v>0</v>
      </c>
      <c r="J23" s="23">
        <f>J24</f>
        <v>0</v>
      </c>
      <c r="K23" s="23">
        <v>0</v>
      </c>
      <c r="L23" s="23">
        <f>L24</f>
        <v>19.495000000000001</v>
      </c>
      <c r="M23" s="23">
        <v>0</v>
      </c>
      <c r="N23" s="23">
        <f t="shared" ref="N23:AE23" si="13">N24</f>
        <v>9.2780000000000005</v>
      </c>
      <c r="O23" s="23">
        <f t="shared" si="13"/>
        <v>9.2780000000000005</v>
      </c>
      <c r="P23" s="23">
        <f t="shared" si="13"/>
        <v>11.349</v>
      </c>
      <c r="Q23" s="23">
        <f t="shared" si="13"/>
        <v>11.35</v>
      </c>
      <c r="R23" s="23">
        <f t="shared" si="13"/>
        <v>9.8550000000000004</v>
      </c>
      <c r="S23" s="23">
        <f t="shared" si="13"/>
        <v>9.86</v>
      </c>
      <c r="T23" s="23">
        <f t="shared" si="13"/>
        <v>8.6720000000000006</v>
      </c>
      <c r="U23" s="23">
        <f t="shared" si="13"/>
        <v>8.6720000000000006</v>
      </c>
      <c r="V23" s="23">
        <f t="shared" si="13"/>
        <v>15.365</v>
      </c>
      <c r="W23" s="23">
        <f t="shared" si="13"/>
        <v>15.365</v>
      </c>
      <c r="X23" s="23">
        <f t="shared" si="13"/>
        <v>12.031000000000001</v>
      </c>
      <c r="Y23" s="23">
        <f t="shared" si="13"/>
        <v>12.031000000000001</v>
      </c>
      <c r="Z23" s="23">
        <f t="shared" si="13"/>
        <v>6.81</v>
      </c>
      <c r="AA23" s="23">
        <f t="shared" si="13"/>
        <v>6.81</v>
      </c>
      <c r="AB23" s="23">
        <f t="shared" si="13"/>
        <v>12.561999999999999</v>
      </c>
      <c r="AC23" s="23">
        <f t="shared" si="13"/>
        <v>12.56</v>
      </c>
      <c r="AD23" s="23">
        <f t="shared" si="13"/>
        <v>9.5830000000000002</v>
      </c>
      <c r="AE23" s="23">
        <f t="shared" si="13"/>
        <v>9.0399999999999991</v>
      </c>
      <c r="AF23" s="12"/>
      <c r="AG23" s="19">
        <f t="shared" si="4"/>
        <v>115</v>
      </c>
      <c r="AH23" s="19">
        <f t="shared" si="5"/>
        <v>86.045000000000002</v>
      </c>
      <c r="AI23" s="19">
        <f t="shared" si="6"/>
        <v>94.966000000000008</v>
      </c>
      <c r="AJ23" s="19">
        <f t="shared" si="7"/>
        <v>-0.53899999999998727</v>
      </c>
    </row>
    <row r="24" spans="1:36" s="15" customFormat="1" x14ac:dyDescent="0.3">
      <c r="A24" s="16" t="s">
        <v>33</v>
      </c>
      <c r="B24" s="24">
        <f>H24+J24+L24+N24+P24+R24+T24+V24+X24+Z24+AB24+AD24</f>
        <v>115</v>
      </c>
      <c r="C24" s="24">
        <f>H24+J24+L24+N24+P24+R24+T24+V24+X24+Z24+AB24+AD24</f>
        <v>115</v>
      </c>
      <c r="D24" s="24">
        <f>E24</f>
        <v>114.46100000000001</v>
      </c>
      <c r="E24" s="24">
        <f>I24+K24+M24+O24+Q24+S24+U24+W24+Y24+AA24+AC24+AE24</f>
        <v>114.46100000000001</v>
      </c>
      <c r="F24" s="23">
        <f>IFERROR(E24/B24*100,0)</f>
        <v>99.531304347826094</v>
      </c>
      <c r="G24" s="23">
        <f t="shared" si="3"/>
        <v>99.531304347826094</v>
      </c>
      <c r="H24" s="24">
        <v>0</v>
      </c>
      <c r="I24" s="23"/>
      <c r="J24" s="24">
        <v>0</v>
      </c>
      <c r="K24" s="23"/>
      <c r="L24" s="24">
        <v>19.495000000000001</v>
      </c>
      <c r="M24" s="23">
        <v>19.495000000000001</v>
      </c>
      <c r="N24" s="24">
        <v>9.2780000000000005</v>
      </c>
      <c r="O24" s="23">
        <v>9.2780000000000005</v>
      </c>
      <c r="P24" s="24">
        <v>11.349</v>
      </c>
      <c r="Q24" s="23">
        <v>11.35</v>
      </c>
      <c r="R24" s="24">
        <v>9.8550000000000004</v>
      </c>
      <c r="S24" s="23">
        <v>9.86</v>
      </c>
      <c r="T24" s="24">
        <v>8.6720000000000006</v>
      </c>
      <c r="U24" s="23">
        <v>8.6720000000000006</v>
      </c>
      <c r="V24" s="24">
        <v>15.365</v>
      </c>
      <c r="W24" s="23">
        <v>15.365</v>
      </c>
      <c r="X24" s="24">
        <v>12.031000000000001</v>
      </c>
      <c r="Y24" s="23">
        <v>12.031000000000001</v>
      </c>
      <c r="Z24" s="24">
        <v>6.81</v>
      </c>
      <c r="AA24" s="23">
        <v>6.81</v>
      </c>
      <c r="AB24" s="24">
        <v>12.561999999999999</v>
      </c>
      <c r="AC24" s="24">
        <v>12.56</v>
      </c>
      <c r="AD24" s="24">
        <v>9.5830000000000002</v>
      </c>
      <c r="AE24" s="24">
        <v>9.0399999999999991</v>
      </c>
      <c r="AF24" s="12"/>
      <c r="AG24" s="19">
        <f t="shared" si="4"/>
        <v>115</v>
      </c>
      <c r="AH24" s="19">
        <f>H24+J24+L24+N24+P24+R24+T24+V24+X24</f>
        <v>86.045000000000002</v>
      </c>
      <c r="AI24" s="19">
        <f t="shared" si="6"/>
        <v>114.46100000000001</v>
      </c>
      <c r="AJ24" s="19">
        <f>E24-C24</f>
        <v>-0.53899999999998727</v>
      </c>
    </row>
    <row r="25" spans="1:36" s="15" customFormat="1" x14ac:dyDescent="0.3">
      <c r="A25" s="16" t="s">
        <v>39</v>
      </c>
      <c r="B25" s="23"/>
      <c r="C25" s="23"/>
      <c r="D25" s="23"/>
      <c r="E25" s="23"/>
      <c r="F25" s="23">
        <f t="shared" si="2"/>
        <v>0</v>
      </c>
      <c r="G25" s="23">
        <f t="shared" si="3"/>
        <v>0</v>
      </c>
      <c r="H25" s="26"/>
      <c r="I25" s="26"/>
      <c r="J25" s="26"/>
      <c r="K25" s="23">
        <v>0</v>
      </c>
      <c r="L25" s="26"/>
      <c r="M25" s="26"/>
      <c r="N25" s="26"/>
      <c r="O25" s="23">
        <v>0</v>
      </c>
      <c r="P25" s="26"/>
      <c r="Q25" s="26"/>
      <c r="R25" s="26"/>
      <c r="S25" s="23">
        <v>0</v>
      </c>
      <c r="T25" s="26"/>
      <c r="U25" s="23">
        <v>0</v>
      </c>
      <c r="V25" s="26"/>
      <c r="W25" s="23">
        <v>0</v>
      </c>
      <c r="X25" s="26"/>
      <c r="Y25" s="23">
        <v>0</v>
      </c>
      <c r="Z25" s="26"/>
      <c r="AA25" s="23">
        <v>0</v>
      </c>
      <c r="AB25" s="26"/>
      <c r="AC25" s="26"/>
      <c r="AD25" s="26"/>
      <c r="AE25" s="28"/>
      <c r="AF25" s="12"/>
      <c r="AG25" s="19">
        <f t="shared" si="4"/>
        <v>0</v>
      </c>
      <c r="AH25" s="19">
        <f t="shared" si="5"/>
        <v>0</v>
      </c>
      <c r="AI25" s="19">
        <f t="shared" si="6"/>
        <v>0</v>
      </c>
      <c r="AJ25" s="19">
        <f t="shared" si="7"/>
        <v>0</v>
      </c>
    </row>
    <row r="26" spans="1:36" s="15" customFormat="1" ht="28.5" customHeight="1" x14ac:dyDescent="0.25">
      <c r="A26" s="138" t="s">
        <v>40</v>
      </c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40"/>
      <c r="AF26" s="12"/>
      <c r="AG26" s="19"/>
      <c r="AH26" s="19"/>
      <c r="AI26" s="19"/>
      <c r="AJ26" s="19"/>
    </row>
    <row r="27" spans="1:36" s="15" customFormat="1" x14ac:dyDescent="0.3">
      <c r="A27" s="22" t="s">
        <v>37</v>
      </c>
      <c r="B27" s="23">
        <f>B29</f>
        <v>0</v>
      </c>
      <c r="C27" s="23">
        <f>C29</f>
        <v>0</v>
      </c>
      <c r="D27" s="23">
        <f>D29</f>
        <v>0</v>
      </c>
      <c r="E27" s="23">
        <f>E29</f>
        <v>0</v>
      </c>
      <c r="F27" s="23">
        <f t="shared" si="2"/>
        <v>0</v>
      </c>
      <c r="G27" s="23">
        <f t="shared" si="3"/>
        <v>0</v>
      </c>
      <c r="H27" s="23">
        <f t="shared" ref="H27:AE27" si="14">H29</f>
        <v>0</v>
      </c>
      <c r="I27" s="23">
        <f t="shared" si="14"/>
        <v>0</v>
      </c>
      <c r="J27" s="23">
        <f t="shared" si="14"/>
        <v>0</v>
      </c>
      <c r="K27" s="23">
        <f t="shared" si="14"/>
        <v>0</v>
      </c>
      <c r="L27" s="23">
        <f t="shared" si="14"/>
        <v>0</v>
      </c>
      <c r="M27" s="23">
        <f t="shared" si="14"/>
        <v>0</v>
      </c>
      <c r="N27" s="23">
        <f t="shared" si="14"/>
        <v>0</v>
      </c>
      <c r="O27" s="23">
        <f t="shared" si="14"/>
        <v>0</v>
      </c>
      <c r="P27" s="23">
        <f t="shared" si="14"/>
        <v>0</v>
      </c>
      <c r="Q27" s="23">
        <f t="shared" si="14"/>
        <v>0</v>
      </c>
      <c r="R27" s="23">
        <f t="shared" si="14"/>
        <v>0</v>
      </c>
      <c r="S27" s="23">
        <f t="shared" si="14"/>
        <v>0</v>
      </c>
      <c r="T27" s="23">
        <f t="shared" si="14"/>
        <v>0</v>
      </c>
      <c r="U27" s="23">
        <f t="shared" si="14"/>
        <v>0</v>
      </c>
      <c r="V27" s="23">
        <f t="shared" si="14"/>
        <v>0</v>
      </c>
      <c r="W27" s="23">
        <f t="shared" si="14"/>
        <v>0</v>
      </c>
      <c r="X27" s="23">
        <f t="shared" si="14"/>
        <v>0</v>
      </c>
      <c r="Y27" s="23">
        <f t="shared" si="14"/>
        <v>0</v>
      </c>
      <c r="Z27" s="23">
        <f t="shared" si="14"/>
        <v>0</v>
      </c>
      <c r="AA27" s="23">
        <f t="shared" si="14"/>
        <v>0</v>
      </c>
      <c r="AB27" s="23">
        <f t="shared" si="14"/>
        <v>0</v>
      </c>
      <c r="AC27" s="23">
        <f t="shared" si="14"/>
        <v>0</v>
      </c>
      <c r="AD27" s="23">
        <f t="shared" si="14"/>
        <v>0</v>
      </c>
      <c r="AE27" s="23">
        <f t="shared" si="14"/>
        <v>0</v>
      </c>
      <c r="AF27" s="12"/>
      <c r="AG27" s="19">
        <f t="shared" si="4"/>
        <v>0</v>
      </c>
      <c r="AH27" s="19">
        <f t="shared" si="5"/>
        <v>0</v>
      </c>
      <c r="AI27" s="19">
        <f t="shared" si="6"/>
        <v>0</v>
      </c>
      <c r="AJ27" s="19">
        <f t="shared" si="7"/>
        <v>0</v>
      </c>
    </row>
    <row r="28" spans="1:36" s="15" customFormat="1" x14ac:dyDescent="0.3">
      <c r="A28" s="16" t="s">
        <v>39</v>
      </c>
      <c r="B28" s="23"/>
      <c r="C28" s="23"/>
      <c r="D28" s="23"/>
      <c r="E28" s="23"/>
      <c r="F28" s="23">
        <f t="shared" si="2"/>
        <v>0</v>
      </c>
      <c r="G28" s="23">
        <f t="shared" si="3"/>
        <v>0</v>
      </c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12"/>
      <c r="AG28" s="19">
        <f t="shared" si="4"/>
        <v>0</v>
      </c>
      <c r="AH28" s="19">
        <f t="shared" si="5"/>
        <v>0</v>
      </c>
      <c r="AI28" s="19">
        <f t="shared" si="6"/>
        <v>0</v>
      </c>
      <c r="AJ28" s="19">
        <f t="shared" si="7"/>
        <v>0</v>
      </c>
    </row>
    <row r="29" spans="1:36" s="15" customFormat="1" x14ac:dyDescent="0.3">
      <c r="A29" s="16" t="s">
        <v>33</v>
      </c>
      <c r="B29" s="24">
        <f>H29+J29+L29+N29+P29+R29+T29+V29+X29+Z29+AB29+AD29</f>
        <v>0</v>
      </c>
      <c r="C29" s="24">
        <f>H29+J29+L29+N29+P29+R29+T29+V29+X29+Z29+AB29</f>
        <v>0</v>
      </c>
      <c r="D29" s="24">
        <f>E29</f>
        <v>0</v>
      </c>
      <c r="E29" s="24">
        <f>I29+K29+M29+O29+Q29+S29+U29+W29+Y29+AA29+AC29+AE29</f>
        <v>0</v>
      </c>
      <c r="F29" s="23">
        <f>IFERROR(E29/B29*100,0)</f>
        <v>0</v>
      </c>
      <c r="G29" s="23">
        <f>IFERROR(E29/C29*100,0)</f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24">
        <v>0</v>
      </c>
      <c r="S29" s="24">
        <v>0</v>
      </c>
      <c r="T29" s="24">
        <v>0</v>
      </c>
      <c r="U29" s="24">
        <v>0</v>
      </c>
      <c r="V29" s="24">
        <v>0</v>
      </c>
      <c r="W29" s="24">
        <v>0</v>
      </c>
      <c r="X29" s="24">
        <v>0</v>
      </c>
      <c r="Y29" s="24">
        <v>0</v>
      </c>
      <c r="Z29" s="24">
        <v>0</v>
      </c>
      <c r="AA29" s="24">
        <v>0</v>
      </c>
      <c r="AB29" s="24">
        <v>0</v>
      </c>
      <c r="AC29" s="24">
        <v>0</v>
      </c>
      <c r="AD29" s="24">
        <v>0</v>
      </c>
      <c r="AE29" s="24">
        <v>0</v>
      </c>
      <c r="AF29" s="12"/>
      <c r="AG29" s="19">
        <f t="shared" si="4"/>
        <v>0</v>
      </c>
      <c r="AH29" s="19">
        <f t="shared" si="5"/>
        <v>0</v>
      </c>
      <c r="AI29" s="19">
        <f t="shared" si="6"/>
        <v>0</v>
      </c>
      <c r="AJ29" s="19">
        <f t="shared" si="7"/>
        <v>0</v>
      </c>
    </row>
    <row r="30" spans="1:36" s="15" customFormat="1" x14ac:dyDescent="0.3">
      <c r="A30" s="16" t="s">
        <v>31</v>
      </c>
      <c r="B30" s="23"/>
      <c r="C30" s="24">
        <v>0</v>
      </c>
      <c r="D30" s="23"/>
      <c r="E30" s="23"/>
      <c r="F30" s="23">
        <f>IFERROR(D30/B30*100,0)</f>
        <v>0</v>
      </c>
      <c r="G30" s="23">
        <f>IFERROR(F30/B30*100,0)</f>
        <v>0</v>
      </c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8"/>
      <c r="AF30" s="12"/>
      <c r="AG30" s="19">
        <f t="shared" si="4"/>
        <v>0</v>
      </c>
      <c r="AH30" s="19">
        <f t="shared" si="5"/>
        <v>0</v>
      </c>
      <c r="AI30" s="19">
        <f t="shared" si="6"/>
        <v>0</v>
      </c>
      <c r="AJ30" s="19">
        <f t="shared" si="7"/>
        <v>0</v>
      </c>
    </row>
    <row r="31" spans="1:36" s="15" customFormat="1" x14ac:dyDescent="0.3">
      <c r="A31" s="16" t="s">
        <v>41</v>
      </c>
      <c r="B31" s="23"/>
      <c r="C31" s="24">
        <v>0</v>
      </c>
      <c r="D31" s="23"/>
      <c r="E31" s="23"/>
      <c r="F31" s="23">
        <f>IFERROR(D31/B31*100,0)</f>
        <v>0</v>
      </c>
      <c r="G31" s="23">
        <f>IFERROR(F31/B31*100,0)</f>
        <v>0</v>
      </c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8"/>
      <c r="AF31" s="12"/>
      <c r="AG31" s="19">
        <f t="shared" si="4"/>
        <v>0</v>
      </c>
      <c r="AH31" s="19">
        <f t="shared" si="5"/>
        <v>0</v>
      </c>
      <c r="AI31" s="19">
        <f t="shared" si="6"/>
        <v>0</v>
      </c>
      <c r="AJ31" s="19">
        <f t="shared" si="7"/>
        <v>0</v>
      </c>
    </row>
    <row r="32" spans="1:36" s="15" customFormat="1" ht="53.25" customHeight="1" x14ac:dyDescent="0.25">
      <c r="A32" s="138" t="s">
        <v>42</v>
      </c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40"/>
      <c r="AF32" s="27"/>
      <c r="AG32" s="19">
        <f t="shared" si="4"/>
        <v>0</v>
      </c>
      <c r="AH32" s="19">
        <f t="shared" si="5"/>
        <v>0</v>
      </c>
      <c r="AI32" s="19">
        <f t="shared" si="6"/>
        <v>0</v>
      </c>
      <c r="AJ32" s="19">
        <f t="shared" si="7"/>
        <v>0</v>
      </c>
    </row>
    <row r="33" spans="1:36" s="15" customFormat="1" x14ac:dyDescent="0.3">
      <c r="A33" s="22" t="s">
        <v>37</v>
      </c>
      <c r="B33" s="17">
        <f>B35</f>
        <v>22242.315999999999</v>
      </c>
      <c r="C33" s="17">
        <f>C35</f>
        <v>22242.315999999999</v>
      </c>
      <c r="D33" s="17">
        <f>D35</f>
        <v>21066.045900000001</v>
      </c>
      <c r="E33" s="17">
        <f>E35</f>
        <v>21066.045900000001</v>
      </c>
      <c r="F33" s="17">
        <f>IFERROR(E33/B33*100,0)</f>
        <v>94.711566457377913</v>
      </c>
      <c r="G33" s="17">
        <f>IFERROR(E33/C33*100,0)</f>
        <v>94.711566457377913</v>
      </c>
      <c r="H33" s="26">
        <f t="shared" ref="H33:AE33" si="15">H35</f>
        <v>2104.7750000000001</v>
      </c>
      <c r="I33" s="26">
        <f t="shared" si="15"/>
        <v>1754.3539000000001</v>
      </c>
      <c r="J33" s="26">
        <f t="shared" si="15"/>
        <v>2171.3820000000001</v>
      </c>
      <c r="K33" s="26">
        <f t="shared" si="15"/>
        <v>1555.4755</v>
      </c>
      <c r="L33" s="26">
        <f t="shared" si="15"/>
        <v>1267.251</v>
      </c>
      <c r="M33" s="26">
        <f t="shared" si="15"/>
        <v>1050.5345</v>
      </c>
      <c r="N33" s="26">
        <f t="shared" si="15"/>
        <v>2544.19</v>
      </c>
      <c r="O33" s="26">
        <f t="shared" si="15"/>
        <v>2373.64</v>
      </c>
      <c r="P33" s="26">
        <f t="shared" si="15"/>
        <v>1454.5450000000001</v>
      </c>
      <c r="Q33" s="26">
        <f t="shared" si="15"/>
        <v>1906.77</v>
      </c>
      <c r="R33" s="26">
        <f t="shared" si="15"/>
        <v>1631.5450000000001</v>
      </c>
      <c r="S33" s="26">
        <f t="shared" si="15"/>
        <v>2218.9009999999998</v>
      </c>
      <c r="T33" s="26">
        <f t="shared" si="15"/>
        <v>2872.2559999999999</v>
      </c>
      <c r="U33" s="26">
        <f t="shared" si="15"/>
        <v>2911.8939999999998</v>
      </c>
      <c r="V33" s="26">
        <f t="shared" si="15"/>
        <v>1454.5419999999999</v>
      </c>
      <c r="W33" s="26">
        <f t="shared" si="15"/>
        <v>1415.9649999999999</v>
      </c>
      <c r="X33" s="26">
        <f t="shared" si="15"/>
        <v>988.54300000000001</v>
      </c>
      <c r="Y33" s="26">
        <f t="shared" si="15"/>
        <v>1000.02</v>
      </c>
      <c r="Z33" s="26">
        <f t="shared" si="15"/>
        <v>2591.4920000000002</v>
      </c>
      <c r="AA33" s="26">
        <f t="shared" si="15"/>
        <v>1178.1220000000001</v>
      </c>
      <c r="AB33" s="26">
        <f t="shared" si="15"/>
        <v>1494.5450000000001</v>
      </c>
      <c r="AC33" s="26">
        <f t="shared" si="15"/>
        <v>822.18</v>
      </c>
      <c r="AD33" s="26">
        <f t="shared" si="15"/>
        <v>1667.25</v>
      </c>
      <c r="AE33" s="26">
        <f t="shared" si="15"/>
        <v>2878.19</v>
      </c>
      <c r="AF33" s="27"/>
      <c r="AG33" s="19">
        <f t="shared" si="4"/>
        <v>22242.315999999999</v>
      </c>
      <c r="AH33" s="19">
        <f t="shared" si="5"/>
        <v>16489.028999999999</v>
      </c>
      <c r="AI33" s="19">
        <f t="shared" si="6"/>
        <v>21066.045900000001</v>
      </c>
      <c r="AJ33" s="19">
        <f t="shared" si="7"/>
        <v>-1176.2700999999979</v>
      </c>
    </row>
    <row r="34" spans="1:36" s="15" customFormat="1" ht="18.75" customHeight="1" x14ac:dyDescent="0.3">
      <c r="A34" s="16" t="s">
        <v>39</v>
      </c>
      <c r="B34" s="23"/>
      <c r="C34" s="23"/>
      <c r="D34" s="23"/>
      <c r="E34" s="23"/>
      <c r="F34" s="23">
        <f>IFERROR(E34/B34*100,0)</f>
        <v>0</v>
      </c>
      <c r="G34" s="23">
        <f>IFERROR(E34/C34*100,0)</f>
        <v>0</v>
      </c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8"/>
      <c r="AF34" s="27"/>
      <c r="AG34" s="19">
        <f t="shared" si="4"/>
        <v>0</v>
      </c>
      <c r="AH34" s="19">
        <f t="shared" si="5"/>
        <v>0</v>
      </c>
      <c r="AI34" s="19">
        <f t="shared" si="6"/>
        <v>0</v>
      </c>
      <c r="AJ34" s="19">
        <f t="shared" si="7"/>
        <v>0</v>
      </c>
    </row>
    <row r="35" spans="1:36" s="15" customFormat="1" x14ac:dyDescent="0.3">
      <c r="A35" s="16" t="s">
        <v>33</v>
      </c>
      <c r="B35" s="29">
        <f>H35+J35+L35+N35+P35+R35+T35+V35+X35+Z35+AB35+AD35</f>
        <v>22242.315999999999</v>
      </c>
      <c r="C35" s="29">
        <f>H35+J35+L35+N35+P35+R35+T35+V35+X35+Z35+AB35+AD35</f>
        <v>22242.315999999999</v>
      </c>
      <c r="D35" s="29">
        <f>E35</f>
        <v>21066.045900000001</v>
      </c>
      <c r="E35" s="29">
        <f>I35+K35+M35+O35+Q35+S35+U35+W35+Y35+AA35+AC35+AE35</f>
        <v>21066.045900000001</v>
      </c>
      <c r="F35" s="23">
        <f>IFERROR(E35/B35*100,0)</f>
        <v>94.711566457377913</v>
      </c>
      <c r="G35" s="23">
        <f>IFERROR(E35/C35*100,0)</f>
        <v>94.711566457377913</v>
      </c>
      <c r="H35" s="24">
        <v>2104.7750000000001</v>
      </c>
      <c r="I35" s="24">
        <v>1754.3539000000001</v>
      </c>
      <c r="J35" s="24">
        <v>2171.3820000000001</v>
      </c>
      <c r="K35" s="24">
        <v>1555.4755</v>
      </c>
      <c r="L35" s="24">
        <v>1267.251</v>
      </c>
      <c r="M35" s="24">
        <v>1050.5345</v>
      </c>
      <c r="N35" s="24">
        <v>2544.19</v>
      </c>
      <c r="O35" s="24">
        <v>2373.64</v>
      </c>
      <c r="P35" s="24">
        <v>1454.5450000000001</v>
      </c>
      <c r="Q35" s="24">
        <v>1906.77</v>
      </c>
      <c r="R35" s="24">
        <v>1631.5450000000001</v>
      </c>
      <c r="S35" s="24">
        <v>2218.9009999999998</v>
      </c>
      <c r="T35" s="24">
        <v>2872.2559999999999</v>
      </c>
      <c r="U35" s="24">
        <v>2911.8939999999998</v>
      </c>
      <c r="V35" s="24">
        <v>1454.5419999999999</v>
      </c>
      <c r="W35" s="24">
        <v>1415.9649999999999</v>
      </c>
      <c r="X35" s="24">
        <v>988.54300000000001</v>
      </c>
      <c r="Y35" s="24">
        <v>1000.02</v>
      </c>
      <c r="Z35" s="24">
        <v>2591.4920000000002</v>
      </c>
      <c r="AA35" s="24">
        <v>1178.1220000000001</v>
      </c>
      <c r="AB35" s="24">
        <v>1494.5450000000001</v>
      </c>
      <c r="AC35" s="24">
        <v>822.18</v>
      </c>
      <c r="AD35" s="24">
        <v>1667.25</v>
      </c>
      <c r="AE35" s="24">
        <v>2878.19</v>
      </c>
      <c r="AF35" s="27"/>
      <c r="AG35" s="19">
        <f t="shared" si="4"/>
        <v>22242.315999999999</v>
      </c>
      <c r="AH35" s="19">
        <f>H35+J35+L35+N35+P35+R35+T35+V35+X35</f>
        <v>16489.028999999999</v>
      </c>
      <c r="AI35" s="19">
        <f t="shared" si="6"/>
        <v>21066.045900000001</v>
      </c>
      <c r="AJ35" s="19">
        <f t="shared" si="7"/>
        <v>-1176.2700999999979</v>
      </c>
    </row>
    <row r="36" spans="1:36" s="15" customFormat="1" x14ac:dyDescent="0.3">
      <c r="A36" s="16" t="s">
        <v>31</v>
      </c>
      <c r="B36" s="23"/>
      <c r="C36" s="23"/>
      <c r="D36" s="23"/>
      <c r="E36" s="23"/>
      <c r="F36" s="23">
        <f t="shared" ref="F36:F44" si="16">IFERROR(E36/B36*100,0)</f>
        <v>0</v>
      </c>
      <c r="G36" s="23">
        <f t="shared" ref="G36:G44" si="17">IFERROR(E36/C36*100,0)</f>
        <v>0</v>
      </c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8"/>
      <c r="AF36" s="12"/>
      <c r="AG36" s="19">
        <f t="shared" si="4"/>
        <v>0</v>
      </c>
      <c r="AH36" s="19">
        <f t="shared" si="5"/>
        <v>0</v>
      </c>
      <c r="AI36" s="19">
        <f t="shared" si="6"/>
        <v>0</v>
      </c>
      <c r="AJ36" s="19">
        <f t="shared" si="7"/>
        <v>0</v>
      </c>
    </row>
    <row r="37" spans="1:36" s="15" customFormat="1" x14ac:dyDescent="0.3">
      <c r="A37" s="16" t="s">
        <v>41</v>
      </c>
      <c r="B37" s="23"/>
      <c r="C37" s="23"/>
      <c r="D37" s="23"/>
      <c r="E37" s="23"/>
      <c r="F37" s="23">
        <f t="shared" si="16"/>
        <v>0</v>
      </c>
      <c r="G37" s="23">
        <f t="shared" si="17"/>
        <v>0</v>
      </c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8"/>
      <c r="AF37" s="12"/>
      <c r="AG37" s="19">
        <f t="shared" si="4"/>
        <v>0</v>
      </c>
      <c r="AH37" s="19">
        <f t="shared" si="5"/>
        <v>0</v>
      </c>
      <c r="AI37" s="19">
        <f t="shared" si="6"/>
        <v>0</v>
      </c>
      <c r="AJ37" s="19">
        <f t="shared" si="7"/>
        <v>0</v>
      </c>
    </row>
    <row r="38" spans="1:36" s="15" customFormat="1" ht="41.25" customHeight="1" x14ac:dyDescent="0.25">
      <c r="A38" s="138" t="s">
        <v>43</v>
      </c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40"/>
      <c r="AF38" s="27"/>
      <c r="AG38" s="19">
        <f t="shared" si="4"/>
        <v>0</v>
      </c>
      <c r="AH38" s="19">
        <f t="shared" si="5"/>
        <v>0</v>
      </c>
      <c r="AI38" s="19">
        <f t="shared" si="6"/>
        <v>0</v>
      </c>
      <c r="AJ38" s="19">
        <f t="shared" si="7"/>
        <v>0</v>
      </c>
    </row>
    <row r="39" spans="1:36" s="15" customFormat="1" x14ac:dyDescent="0.3">
      <c r="A39" s="22" t="s">
        <v>37</v>
      </c>
      <c r="B39" s="17">
        <f>B41</f>
        <v>15624.7639</v>
      </c>
      <c r="C39" s="17">
        <f>C41</f>
        <v>15624.7639</v>
      </c>
      <c r="D39" s="17">
        <f>D41</f>
        <v>14990.4249</v>
      </c>
      <c r="E39" s="17">
        <f>E41</f>
        <v>14990.4249</v>
      </c>
      <c r="F39" s="17">
        <f t="shared" si="16"/>
        <v>95.940169054330482</v>
      </c>
      <c r="G39" s="17">
        <f t="shared" si="17"/>
        <v>95.940169054330482</v>
      </c>
      <c r="H39" s="26">
        <f>H41</f>
        <v>1656.7989</v>
      </c>
      <c r="I39" s="26">
        <f>I41</f>
        <v>1435.9197999999999</v>
      </c>
      <c r="J39" s="26">
        <f t="shared" ref="J39:AE39" si="18">J41</f>
        <v>1553.721</v>
      </c>
      <c r="K39" s="26">
        <f t="shared" si="18"/>
        <v>1168.5450000000001</v>
      </c>
      <c r="L39" s="26">
        <f t="shared" si="18"/>
        <v>858.64800000000002</v>
      </c>
      <c r="M39" s="26">
        <f t="shared" si="18"/>
        <v>701.53710000000001</v>
      </c>
      <c r="N39" s="26">
        <f t="shared" si="18"/>
        <v>1820.91</v>
      </c>
      <c r="O39" s="26">
        <f t="shared" si="18"/>
        <v>1614.5319999999999</v>
      </c>
      <c r="P39" s="26">
        <f t="shared" si="18"/>
        <v>1034.3979999999999</v>
      </c>
      <c r="Q39" s="26">
        <f t="shared" si="18"/>
        <v>1368.17</v>
      </c>
      <c r="R39" s="26">
        <f t="shared" si="18"/>
        <v>710.71900000000005</v>
      </c>
      <c r="S39" s="26">
        <f t="shared" si="18"/>
        <v>1118.662</v>
      </c>
      <c r="T39" s="26">
        <f t="shared" si="18"/>
        <v>2118.473</v>
      </c>
      <c r="U39" s="26">
        <f t="shared" si="18"/>
        <v>2246.817</v>
      </c>
      <c r="V39" s="26">
        <f t="shared" si="18"/>
        <v>1057.3969999999999</v>
      </c>
      <c r="W39" s="26">
        <f t="shared" si="18"/>
        <v>1052.779</v>
      </c>
      <c r="X39" s="26">
        <f t="shared" si="18"/>
        <v>739.81899999999996</v>
      </c>
      <c r="Y39" s="26">
        <f t="shared" si="18"/>
        <v>779.37300000000005</v>
      </c>
      <c r="Z39" s="26">
        <f t="shared" si="18"/>
        <v>1782.51</v>
      </c>
      <c r="AA39" s="26">
        <f t="shared" si="18"/>
        <v>937.95</v>
      </c>
      <c r="AB39" s="26">
        <f t="shared" si="18"/>
        <v>1034.4000000000001</v>
      </c>
      <c r="AC39" s="26">
        <f t="shared" si="18"/>
        <v>634.83000000000004</v>
      </c>
      <c r="AD39" s="26">
        <f t="shared" si="18"/>
        <v>1256.97</v>
      </c>
      <c r="AE39" s="26">
        <f t="shared" si="18"/>
        <v>1931.31</v>
      </c>
      <c r="AF39" s="27"/>
      <c r="AG39" s="19">
        <f t="shared" si="4"/>
        <v>15624.7639</v>
      </c>
      <c r="AH39" s="19">
        <f t="shared" si="5"/>
        <v>11550.883900000001</v>
      </c>
      <c r="AI39" s="19">
        <f t="shared" si="6"/>
        <v>14990.4249</v>
      </c>
      <c r="AJ39" s="19">
        <f t="shared" si="7"/>
        <v>-634.33899999999994</v>
      </c>
    </row>
    <row r="40" spans="1:36" s="15" customFormat="1" x14ac:dyDescent="0.3">
      <c r="A40" s="16" t="s">
        <v>39</v>
      </c>
      <c r="B40" s="23"/>
      <c r="C40" s="23"/>
      <c r="D40" s="23"/>
      <c r="E40" s="23"/>
      <c r="F40" s="23">
        <f t="shared" si="16"/>
        <v>0</v>
      </c>
      <c r="G40" s="23">
        <f t="shared" si="17"/>
        <v>0</v>
      </c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8"/>
      <c r="AF40" s="27"/>
      <c r="AG40" s="19">
        <f t="shared" si="4"/>
        <v>0</v>
      </c>
      <c r="AH40" s="19">
        <f t="shared" si="5"/>
        <v>0</v>
      </c>
      <c r="AI40" s="19">
        <f t="shared" si="6"/>
        <v>0</v>
      </c>
      <c r="AJ40" s="19">
        <f t="shared" si="7"/>
        <v>0</v>
      </c>
    </row>
    <row r="41" spans="1:36" s="15" customFormat="1" x14ac:dyDescent="0.3">
      <c r="A41" s="16" t="s">
        <v>33</v>
      </c>
      <c r="B41" s="29">
        <f>H41+J41+L41+N41+P41+R41+T41+V41+X41+Z41+AB41+AD41</f>
        <v>15624.7639</v>
      </c>
      <c r="C41" s="29">
        <f>H41+J41+L41+N41+P41+R41+T41+V41+X41+Z41+AB41+AD41</f>
        <v>15624.7639</v>
      </c>
      <c r="D41" s="29">
        <f>E41</f>
        <v>14990.4249</v>
      </c>
      <c r="E41" s="29">
        <f>I41+K41+M41+O41+Q41+S41+U41+W41+Y41+AA41+AC41+AE41</f>
        <v>14990.4249</v>
      </c>
      <c r="F41" s="23">
        <f t="shared" si="16"/>
        <v>95.940169054330482</v>
      </c>
      <c r="G41" s="23">
        <f t="shared" si="17"/>
        <v>95.940169054330482</v>
      </c>
      <c r="H41" s="24">
        <v>1656.7989</v>
      </c>
      <c r="I41" s="24">
        <v>1435.9197999999999</v>
      </c>
      <c r="J41" s="24">
        <v>1553.721</v>
      </c>
      <c r="K41" s="24">
        <v>1168.5450000000001</v>
      </c>
      <c r="L41" s="24">
        <v>858.64800000000002</v>
      </c>
      <c r="M41" s="24">
        <v>701.53710000000001</v>
      </c>
      <c r="N41" s="24">
        <v>1820.91</v>
      </c>
      <c r="O41" s="24">
        <v>1614.5319999999999</v>
      </c>
      <c r="P41" s="24">
        <v>1034.3979999999999</v>
      </c>
      <c r="Q41" s="24">
        <v>1368.17</v>
      </c>
      <c r="R41" s="24">
        <v>710.71900000000005</v>
      </c>
      <c r="S41" s="24">
        <v>1118.662</v>
      </c>
      <c r="T41" s="24">
        <v>2118.473</v>
      </c>
      <c r="U41" s="24">
        <v>2246.817</v>
      </c>
      <c r="V41" s="24">
        <v>1057.3969999999999</v>
      </c>
      <c r="W41" s="24">
        <v>1052.779</v>
      </c>
      <c r="X41" s="24">
        <v>739.81899999999996</v>
      </c>
      <c r="Y41" s="24">
        <v>779.37300000000005</v>
      </c>
      <c r="Z41" s="24">
        <v>1782.51</v>
      </c>
      <c r="AA41" s="24">
        <v>937.95</v>
      </c>
      <c r="AB41" s="24">
        <v>1034.4000000000001</v>
      </c>
      <c r="AC41" s="24">
        <v>634.83000000000004</v>
      </c>
      <c r="AD41" s="24">
        <v>1256.97</v>
      </c>
      <c r="AE41" s="24">
        <v>1931.31</v>
      </c>
      <c r="AF41" s="27"/>
      <c r="AG41" s="19">
        <f t="shared" si="4"/>
        <v>15624.7639</v>
      </c>
      <c r="AH41" s="19">
        <f t="shared" si="5"/>
        <v>11550.883900000001</v>
      </c>
      <c r="AI41" s="19">
        <f>I41+K41+M41+O41+Q41+S41+U41+W41+Y41+AA41+AC41+AE41</f>
        <v>14990.4249</v>
      </c>
      <c r="AJ41" s="19">
        <f t="shared" si="7"/>
        <v>-634.33899999999994</v>
      </c>
    </row>
    <row r="42" spans="1:36" s="15" customFormat="1" ht="24.75" customHeight="1" x14ac:dyDescent="0.25">
      <c r="A42" s="138" t="s">
        <v>44</v>
      </c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40"/>
      <c r="AF42" s="37"/>
      <c r="AG42" s="19">
        <f t="shared" si="4"/>
        <v>0</v>
      </c>
      <c r="AH42" s="19">
        <f t="shared" si="5"/>
        <v>0</v>
      </c>
      <c r="AI42" s="19">
        <f t="shared" si="6"/>
        <v>0</v>
      </c>
      <c r="AJ42" s="19">
        <f t="shared" si="7"/>
        <v>0</v>
      </c>
    </row>
    <row r="43" spans="1:36" s="15" customFormat="1" x14ac:dyDescent="0.3">
      <c r="A43" s="22" t="s">
        <v>37</v>
      </c>
      <c r="B43" s="17">
        <f>B45</f>
        <v>6743.01</v>
      </c>
      <c r="C43" s="17">
        <f>C45</f>
        <v>6743.01</v>
      </c>
      <c r="D43" s="17">
        <f>D45</f>
        <v>6742.7774199999994</v>
      </c>
      <c r="E43" s="17">
        <f>E45</f>
        <v>6742.7774199999994</v>
      </c>
      <c r="F43" s="23">
        <f t="shared" si="16"/>
        <v>99.99655079853062</v>
      </c>
      <c r="G43" s="23">
        <f t="shared" si="17"/>
        <v>99.99655079853062</v>
      </c>
      <c r="H43" s="26">
        <f>H45</f>
        <v>670.45</v>
      </c>
      <c r="I43" s="26">
        <f>I45</f>
        <v>566.29949999999997</v>
      </c>
      <c r="J43" s="26">
        <f t="shared" ref="J43:O43" si="19">J45</f>
        <v>580.20000000000005</v>
      </c>
      <c r="K43" s="26">
        <f t="shared" si="19"/>
        <v>551.84299999999996</v>
      </c>
      <c r="L43" s="26">
        <f t="shared" si="19"/>
        <v>347.11</v>
      </c>
      <c r="M43" s="26">
        <f t="shared" si="19"/>
        <v>333.23791999999997</v>
      </c>
      <c r="N43" s="26">
        <f t="shared" si="19"/>
        <v>956.23</v>
      </c>
      <c r="O43" s="26">
        <f t="shared" si="19"/>
        <v>917.70799999999997</v>
      </c>
      <c r="P43" s="26">
        <f>P45</f>
        <v>522.49</v>
      </c>
      <c r="Q43" s="26">
        <f>Q45</f>
        <v>471.19</v>
      </c>
      <c r="R43" s="26">
        <f t="shared" ref="R43:W43" si="20">R45</f>
        <v>644.73</v>
      </c>
      <c r="S43" s="26">
        <f t="shared" si="20"/>
        <v>635.17499999999995</v>
      </c>
      <c r="T43" s="26">
        <f t="shared" si="20"/>
        <v>915.12</v>
      </c>
      <c r="U43" s="26">
        <f t="shared" si="20"/>
        <v>935.20399999999995</v>
      </c>
      <c r="V43" s="26">
        <f t="shared" si="20"/>
        <v>531.09</v>
      </c>
      <c r="W43" s="26">
        <f t="shared" si="20"/>
        <v>498.97800000000001</v>
      </c>
      <c r="X43" s="26">
        <f>X45</f>
        <v>241.23</v>
      </c>
      <c r="Y43" s="26">
        <f t="shared" ref="Y43:AE43" si="21">Y45</f>
        <v>268.46600000000001</v>
      </c>
      <c r="Z43" s="26">
        <f t="shared" si="21"/>
        <v>736.52</v>
      </c>
      <c r="AA43" s="26">
        <f t="shared" si="21"/>
        <v>437.69600000000003</v>
      </c>
      <c r="AB43" s="26">
        <f t="shared" si="21"/>
        <v>432.89</v>
      </c>
      <c r="AC43" s="26">
        <f t="shared" si="21"/>
        <v>300.86</v>
      </c>
      <c r="AD43" s="26">
        <f t="shared" si="21"/>
        <v>164.95</v>
      </c>
      <c r="AE43" s="26">
        <f t="shared" si="21"/>
        <v>826.12</v>
      </c>
      <c r="AF43" s="12"/>
      <c r="AG43" s="19">
        <f t="shared" si="4"/>
        <v>6743.01</v>
      </c>
      <c r="AH43" s="19">
        <f t="shared" si="5"/>
        <v>5408.6500000000005</v>
      </c>
      <c r="AI43" s="19">
        <f t="shared" si="6"/>
        <v>6742.7774199999994</v>
      </c>
      <c r="AJ43" s="19">
        <f t="shared" si="7"/>
        <v>-0.23258000000078027</v>
      </c>
    </row>
    <row r="44" spans="1:36" s="15" customFormat="1" x14ac:dyDescent="0.3">
      <c r="A44" s="16" t="s">
        <v>39</v>
      </c>
      <c r="B44" s="23"/>
      <c r="C44" s="23"/>
      <c r="D44" s="23"/>
      <c r="E44" s="23"/>
      <c r="F44" s="23">
        <f t="shared" si="16"/>
        <v>0</v>
      </c>
      <c r="G44" s="23">
        <f t="shared" si="17"/>
        <v>0</v>
      </c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8"/>
      <c r="AF44" s="12"/>
      <c r="AG44" s="19">
        <f t="shared" si="4"/>
        <v>0</v>
      </c>
      <c r="AH44" s="19">
        <f t="shared" si="5"/>
        <v>0</v>
      </c>
      <c r="AI44" s="19">
        <f t="shared" si="6"/>
        <v>0</v>
      </c>
      <c r="AJ44" s="19">
        <f t="shared" si="7"/>
        <v>0</v>
      </c>
    </row>
    <row r="45" spans="1:36" s="15" customFormat="1" x14ac:dyDescent="0.3">
      <c r="A45" s="16" t="s">
        <v>33</v>
      </c>
      <c r="B45" s="29">
        <f>H45+J45+L45+N45+P45+R45+T45+V45+X45+Z45+AB45+AD45</f>
        <v>6743.01</v>
      </c>
      <c r="C45" s="29">
        <f>H45+J45+L45+N45+P45+R45+T45+V45+X45+Z45+AB45+AD45</f>
        <v>6743.01</v>
      </c>
      <c r="D45" s="29">
        <f>E45</f>
        <v>6742.7774199999994</v>
      </c>
      <c r="E45" s="29">
        <f>I45+K45+M45+O45+Q45+S45+U45+W45+Y45+AA45+AC45+AE45</f>
        <v>6742.7774199999994</v>
      </c>
      <c r="F45" s="23">
        <f>IFERROR(E45/B45*100,0)</f>
        <v>99.99655079853062</v>
      </c>
      <c r="G45" s="23">
        <f>IFERROR(E45/C45*100,0)</f>
        <v>99.99655079853062</v>
      </c>
      <c r="H45" s="24">
        <v>670.45</v>
      </c>
      <c r="I45" s="24">
        <v>566.29949999999997</v>
      </c>
      <c r="J45" s="24">
        <v>580.20000000000005</v>
      </c>
      <c r="K45" s="24">
        <v>551.84299999999996</v>
      </c>
      <c r="L45" s="24">
        <v>347.11</v>
      </c>
      <c r="M45" s="24">
        <v>333.23791999999997</v>
      </c>
      <c r="N45" s="24">
        <v>956.23</v>
      </c>
      <c r="O45" s="24">
        <v>917.70799999999997</v>
      </c>
      <c r="P45" s="24">
        <v>522.49</v>
      </c>
      <c r="Q45" s="24">
        <v>471.19</v>
      </c>
      <c r="R45" s="24">
        <v>644.73</v>
      </c>
      <c r="S45" s="24">
        <v>635.17499999999995</v>
      </c>
      <c r="T45" s="24">
        <v>915.12</v>
      </c>
      <c r="U45" s="24">
        <v>935.20399999999995</v>
      </c>
      <c r="V45" s="24">
        <v>531.09</v>
      </c>
      <c r="W45" s="24">
        <v>498.97800000000001</v>
      </c>
      <c r="X45" s="24">
        <v>241.23</v>
      </c>
      <c r="Y45" s="24">
        <v>268.46600000000001</v>
      </c>
      <c r="Z45" s="24">
        <v>736.52</v>
      </c>
      <c r="AA45" s="24">
        <v>437.69600000000003</v>
      </c>
      <c r="AB45" s="24">
        <v>432.89</v>
      </c>
      <c r="AC45" s="24">
        <v>300.86</v>
      </c>
      <c r="AD45" s="24">
        <v>164.95</v>
      </c>
      <c r="AE45" s="24">
        <v>826.12</v>
      </c>
      <c r="AF45" s="12"/>
      <c r="AG45" s="19">
        <f t="shared" si="4"/>
        <v>6743.01</v>
      </c>
      <c r="AH45" s="19">
        <f t="shared" si="5"/>
        <v>5408.6500000000005</v>
      </c>
      <c r="AI45" s="19">
        <f t="shared" si="6"/>
        <v>6742.7774199999994</v>
      </c>
      <c r="AJ45" s="19">
        <f t="shared" si="7"/>
        <v>-0.23258000000078027</v>
      </c>
    </row>
    <row r="46" spans="1:36" s="15" customFormat="1" ht="27.75" customHeight="1" x14ac:dyDescent="0.25">
      <c r="A46" s="138" t="s">
        <v>45</v>
      </c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40"/>
      <c r="AF46" s="12"/>
      <c r="AG46" s="19"/>
      <c r="AH46" s="19"/>
      <c r="AI46" s="19"/>
      <c r="AJ46" s="19"/>
    </row>
    <row r="47" spans="1:36" s="15" customFormat="1" ht="85.5" customHeight="1" x14ac:dyDescent="0.25">
      <c r="A47" s="30" t="s">
        <v>37</v>
      </c>
      <c r="B47" s="31">
        <f>B48</f>
        <v>535.29999999999995</v>
      </c>
      <c r="C47" s="31">
        <f t="shared" ref="C47:E47" si="22">C48</f>
        <v>535.29999999999995</v>
      </c>
      <c r="D47" s="31">
        <f t="shared" si="22"/>
        <v>311.51</v>
      </c>
      <c r="E47" s="31">
        <f t="shared" si="22"/>
        <v>311.51</v>
      </c>
      <c r="F47" s="95">
        <f>E47/B47*100</f>
        <v>58.193536334765547</v>
      </c>
      <c r="G47" s="95">
        <f>IFERROR(E47/C47*100,)</f>
        <v>58.193536334765547</v>
      </c>
      <c r="H47" s="31">
        <f>H48</f>
        <v>0</v>
      </c>
      <c r="I47" s="31">
        <f t="shared" ref="I47:AE48" si="23">I48</f>
        <v>0</v>
      </c>
      <c r="J47" s="31">
        <f t="shared" si="23"/>
        <v>0</v>
      </c>
      <c r="K47" s="31">
        <f t="shared" si="23"/>
        <v>0</v>
      </c>
      <c r="L47" s="31">
        <f t="shared" si="23"/>
        <v>0</v>
      </c>
      <c r="M47" s="31">
        <f t="shared" si="23"/>
        <v>0</v>
      </c>
      <c r="N47" s="31">
        <f t="shared" si="23"/>
        <v>0</v>
      </c>
      <c r="O47" s="31">
        <f t="shared" si="23"/>
        <v>0</v>
      </c>
      <c r="P47" s="31">
        <f t="shared" si="23"/>
        <v>0</v>
      </c>
      <c r="Q47" s="31">
        <f t="shared" si="23"/>
        <v>0</v>
      </c>
      <c r="R47" s="31">
        <f t="shared" si="23"/>
        <v>0</v>
      </c>
      <c r="S47" s="31">
        <f t="shared" si="23"/>
        <v>0</v>
      </c>
      <c r="T47" s="31">
        <f t="shared" si="23"/>
        <v>0</v>
      </c>
      <c r="U47" s="31">
        <f t="shared" si="23"/>
        <v>0</v>
      </c>
      <c r="V47" s="31">
        <f t="shared" si="23"/>
        <v>0</v>
      </c>
      <c r="W47" s="31">
        <f t="shared" si="23"/>
        <v>0</v>
      </c>
      <c r="X47" s="31">
        <f t="shared" si="23"/>
        <v>0</v>
      </c>
      <c r="Y47" s="31">
        <f t="shared" si="23"/>
        <v>0</v>
      </c>
      <c r="Z47" s="31">
        <f t="shared" si="23"/>
        <v>0</v>
      </c>
      <c r="AA47" s="31">
        <f t="shared" si="23"/>
        <v>0</v>
      </c>
      <c r="AB47" s="31">
        <f t="shared" si="23"/>
        <v>535.29999999999995</v>
      </c>
      <c r="AC47" s="31">
        <f t="shared" si="23"/>
        <v>56.77</v>
      </c>
      <c r="AD47" s="31">
        <f t="shared" si="23"/>
        <v>0</v>
      </c>
      <c r="AE47" s="31">
        <f t="shared" si="23"/>
        <v>254.74</v>
      </c>
      <c r="AF47" s="96" t="s">
        <v>60</v>
      </c>
      <c r="AG47" s="19"/>
      <c r="AH47" s="19"/>
      <c r="AI47" s="19"/>
      <c r="AJ47" s="19"/>
    </row>
    <row r="48" spans="1:36" s="15" customFormat="1" ht="42.75" customHeight="1" x14ac:dyDescent="0.3">
      <c r="A48" s="32" t="s">
        <v>31</v>
      </c>
      <c r="B48" s="29">
        <f>H48+J48+L48+N48+P48+R48+T48+V48+X48+Z48+AB48+AD48</f>
        <v>535.29999999999995</v>
      </c>
      <c r="C48" s="33">
        <f>H48+J48+L48+N48+P48+R48+T48+V48+X48+Z48+AB48</f>
        <v>535.29999999999995</v>
      </c>
      <c r="D48" s="29">
        <f>E48</f>
        <v>311.51</v>
      </c>
      <c r="E48" s="29">
        <f>I48+K48+M48+O48+Q48+S48+U48+W48+Y48+AA48+AC48+AE48</f>
        <v>311.51</v>
      </c>
      <c r="F48" s="29">
        <f>E48/B48*100</f>
        <v>58.193536334765547</v>
      </c>
      <c r="G48" s="97">
        <f>IFERROR(E48/C48*100,)</f>
        <v>58.193536334765547</v>
      </c>
      <c r="H48" s="31">
        <f>H49</f>
        <v>0</v>
      </c>
      <c r="I48" s="31">
        <f t="shared" si="23"/>
        <v>0</v>
      </c>
      <c r="J48" s="31">
        <f t="shared" si="23"/>
        <v>0</v>
      </c>
      <c r="K48" s="31">
        <f t="shared" si="23"/>
        <v>0</v>
      </c>
      <c r="L48" s="31">
        <f t="shared" si="23"/>
        <v>0</v>
      </c>
      <c r="M48" s="31">
        <f t="shared" si="23"/>
        <v>0</v>
      </c>
      <c r="N48" s="31">
        <f t="shared" si="23"/>
        <v>0</v>
      </c>
      <c r="O48" s="31">
        <f t="shared" si="23"/>
        <v>0</v>
      </c>
      <c r="P48" s="31">
        <f t="shared" si="23"/>
        <v>0</v>
      </c>
      <c r="Q48" s="31">
        <f t="shared" si="23"/>
        <v>0</v>
      </c>
      <c r="R48" s="31">
        <f t="shared" si="23"/>
        <v>0</v>
      </c>
      <c r="S48" s="31">
        <f t="shared" si="23"/>
        <v>0</v>
      </c>
      <c r="T48" s="31">
        <f t="shared" si="23"/>
        <v>0</v>
      </c>
      <c r="U48" s="31">
        <f t="shared" si="23"/>
        <v>0</v>
      </c>
      <c r="V48" s="29">
        <v>0</v>
      </c>
      <c r="W48" s="31">
        <f t="shared" si="23"/>
        <v>0</v>
      </c>
      <c r="X48" s="31">
        <f t="shared" si="23"/>
        <v>0</v>
      </c>
      <c r="Y48" s="31">
        <f t="shared" si="23"/>
        <v>0</v>
      </c>
      <c r="Z48" s="31">
        <f t="shared" si="23"/>
        <v>0</v>
      </c>
      <c r="AA48" s="29">
        <v>0</v>
      </c>
      <c r="AB48" s="29">
        <v>535.29999999999995</v>
      </c>
      <c r="AC48" s="29">
        <v>56.77</v>
      </c>
      <c r="AD48" s="31">
        <f t="shared" si="23"/>
        <v>0</v>
      </c>
      <c r="AE48" s="31">
        <v>254.74</v>
      </c>
      <c r="AF48" s="96" t="s">
        <v>61</v>
      </c>
      <c r="AG48" s="19"/>
      <c r="AH48" s="19"/>
      <c r="AI48" s="19"/>
      <c r="AJ48" s="19"/>
    </row>
    <row r="49" spans="1:36" s="15" customFormat="1" ht="48" customHeight="1" x14ac:dyDescent="0.3">
      <c r="A49" s="147" t="s">
        <v>46</v>
      </c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9"/>
      <c r="AF49" s="23"/>
      <c r="AG49" s="19"/>
      <c r="AH49" s="19"/>
      <c r="AI49" s="19"/>
      <c r="AJ49" s="19"/>
    </row>
    <row r="50" spans="1:36" s="15" customFormat="1" ht="56.25" x14ac:dyDescent="0.25">
      <c r="A50" s="34" t="s">
        <v>47</v>
      </c>
      <c r="B50" s="35">
        <f>B51+B52</f>
        <v>7001.1999999999989</v>
      </c>
      <c r="C50" s="35">
        <f t="shared" ref="C50:E50" si="24">C51+C52</f>
        <v>7001.1999999999989</v>
      </c>
      <c r="D50" s="35">
        <f t="shared" si="24"/>
        <v>7001.15</v>
      </c>
      <c r="E50" s="35">
        <f t="shared" si="24"/>
        <v>7001.15</v>
      </c>
      <c r="F50" s="35">
        <f>IFERROR(E50/B50*100,0)</f>
        <v>99.99928583671371</v>
      </c>
      <c r="G50" s="35">
        <f>IFERROR(E50/C50*100,0)</f>
        <v>99.99928583671371</v>
      </c>
      <c r="H50" s="35">
        <f>H51+H52</f>
        <v>0</v>
      </c>
      <c r="I50" s="35">
        <f t="shared" ref="I50:AE50" si="25">I51+I52</f>
        <v>0</v>
      </c>
      <c r="J50" s="35">
        <f t="shared" si="25"/>
        <v>0</v>
      </c>
      <c r="K50" s="35">
        <f t="shared" si="25"/>
        <v>0</v>
      </c>
      <c r="L50" s="35">
        <f t="shared" si="25"/>
        <v>0</v>
      </c>
      <c r="M50" s="35">
        <f t="shared" si="25"/>
        <v>0</v>
      </c>
      <c r="N50" s="35">
        <f t="shared" si="25"/>
        <v>0</v>
      </c>
      <c r="O50" s="35">
        <f t="shared" si="25"/>
        <v>0</v>
      </c>
      <c r="P50" s="35">
        <f t="shared" si="25"/>
        <v>0</v>
      </c>
      <c r="Q50" s="35">
        <f t="shared" si="25"/>
        <v>0</v>
      </c>
      <c r="R50" s="35">
        <f t="shared" si="25"/>
        <v>0</v>
      </c>
      <c r="S50" s="35">
        <f t="shared" si="25"/>
        <v>0</v>
      </c>
      <c r="T50" s="35">
        <f t="shared" si="25"/>
        <v>0</v>
      </c>
      <c r="U50" s="35">
        <f t="shared" si="25"/>
        <v>0</v>
      </c>
      <c r="V50" s="35">
        <f t="shared" si="25"/>
        <v>60</v>
      </c>
      <c r="W50" s="35">
        <f t="shared" si="25"/>
        <v>0</v>
      </c>
      <c r="X50" s="35">
        <f t="shared" si="25"/>
        <v>6922</v>
      </c>
      <c r="Y50" s="35">
        <f t="shared" si="25"/>
        <v>0</v>
      </c>
      <c r="Z50" s="35">
        <f t="shared" si="25"/>
        <v>19.2</v>
      </c>
      <c r="AA50" s="35">
        <f t="shared" si="25"/>
        <v>99.15</v>
      </c>
      <c r="AB50" s="35">
        <f t="shared" si="25"/>
        <v>0</v>
      </c>
      <c r="AC50" s="35">
        <f t="shared" si="25"/>
        <v>4702</v>
      </c>
      <c r="AD50" s="35">
        <f t="shared" si="25"/>
        <v>0</v>
      </c>
      <c r="AE50" s="35">
        <f t="shared" si="25"/>
        <v>2200</v>
      </c>
      <c r="AF50" s="36"/>
      <c r="AG50" s="19">
        <f t="shared" si="4"/>
        <v>7001.2</v>
      </c>
      <c r="AH50" s="19">
        <f t="shared" si="5"/>
        <v>6982</v>
      </c>
      <c r="AI50" s="19">
        <f t="shared" si="6"/>
        <v>7001.15</v>
      </c>
      <c r="AJ50" s="19">
        <f t="shared" si="7"/>
        <v>-4.9999999999272404E-2</v>
      </c>
    </row>
    <row r="51" spans="1:36" s="39" customFormat="1" ht="37.5" x14ac:dyDescent="0.3">
      <c r="A51" s="20" t="s">
        <v>32</v>
      </c>
      <c r="B51" s="29">
        <f t="shared" ref="B51:E52" si="26">B57+B84+B103</f>
        <v>2800.7999999999997</v>
      </c>
      <c r="C51" s="29">
        <f t="shared" si="26"/>
        <v>2800.7999999999997</v>
      </c>
      <c r="D51" s="29">
        <f t="shared" si="26"/>
        <v>2800.7999999999997</v>
      </c>
      <c r="E51" s="29">
        <f t="shared" si="26"/>
        <v>2800.7999999999997</v>
      </c>
      <c r="F51" s="29">
        <f>IFERROR(E51/B51*100,0)</f>
        <v>100</v>
      </c>
      <c r="G51" s="29">
        <f>IFERROR(E51/C51*100,0)</f>
        <v>100</v>
      </c>
      <c r="H51" s="29">
        <f t="shared" ref="H51:AE51" si="27">H57+H84+H103</f>
        <v>0</v>
      </c>
      <c r="I51" s="29">
        <f t="shared" si="27"/>
        <v>0</v>
      </c>
      <c r="J51" s="29">
        <f t="shared" si="27"/>
        <v>0</v>
      </c>
      <c r="K51" s="29">
        <f t="shared" si="27"/>
        <v>0</v>
      </c>
      <c r="L51" s="29">
        <f t="shared" si="27"/>
        <v>0</v>
      </c>
      <c r="M51" s="29">
        <f t="shared" si="27"/>
        <v>0</v>
      </c>
      <c r="N51" s="29">
        <f t="shared" si="27"/>
        <v>0</v>
      </c>
      <c r="O51" s="29">
        <f t="shared" si="27"/>
        <v>0</v>
      </c>
      <c r="P51" s="29">
        <f t="shared" si="27"/>
        <v>0</v>
      </c>
      <c r="Q51" s="29">
        <f t="shared" si="27"/>
        <v>0</v>
      </c>
      <c r="R51" s="29">
        <f t="shared" si="27"/>
        <v>0</v>
      </c>
      <c r="S51" s="29">
        <f t="shared" si="27"/>
        <v>0</v>
      </c>
      <c r="T51" s="29">
        <f t="shared" si="27"/>
        <v>0</v>
      </c>
      <c r="U51" s="29">
        <f t="shared" si="27"/>
        <v>0</v>
      </c>
      <c r="V51" s="29">
        <f t="shared" si="27"/>
        <v>0</v>
      </c>
      <c r="W51" s="29">
        <f t="shared" si="27"/>
        <v>0</v>
      </c>
      <c r="X51" s="29">
        <f t="shared" si="27"/>
        <v>2800.7999999999997</v>
      </c>
      <c r="Y51" s="29">
        <f t="shared" si="27"/>
        <v>0</v>
      </c>
      <c r="Z51" s="29">
        <f t="shared" si="27"/>
        <v>0</v>
      </c>
      <c r="AA51" s="29">
        <f t="shared" si="27"/>
        <v>0</v>
      </c>
      <c r="AB51" s="29">
        <f t="shared" si="27"/>
        <v>0</v>
      </c>
      <c r="AC51" s="29">
        <f t="shared" si="27"/>
        <v>2800.7999999999997</v>
      </c>
      <c r="AD51" s="29">
        <f t="shared" si="27"/>
        <v>0</v>
      </c>
      <c r="AE51" s="29">
        <f t="shared" si="27"/>
        <v>0</v>
      </c>
      <c r="AF51" s="37"/>
      <c r="AG51" s="38">
        <f t="shared" si="4"/>
        <v>2800.7999999999997</v>
      </c>
      <c r="AH51" s="38">
        <f t="shared" si="5"/>
        <v>2800.7999999999997</v>
      </c>
      <c r="AI51" s="38">
        <f t="shared" si="6"/>
        <v>2800.7999999999997</v>
      </c>
      <c r="AJ51" s="38">
        <f t="shared" si="7"/>
        <v>0</v>
      </c>
    </row>
    <row r="52" spans="1:36" s="39" customFormat="1" x14ac:dyDescent="0.3">
      <c r="A52" s="16" t="s">
        <v>33</v>
      </c>
      <c r="B52" s="29">
        <f t="shared" si="26"/>
        <v>4200.3999999999996</v>
      </c>
      <c r="C52" s="29">
        <f t="shared" si="26"/>
        <v>4200.3999999999996</v>
      </c>
      <c r="D52" s="29">
        <f t="shared" si="26"/>
        <v>4200.3499999999995</v>
      </c>
      <c r="E52" s="29">
        <f t="shared" si="26"/>
        <v>4200.3499999999995</v>
      </c>
      <c r="F52" s="29">
        <f>IFERROR(E52/B52*100,0)</f>
        <v>99.998809637177416</v>
      </c>
      <c r="G52" s="29">
        <f>IFERROR(E52/C52*100,0)</f>
        <v>99.998809637177416</v>
      </c>
      <c r="H52" s="29">
        <f t="shared" ref="H52:AE52" si="28">H58+H85+H104</f>
        <v>0</v>
      </c>
      <c r="I52" s="29">
        <f t="shared" si="28"/>
        <v>0</v>
      </c>
      <c r="J52" s="29">
        <f t="shared" si="28"/>
        <v>0</v>
      </c>
      <c r="K52" s="29">
        <f t="shared" si="28"/>
        <v>0</v>
      </c>
      <c r="L52" s="29">
        <f t="shared" si="28"/>
        <v>0</v>
      </c>
      <c r="M52" s="29">
        <f t="shared" si="28"/>
        <v>0</v>
      </c>
      <c r="N52" s="29">
        <f t="shared" si="28"/>
        <v>0</v>
      </c>
      <c r="O52" s="29">
        <f t="shared" si="28"/>
        <v>0</v>
      </c>
      <c r="P52" s="29">
        <f t="shared" si="28"/>
        <v>0</v>
      </c>
      <c r="Q52" s="29">
        <f t="shared" si="28"/>
        <v>0</v>
      </c>
      <c r="R52" s="29">
        <f t="shared" si="28"/>
        <v>0</v>
      </c>
      <c r="S52" s="29">
        <f t="shared" si="28"/>
        <v>0</v>
      </c>
      <c r="T52" s="29">
        <f t="shared" si="28"/>
        <v>0</v>
      </c>
      <c r="U52" s="29">
        <f t="shared" si="28"/>
        <v>0</v>
      </c>
      <c r="V52" s="29">
        <f t="shared" si="28"/>
        <v>60</v>
      </c>
      <c r="W52" s="29">
        <f t="shared" si="28"/>
        <v>0</v>
      </c>
      <c r="X52" s="29">
        <f t="shared" si="28"/>
        <v>4121.2</v>
      </c>
      <c r="Y52" s="29">
        <f t="shared" si="28"/>
        <v>0</v>
      </c>
      <c r="Z52" s="29">
        <f t="shared" si="28"/>
        <v>19.2</v>
      </c>
      <c r="AA52" s="29">
        <f t="shared" si="28"/>
        <v>99.15</v>
      </c>
      <c r="AB52" s="29">
        <f t="shared" si="28"/>
        <v>0</v>
      </c>
      <c r="AC52" s="29">
        <f t="shared" si="28"/>
        <v>1901.2</v>
      </c>
      <c r="AD52" s="29">
        <f t="shared" si="28"/>
        <v>0</v>
      </c>
      <c r="AE52" s="29">
        <f t="shared" si="28"/>
        <v>2200</v>
      </c>
      <c r="AF52" s="37"/>
      <c r="AG52" s="38">
        <f t="shared" si="4"/>
        <v>4200.3999999999996</v>
      </c>
      <c r="AH52" s="38">
        <f t="shared" si="5"/>
        <v>4181.2</v>
      </c>
      <c r="AI52" s="38">
        <f t="shared" si="6"/>
        <v>4200.3500000000004</v>
      </c>
      <c r="AJ52" s="38">
        <f t="shared" si="7"/>
        <v>-5.0000000000181899E-2</v>
      </c>
    </row>
    <row r="53" spans="1:36" s="39" customFormat="1" ht="37.5" x14ac:dyDescent="0.3">
      <c r="A53" s="40" t="s">
        <v>34</v>
      </c>
      <c r="B53" s="41">
        <f>B59+B86+B105</f>
        <v>311.20000000000005</v>
      </c>
      <c r="C53" s="41">
        <f t="shared" ref="C53:E53" si="29">C59+C86+C105</f>
        <v>311.20000000000005</v>
      </c>
      <c r="D53" s="41">
        <f t="shared" si="29"/>
        <v>311.20000000000005</v>
      </c>
      <c r="E53" s="41">
        <f t="shared" si="29"/>
        <v>311.20000000000005</v>
      </c>
      <c r="F53" s="41">
        <f>IFERROR(E53/B53*100,0)</f>
        <v>100</v>
      </c>
      <c r="G53" s="41">
        <f>IFERROR(E53/C53*100,0)</f>
        <v>100</v>
      </c>
      <c r="H53" s="41">
        <f>H59+H86+H105</f>
        <v>0</v>
      </c>
      <c r="I53" s="41">
        <f t="shared" ref="I53:AE53" si="30">I59+I86+I105</f>
        <v>0</v>
      </c>
      <c r="J53" s="41">
        <f t="shared" si="30"/>
        <v>0</v>
      </c>
      <c r="K53" s="41">
        <f t="shared" si="30"/>
        <v>0</v>
      </c>
      <c r="L53" s="41">
        <f t="shared" si="30"/>
        <v>0</v>
      </c>
      <c r="M53" s="41">
        <f t="shared" si="30"/>
        <v>0</v>
      </c>
      <c r="N53" s="41">
        <f t="shared" si="30"/>
        <v>0</v>
      </c>
      <c r="O53" s="41">
        <f t="shared" si="30"/>
        <v>0</v>
      </c>
      <c r="P53" s="41">
        <f t="shared" si="30"/>
        <v>0</v>
      </c>
      <c r="Q53" s="41">
        <f t="shared" si="30"/>
        <v>0</v>
      </c>
      <c r="R53" s="41">
        <f t="shared" si="30"/>
        <v>0</v>
      </c>
      <c r="S53" s="41">
        <f t="shared" si="30"/>
        <v>0</v>
      </c>
      <c r="T53" s="41">
        <f t="shared" si="30"/>
        <v>0</v>
      </c>
      <c r="U53" s="41">
        <f t="shared" si="30"/>
        <v>0</v>
      </c>
      <c r="V53" s="41">
        <f t="shared" si="30"/>
        <v>0</v>
      </c>
      <c r="W53" s="41">
        <f t="shared" si="30"/>
        <v>0</v>
      </c>
      <c r="X53" s="41">
        <f t="shared" si="30"/>
        <v>311.20000000000005</v>
      </c>
      <c r="Y53" s="41">
        <f t="shared" si="30"/>
        <v>0</v>
      </c>
      <c r="Z53" s="41">
        <f t="shared" si="30"/>
        <v>0</v>
      </c>
      <c r="AA53" s="41">
        <f t="shared" si="30"/>
        <v>0</v>
      </c>
      <c r="AB53" s="41">
        <f t="shared" si="30"/>
        <v>0</v>
      </c>
      <c r="AC53" s="41">
        <f t="shared" si="30"/>
        <v>311.20000000000005</v>
      </c>
      <c r="AD53" s="41">
        <f t="shared" si="30"/>
        <v>0</v>
      </c>
      <c r="AE53" s="41">
        <f t="shared" si="30"/>
        <v>0</v>
      </c>
      <c r="AF53" s="37"/>
      <c r="AG53" s="38">
        <f t="shared" si="4"/>
        <v>311.20000000000005</v>
      </c>
      <c r="AH53" s="38">
        <f t="shared" si="5"/>
        <v>311.20000000000005</v>
      </c>
      <c r="AI53" s="38">
        <f t="shared" si="6"/>
        <v>311.20000000000005</v>
      </c>
      <c r="AJ53" s="38">
        <f t="shared" si="7"/>
        <v>0</v>
      </c>
    </row>
    <row r="54" spans="1:36" s="15" customFormat="1" ht="29.25" customHeight="1" x14ac:dyDescent="0.25">
      <c r="A54" s="141" t="s">
        <v>78</v>
      </c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3"/>
      <c r="AF54" s="37"/>
      <c r="AG54" s="19">
        <f t="shared" si="4"/>
        <v>0</v>
      </c>
      <c r="AH54" s="19">
        <f t="shared" si="5"/>
        <v>0</v>
      </c>
      <c r="AI54" s="19">
        <f t="shared" si="6"/>
        <v>0</v>
      </c>
      <c r="AJ54" s="19">
        <f t="shared" si="7"/>
        <v>0</v>
      </c>
    </row>
    <row r="55" spans="1:36" s="15" customFormat="1" ht="41.25" customHeight="1" x14ac:dyDescent="0.3">
      <c r="A55" s="22" t="s">
        <v>37</v>
      </c>
      <c r="B55" s="17">
        <f>B56+B57+B58+B60</f>
        <v>488.44400000000002</v>
      </c>
      <c r="C55" s="17">
        <f>C56+C57+C58+C60</f>
        <v>488.44400000000002</v>
      </c>
      <c r="D55" s="17">
        <f>D56+D57+D58+D60</f>
        <v>488.44400000000002</v>
      </c>
      <c r="E55" s="17">
        <f>E56+E57+E58+E60</f>
        <v>488.44400000000002</v>
      </c>
      <c r="F55" s="17">
        <f>IFERROR(E55/B55*100,0)</f>
        <v>100</v>
      </c>
      <c r="G55" s="17">
        <f t="shared" ref="G55:G60" si="31">IFERROR(E55/C55*100,0)</f>
        <v>100</v>
      </c>
      <c r="H55" s="17">
        <f>H56+H57+H58+H60</f>
        <v>0</v>
      </c>
      <c r="I55" s="17">
        <f>I56+I57+I58+I60</f>
        <v>0</v>
      </c>
      <c r="J55" s="17">
        <f>J56+J57+J58+J60</f>
        <v>0</v>
      </c>
      <c r="K55" s="17">
        <f>K56+K57+K58+K60</f>
        <v>0</v>
      </c>
      <c r="L55" s="17">
        <f t="shared" ref="L55:AE55" si="32">L56+L57+L58+L60</f>
        <v>0</v>
      </c>
      <c r="M55" s="17">
        <f t="shared" si="32"/>
        <v>0</v>
      </c>
      <c r="N55" s="17">
        <f t="shared" si="32"/>
        <v>0</v>
      </c>
      <c r="O55" s="17">
        <f t="shared" si="32"/>
        <v>0</v>
      </c>
      <c r="P55" s="17">
        <f t="shared" si="32"/>
        <v>0</v>
      </c>
      <c r="Q55" s="17">
        <f t="shared" si="32"/>
        <v>0</v>
      </c>
      <c r="R55" s="17">
        <f t="shared" si="32"/>
        <v>0</v>
      </c>
      <c r="S55" s="17">
        <f t="shared" si="32"/>
        <v>0</v>
      </c>
      <c r="T55" s="17">
        <f t="shared" si="32"/>
        <v>0</v>
      </c>
      <c r="U55" s="17">
        <f t="shared" si="32"/>
        <v>0</v>
      </c>
      <c r="V55" s="17">
        <f t="shared" si="32"/>
        <v>0</v>
      </c>
      <c r="W55" s="17">
        <f t="shared" si="32"/>
        <v>0</v>
      </c>
      <c r="X55" s="17">
        <f t="shared" si="32"/>
        <v>488.44400000000002</v>
      </c>
      <c r="Y55" s="17">
        <f t="shared" si="32"/>
        <v>0</v>
      </c>
      <c r="Z55" s="17">
        <f t="shared" si="32"/>
        <v>0</v>
      </c>
      <c r="AA55" s="17">
        <f t="shared" si="32"/>
        <v>0</v>
      </c>
      <c r="AB55" s="17">
        <f>AB56+AB57+AB58+AB60</f>
        <v>0</v>
      </c>
      <c r="AC55" s="17">
        <f t="shared" si="32"/>
        <v>488.44400000000002</v>
      </c>
      <c r="AD55" s="17">
        <f t="shared" si="32"/>
        <v>0</v>
      </c>
      <c r="AE55" s="17">
        <f t="shared" si="32"/>
        <v>0</v>
      </c>
      <c r="AF55" s="42"/>
      <c r="AG55" s="19">
        <f t="shared" si="4"/>
        <v>488.44400000000002</v>
      </c>
      <c r="AH55" s="19">
        <f t="shared" si="5"/>
        <v>488.44400000000002</v>
      </c>
      <c r="AI55" s="19">
        <f t="shared" si="6"/>
        <v>488.44400000000002</v>
      </c>
      <c r="AJ55" s="19">
        <f t="shared" si="7"/>
        <v>0</v>
      </c>
    </row>
    <row r="56" spans="1:36" s="39" customFormat="1" ht="20.25" customHeight="1" x14ac:dyDescent="0.3">
      <c r="A56" s="16" t="s">
        <v>31</v>
      </c>
      <c r="B56" s="23">
        <v>0</v>
      </c>
      <c r="C56" s="23">
        <v>0</v>
      </c>
      <c r="D56" s="23">
        <v>0</v>
      </c>
      <c r="E56" s="23">
        <v>0</v>
      </c>
      <c r="F56" s="23">
        <f t="shared" ref="F56:F60" si="33">IFERROR(E56/B56*100,0)</f>
        <v>0</v>
      </c>
      <c r="G56" s="23">
        <f t="shared" si="31"/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3">
        <v>0</v>
      </c>
      <c r="T56" s="23">
        <v>0</v>
      </c>
      <c r="U56" s="23">
        <v>0</v>
      </c>
      <c r="V56" s="23">
        <v>0</v>
      </c>
      <c r="W56" s="23">
        <v>0</v>
      </c>
      <c r="X56" s="23">
        <v>0</v>
      </c>
      <c r="Y56" s="23">
        <v>0</v>
      </c>
      <c r="Z56" s="23">
        <v>0</v>
      </c>
      <c r="AA56" s="23">
        <v>0</v>
      </c>
      <c r="AB56" s="23">
        <v>0</v>
      </c>
      <c r="AC56" s="23">
        <v>0</v>
      </c>
      <c r="AD56" s="23">
        <v>0</v>
      </c>
      <c r="AE56" s="23">
        <v>0</v>
      </c>
      <c r="AF56" s="37"/>
      <c r="AG56" s="38">
        <f t="shared" si="4"/>
        <v>0</v>
      </c>
      <c r="AH56" s="38">
        <f t="shared" si="5"/>
        <v>0</v>
      </c>
      <c r="AI56" s="38">
        <f t="shared" si="6"/>
        <v>0</v>
      </c>
      <c r="AJ56" s="38">
        <f t="shared" si="7"/>
        <v>0</v>
      </c>
    </row>
    <row r="57" spans="1:36" s="39" customFormat="1" ht="37.5" x14ac:dyDescent="0.3">
      <c r="A57" s="20" t="s">
        <v>32</v>
      </c>
      <c r="B57" s="29">
        <f>B63+B68+B73+B78</f>
        <v>439.6</v>
      </c>
      <c r="C57" s="29">
        <f>C63</f>
        <v>439.6</v>
      </c>
      <c r="D57" s="29">
        <f>D63</f>
        <v>439.6</v>
      </c>
      <c r="E57" s="29">
        <f>E63+E68+E73+E78</f>
        <v>439.6</v>
      </c>
      <c r="F57" s="29">
        <f t="shared" si="33"/>
        <v>100</v>
      </c>
      <c r="G57" s="29">
        <f t="shared" si="31"/>
        <v>100</v>
      </c>
      <c r="H57" s="29">
        <f t="shared" ref="H57:V57" si="34">H68+H73+H78</f>
        <v>0</v>
      </c>
      <c r="I57" s="29">
        <f t="shared" si="34"/>
        <v>0</v>
      </c>
      <c r="J57" s="29">
        <f t="shared" si="34"/>
        <v>0</v>
      </c>
      <c r="K57" s="29">
        <f t="shared" si="34"/>
        <v>0</v>
      </c>
      <c r="L57" s="29">
        <f t="shared" si="34"/>
        <v>0</v>
      </c>
      <c r="M57" s="29">
        <f t="shared" si="34"/>
        <v>0</v>
      </c>
      <c r="N57" s="29">
        <f t="shared" si="34"/>
        <v>0</v>
      </c>
      <c r="O57" s="29">
        <f t="shared" si="34"/>
        <v>0</v>
      </c>
      <c r="P57" s="29">
        <f t="shared" si="34"/>
        <v>0</v>
      </c>
      <c r="Q57" s="29">
        <f t="shared" si="34"/>
        <v>0</v>
      </c>
      <c r="R57" s="29">
        <f t="shared" si="34"/>
        <v>0</v>
      </c>
      <c r="S57" s="29">
        <f t="shared" si="34"/>
        <v>0</v>
      </c>
      <c r="T57" s="29">
        <f t="shared" si="34"/>
        <v>0</v>
      </c>
      <c r="U57" s="29">
        <f t="shared" si="34"/>
        <v>0</v>
      </c>
      <c r="V57" s="29">
        <f t="shared" si="34"/>
        <v>0</v>
      </c>
      <c r="W57" s="29">
        <f>W68+W73+W8</f>
        <v>0</v>
      </c>
      <c r="X57" s="29">
        <f>X63+X68+X73+X78</f>
        <v>439.6</v>
      </c>
      <c r="Y57" s="29">
        <f t="shared" ref="Y57:AE57" si="35">Y68+Y73+Y78</f>
        <v>0</v>
      </c>
      <c r="Z57" s="29">
        <f t="shared" si="35"/>
        <v>0</v>
      </c>
      <c r="AA57" s="29">
        <f t="shared" si="35"/>
        <v>0</v>
      </c>
      <c r="AB57" s="29">
        <f t="shared" si="35"/>
        <v>0</v>
      </c>
      <c r="AC57" s="29">
        <f>AC63</f>
        <v>439.6</v>
      </c>
      <c r="AD57" s="29">
        <f t="shared" si="35"/>
        <v>0</v>
      </c>
      <c r="AE57" s="29">
        <f t="shared" si="35"/>
        <v>0</v>
      </c>
      <c r="AF57" s="37"/>
      <c r="AG57" s="38">
        <f t="shared" si="4"/>
        <v>439.6</v>
      </c>
      <c r="AH57" s="38">
        <f t="shared" si="5"/>
        <v>439.6</v>
      </c>
      <c r="AI57" s="38">
        <f t="shared" si="6"/>
        <v>439.6</v>
      </c>
      <c r="AJ57" s="38">
        <f t="shared" si="7"/>
        <v>0</v>
      </c>
    </row>
    <row r="58" spans="1:36" s="39" customFormat="1" x14ac:dyDescent="0.3">
      <c r="A58" s="16" t="s">
        <v>33</v>
      </c>
      <c r="B58" s="29">
        <f>B64+B69+B74+B79</f>
        <v>48.844000000000001</v>
      </c>
      <c r="C58" s="29">
        <f>C64</f>
        <v>48.844000000000001</v>
      </c>
      <c r="D58" s="29">
        <f>D64+D69+D74+D79</f>
        <v>48.844000000000001</v>
      </c>
      <c r="E58" s="29">
        <f>E64+E69+E74+E79</f>
        <v>48.844000000000001</v>
      </c>
      <c r="F58" s="29">
        <f t="shared" si="33"/>
        <v>100</v>
      </c>
      <c r="G58" s="29">
        <f t="shared" si="31"/>
        <v>100</v>
      </c>
      <c r="H58" s="29">
        <f t="shared" ref="H58:W58" si="36">H64+H69+H74+H79</f>
        <v>0</v>
      </c>
      <c r="I58" s="29">
        <f t="shared" si="36"/>
        <v>0</v>
      </c>
      <c r="J58" s="29">
        <f t="shared" si="36"/>
        <v>0</v>
      </c>
      <c r="K58" s="29">
        <f t="shared" si="36"/>
        <v>0</v>
      </c>
      <c r="L58" s="29">
        <f t="shared" si="36"/>
        <v>0</v>
      </c>
      <c r="M58" s="29">
        <f t="shared" si="36"/>
        <v>0</v>
      </c>
      <c r="N58" s="29">
        <f t="shared" si="36"/>
        <v>0</v>
      </c>
      <c r="O58" s="29">
        <f t="shared" si="36"/>
        <v>0</v>
      </c>
      <c r="P58" s="29">
        <f t="shared" si="36"/>
        <v>0</v>
      </c>
      <c r="Q58" s="29">
        <f t="shared" si="36"/>
        <v>0</v>
      </c>
      <c r="R58" s="29">
        <f t="shared" si="36"/>
        <v>0</v>
      </c>
      <c r="S58" s="29">
        <f t="shared" si="36"/>
        <v>0</v>
      </c>
      <c r="T58" s="29">
        <f t="shared" si="36"/>
        <v>0</v>
      </c>
      <c r="U58" s="29">
        <f t="shared" si="36"/>
        <v>0</v>
      </c>
      <c r="V58" s="29">
        <f t="shared" si="36"/>
        <v>0</v>
      </c>
      <c r="W58" s="29">
        <f t="shared" si="36"/>
        <v>0</v>
      </c>
      <c r="X58" s="29">
        <f>X64+X69+X74+X79</f>
        <v>48.844000000000001</v>
      </c>
      <c r="Y58" s="29">
        <f t="shared" ref="Y58:AE58" si="37">Y64+Y69+Y74+Y79</f>
        <v>0</v>
      </c>
      <c r="Z58" s="29">
        <f t="shared" si="37"/>
        <v>0</v>
      </c>
      <c r="AA58" s="29">
        <f t="shared" si="37"/>
        <v>0</v>
      </c>
      <c r="AB58" s="29">
        <f t="shared" si="37"/>
        <v>0</v>
      </c>
      <c r="AC58" s="29">
        <f t="shared" si="37"/>
        <v>48.844000000000001</v>
      </c>
      <c r="AD58" s="29">
        <f t="shared" si="37"/>
        <v>0</v>
      </c>
      <c r="AE58" s="29">
        <f t="shared" si="37"/>
        <v>0</v>
      </c>
      <c r="AF58" s="37"/>
      <c r="AG58" s="38">
        <f t="shared" si="4"/>
        <v>48.844000000000001</v>
      </c>
      <c r="AH58" s="38">
        <f t="shared" si="5"/>
        <v>48.844000000000001</v>
      </c>
      <c r="AI58" s="38">
        <f t="shared" si="6"/>
        <v>48.844000000000001</v>
      </c>
      <c r="AJ58" s="38">
        <f t="shared" si="7"/>
        <v>0</v>
      </c>
    </row>
    <row r="59" spans="1:36" s="39" customFormat="1" ht="37.5" x14ac:dyDescent="0.3">
      <c r="A59" s="40" t="s">
        <v>34</v>
      </c>
      <c r="B59" s="41">
        <f>B70+B75+B80+B65</f>
        <v>48.84</v>
      </c>
      <c r="C59" s="41">
        <f t="shared" ref="C59:E59" si="38">C70+C75+C80+C65</f>
        <v>48.84</v>
      </c>
      <c r="D59" s="41">
        <f t="shared" si="38"/>
        <v>48.84</v>
      </c>
      <c r="E59" s="41">
        <f t="shared" si="38"/>
        <v>48.84</v>
      </c>
      <c r="F59" s="41">
        <f t="shared" si="33"/>
        <v>100</v>
      </c>
      <c r="G59" s="41">
        <f t="shared" si="31"/>
        <v>100</v>
      </c>
      <c r="H59" s="41">
        <f>H70</f>
        <v>0</v>
      </c>
      <c r="I59" s="41">
        <f t="shared" ref="I59:AE59" si="39">I70</f>
        <v>0</v>
      </c>
      <c r="J59" s="41">
        <f t="shared" si="39"/>
        <v>0</v>
      </c>
      <c r="K59" s="41">
        <f t="shared" si="39"/>
        <v>0</v>
      </c>
      <c r="L59" s="41">
        <f t="shared" si="39"/>
        <v>0</v>
      </c>
      <c r="M59" s="41">
        <f t="shared" si="39"/>
        <v>0</v>
      </c>
      <c r="N59" s="41">
        <f t="shared" si="39"/>
        <v>0</v>
      </c>
      <c r="O59" s="41">
        <f t="shared" si="39"/>
        <v>0</v>
      </c>
      <c r="P59" s="41">
        <f>P70+P75+P80</f>
        <v>0</v>
      </c>
      <c r="Q59" s="41">
        <f t="shared" si="39"/>
        <v>0</v>
      </c>
      <c r="R59" s="41">
        <f t="shared" si="39"/>
        <v>0</v>
      </c>
      <c r="S59" s="41">
        <f t="shared" si="39"/>
        <v>0</v>
      </c>
      <c r="T59" s="41">
        <f t="shared" si="39"/>
        <v>0</v>
      </c>
      <c r="U59" s="41">
        <f t="shared" si="39"/>
        <v>0</v>
      </c>
      <c r="V59" s="41">
        <f t="shared" si="39"/>
        <v>0</v>
      </c>
      <c r="W59" s="41">
        <f t="shared" si="39"/>
        <v>0</v>
      </c>
      <c r="X59" s="41">
        <f>X70+X65</f>
        <v>48.84</v>
      </c>
      <c r="Y59" s="41">
        <f t="shared" ref="Y59:AC59" si="40">Y70+Y65</f>
        <v>0</v>
      </c>
      <c r="Z59" s="41">
        <f t="shared" si="40"/>
        <v>0</v>
      </c>
      <c r="AA59" s="41">
        <f t="shared" si="40"/>
        <v>0</v>
      </c>
      <c r="AB59" s="41">
        <f t="shared" si="40"/>
        <v>0</v>
      </c>
      <c r="AC59" s="41">
        <f t="shared" si="40"/>
        <v>48.84</v>
      </c>
      <c r="AD59" s="41">
        <f t="shared" si="39"/>
        <v>0</v>
      </c>
      <c r="AE59" s="41">
        <f t="shared" si="39"/>
        <v>0</v>
      </c>
      <c r="AF59" s="37"/>
      <c r="AG59" s="38">
        <f t="shared" si="4"/>
        <v>48.84</v>
      </c>
      <c r="AH59" s="38">
        <f t="shared" si="5"/>
        <v>48.84</v>
      </c>
      <c r="AI59" s="38">
        <f t="shared" si="6"/>
        <v>48.84</v>
      </c>
      <c r="AJ59" s="38">
        <f t="shared" si="7"/>
        <v>0</v>
      </c>
    </row>
    <row r="60" spans="1:36" s="39" customFormat="1" x14ac:dyDescent="0.3">
      <c r="A60" s="16" t="s">
        <v>35</v>
      </c>
      <c r="B60" s="29">
        <v>0</v>
      </c>
      <c r="C60" s="29">
        <v>0</v>
      </c>
      <c r="D60" s="29">
        <v>0</v>
      </c>
      <c r="E60" s="29">
        <v>0</v>
      </c>
      <c r="F60" s="29">
        <f t="shared" si="33"/>
        <v>0</v>
      </c>
      <c r="G60" s="29">
        <f t="shared" si="31"/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0</v>
      </c>
      <c r="U60" s="29">
        <v>0</v>
      </c>
      <c r="V60" s="29">
        <v>0</v>
      </c>
      <c r="W60" s="29">
        <v>0</v>
      </c>
      <c r="X60" s="29">
        <v>0</v>
      </c>
      <c r="Y60" s="29">
        <v>0</v>
      </c>
      <c r="Z60" s="29">
        <v>0</v>
      </c>
      <c r="AA60" s="29">
        <v>0</v>
      </c>
      <c r="AB60" s="29">
        <v>0</v>
      </c>
      <c r="AC60" s="29">
        <v>0</v>
      </c>
      <c r="AD60" s="29">
        <v>0</v>
      </c>
      <c r="AE60" s="29">
        <v>0</v>
      </c>
      <c r="AF60" s="37"/>
      <c r="AG60" s="38">
        <f t="shared" si="4"/>
        <v>0</v>
      </c>
      <c r="AH60" s="38">
        <f t="shared" si="5"/>
        <v>0</v>
      </c>
      <c r="AI60" s="38">
        <f t="shared" si="6"/>
        <v>0</v>
      </c>
      <c r="AJ60" s="38">
        <f t="shared" si="7"/>
        <v>0</v>
      </c>
    </row>
    <row r="61" spans="1:36" s="39" customFormat="1" ht="34.5" customHeight="1" x14ac:dyDescent="0.25">
      <c r="A61" s="144" t="s">
        <v>62</v>
      </c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6"/>
      <c r="AF61" s="42"/>
      <c r="AG61" s="38">
        <f t="shared" si="4"/>
        <v>0</v>
      </c>
      <c r="AH61" s="38">
        <f t="shared" si="5"/>
        <v>0</v>
      </c>
      <c r="AI61" s="38">
        <f t="shared" si="6"/>
        <v>0</v>
      </c>
      <c r="AJ61" s="38">
        <f t="shared" si="7"/>
        <v>0</v>
      </c>
    </row>
    <row r="62" spans="1:36" s="1" customFormat="1" x14ac:dyDescent="0.3">
      <c r="A62" s="16" t="s">
        <v>37</v>
      </c>
      <c r="B62" s="23">
        <f>B63+B64</f>
        <v>488.44400000000002</v>
      </c>
      <c r="C62" s="23">
        <f>C64+C63</f>
        <v>488.44400000000002</v>
      </c>
      <c r="D62" s="23">
        <f>D63+D64</f>
        <v>488.44400000000002</v>
      </c>
      <c r="E62" s="23">
        <f>E64+E63</f>
        <v>488.44400000000002</v>
      </c>
      <c r="F62" s="23">
        <f>IFERROR(E62/B62*100,0)</f>
        <v>100</v>
      </c>
      <c r="G62" s="23">
        <f>IFERROR(E62/C62*100,0)</f>
        <v>100</v>
      </c>
      <c r="H62" s="23">
        <f>H64</f>
        <v>0</v>
      </c>
      <c r="I62" s="23">
        <f>I64</f>
        <v>0</v>
      </c>
      <c r="J62" s="23">
        <f t="shared" ref="J62:AE62" si="41">J64</f>
        <v>0</v>
      </c>
      <c r="K62" s="23">
        <f t="shared" si="41"/>
        <v>0</v>
      </c>
      <c r="L62" s="23">
        <f t="shared" si="41"/>
        <v>0</v>
      </c>
      <c r="M62" s="23">
        <f t="shared" si="41"/>
        <v>0</v>
      </c>
      <c r="N62" s="23">
        <f t="shared" si="41"/>
        <v>0</v>
      </c>
      <c r="O62" s="23">
        <f t="shared" si="41"/>
        <v>0</v>
      </c>
      <c r="P62" s="23">
        <f t="shared" si="41"/>
        <v>0</v>
      </c>
      <c r="Q62" s="23">
        <f t="shared" si="41"/>
        <v>0</v>
      </c>
      <c r="R62" s="23">
        <f t="shared" si="41"/>
        <v>0</v>
      </c>
      <c r="S62" s="23">
        <f t="shared" si="41"/>
        <v>0</v>
      </c>
      <c r="T62" s="23">
        <f t="shared" si="41"/>
        <v>0</v>
      </c>
      <c r="U62" s="23">
        <f t="shared" si="41"/>
        <v>0</v>
      </c>
      <c r="V62" s="23">
        <f t="shared" si="41"/>
        <v>0</v>
      </c>
      <c r="W62" s="23">
        <f t="shared" si="41"/>
        <v>0</v>
      </c>
      <c r="X62" s="23">
        <f>X63+X64</f>
        <v>488.44400000000002</v>
      </c>
      <c r="Y62" s="23">
        <f t="shared" si="41"/>
        <v>0</v>
      </c>
      <c r="Z62" s="23">
        <f t="shared" si="41"/>
        <v>0</v>
      </c>
      <c r="AA62" s="23">
        <f t="shared" si="41"/>
        <v>0</v>
      </c>
      <c r="AB62" s="23">
        <f t="shared" si="41"/>
        <v>0</v>
      </c>
      <c r="AC62" s="23">
        <f>AC63+AC64</f>
        <v>488.44400000000002</v>
      </c>
      <c r="AD62" s="23">
        <f t="shared" si="41"/>
        <v>0</v>
      </c>
      <c r="AE62" s="23">
        <f t="shared" si="41"/>
        <v>0</v>
      </c>
      <c r="AF62" s="25"/>
      <c r="AG62" s="43">
        <f t="shared" si="4"/>
        <v>488.44400000000002</v>
      </c>
      <c r="AH62" s="43">
        <f t="shared" si="5"/>
        <v>488.44400000000002</v>
      </c>
      <c r="AI62" s="43">
        <f t="shared" si="6"/>
        <v>488.44400000000002</v>
      </c>
      <c r="AJ62" s="43">
        <f t="shared" si="7"/>
        <v>0</v>
      </c>
    </row>
    <row r="63" spans="1:36" s="44" customFormat="1" x14ac:dyDescent="0.3">
      <c r="A63" s="16" t="s">
        <v>39</v>
      </c>
      <c r="B63" s="23">
        <f>H63+J63+L63+N63+P63+R63+T63+V63+X63+Z63+AB63+AD63</f>
        <v>439.6</v>
      </c>
      <c r="C63" s="23">
        <f>H63+J63+L63+N63+P63+R63+T63+V63+X63+Z63+AB63</f>
        <v>439.6</v>
      </c>
      <c r="D63" s="23">
        <f>E63</f>
        <v>439.6</v>
      </c>
      <c r="E63" s="29">
        <f>I63+K63+M63+O63+Q63+S63+U63+W63+Y63+AA63+AC63+AE63</f>
        <v>439.6</v>
      </c>
      <c r="F63" s="23">
        <f>IFERROR(E63/B63*100,0)</f>
        <v>100</v>
      </c>
      <c r="G63" s="23">
        <f>IFERROR(E63/C63*100,0)</f>
        <v>100</v>
      </c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>
        <v>439.6</v>
      </c>
      <c r="Y63" s="24">
        <v>0</v>
      </c>
      <c r="Z63" s="24"/>
      <c r="AA63" s="24"/>
      <c r="AB63" s="24">
        <v>0</v>
      </c>
      <c r="AC63" s="24">
        <v>439.6</v>
      </c>
      <c r="AD63" s="24"/>
      <c r="AE63" s="24"/>
      <c r="AF63" s="25"/>
      <c r="AG63" s="43">
        <f t="shared" si="4"/>
        <v>439.6</v>
      </c>
      <c r="AH63" s="43">
        <f t="shared" si="5"/>
        <v>439.6</v>
      </c>
      <c r="AI63" s="43">
        <f t="shared" si="6"/>
        <v>439.6</v>
      </c>
      <c r="AJ63" s="43">
        <f t="shared" si="7"/>
        <v>0</v>
      </c>
    </row>
    <row r="64" spans="1:36" s="44" customFormat="1" x14ac:dyDescent="0.3">
      <c r="A64" s="16" t="s">
        <v>33</v>
      </c>
      <c r="B64" s="29">
        <f>H64+J64+L64+N64+P64+R64+T64+V64+X64+Z64+AB64+AD64</f>
        <v>48.844000000000001</v>
      </c>
      <c r="C64" s="29">
        <f>H64+J64+L64+N64+P64+R64+T64+V64+X64+Z64+AB64</f>
        <v>48.844000000000001</v>
      </c>
      <c r="D64" s="29">
        <f>E64</f>
        <v>48.844000000000001</v>
      </c>
      <c r="E64" s="29">
        <f>I64+K64+M64+O64+Q64+S64+U64+W64+Y64+AA64+AC64+AE64</f>
        <v>48.844000000000001</v>
      </c>
      <c r="F64" s="29">
        <f>IFERROR(E64/B64*100,0)</f>
        <v>100</v>
      </c>
      <c r="G64" s="29">
        <f>IFERROR(E64/C64*100,0)</f>
        <v>100</v>
      </c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>
        <v>48.844000000000001</v>
      </c>
      <c r="Y64" s="24">
        <v>0</v>
      </c>
      <c r="Z64" s="24">
        <v>0</v>
      </c>
      <c r="AA64" s="24"/>
      <c r="AB64" s="24">
        <v>0</v>
      </c>
      <c r="AC64" s="24">
        <v>48.844000000000001</v>
      </c>
      <c r="AD64" s="24">
        <v>0</v>
      </c>
      <c r="AE64" s="24"/>
      <c r="AF64" s="25"/>
      <c r="AG64" s="43">
        <f t="shared" si="4"/>
        <v>48.844000000000001</v>
      </c>
      <c r="AH64" s="43">
        <f t="shared" si="5"/>
        <v>48.844000000000001</v>
      </c>
      <c r="AI64" s="43">
        <f t="shared" si="6"/>
        <v>48.844000000000001</v>
      </c>
      <c r="AJ64" s="43">
        <f t="shared" si="7"/>
        <v>0</v>
      </c>
    </row>
    <row r="65" spans="1:366" s="44" customFormat="1" ht="37.5" x14ac:dyDescent="0.3">
      <c r="A65" s="40" t="s">
        <v>34</v>
      </c>
      <c r="B65" s="41">
        <f>H65+J65+L65+N65+P65+R65+T65+V65+X65+Z65+AB65+AD65</f>
        <v>48.84</v>
      </c>
      <c r="C65" s="41">
        <f>H65+J65+L65+N65+P65+R65+T65+V65+X65+Z65+AB65</f>
        <v>48.84</v>
      </c>
      <c r="D65" s="41">
        <f>E65</f>
        <v>48.84</v>
      </c>
      <c r="E65" s="41">
        <f>I65+K65+M65+O65+Q65+S65+U65+W65+Y65+AA65+AC65+AE65</f>
        <v>48.84</v>
      </c>
      <c r="F65" s="41">
        <f>IFERROR(E65/B65*100,0)</f>
        <v>100</v>
      </c>
      <c r="G65" s="41">
        <f>IFERROR(E65/C65*100,0)</f>
        <v>100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47">
        <v>48.84</v>
      </c>
      <c r="Y65" s="98"/>
      <c r="Z65" s="98"/>
      <c r="AA65" s="98"/>
      <c r="AB65" s="98"/>
      <c r="AC65" s="47">
        <v>48.84</v>
      </c>
      <c r="AD65" s="98"/>
      <c r="AE65" s="99"/>
      <c r="AF65" s="25"/>
      <c r="AG65" s="43">
        <f t="shared" si="4"/>
        <v>48.84</v>
      </c>
      <c r="AH65" s="43">
        <f t="shared" si="5"/>
        <v>48.84</v>
      </c>
      <c r="AI65" s="43">
        <f t="shared" si="6"/>
        <v>48.84</v>
      </c>
      <c r="AJ65" s="43">
        <f t="shared" si="7"/>
        <v>0</v>
      </c>
    </row>
    <row r="66" spans="1:366" s="39" customFormat="1" ht="26.25" customHeight="1" x14ac:dyDescent="0.25">
      <c r="A66" s="144" t="s">
        <v>48</v>
      </c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6"/>
      <c r="AF66" s="42"/>
      <c r="AG66" s="38">
        <f t="shared" si="4"/>
        <v>0</v>
      </c>
      <c r="AH66" s="38">
        <f t="shared" si="5"/>
        <v>0</v>
      </c>
      <c r="AI66" s="38">
        <f t="shared" si="6"/>
        <v>0</v>
      </c>
      <c r="AJ66" s="38">
        <f t="shared" si="7"/>
        <v>0</v>
      </c>
    </row>
    <row r="67" spans="1:366" x14ac:dyDescent="0.3">
      <c r="A67" s="22" t="s">
        <v>37</v>
      </c>
      <c r="B67" s="17">
        <f>B69+B68</f>
        <v>0</v>
      </c>
      <c r="C67" s="17">
        <f>C69+C68</f>
        <v>0</v>
      </c>
      <c r="D67" s="17">
        <f>D69+D68</f>
        <v>0</v>
      </c>
      <c r="E67" s="17">
        <f>E69+E68</f>
        <v>0</v>
      </c>
      <c r="F67" s="17">
        <f t="shared" ref="F67:F70" si="42">IFERROR(E67/B67*100,0)</f>
        <v>0</v>
      </c>
      <c r="G67" s="17">
        <f t="shared" ref="G67:G70" si="43">IFERROR(E67/C67*100,0)</f>
        <v>0</v>
      </c>
      <c r="H67" s="17">
        <f>H69+H68</f>
        <v>0</v>
      </c>
      <c r="I67" s="17">
        <f t="shared" ref="I67:AE67" si="44">I69+I68</f>
        <v>0</v>
      </c>
      <c r="J67" s="17">
        <f t="shared" si="44"/>
        <v>0</v>
      </c>
      <c r="K67" s="17">
        <f t="shared" si="44"/>
        <v>0</v>
      </c>
      <c r="L67" s="17">
        <f t="shared" si="44"/>
        <v>0</v>
      </c>
      <c r="M67" s="17">
        <f t="shared" si="44"/>
        <v>0</v>
      </c>
      <c r="N67" s="17">
        <f t="shared" si="44"/>
        <v>0</v>
      </c>
      <c r="O67" s="17">
        <f t="shared" si="44"/>
        <v>0</v>
      </c>
      <c r="P67" s="17">
        <f>P69+P68</f>
        <v>0</v>
      </c>
      <c r="Q67" s="17">
        <f t="shared" si="44"/>
        <v>0</v>
      </c>
      <c r="R67" s="17">
        <f t="shared" si="44"/>
        <v>0</v>
      </c>
      <c r="S67" s="17">
        <f t="shared" si="44"/>
        <v>0</v>
      </c>
      <c r="T67" s="17">
        <f t="shared" si="44"/>
        <v>0</v>
      </c>
      <c r="U67" s="17">
        <f t="shared" si="44"/>
        <v>0</v>
      </c>
      <c r="V67" s="17">
        <f t="shared" si="44"/>
        <v>0</v>
      </c>
      <c r="W67" s="17">
        <f t="shared" si="44"/>
        <v>0</v>
      </c>
      <c r="X67" s="17">
        <f>X69+X68</f>
        <v>0</v>
      </c>
      <c r="Y67" s="17">
        <f t="shared" si="44"/>
        <v>0</v>
      </c>
      <c r="Z67" s="17">
        <f t="shared" si="44"/>
        <v>0</v>
      </c>
      <c r="AA67" s="17">
        <f>AA69+AA68</f>
        <v>0</v>
      </c>
      <c r="AB67" s="17">
        <f>AB69+AB68</f>
        <v>0</v>
      </c>
      <c r="AC67" s="17">
        <f>AC69+AC68</f>
        <v>0</v>
      </c>
      <c r="AD67" s="17">
        <f t="shared" si="44"/>
        <v>0</v>
      </c>
      <c r="AE67" s="17">
        <f t="shared" si="44"/>
        <v>0</v>
      </c>
      <c r="AF67" s="37"/>
      <c r="AG67" s="19">
        <f t="shared" si="4"/>
        <v>0</v>
      </c>
      <c r="AH67" s="19">
        <f t="shared" si="5"/>
        <v>0</v>
      </c>
      <c r="AI67" s="19">
        <f t="shared" si="6"/>
        <v>0</v>
      </c>
      <c r="AJ67" s="19">
        <f t="shared" si="7"/>
        <v>0</v>
      </c>
    </row>
    <row r="68" spans="1:366" s="15" customFormat="1" ht="36.75" customHeight="1" x14ac:dyDescent="0.3">
      <c r="A68" s="20" t="s">
        <v>32</v>
      </c>
      <c r="B68" s="23">
        <f>H68+J68+L68+N68+P68+R68+T68+V68+X68+Z68+AB68+AD68</f>
        <v>0</v>
      </c>
      <c r="C68" s="23">
        <f>H68</f>
        <v>0</v>
      </c>
      <c r="D68" s="23">
        <f>E68</f>
        <v>0</v>
      </c>
      <c r="E68" s="23">
        <f>I68</f>
        <v>0</v>
      </c>
      <c r="F68" s="23">
        <f t="shared" si="42"/>
        <v>0</v>
      </c>
      <c r="G68" s="23">
        <f t="shared" si="43"/>
        <v>0</v>
      </c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6"/>
      <c r="AB68" s="26"/>
      <c r="AC68" s="26"/>
      <c r="AD68" s="26"/>
      <c r="AE68" s="26"/>
      <c r="AF68" s="12"/>
      <c r="AG68" s="19">
        <f>H68+J68+L68+N68+P68+R68+T68+V68+X68+Z68+AB68+AD68</f>
        <v>0</v>
      </c>
      <c r="AH68" s="19">
        <f>H68+J68+L68+N68+P68+R68+T68+V68+X68</f>
        <v>0</v>
      </c>
      <c r="AI68" s="19">
        <f t="shared" si="6"/>
        <v>0</v>
      </c>
      <c r="AJ68" s="19">
        <f t="shared" si="7"/>
        <v>0</v>
      </c>
    </row>
    <row r="69" spans="1:366" s="15" customFormat="1" x14ac:dyDescent="0.3">
      <c r="A69" s="16" t="s">
        <v>33</v>
      </c>
      <c r="B69" s="29">
        <f>H69+J69+L69+N69+P69+R69+T69+V69+X69+Z69+AB69+AD69</f>
        <v>0</v>
      </c>
      <c r="C69" s="23">
        <f>H69</f>
        <v>0</v>
      </c>
      <c r="D69" s="23">
        <f>E69</f>
        <v>0</v>
      </c>
      <c r="E69" s="23">
        <f>I69</f>
        <v>0</v>
      </c>
      <c r="F69" s="23">
        <f t="shared" si="42"/>
        <v>0</v>
      </c>
      <c r="G69" s="23">
        <f t="shared" si="43"/>
        <v>0</v>
      </c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12"/>
      <c r="AG69" s="19">
        <f>H69+J69+L69+N69+P69+R69+T69+V69+X69+Z69+AB69+AD69</f>
        <v>0</v>
      </c>
      <c r="AH69" s="19">
        <f>H69+J69+L69+N69+P69+R69+T69+V69+X69</f>
        <v>0</v>
      </c>
      <c r="AI69" s="19">
        <f t="shared" si="6"/>
        <v>0</v>
      </c>
      <c r="AJ69" s="19">
        <f t="shared" si="7"/>
        <v>0</v>
      </c>
    </row>
    <row r="70" spans="1:366" s="49" customFormat="1" ht="32.25" customHeight="1" x14ac:dyDescent="0.3">
      <c r="A70" s="40" t="s">
        <v>34</v>
      </c>
      <c r="B70" s="41">
        <f>H70+J70+L70+N70+P70+R70+T70+V70+X70+Z70+AB70+AD70</f>
        <v>0</v>
      </c>
      <c r="C70" s="46">
        <f>H70</f>
        <v>0</v>
      </c>
      <c r="D70" s="41">
        <f>E70</f>
        <v>0</v>
      </c>
      <c r="E70" s="41">
        <f>I70+K70+M70+O70+Q70+S70+U70+W70+Y70+AA70+AC70+AE70</f>
        <v>0</v>
      </c>
      <c r="F70" s="41">
        <f t="shared" si="42"/>
        <v>0</v>
      </c>
      <c r="G70" s="41">
        <f t="shared" si="43"/>
        <v>0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37"/>
      <c r="AG70" s="48">
        <f>H70+J70+L70+N70+P70+R70+T70+V70+X70+Z70+AB70+AD70</f>
        <v>0</v>
      </c>
      <c r="AH70" s="48">
        <f>H70+J70+L70+N70+P70+R70+T70+V70+X70</f>
        <v>0</v>
      </c>
      <c r="AI70" s="48">
        <f t="shared" si="6"/>
        <v>0</v>
      </c>
      <c r="AJ70" s="48">
        <f t="shared" si="7"/>
        <v>0</v>
      </c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39"/>
      <c r="CG70" s="39"/>
      <c r="CH70" s="39"/>
      <c r="CI70" s="39"/>
      <c r="CJ70" s="39"/>
      <c r="CK70" s="39"/>
      <c r="CL70" s="39"/>
      <c r="CM70" s="39"/>
      <c r="CN70" s="39"/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  <c r="DD70" s="39"/>
      <c r="DE70" s="39"/>
      <c r="DF70" s="39"/>
      <c r="DG70" s="39"/>
      <c r="DH70" s="39"/>
      <c r="DI70" s="39"/>
      <c r="DJ70" s="39"/>
      <c r="DK70" s="39"/>
      <c r="DL70" s="39"/>
      <c r="DM70" s="39"/>
      <c r="DN70" s="39"/>
      <c r="DO70" s="39"/>
      <c r="DP70" s="39"/>
      <c r="DQ70" s="39"/>
      <c r="DR70" s="39"/>
      <c r="DS70" s="39"/>
      <c r="DT70" s="39"/>
      <c r="DU70" s="39"/>
      <c r="DV70" s="39"/>
      <c r="DW70" s="39"/>
      <c r="DX70" s="39"/>
      <c r="DY70" s="39"/>
      <c r="DZ70" s="39"/>
      <c r="EA70" s="39"/>
      <c r="EB70" s="39"/>
      <c r="EC70" s="39"/>
      <c r="ED70" s="39"/>
      <c r="EE70" s="39"/>
      <c r="EF70" s="39"/>
      <c r="EG70" s="39"/>
      <c r="EH70" s="39"/>
      <c r="EI70" s="39"/>
      <c r="EJ70" s="39"/>
      <c r="EK70" s="39"/>
      <c r="EL70" s="39"/>
      <c r="EM70" s="39"/>
      <c r="EN70" s="39"/>
      <c r="EO70" s="39"/>
      <c r="EP70" s="39"/>
      <c r="EQ70" s="39"/>
      <c r="ER70" s="39"/>
      <c r="ES70" s="39"/>
      <c r="ET70" s="39"/>
      <c r="EU70" s="39"/>
      <c r="EV70" s="39"/>
      <c r="EW70" s="39"/>
      <c r="EX70" s="39"/>
      <c r="EY70" s="39"/>
      <c r="EZ70" s="39"/>
      <c r="FA70" s="39"/>
      <c r="FB70" s="39"/>
      <c r="FC70" s="39"/>
      <c r="FD70" s="39"/>
      <c r="FE70" s="39"/>
      <c r="FF70" s="39"/>
      <c r="FG70" s="39"/>
      <c r="FH70" s="39"/>
      <c r="FI70" s="39"/>
      <c r="FJ70" s="39"/>
      <c r="FK70" s="39"/>
      <c r="FL70" s="39"/>
      <c r="FM70" s="39"/>
      <c r="FN70" s="39"/>
      <c r="FO70" s="39"/>
      <c r="FP70" s="39"/>
      <c r="FQ70" s="39"/>
      <c r="FR70" s="39"/>
      <c r="FS70" s="39"/>
      <c r="FT70" s="39"/>
      <c r="FU70" s="39"/>
      <c r="FV70" s="39"/>
      <c r="FW70" s="39"/>
      <c r="FX70" s="39"/>
      <c r="FY70" s="39"/>
      <c r="FZ70" s="39"/>
      <c r="GA70" s="39"/>
      <c r="GB70" s="39"/>
      <c r="GC70" s="39"/>
      <c r="GD70" s="39"/>
      <c r="GE70" s="39"/>
      <c r="GF70" s="39"/>
      <c r="GG70" s="39"/>
      <c r="GH70" s="39"/>
      <c r="GI70" s="39"/>
      <c r="GJ70" s="39"/>
      <c r="GK70" s="39"/>
      <c r="GL70" s="39"/>
      <c r="GM70" s="39"/>
      <c r="GN70" s="39"/>
      <c r="GO70" s="39"/>
      <c r="GP70" s="39"/>
      <c r="GQ70" s="39"/>
      <c r="GR70" s="39"/>
      <c r="GS70" s="39"/>
      <c r="GT70" s="39"/>
      <c r="GU70" s="39"/>
      <c r="GV70" s="39"/>
      <c r="GW70" s="39"/>
      <c r="GX70" s="39"/>
      <c r="GY70" s="39"/>
      <c r="GZ70" s="39"/>
      <c r="HA70" s="39"/>
      <c r="HB70" s="39"/>
      <c r="HC70" s="39"/>
      <c r="HD70" s="39"/>
      <c r="HE70" s="39"/>
      <c r="HF70" s="39"/>
      <c r="HG70" s="39"/>
      <c r="HH70" s="39"/>
      <c r="HI70" s="39"/>
      <c r="HJ70" s="39"/>
      <c r="HK70" s="39"/>
      <c r="HL70" s="39"/>
      <c r="HM70" s="39"/>
      <c r="HN70" s="39"/>
      <c r="HO70" s="39"/>
      <c r="HP70" s="39"/>
      <c r="HQ70" s="39"/>
      <c r="HR70" s="39"/>
      <c r="HS70" s="39"/>
      <c r="HT70" s="39"/>
      <c r="HU70" s="39"/>
      <c r="HV70" s="39"/>
      <c r="HW70" s="39"/>
      <c r="HX70" s="39"/>
      <c r="HY70" s="39"/>
      <c r="HZ70" s="39"/>
      <c r="IA70" s="39"/>
      <c r="IB70" s="39"/>
      <c r="IC70" s="39"/>
      <c r="ID70" s="39"/>
      <c r="IE70" s="39"/>
      <c r="IF70" s="39"/>
      <c r="IG70" s="39"/>
      <c r="IH70" s="39"/>
      <c r="II70" s="39"/>
      <c r="IJ70" s="39"/>
      <c r="IK70" s="39"/>
      <c r="IL70" s="39"/>
      <c r="IM70" s="39"/>
      <c r="IN70" s="39"/>
      <c r="IO70" s="39"/>
      <c r="IP70" s="39"/>
      <c r="IQ70" s="39"/>
      <c r="IR70" s="39"/>
      <c r="IS70" s="39"/>
      <c r="IT70" s="39"/>
      <c r="IU70" s="39"/>
      <c r="IV70" s="39"/>
      <c r="IW70" s="39"/>
      <c r="IX70" s="39"/>
      <c r="IY70" s="39"/>
      <c r="IZ70" s="39"/>
      <c r="JA70" s="39"/>
      <c r="JB70" s="39"/>
      <c r="JC70" s="39"/>
      <c r="JD70" s="39"/>
      <c r="JE70" s="39"/>
      <c r="JF70" s="39"/>
      <c r="JG70" s="39"/>
      <c r="JH70" s="39"/>
      <c r="JI70" s="39"/>
      <c r="JJ70" s="39"/>
      <c r="JK70" s="39"/>
      <c r="JL70" s="39"/>
      <c r="JM70" s="39"/>
      <c r="JN70" s="39"/>
      <c r="JO70" s="39"/>
      <c r="JP70" s="39"/>
      <c r="JQ70" s="39"/>
      <c r="JR70" s="39"/>
      <c r="JS70" s="39"/>
      <c r="JT70" s="39"/>
      <c r="JU70" s="39"/>
      <c r="JV70" s="39"/>
      <c r="JW70" s="39"/>
      <c r="JX70" s="39"/>
      <c r="JY70" s="39"/>
      <c r="JZ70" s="39"/>
      <c r="KA70" s="39"/>
      <c r="KB70" s="39"/>
      <c r="KC70" s="39"/>
      <c r="KD70" s="39"/>
      <c r="KE70" s="39"/>
      <c r="KF70" s="39"/>
      <c r="KG70" s="39"/>
      <c r="KH70" s="39"/>
      <c r="KI70" s="39"/>
      <c r="KJ70" s="39"/>
      <c r="KK70" s="39"/>
      <c r="KL70" s="39"/>
      <c r="KM70" s="39"/>
      <c r="KN70" s="39"/>
      <c r="KO70" s="39"/>
      <c r="KP70" s="39"/>
      <c r="KQ70" s="39"/>
      <c r="KR70" s="39"/>
      <c r="KS70" s="39"/>
      <c r="KT70" s="39"/>
      <c r="KU70" s="39"/>
      <c r="KV70" s="39"/>
      <c r="KW70" s="39"/>
      <c r="KX70" s="39"/>
      <c r="KY70" s="39"/>
      <c r="KZ70" s="39"/>
      <c r="LA70" s="39"/>
      <c r="LB70" s="39"/>
      <c r="LC70" s="39"/>
      <c r="LD70" s="39"/>
      <c r="LE70" s="39"/>
      <c r="LF70" s="39"/>
      <c r="LG70" s="39"/>
      <c r="LH70" s="39"/>
      <c r="LI70" s="39"/>
      <c r="LJ70" s="39"/>
      <c r="LK70" s="39"/>
      <c r="LL70" s="39"/>
      <c r="LM70" s="39"/>
      <c r="LN70" s="39"/>
      <c r="LO70" s="39"/>
      <c r="LP70" s="39"/>
      <c r="LQ70" s="39"/>
      <c r="LR70" s="39"/>
      <c r="LS70" s="39"/>
      <c r="LT70" s="39"/>
      <c r="LU70" s="39"/>
      <c r="LV70" s="39"/>
      <c r="LW70" s="39"/>
      <c r="LX70" s="39"/>
      <c r="LY70" s="39"/>
      <c r="LZ70" s="39"/>
      <c r="MA70" s="39"/>
      <c r="MB70" s="39"/>
      <c r="MC70" s="39"/>
      <c r="MD70" s="39"/>
      <c r="ME70" s="39"/>
      <c r="MF70" s="39"/>
      <c r="MG70" s="39"/>
      <c r="MH70" s="39"/>
      <c r="MI70" s="39"/>
      <c r="MJ70" s="39"/>
      <c r="MK70" s="39"/>
      <c r="ML70" s="39"/>
      <c r="MM70" s="39"/>
      <c r="MN70" s="39"/>
      <c r="MO70" s="39"/>
      <c r="MP70" s="39"/>
      <c r="MQ70" s="39"/>
      <c r="MR70" s="39"/>
      <c r="MS70" s="39"/>
      <c r="MT70" s="39"/>
      <c r="MU70" s="39"/>
      <c r="MV70" s="39"/>
      <c r="MW70" s="39"/>
      <c r="MX70" s="39"/>
      <c r="MY70" s="39"/>
      <c r="MZ70" s="39"/>
      <c r="NA70" s="39"/>
      <c r="NB70" s="39"/>
    </row>
    <row r="71" spans="1:366" s="15" customFormat="1" ht="41.25" customHeight="1" x14ac:dyDescent="0.25">
      <c r="A71" s="144" t="s">
        <v>49</v>
      </c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  <c r="Z71" s="145"/>
      <c r="AA71" s="145"/>
      <c r="AB71" s="145"/>
      <c r="AC71" s="145"/>
      <c r="AD71" s="145"/>
      <c r="AE71" s="146"/>
      <c r="AF71" s="42"/>
      <c r="AG71" s="19">
        <f t="shared" ref="AG71:AG99" si="45">H71+J71+L71+N71+P71+R71+T71+V71+X71+Z71+AB71+AD71</f>
        <v>0</v>
      </c>
      <c r="AH71" s="19">
        <f t="shared" ref="AH71:AH99" si="46">H71+J71+L71+N71+P71+R71+T71+V71+X71</f>
        <v>0</v>
      </c>
      <c r="AI71" s="19">
        <f t="shared" ref="AI71:AI99" si="47">I71+K71+M71+O71+Q71+S71+U71+W71+Y71+AA71+AC71+AE71</f>
        <v>0</v>
      </c>
      <c r="AJ71" s="19">
        <f t="shared" ref="AJ71:AJ99" si="48">E71-C71</f>
        <v>0</v>
      </c>
    </row>
    <row r="72" spans="1:366" x14ac:dyDescent="0.3">
      <c r="A72" s="22" t="s">
        <v>37</v>
      </c>
      <c r="B72" s="17">
        <f>B74+B73</f>
        <v>0</v>
      </c>
      <c r="C72" s="17">
        <f>C74+C73</f>
        <v>0</v>
      </c>
      <c r="D72" s="17">
        <f>D74+D73</f>
        <v>0</v>
      </c>
      <c r="E72" s="17">
        <f>E74+E73</f>
        <v>0</v>
      </c>
      <c r="F72" s="17">
        <f>IFERROR(E72/B72*100,0)</f>
        <v>0</v>
      </c>
      <c r="G72" s="17">
        <f>IFERROR(E72/C72*100,0)</f>
        <v>0</v>
      </c>
      <c r="H72" s="17">
        <f>H74+H73</f>
        <v>0</v>
      </c>
      <c r="I72" s="17">
        <f t="shared" ref="I72:AE72" si="49">I74+I73</f>
        <v>0</v>
      </c>
      <c r="J72" s="17">
        <f t="shared" si="49"/>
        <v>0</v>
      </c>
      <c r="K72" s="17">
        <f t="shared" si="49"/>
        <v>0</v>
      </c>
      <c r="L72" s="17">
        <f t="shared" si="49"/>
        <v>0</v>
      </c>
      <c r="M72" s="17">
        <f t="shared" si="49"/>
        <v>0</v>
      </c>
      <c r="N72" s="17">
        <f t="shared" si="49"/>
        <v>0</v>
      </c>
      <c r="O72" s="17">
        <f t="shared" si="49"/>
        <v>0</v>
      </c>
      <c r="P72" s="17">
        <f t="shared" si="49"/>
        <v>0</v>
      </c>
      <c r="Q72" s="17">
        <f t="shared" si="49"/>
        <v>0</v>
      </c>
      <c r="R72" s="17">
        <f t="shared" si="49"/>
        <v>0</v>
      </c>
      <c r="S72" s="17">
        <f t="shared" si="49"/>
        <v>0</v>
      </c>
      <c r="T72" s="17">
        <f t="shared" si="49"/>
        <v>0</v>
      </c>
      <c r="U72" s="17">
        <f t="shared" si="49"/>
        <v>0</v>
      </c>
      <c r="V72" s="17">
        <f t="shared" si="49"/>
        <v>0</v>
      </c>
      <c r="W72" s="17">
        <f t="shared" si="49"/>
        <v>0</v>
      </c>
      <c r="X72" s="17">
        <f t="shared" si="49"/>
        <v>0</v>
      </c>
      <c r="Y72" s="17">
        <f t="shared" si="49"/>
        <v>0</v>
      </c>
      <c r="Z72" s="17">
        <f t="shared" si="49"/>
        <v>0</v>
      </c>
      <c r="AA72" s="17">
        <f t="shared" si="49"/>
        <v>0</v>
      </c>
      <c r="AB72" s="17">
        <f t="shared" si="49"/>
        <v>0</v>
      </c>
      <c r="AC72" s="17">
        <f t="shared" si="49"/>
        <v>0</v>
      </c>
      <c r="AD72" s="17">
        <f t="shared" si="49"/>
        <v>0</v>
      </c>
      <c r="AE72" s="17">
        <f t="shared" si="49"/>
        <v>0</v>
      </c>
      <c r="AF72" s="37"/>
      <c r="AG72" s="19">
        <f t="shared" si="45"/>
        <v>0</v>
      </c>
      <c r="AH72" s="19">
        <f t="shared" si="46"/>
        <v>0</v>
      </c>
      <c r="AI72" s="19">
        <f t="shared" si="47"/>
        <v>0</v>
      </c>
      <c r="AJ72" s="19">
        <f t="shared" si="48"/>
        <v>0</v>
      </c>
    </row>
    <row r="73" spans="1:366" s="39" customFormat="1" ht="40.5" customHeight="1" x14ac:dyDescent="0.3">
      <c r="A73" s="20" t="s">
        <v>32</v>
      </c>
      <c r="B73" s="29">
        <f>H73+J73+L73+N73+P73+R73+T73+V73+X73+Z73+AB73+AD73</f>
        <v>0</v>
      </c>
      <c r="C73" s="29">
        <f>H73</f>
        <v>0</v>
      </c>
      <c r="D73" s="29">
        <f>E73</f>
        <v>0</v>
      </c>
      <c r="E73" s="29">
        <f>I73+K73+M73+O73+Q73+S73+U73+W73+Y73+AA73+AC73+AE73</f>
        <v>0</v>
      </c>
      <c r="F73" s="23">
        <f>IFERROR(E73/B73*100,0)</f>
        <v>0</v>
      </c>
      <c r="G73" s="23">
        <f>IFERROR(E73/C73*100,0)</f>
        <v>0</v>
      </c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37"/>
      <c r="AG73" s="19">
        <f t="shared" si="45"/>
        <v>0</v>
      </c>
      <c r="AH73" s="19">
        <f t="shared" si="46"/>
        <v>0</v>
      </c>
      <c r="AI73" s="19">
        <f t="shared" si="47"/>
        <v>0</v>
      </c>
      <c r="AJ73" s="19">
        <f t="shared" si="48"/>
        <v>0</v>
      </c>
    </row>
    <row r="74" spans="1:366" s="15" customFormat="1" ht="24.75" customHeight="1" x14ac:dyDescent="0.3">
      <c r="A74" s="16" t="s">
        <v>33</v>
      </c>
      <c r="B74" s="29">
        <f>H74+J74+L74+N74+P74+R74+T74+V74+X74+Z74+AB74+AD74</f>
        <v>0</v>
      </c>
      <c r="C74" s="29">
        <f>H74</f>
        <v>0</v>
      </c>
      <c r="D74" s="29">
        <f>E74</f>
        <v>0</v>
      </c>
      <c r="E74" s="29">
        <f>I74+K74+M74+O74+Q74+S74+U74+W74+Y74+AA74+AC74+AE74</f>
        <v>0</v>
      </c>
      <c r="F74" s="29">
        <f>IFERROR(E74/B74*100,0)</f>
        <v>0</v>
      </c>
      <c r="G74" s="29">
        <f>IFERROR(E74/C74*100,0)</f>
        <v>0</v>
      </c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12"/>
      <c r="AG74" s="19">
        <f t="shared" si="45"/>
        <v>0</v>
      </c>
      <c r="AH74" s="19">
        <f t="shared" si="46"/>
        <v>0</v>
      </c>
      <c r="AI74" s="19">
        <f t="shared" si="47"/>
        <v>0</v>
      </c>
      <c r="AJ74" s="19">
        <f t="shared" si="48"/>
        <v>0</v>
      </c>
    </row>
    <row r="75" spans="1:366" s="50" customFormat="1" ht="40.5" customHeight="1" x14ac:dyDescent="0.3">
      <c r="A75" s="40" t="s">
        <v>34</v>
      </c>
      <c r="B75" s="41">
        <f>H75+J75+L75+N75+P75+R75+T75+V75+X75+Z75+AB75+AD75</f>
        <v>0</v>
      </c>
      <c r="C75" s="41">
        <f>H75</f>
        <v>0</v>
      </c>
      <c r="D75" s="41">
        <f>E75</f>
        <v>0</v>
      </c>
      <c r="E75" s="41">
        <f>I75+K75+M75+O75+Q75+S75+U75+W75+Y75+AA75+AC75+AE75</f>
        <v>0</v>
      </c>
      <c r="F75" s="41">
        <f>IFERROR(E75/B75*100,0)</f>
        <v>0</v>
      </c>
      <c r="G75" s="41">
        <f>IFERROR(E75/C75*100,0)</f>
        <v>0</v>
      </c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12"/>
      <c r="AG75" s="48">
        <f t="shared" si="45"/>
        <v>0</v>
      </c>
      <c r="AH75" s="48">
        <f t="shared" si="46"/>
        <v>0</v>
      </c>
      <c r="AI75" s="48">
        <f t="shared" si="47"/>
        <v>0</v>
      </c>
      <c r="AJ75" s="48">
        <f t="shared" si="48"/>
        <v>0</v>
      </c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  <c r="IH75" s="15"/>
      <c r="II75" s="15"/>
      <c r="IJ75" s="15"/>
      <c r="IK75" s="15"/>
      <c r="IL75" s="15"/>
      <c r="IM75" s="15"/>
      <c r="IN75" s="15"/>
      <c r="IO75" s="15"/>
      <c r="IP75" s="15"/>
      <c r="IQ75" s="15"/>
      <c r="IR75" s="15"/>
      <c r="IS75" s="15"/>
      <c r="IT75" s="15"/>
      <c r="IU75" s="15"/>
      <c r="IV75" s="15"/>
      <c r="IW75" s="15"/>
      <c r="IX75" s="15"/>
      <c r="IY75" s="15"/>
      <c r="IZ75" s="15"/>
      <c r="JA75" s="15"/>
      <c r="JB75" s="15"/>
      <c r="JC75" s="15"/>
      <c r="JD75" s="15"/>
      <c r="JE75" s="15"/>
      <c r="JF75" s="15"/>
      <c r="JG75" s="15"/>
      <c r="JH75" s="15"/>
      <c r="JI75" s="15"/>
      <c r="JJ75" s="15"/>
      <c r="JK75" s="15"/>
      <c r="JL75" s="15"/>
      <c r="JM75" s="15"/>
      <c r="JN75" s="15"/>
      <c r="JO75" s="15"/>
      <c r="JP75" s="15"/>
      <c r="JQ75" s="15"/>
      <c r="JR75" s="15"/>
      <c r="JS75" s="15"/>
      <c r="JT75" s="15"/>
      <c r="JU75" s="15"/>
      <c r="JV75" s="15"/>
      <c r="JW75" s="15"/>
      <c r="JX75" s="15"/>
      <c r="JY75" s="15"/>
      <c r="JZ75" s="15"/>
      <c r="KA75" s="15"/>
      <c r="KB75" s="15"/>
      <c r="KC75" s="15"/>
      <c r="KD75" s="15"/>
      <c r="KE75" s="15"/>
      <c r="KF75" s="15"/>
      <c r="KG75" s="15"/>
      <c r="KH75" s="15"/>
      <c r="KI75" s="15"/>
      <c r="KJ75" s="15"/>
      <c r="KK75" s="15"/>
      <c r="KL75" s="15"/>
      <c r="KM75" s="15"/>
      <c r="KN75" s="15"/>
      <c r="KO75" s="15"/>
      <c r="KP75" s="15"/>
      <c r="KQ75" s="15"/>
      <c r="KR75" s="15"/>
      <c r="KS75" s="15"/>
      <c r="KT75" s="15"/>
      <c r="KU75" s="15"/>
      <c r="KV75" s="15"/>
      <c r="KW75" s="15"/>
      <c r="KX75" s="15"/>
      <c r="KY75" s="15"/>
      <c r="KZ75" s="15"/>
      <c r="LA75" s="15"/>
      <c r="LB75" s="15"/>
      <c r="LC75" s="15"/>
      <c r="LD75" s="15"/>
      <c r="LE75" s="15"/>
      <c r="LF75" s="15"/>
      <c r="LG75" s="15"/>
      <c r="LH75" s="15"/>
      <c r="LI75" s="15"/>
      <c r="LJ75" s="15"/>
      <c r="LK75" s="15"/>
      <c r="LL75" s="15"/>
      <c r="LM75" s="15"/>
      <c r="LN75" s="15"/>
      <c r="LO75" s="15"/>
      <c r="LP75" s="15"/>
      <c r="LQ75" s="15"/>
      <c r="LR75" s="15"/>
      <c r="LS75" s="15"/>
      <c r="LT75" s="15"/>
      <c r="LU75" s="15"/>
      <c r="LV75" s="15"/>
      <c r="LW75" s="15"/>
      <c r="LX75" s="15"/>
      <c r="LY75" s="15"/>
      <c r="LZ75" s="15"/>
      <c r="MA75" s="15"/>
      <c r="MB75" s="15"/>
      <c r="MC75" s="15"/>
      <c r="MD75" s="15"/>
      <c r="ME75" s="15"/>
      <c r="MF75" s="15"/>
      <c r="MG75" s="15"/>
      <c r="MH75" s="15"/>
      <c r="MI75" s="15"/>
      <c r="MJ75" s="15"/>
      <c r="MK75" s="15"/>
      <c r="ML75" s="15"/>
      <c r="MM75" s="15"/>
      <c r="MN75" s="15"/>
      <c r="MO75" s="15"/>
      <c r="MP75" s="15"/>
      <c r="MQ75" s="15"/>
      <c r="MR75" s="15"/>
      <c r="MS75" s="15"/>
      <c r="MT75" s="15"/>
      <c r="MU75" s="15"/>
      <c r="MV75" s="15"/>
      <c r="MW75" s="15"/>
      <c r="MX75" s="15"/>
      <c r="MY75" s="15"/>
      <c r="MZ75" s="15"/>
      <c r="NA75" s="15"/>
      <c r="NB75" s="15"/>
    </row>
    <row r="76" spans="1:366" s="15" customFormat="1" ht="27" customHeight="1" x14ac:dyDescent="0.25">
      <c r="A76" s="144" t="s">
        <v>50</v>
      </c>
      <c r="B76" s="145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/>
      <c r="AA76" s="145"/>
      <c r="AB76" s="145"/>
      <c r="AC76" s="145"/>
      <c r="AD76" s="145"/>
      <c r="AE76" s="146"/>
      <c r="AF76" s="42"/>
      <c r="AG76" s="19">
        <f t="shared" si="45"/>
        <v>0</v>
      </c>
      <c r="AH76" s="19">
        <f t="shared" si="46"/>
        <v>0</v>
      </c>
      <c r="AI76" s="19">
        <f t="shared" si="47"/>
        <v>0</v>
      </c>
      <c r="AJ76" s="19">
        <f t="shared" si="48"/>
        <v>0</v>
      </c>
    </row>
    <row r="77" spans="1:366" x14ac:dyDescent="0.3">
      <c r="A77" s="22" t="s">
        <v>37</v>
      </c>
      <c r="B77" s="17">
        <f>B79+B78</f>
        <v>0</v>
      </c>
      <c r="C77" s="17">
        <f>C79+C78</f>
        <v>0</v>
      </c>
      <c r="D77" s="17">
        <f>D79+D78</f>
        <v>0</v>
      </c>
      <c r="E77" s="17">
        <f>E79+E78</f>
        <v>0</v>
      </c>
      <c r="F77" s="17">
        <f>IFERROR(E77/B77*100,0)</f>
        <v>0</v>
      </c>
      <c r="G77" s="17">
        <f>IFERROR(E77/C77*100,0)</f>
        <v>0</v>
      </c>
      <c r="H77" s="17">
        <f>H79+H78</f>
        <v>0</v>
      </c>
      <c r="I77" s="17">
        <f t="shared" ref="I77:AE77" si="50">I79+I78</f>
        <v>0</v>
      </c>
      <c r="J77" s="17">
        <f t="shared" si="50"/>
        <v>0</v>
      </c>
      <c r="K77" s="17">
        <f t="shared" si="50"/>
        <v>0</v>
      </c>
      <c r="L77" s="17">
        <f t="shared" si="50"/>
        <v>0</v>
      </c>
      <c r="M77" s="17">
        <f t="shared" si="50"/>
        <v>0</v>
      </c>
      <c r="N77" s="17">
        <f t="shared" si="50"/>
        <v>0</v>
      </c>
      <c r="O77" s="17">
        <f t="shared" si="50"/>
        <v>0</v>
      </c>
      <c r="P77" s="17">
        <f t="shared" si="50"/>
        <v>0</v>
      </c>
      <c r="Q77" s="17">
        <f t="shared" si="50"/>
        <v>0</v>
      </c>
      <c r="R77" s="17">
        <f t="shared" si="50"/>
        <v>0</v>
      </c>
      <c r="S77" s="17">
        <f t="shared" si="50"/>
        <v>0</v>
      </c>
      <c r="T77" s="17">
        <f t="shared" si="50"/>
        <v>0</v>
      </c>
      <c r="U77" s="17">
        <f t="shared" si="50"/>
        <v>0</v>
      </c>
      <c r="V77" s="17">
        <f t="shared" si="50"/>
        <v>0</v>
      </c>
      <c r="W77" s="17">
        <f t="shared" si="50"/>
        <v>0</v>
      </c>
      <c r="X77" s="17">
        <f t="shared" si="50"/>
        <v>0</v>
      </c>
      <c r="Y77" s="17">
        <f t="shared" si="50"/>
        <v>0</v>
      </c>
      <c r="Z77" s="17">
        <f t="shared" si="50"/>
        <v>0</v>
      </c>
      <c r="AA77" s="17">
        <f t="shared" si="50"/>
        <v>0</v>
      </c>
      <c r="AB77" s="17">
        <f t="shared" si="50"/>
        <v>0</v>
      </c>
      <c r="AC77" s="17">
        <f t="shared" si="50"/>
        <v>0</v>
      </c>
      <c r="AD77" s="17">
        <f t="shared" si="50"/>
        <v>0</v>
      </c>
      <c r="AE77" s="17">
        <f t="shared" si="50"/>
        <v>0</v>
      </c>
      <c r="AF77" s="37"/>
      <c r="AG77" s="19">
        <f t="shared" si="45"/>
        <v>0</v>
      </c>
      <c r="AH77" s="19">
        <f t="shared" si="46"/>
        <v>0</v>
      </c>
      <c r="AI77" s="19">
        <f t="shared" si="47"/>
        <v>0</v>
      </c>
      <c r="AJ77" s="19">
        <f t="shared" si="48"/>
        <v>0</v>
      </c>
    </row>
    <row r="78" spans="1:366" s="15" customFormat="1" ht="36" customHeight="1" x14ac:dyDescent="0.3">
      <c r="A78" s="20" t="s">
        <v>32</v>
      </c>
      <c r="B78" s="29">
        <f>H78+J78+L78+N78+P78+R78+T78+V78+X78+Z78+AB78+AD78</f>
        <v>0</v>
      </c>
      <c r="C78" s="29">
        <f>H78</f>
        <v>0</v>
      </c>
      <c r="D78" s="29">
        <f>E78</f>
        <v>0</v>
      </c>
      <c r="E78" s="29">
        <f>I78+K78+M78+O78+Q78+S78+U78+W78+Y78+AA78+AC78+AE78</f>
        <v>0</v>
      </c>
      <c r="F78" s="23">
        <f>IFERROR(E78/B78*100,0)</f>
        <v>0</v>
      </c>
      <c r="G78" s="23">
        <f>IFERROR(E78/C78*100,0)</f>
        <v>0</v>
      </c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12"/>
      <c r="AG78" s="19">
        <f t="shared" si="45"/>
        <v>0</v>
      </c>
      <c r="AH78" s="19">
        <f t="shared" si="46"/>
        <v>0</v>
      </c>
      <c r="AI78" s="19">
        <f t="shared" si="47"/>
        <v>0</v>
      </c>
      <c r="AJ78" s="19">
        <f t="shared" si="48"/>
        <v>0</v>
      </c>
    </row>
    <row r="79" spans="1:366" s="15" customFormat="1" ht="31.5" customHeight="1" x14ac:dyDescent="0.3">
      <c r="A79" s="16" t="s">
        <v>33</v>
      </c>
      <c r="B79" s="29">
        <f>H79+J79+L79+N79+P79+R79+T79+V79+X79+Z79+AB79+AD79</f>
        <v>0</v>
      </c>
      <c r="C79" s="29">
        <f>H79</f>
        <v>0</v>
      </c>
      <c r="D79" s="29">
        <f>E79</f>
        <v>0</v>
      </c>
      <c r="E79" s="29">
        <f>I79+K79+M79+O79+Q79+S79+U79+W79+Y79+AA79+AC79+AE79</f>
        <v>0</v>
      </c>
      <c r="F79" s="29">
        <f>IFERROR(E79/B79*100,0)</f>
        <v>0</v>
      </c>
      <c r="G79" s="29">
        <f>IFERROR(E79/C79*100,0)</f>
        <v>0</v>
      </c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12"/>
      <c r="AG79" s="19">
        <f t="shared" si="45"/>
        <v>0</v>
      </c>
      <c r="AH79" s="19">
        <f t="shared" si="46"/>
        <v>0</v>
      </c>
      <c r="AI79" s="19">
        <f t="shared" si="47"/>
        <v>0</v>
      </c>
      <c r="AJ79" s="19">
        <f t="shared" si="48"/>
        <v>0</v>
      </c>
    </row>
    <row r="80" spans="1:366" s="50" customFormat="1" ht="31.5" customHeight="1" x14ac:dyDescent="0.3">
      <c r="A80" s="40" t="s">
        <v>34</v>
      </c>
      <c r="B80" s="41">
        <f>H80+J80+L80+N80+P80+R80+T80+V80+X80+Z80+AB80+AD80</f>
        <v>0</v>
      </c>
      <c r="C80" s="41">
        <f>H80</f>
        <v>0</v>
      </c>
      <c r="D80" s="41">
        <f>E80</f>
        <v>0</v>
      </c>
      <c r="E80" s="41">
        <f>I80+K80+M80+O80+Q80+S80+U80+W80+Y80+AA80+AC80+AE80</f>
        <v>0</v>
      </c>
      <c r="F80" s="41">
        <f>IFERROR(E80/B80*100,0)</f>
        <v>0</v>
      </c>
      <c r="G80" s="41">
        <f>IFERROR(E80/C80*100,0)</f>
        <v>0</v>
      </c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12"/>
      <c r="AG80" s="48">
        <f t="shared" si="45"/>
        <v>0</v>
      </c>
      <c r="AH80" s="48">
        <f t="shared" si="46"/>
        <v>0</v>
      </c>
      <c r="AI80" s="48">
        <f t="shared" si="47"/>
        <v>0</v>
      </c>
      <c r="AJ80" s="48">
        <f t="shared" si="48"/>
        <v>0</v>
      </c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  <c r="IH80" s="15"/>
      <c r="II80" s="15"/>
      <c r="IJ80" s="15"/>
      <c r="IK80" s="15"/>
      <c r="IL80" s="15"/>
      <c r="IM80" s="15"/>
      <c r="IN80" s="15"/>
      <c r="IO80" s="15"/>
      <c r="IP80" s="15"/>
      <c r="IQ80" s="15"/>
      <c r="IR80" s="15"/>
      <c r="IS80" s="15"/>
      <c r="IT80" s="15"/>
      <c r="IU80" s="15"/>
      <c r="IV80" s="15"/>
      <c r="IW80" s="15"/>
      <c r="IX80" s="15"/>
      <c r="IY80" s="15"/>
      <c r="IZ80" s="15"/>
      <c r="JA80" s="15"/>
      <c r="JB80" s="15"/>
      <c r="JC80" s="15"/>
      <c r="JD80" s="15"/>
      <c r="JE80" s="15"/>
      <c r="JF80" s="15"/>
      <c r="JG80" s="15"/>
      <c r="JH80" s="15"/>
      <c r="JI80" s="15"/>
      <c r="JJ80" s="15"/>
      <c r="JK80" s="15"/>
      <c r="JL80" s="15"/>
      <c r="JM80" s="15"/>
      <c r="JN80" s="15"/>
      <c r="JO80" s="15"/>
      <c r="JP80" s="15"/>
      <c r="JQ80" s="15"/>
      <c r="JR80" s="15"/>
      <c r="JS80" s="15"/>
      <c r="JT80" s="15"/>
      <c r="JU80" s="15"/>
      <c r="JV80" s="15"/>
      <c r="JW80" s="15"/>
      <c r="JX80" s="15"/>
      <c r="JY80" s="15"/>
      <c r="JZ80" s="15"/>
      <c r="KA80" s="15"/>
      <c r="KB80" s="15"/>
      <c r="KC80" s="15"/>
      <c r="KD80" s="15"/>
      <c r="KE80" s="15"/>
      <c r="KF80" s="15"/>
      <c r="KG80" s="15"/>
      <c r="KH80" s="15"/>
      <c r="KI80" s="15"/>
      <c r="KJ80" s="15"/>
      <c r="KK80" s="15"/>
      <c r="KL80" s="15"/>
      <c r="KM80" s="15"/>
      <c r="KN80" s="15"/>
      <c r="KO80" s="15"/>
      <c r="KP80" s="15"/>
      <c r="KQ80" s="15"/>
      <c r="KR80" s="15"/>
      <c r="KS80" s="15"/>
      <c r="KT80" s="15"/>
      <c r="KU80" s="15"/>
      <c r="KV80" s="15"/>
      <c r="KW80" s="15"/>
      <c r="KX80" s="15"/>
      <c r="KY80" s="15"/>
      <c r="KZ80" s="15"/>
      <c r="LA80" s="15"/>
      <c r="LB80" s="15"/>
      <c r="LC80" s="15"/>
      <c r="LD80" s="15"/>
      <c r="LE80" s="15"/>
      <c r="LF80" s="15"/>
      <c r="LG80" s="15"/>
      <c r="LH80" s="15"/>
      <c r="LI80" s="15"/>
      <c r="LJ80" s="15"/>
      <c r="LK80" s="15"/>
      <c r="LL80" s="15"/>
      <c r="LM80" s="15"/>
      <c r="LN80" s="15"/>
      <c r="LO80" s="15"/>
      <c r="LP80" s="15"/>
      <c r="LQ80" s="15"/>
      <c r="LR80" s="15"/>
      <c r="LS80" s="15"/>
      <c r="LT80" s="15"/>
      <c r="LU80" s="15"/>
      <c r="LV80" s="15"/>
      <c r="LW80" s="15"/>
      <c r="LX80" s="15"/>
      <c r="LY80" s="15"/>
      <c r="LZ80" s="15"/>
      <c r="MA80" s="15"/>
      <c r="MB80" s="15"/>
      <c r="MC80" s="15"/>
      <c r="MD80" s="15"/>
      <c r="ME80" s="15"/>
      <c r="MF80" s="15"/>
      <c r="MG80" s="15"/>
      <c r="MH80" s="15"/>
      <c r="MI80" s="15"/>
      <c r="MJ80" s="15"/>
      <c r="MK80" s="15"/>
      <c r="ML80" s="15"/>
      <c r="MM80" s="15"/>
      <c r="MN80" s="15"/>
      <c r="MO80" s="15"/>
      <c r="MP80" s="15"/>
      <c r="MQ80" s="15"/>
      <c r="MR80" s="15"/>
      <c r="MS80" s="15"/>
      <c r="MT80" s="15"/>
      <c r="MU80" s="15"/>
      <c r="MV80" s="15"/>
      <c r="MW80" s="15"/>
      <c r="MX80" s="15"/>
      <c r="MY80" s="15"/>
      <c r="MZ80" s="15"/>
      <c r="NA80" s="15"/>
      <c r="NB80" s="15"/>
    </row>
    <row r="81" spans="1:366" s="15" customFormat="1" ht="30" customHeight="1" x14ac:dyDescent="0.25">
      <c r="A81" s="150" t="s">
        <v>63</v>
      </c>
      <c r="B81" s="150"/>
      <c r="C81" s="150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  <c r="O81" s="150"/>
      <c r="P81" s="150"/>
      <c r="Q81" s="150"/>
      <c r="R81" s="150"/>
      <c r="S81" s="150"/>
      <c r="T81" s="150"/>
      <c r="U81" s="150"/>
      <c r="V81" s="150"/>
      <c r="W81" s="150"/>
      <c r="X81" s="150"/>
      <c r="Y81" s="150"/>
      <c r="Z81" s="150"/>
      <c r="AA81" s="150"/>
      <c r="AB81" s="150"/>
      <c r="AC81" s="150"/>
      <c r="AD81" s="150"/>
      <c r="AE81" s="150"/>
      <c r="AF81" s="100"/>
      <c r="AG81" s="101">
        <f>H81+J81+L81+N81+P81+R81+T81+V81+X81+Z81+AB81+AD81</f>
        <v>0</v>
      </c>
      <c r="AH81" s="101">
        <f>H81+J81+L81+N81+P81+R81+T81+V81+X81</f>
        <v>0</v>
      </c>
      <c r="AI81" s="101">
        <f>I81+K81+M81+O81+Q81+S81+U81+W81+Y81+AA81+AC81+AE81</f>
        <v>0</v>
      </c>
      <c r="AJ81" s="101">
        <f>E81-C81</f>
        <v>0</v>
      </c>
      <c r="AK81" s="102"/>
      <c r="AL81" s="102"/>
      <c r="AM81" s="102"/>
      <c r="AN81" s="102"/>
      <c r="AO81" s="102"/>
      <c r="AP81" s="102"/>
      <c r="AQ81" s="102"/>
      <c r="AR81" s="102"/>
      <c r="AS81" s="102"/>
      <c r="AT81" s="102"/>
      <c r="AU81" s="102"/>
      <c r="AV81" s="102"/>
      <c r="AW81" s="102"/>
      <c r="AX81" s="102"/>
      <c r="AY81" s="102"/>
      <c r="AZ81" s="102"/>
      <c r="BA81" s="102"/>
      <c r="BB81" s="102"/>
      <c r="BC81" s="102"/>
      <c r="BD81" s="102"/>
      <c r="BE81" s="102"/>
      <c r="BF81" s="102"/>
      <c r="BG81" s="102"/>
      <c r="BH81" s="102"/>
      <c r="BI81" s="102"/>
      <c r="BJ81" s="102"/>
    </row>
    <row r="82" spans="1:366" s="55" customFormat="1" ht="27.75" customHeight="1" x14ac:dyDescent="0.3">
      <c r="A82" s="53" t="s">
        <v>37</v>
      </c>
      <c r="B82" s="54">
        <f>B83+B84+B85+B87</f>
        <v>99.2</v>
      </c>
      <c r="C82" s="54">
        <f>C83+C84+C85+C87</f>
        <v>99.2</v>
      </c>
      <c r="D82" s="54">
        <f>D83+D84+D85+D87</f>
        <v>99.15</v>
      </c>
      <c r="E82" s="54">
        <f>E83+E84+E85+E87</f>
        <v>99.15</v>
      </c>
      <c r="F82" s="54">
        <f t="shared" ref="F82:F87" si="51">IFERROR(E82/B82*100,0)</f>
        <v>99.949596774193552</v>
      </c>
      <c r="G82" s="54">
        <f t="shared" ref="G82:G87" si="52">IFERROR(E82/C82*100,0)</f>
        <v>99.949596774193552</v>
      </c>
      <c r="H82" s="54">
        <f t="shared" ref="H82:AE82" si="53">H83+H84+H85+H87</f>
        <v>0</v>
      </c>
      <c r="I82" s="54">
        <f t="shared" si="53"/>
        <v>0</v>
      </c>
      <c r="J82" s="54">
        <f t="shared" si="53"/>
        <v>0</v>
      </c>
      <c r="K82" s="54">
        <f t="shared" si="53"/>
        <v>0</v>
      </c>
      <c r="L82" s="54">
        <f t="shared" si="53"/>
        <v>0</v>
      </c>
      <c r="M82" s="54">
        <f t="shared" si="53"/>
        <v>0</v>
      </c>
      <c r="N82" s="54">
        <f t="shared" si="53"/>
        <v>0</v>
      </c>
      <c r="O82" s="54">
        <f t="shared" si="53"/>
        <v>0</v>
      </c>
      <c r="P82" s="54">
        <f t="shared" si="53"/>
        <v>0</v>
      </c>
      <c r="Q82" s="54">
        <f t="shared" si="53"/>
        <v>0</v>
      </c>
      <c r="R82" s="54">
        <f t="shared" si="53"/>
        <v>0</v>
      </c>
      <c r="S82" s="54">
        <f t="shared" si="53"/>
        <v>0</v>
      </c>
      <c r="T82" s="54">
        <f t="shared" si="53"/>
        <v>0</v>
      </c>
      <c r="U82" s="54">
        <f t="shared" si="53"/>
        <v>0</v>
      </c>
      <c r="V82" s="54">
        <f t="shared" si="53"/>
        <v>60</v>
      </c>
      <c r="W82" s="54">
        <f t="shared" si="53"/>
        <v>0</v>
      </c>
      <c r="X82" s="54">
        <f t="shared" si="53"/>
        <v>20</v>
      </c>
      <c r="Y82" s="54">
        <f t="shared" si="53"/>
        <v>0</v>
      </c>
      <c r="Z82" s="54">
        <f t="shared" si="53"/>
        <v>19.2</v>
      </c>
      <c r="AA82" s="54">
        <f t="shared" si="53"/>
        <v>99.15</v>
      </c>
      <c r="AB82" s="54">
        <f t="shared" si="53"/>
        <v>0</v>
      </c>
      <c r="AC82" s="54">
        <f t="shared" si="53"/>
        <v>0</v>
      </c>
      <c r="AD82" s="54">
        <f t="shared" si="53"/>
        <v>0</v>
      </c>
      <c r="AE82" s="54">
        <f t="shared" si="53"/>
        <v>0</v>
      </c>
      <c r="AF82" s="54"/>
      <c r="AG82" s="19">
        <f t="shared" si="45"/>
        <v>99.2</v>
      </c>
      <c r="AH82" s="19">
        <f t="shared" si="46"/>
        <v>80</v>
      </c>
      <c r="AI82" s="19">
        <f t="shared" si="47"/>
        <v>99.15</v>
      </c>
      <c r="AJ82" s="19">
        <f t="shared" si="48"/>
        <v>-4.9999999999997158E-2</v>
      </c>
    </row>
    <row r="83" spans="1:366" s="15" customFormat="1" ht="21" customHeight="1" x14ac:dyDescent="0.3">
      <c r="A83" s="16" t="s">
        <v>31</v>
      </c>
      <c r="B83" s="23">
        <v>0</v>
      </c>
      <c r="C83" s="23">
        <v>0</v>
      </c>
      <c r="D83" s="23">
        <v>0</v>
      </c>
      <c r="E83" s="23">
        <v>0</v>
      </c>
      <c r="F83" s="23">
        <f t="shared" si="51"/>
        <v>0</v>
      </c>
      <c r="G83" s="23">
        <f t="shared" si="52"/>
        <v>0</v>
      </c>
      <c r="H83" s="23">
        <v>0</v>
      </c>
      <c r="I83" s="23">
        <v>0</v>
      </c>
      <c r="J83" s="23">
        <v>0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23">
        <v>0</v>
      </c>
      <c r="Q83" s="23">
        <v>0</v>
      </c>
      <c r="R83" s="23">
        <v>0</v>
      </c>
      <c r="S83" s="23">
        <v>0</v>
      </c>
      <c r="T83" s="23">
        <v>0</v>
      </c>
      <c r="U83" s="23">
        <v>0</v>
      </c>
      <c r="V83" s="23">
        <v>0</v>
      </c>
      <c r="W83" s="23">
        <v>0</v>
      </c>
      <c r="X83" s="23">
        <v>0</v>
      </c>
      <c r="Y83" s="23">
        <v>0</v>
      </c>
      <c r="Z83" s="23">
        <v>0</v>
      </c>
      <c r="AA83" s="23">
        <v>0</v>
      </c>
      <c r="AB83" s="23">
        <v>0</v>
      </c>
      <c r="AC83" s="23">
        <v>0</v>
      </c>
      <c r="AD83" s="23">
        <v>0</v>
      </c>
      <c r="AE83" s="23">
        <v>0</v>
      </c>
      <c r="AF83" s="23"/>
      <c r="AG83" s="19">
        <f t="shared" si="45"/>
        <v>0</v>
      </c>
      <c r="AH83" s="19">
        <f t="shared" si="46"/>
        <v>0</v>
      </c>
      <c r="AI83" s="19">
        <f t="shared" si="47"/>
        <v>0</v>
      </c>
      <c r="AJ83" s="19">
        <f t="shared" si="48"/>
        <v>0</v>
      </c>
    </row>
    <row r="84" spans="1:366" s="15" customFormat="1" ht="37.5" x14ac:dyDescent="0.3">
      <c r="A84" s="20" t="s">
        <v>32</v>
      </c>
      <c r="B84" s="29">
        <f t="shared" ref="B84:E85" si="54">B90</f>
        <v>0</v>
      </c>
      <c r="C84" s="29">
        <f t="shared" si="54"/>
        <v>0</v>
      </c>
      <c r="D84" s="29">
        <f t="shared" si="54"/>
        <v>0</v>
      </c>
      <c r="E84" s="29">
        <f t="shared" si="54"/>
        <v>0</v>
      </c>
      <c r="F84" s="29">
        <f t="shared" si="51"/>
        <v>0</v>
      </c>
      <c r="G84" s="29">
        <f t="shared" si="52"/>
        <v>0</v>
      </c>
      <c r="H84" s="29">
        <f t="shared" ref="H84:AE85" si="55">H90</f>
        <v>0</v>
      </c>
      <c r="I84" s="29">
        <f t="shared" si="55"/>
        <v>0</v>
      </c>
      <c r="J84" s="29">
        <f t="shared" si="55"/>
        <v>0</v>
      </c>
      <c r="K84" s="29">
        <f t="shared" si="55"/>
        <v>0</v>
      </c>
      <c r="L84" s="29">
        <f t="shared" si="55"/>
        <v>0</v>
      </c>
      <c r="M84" s="29">
        <f t="shared" si="55"/>
        <v>0</v>
      </c>
      <c r="N84" s="29">
        <f t="shared" si="55"/>
        <v>0</v>
      </c>
      <c r="O84" s="29">
        <f t="shared" si="55"/>
        <v>0</v>
      </c>
      <c r="P84" s="29">
        <f t="shared" si="55"/>
        <v>0</v>
      </c>
      <c r="Q84" s="29">
        <f t="shared" si="55"/>
        <v>0</v>
      </c>
      <c r="R84" s="29">
        <f t="shared" si="55"/>
        <v>0</v>
      </c>
      <c r="S84" s="29">
        <f t="shared" si="55"/>
        <v>0</v>
      </c>
      <c r="T84" s="29">
        <f t="shared" si="55"/>
        <v>0</v>
      </c>
      <c r="U84" s="29">
        <f t="shared" si="55"/>
        <v>0</v>
      </c>
      <c r="V84" s="29">
        <f t="shared" si="55"/>
        <v>0</v>
      </c>
      <c r="W84" s="29">
        <f t="shared" si="55"/>
        <v>0</v>
      </c>
      <c r="X84" s="29">
        <f t="shared" si="55"/>
        <v>0</v>
      </c>
      <c r="Y84" s="29">
        <f t="shared" si="55"/>
        <v>0</v>
      </c>
      <c r="Z84" s="29">
        <f t="shared" si="55"/>
        <v>0</v>
      </c>
      <c r="AA84" s="29">
        <f t="shared" si="55"/>
        <v>0</v>
      </c>
      <c r="AB84" s="29">
        <f t="shared" si="55"/>
        <v>0</v>
      </c>
      <c r="AC84" s="29">
        <f t="shared" si="55"/>
        <v>0</v>
      </c>
      <c r="AD84" s="29">
        <f t="shared" si="55"/>
        <v>0</v>
      </c>
      <c r="AE84" s="29">
        <f t="shared" si="55"/>
        <v>0</v>
      </c>
      <c r="AF84" s="29"/>
      <c r="AG84" s="19">
        <f t="shared" si="45"/>
        <v>0</v>
      </c>
      <c r="AH84" s="19">
        <f t="shared" si="46"/>
        <v>0</v>
      </c>
      <c r="AI84" s="19">
        <f t="shared" si="47"/>
        <v>0</v>
      </c>
      <c r="AJ84" s="19">
        <f t="shared" si="48"/>
        <v>0</v>
      </c>
    </row>
    <row r="85" spans="1:366" s="15" customFormat="1" ht="24.75" customHeight="1" x14ac:dyDescent="0.3">
      <c r="A85" s="16" t="s">
        <v>33</v>
      </c>
      <c r="B85" s="29">
        <f t="shared" si="54"/>
        <v>99.2</v>
      </c>
      <c r="C85" s="29">
        <f t="shared" si="54"/>
        <v>99.2</v>
      </c>
      <c r="D85" s="29">
        <f t="shared" si="54"/>
        <v>99.15</v>
      </c>
      <c r="E85" s="29">
        <f t="shared" si="54"/>
        <v>99.15</v>
      </c>
      <c r="F85" s="29">
        <f t="shared" si="51"/>
        <v>99.949596774193552</v>
      </c>
      <c r="G85" s="29">
        <f t="shared" si="52"/>
        <v>99.949596774193552</v>
      </c>
      <c r="H85" s="29">
        <f t="shared" si="55"/>
        <v>0</v>
      </c>
      <c r="I85" s="29">
        <f t="shared" si="55"/>
        <v>0</v>
      </c>
      <c r="J85" s="29">
        <f t="shared" si="55"/>
        <v>0</v>
      </c>
      <c r="K85" s="29">
        <f t="shared" si="55"/>
        <v>0</v>
      </c>
      <c r="L85" s="29">
        <f t="shared" si="55"/>
        <v>0</v>
      </c>
      <c r="M85" s="29">
        <f t="shared" si="55"/>
        <v>0</v>
      </c>
      <c r="N85" s="29">
        <f t="shared" si="55"/>
        <v>0</v>
      </c>
      <c r="O85" s="29">
        <f t="shared" si="55"/>
        <v>0</v>
      </c>
      <c r="P85" s="29">
        <f t="shared" si="55"/>
        <v>0</v>
      </c>
      <c r="Q85" s="29">
        <f t="shared" si="55"/>
        <v>0</v>
      </c>
      <c r="R85" s="29">
        <f t="shared" si="55"/>
        <v>0</v>
      </c>
      <c r="S85" s="29">
        <f t="shared" si="55"/>
        <v>0</v>
      </c>
      <c r="T85" s="29">
        <f t="shared" si="55"/>
        <v>0</v>
      </c>
      <c r="U85" s="29">
        <f t="shared" si="55"/>
        <v>0</v>
      </c>
      <c r="V85" s="29">
        <f t="shared" si="55"/>
        <v>60</v>
      </c>
      <c r="W85" s="29">
        <f t="shared" si="55"/>
        <v>0</v>
      </c>
      <c r="X85" s="29">
        <f t="shared" si="55"/>
        <v>20</v>
      </c>
      <c r="Y85" s="29">
        <f t="shared" si="55"/>
        <v>0</v>
      </c>
      <c r="Z85" s="29">
        <f t="shared" si="55"/>
        <v>19.2</v>
      </c>
      <c r="AA85" s="29">
        <f t="shared" si="55"/>
        <v>99.15</v>
      </c>
      <c r="AB85" s="29">
        <f t="shared" si="55"/>
        <v>0</v>
      </c>
      <c r="AC85" s="29">
        <f t="shared" si="55"/>
        <v>0</v>
      </c>
      <c r="AD85" s="29">
        <f t="shared" si="55"/>
        <v>0</v>
      </c>
      <c r="AE85" s="29">
        <f t="shared" si="55"/>
        <v>0</v>
      </c>
      <c r="AF85" s="29"/>
      <c r="AG85" s="19">
        <f t="shared" si="45"/>
        <v>99.2</v>
      </c>
      <c r="AH85" s="19">
        <f t="shared" si="46"/>
        <v>80</v>
      </c>
      <c r="AI85" s="19">
        <f t="shared" si="47"/>
        <v>99.15</v>
      </c>
      <c r="AJ85" s="19">
        <f t="shared" si="48"/>
        <v>-4.9999999999997158E-2</v>
      </c>
    </row>
    <row r="86" spans="1:366" s="50" customFormat="1" ht="37.5" x14ac:dyDescent="0.3">
      <c r="A86" s="40" t="s">
        <v>34</v>
      </c>
      <c r="B86" s="41">
        <f>B94+B97</f>
        <v>0</v>
      </c>
      <c r="C86" s="41">
        <f>C94+C97</f>
        <v>0</v>
      </c>
      <c r="D86" s="41">
        <f>D94+D97</f>
        <v>0</v>
      </c>
      <c r="E86" s="41">
        <f>E94+E97</f>
        <v>0</v>
      </c>
      <c r="F86" s="41">
        <f t="shared" si="51"/>
        <v>0</v>
      </c>
      <c r="G86" s="41">
        <f t="shared" si="52"/>
        <v>0</v>
      </c>
      <c r="H86" s="41">
        <f t="shared" ref="H86:AE86" si="56">H94+H97</f>
        <v>0</v>
      </c>
      <c r="I86" s="41">
        <f t="shared" si="56"/>
        <v>0</v>
      </c>
      <c r="J86" s="41">
        <f t="shared" si="56"/>
        <v>0</v>
      </c>
      <c r="K86" s="41">
        <f t="shared" si="56"/>
        <v>0</v>
      </c>
      <c r="L86" s="41">
        <f t="shared" si="56"/>
        <v>0</v>
      </c>
      <c r="M86" s="41">
        <f t="shared" si="56"/>
        <v>0</v>
      </c>
      <c r="N86" s="41">
        <f t="shared" si="56"/>
        <v>0</v>
      </c>
      <c r="O86" s="41">
        <f t="shared" si="56"/>
        <v>0</v>
      </c>
      <c r="P86" s="41">
        <f t="shared" si="56"/>
        <v>0</v>
      </c>
      <c r="Q86" s="41">
        <f t="shared" si="56"/>
        <v>0</v>
      </c>
      <c r="R86" s="41">
        <f t="shared" si="56"/>
        <v>0</v>
      </c>
      <c r="S86" s="41">
        <f t="shared" si="56"/>
        <v>0</v>
      </c>
      <c r="T86" s="41">
        <f t="shared" si="56"/>
        <v>0</v>
      </c>
      <c r="U86" s="41">
        <f t="shared" si="56"/>
        <v>0</v>
      </c>
      <c r="V86" s="41">
        <f t="shared" si="56"/>
        <v>0</v>
      </c>
      <c r="W86" s="41">
        <f t="shared" si="56"/>
        <v>0</v>
      </c>
      <c r="X86" s="41">
        <f t="shared" si="56"/>
        <v>0</v>
      </c>
      <c r="Y86" s="41">
        <f t="shared" si="56"/>
        <v>0</v>
      </c>
      <c r="Z86" s="41">
        <f t="shared" si="56"/>
        <v>0</v>
      </c>
      <c r="AA86" s="41">
        <f t="shared" si="56"/>
        <v>0</v>
      </c>
      <c r="AB86" s="41">
        <f t="shared" si="56"/>
        <v>0</v>
      </c>
      <c r="AC86" s="41">
        <f t="shared" si="56"/>
        <v>0</v>
      </c>
      <c r="AD86" s="41">
        <f t="shared" si="56"/>
        <v>0</v>
      </c>
      <c r="AE86" s="41">
        <f t="shared" si="56"/>
        <v>0</v>
      </c>
      <c r="AF86" s="29"/>
      <c r="AG86" s="48">
        <f t="shared" si="45"/>
        <v>0</v>
      </c>
      <c r="AH86" s="48">
        <f t="shared" si="46"/>
        <v>0</v>
      </c>
      <c r="AI86" s="48">
        <f t="shared" si="47"/>
        <v>0</v>
      </c>
      <c r="AJ86" s="48">
        <f t="shared" si="48"/>
        <v>0</v>
      </c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15"/>
      <c r="IG86" s="15"/>
      <c r="IH86" s="15"/>
      <c r="II86" s="15"/>
      <c r="IJ86" s="15"/>
      <c r="IK86" s="15"/>
      <c r="IL86" s="15"/>
      <c r="IM86" s="15"/>
      <c r="IN86" s="15"/>
      <c r="IO86" s="15"/>
      <c r="IP86" s="15"/>
      <c r="IQ86" s="15"/>
      <c r="IR86" s="15"/>
      <c r="IS86" s="15"/>
      <c r="IT86" s="15"/>
      <c r="IU86" s="15"/>
      <c r="IV86" s="15"/>
      <c r="IW86" s="15"/>
      <c r="IX86" s="15"/>
      <c r="IY86" s="15"/>
      <c r="IZ86" s="15"/>
      <c r="JA86" s="15"/>
      <c r="JB86" s="15"/>
      <c r="JC86" s="15"/>
      <c r="JD86" s="15"/>
      <c r="JE86" s="15"/>
      <c r="JF86" s="15"/>
      <c r="JG86" s="15"/>
      <c r="JH86" s="15"/>
      <c r="JI86" s="15"/>
      <c r="JJ86" s="15"/>
      <c r="JK86" s="15"/>
      <c r="JL86" s="15"/>
      <c r="JM86" s="15"/>
      <c r="JN86" s="15"/>
      <c r="JO86" s="15"/>
      <c r="JP86" s="15"/>
      <c r="JQ86" s="15"/>
      <c r="JR86" s="15"/>
      <c r="JS86" s="15"/>
      <c r="JT86" s="15"/>
      <c r="JU86" s="15"/>
      <c r="JV86" s="15"/>
      <c r="JW86" s="15"/>
      <c r="JX86" s="15"/>
      <c r="JY86" s="15"/>
      <c r="JZ86" s="15"/>
      <c r="KA86" s="15"/>
      <c r="KB86" s="15"/>
      <c r="KC86" s="15"/>
      <c r="KD86" s="15"/>
      <c r="KE86" s="15"/>
      <c r="KF86" s="15"/>
      <c r="KG86" s="15"/>
      <c r="KH86" s="15"/>
      <c r="KI86" s="15"/>
      <c r="KJ86" s="15"/>
      <c r="KK86" s="15"/>
      <c r="KL86" s="15"/>
      <c r="KM86" s="15"/>
      <c r="KN86" s="15"/>
      <c r="KO86" s="15"/>
      <c r="KP86" s="15"/>
      <c r="KQ86" s="15"/>
      <c r="KR86" s="15"/>
      <c r="KS86" s="15"/>
      <c r="KT86" s="15"/>
      <c r="KU86" s="15"/>
      <c r="KV86" s="15"/>
      <c r="KW86" s="15"/>
      <c r="KX86" s="15"/>
      <c r="KY86" s="15"/>
      <c r="KZ86" s="15"/>
      <c r="LA86" s="15"/>
      <c r="LB86" s="15"/>
      <c r="LC86" s="15"/>
      <c r="LD86" s="15"/>
      <c r="LE86" s="15"/>
      <c r="LF86" s="15"/>
      <c r="LG86" s="15"/>
      <c r="LH86" s="15"/>
      <c r="LI86" s="15"/>
      <c r="LJ86" s="15"/>
      <c r="LK86" s="15"/>
      <c r="LL86" s="15"/>
      <c r="LM86" s="15"/>
      <c r="LN86" s="15"/>
      <c r="LO86" s="15"/>
      <c r="LP86" s="15"/>
      <c r="LQ86" s="15"/>
      <c r="LR86" s="15"/>
      <c r="LS86" s="15"/>
      <c r="LT86" s="15"/>
      <c r="LU86" s="15"/>
      <c r="LV86" s="15"/>
      <c r="LW86" s="15"/>
      <c r="LX86" s="15"/>
      <c r="LY86" s="15"/>
      <c r="LZ86" s="15"/>
      <c r="MA86" s="15"/>
      <c r="MB86" s="15"/>
      <c r="MC86" s="15"/>
      <c r="MD86" s="15"/>
      <c r="ME86" s="15"/>
      <c r="MF86" s="15"/>
      <c r="MG86" s="15"/>
      <c r="MH86" s="15"/>
      <c r="MI86" s="15"/>
      <c r="MJ86" s="15"/>
      <c r="MK86" s="15"/>
      <c r="ML86" s="15"/>
      <c r="MM86" s="15"/>
      <c r="MN86" s="15"/>
      <c r="MO86" s="15"/>
      <c r="MP86" s="15"/>
      <c r="MQ86" s="15"/>
      <c r="MR86" s="15"/>
      <c r="MS86" s="15"/>
      <c r="MT86" s="15"/>
      <c r="MU86" s="15"/>
      <c r="MV86" s="15"/>
      <c r="MW86" s="15"/>
      <c r="MX86" s="15"/>
      <c r="MY86" s="15"/>
      <c r="MZ86" s="15"/>
      <c r="NA86" s="15"/>
      <c r="NB86" s="15"/>
    </row>
    <row r="87" spans="1:366" s="15" customFormat="1" x14ac:dyDescent="0.3">
      <c r="A87" s="16" t="s">
        <v>35</v>
      </c>
      <c r="B87" s="29">
        <v>0</v>
      </c>
      <c r="C87" s="29">
        <v>0</v>
      </c>
      <c r="D87" s="29">
        <v>0</v>
      </c>
      <c r="E87" s="29">
        <v>0</v>
      </c>
      <c r="F87" s="29">
        <f t="shared" si="51"/>
        <v>0</v>
      </c>
      <c r="G87" s="29">
        <f t="shared" si="52"/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>
        <v>0</v>
      </c>
      <c r="Q87" s="29">
        <v>0</v>
      </c>
      <c r="R87" s="29">
        <v>0</v>
      </c>
      <c r="S87" s="29">
        <v>0</v>
      </c>
      <c r="T87" s="29">
        <v>0</v>
      </c>
      <c r="U87" s="29">
        <v>0</v>
      </c>
      <c r="V87" s="29">
        <v>0</v>
      </c>
      <c r="W87" s="29">
        <v>0</v>
      </c>
      <c r="X87" s="29">
        <v>0</v>
      </c>
      <c r="Y87" s="29">
        <v>0</v>
      </c>
      <c r="Z87" s="29">
        <v>0</v>
      </c>
      <c r="AA87" s="29">
        <v>0</v>
      </c>
      <c r="AB87" s="29">
        <v>0</v>
      </c>
      <c r="AC87" s="29">
        <v>0</v>
      </c>
      <c r="AD87" s="29">
        <v>0</v>
      </c>
      <c r="AE87" s="29">
        <v>0</v>
      </c>
      <c r="AF87" s="29"/>
      <c r="AG87" s="19">
        <f t="shared" si="45"/>
        <v>0</v>
      </c>
      <c r="AH87" s="19">
        <f t="shared" si="46"/>
        <v>0</v>
      </c>
      <c r="AI87" s="19">
        <f t="shared" si="47"/>
        <v>0</v>
      </c>
      <c r="AJ87" s="19">
        <f t="shared" si="48"/>
        <v>0</v>
      </c>
    </row>
    <row r="88" spans="1:366" s="15" customFormat="1" ht="21.75" customHeight="1" x14ac:dyDescent="0.25">
      <c r="A88" s="144" t="s">
        <v>64</v>
      </c>
      <c r="B88" s="145"/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  <c r="AB88" s="145"/>
      <c r="AC88" s="145"/>
      <c r="AD88" s="145"/>
      <c r="AE88" s="146"/>
      <c r="AF88" s="12"/>
      <c r="AG88" s="19">
        <f t="shared" si="45"/>
        <v>0</v>
      </c>
      <c r="AH88" s="19">
        <f t="shared" si="46"/>
        <v>0</v>
      </c>
      <c r="AI88" s="19">
        <f t="shared" si="47"/>
        <v>0</v>
      </c>
      <c r="AJ88" s="19">
        <f t="shared" si="48"/>
        <v>0</v>
      </c>
    </row>
    <row r="89" spans="1:366" x14ac:dyDescent="0.3">
      <c r="A89" s="22" t="s">
        <v>37</v>
      </c>
      <c r="B89" s="17">
        <f>B91+B90</f>
        <v>99.2</v>
      </c>
      <c r="C89" s="17">
        <f>C91+C90</f>
        <v>99.2</v>
      </c>
      <c r="D89" s="17">
        <f>D91+D90</f>
        <v>99.15</v>
      </c>
      <c r="E89" s="17">
        <f>E91+E90</f>
        <v>99.15</v>
      </c>
      <c r="F89" s="17">
        <f t="shared" ref="F89:F97" si="57">IFERROR(E89/B89*100,0)</f>
        <v>99.949596774193552</v>
      </c>
      <c r="G89" s="17">
        <f t="shared" ref="G89:G97" si="58">IFERROR(E89/C89*100,0)</f>
        <v>99.949596774193552</v>
      </c>
      <c r="H89" s="17">
        <f>H91+H90</f>
        <v>0</v>
      </c>
      <c r="I89" s="17">
        <f>I91+I90</f>
        <v>0</v>
      </c>
      <c r="J89" s="17">
        <f>J91+J90</f>
        <v>0</v>
      </c>
      <c r="K89" s="17">
        <f t="shared" ref="K89:AE89" si="59">K91+K90</f>
        <v>0</v>
      </c>
      <c r="L89" s="17">
        <f t="shared" si="59"/>
        <v>0</v>
      </c>
      <c r="M89" s="17">
        <f t="shared" si="59"/>
        <v>0</v>
      </c>
      <c r="N89" s="17">
        <f t="shared" si="59"/>
        <v>0</v>
      </c>
      <c r="O89" s="17">
        <f t="shared" si="59"/>
        <v>0</v>
      </c>
      <c r="P89" s="17">
        <f t="shared" si="59"/>
        <v>0</v>
      </c>
      <c r="Q89" s="17">
        <f t="shared" si="59"/>
        <v>0</v>
      </c>
      <c r="R89" s="17">
        <f t="shared" si="59"/>
        <v>0</v>
      </c>
      <c r="S89" s="17">
        <f t="shared" si="59"/>
        <v>0</v>
      </c>
      <c r="T89" s="17">
        <f t="shared" si="59"/>
        <v>0</v>
      </c>
      <c r="U89" s="17">
        <f t="shared" si="59"/>
        <v>0</v>
      </c>
      <c r="V89" s="17">
        <f t="shared" si="59"/>
        <v>60</v>
      </c>
      <c r="W89" s="17">
        <f t="shared" si="59"/>
        <v>0</v>
      </c>
      <c r="X89" s="17">
        <f t="shared" si="59"/>
        <v>20</v>
      </c>
      <c r="Y89" s="17">
        <f t="shared" si="59"/>
        <v>0</v>
      </c>
      <c r="Z89" s="17">
        <f t="shared" si="59"/>
        <v>19.2</v>
      </c>
      <c r="AA89" s="17">
        <f t="shared" si="59"/>
        <v>99.15</v>
      </c>
      <c r="AB89" s="17">
        <f t="shared" si="59"/>
        <v>0</v>
      </c>
      <c r="AC89" s="17">
        <f t="shared" si="59"/>
        <v>0</v>
      </c>
      <c r="AD89" s="17">
        <f t="shared" si="59"/>
        <v>0</v>
      </c>
      <c r="AE89" s="17">
        <f t="shared" si="59"/>
        <v>0</v>
      </c>
      <c r="AF89" s="37"/>
      <c r="AG89" s="19">
        <f t="shared" si="45"/>
        <v>99.2</v>
      </c>
      <c r="AH89" s="19">
        <f t="shared" si="46"/>
        <v>80</v>
      </c>
      <c r="AI89" s="19">
        <f t="shared" si="47"/>
        <v>99.15</v>
      </c>
      <c r="AJ89" s="19">
        <f t="shared" si="48"/>
        <v>-4.9999999999997158E-2</v>
      </c>
    </row>
    <row r="90" spans="1:366" s="39" customFormat="1" ht="38.25" customHeight="1" x14ac:dyDescent="0.3">
      <c r="A90" s="20" t="s">
        <v>32</v>
      </c>
      <c r="B90" s="29">
        <f t="shared" ref="B90:B97" si="60">H90+J90+L90+N90+P90+R90+T90+V90+X90+Z90+AB90+AD90</f>
        <v>0</v>
      </c>
      <c r="C90" s="29">
        <f>H90+J90+L90+N90+P90+R90+T90+V90+X90+Z90+AB90</f>
        <v>0</v>
      </c>
      <c r="D90" s="29">
        <f t="shared" ref="D90:D97" si="61">E90</f>
        <v>0</v>
      </c>
      <c r="E90" s="29">
        <f>I90+K90+M90+O90+Q90+S90+U90+W90+Y90++AA90+AC90+AE90</f>
        <v>0</v>
      </c>
      <c r="F90" s="29">
        <f t="shared" si="57"/>
        <v>0</v>
      </c>
      <c r="G90" s="29">
        <f t="shared" si="58"/>
        <v>0</v>
      </c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37"/>
      <c r="AG90" s="19">
        <f t="shared" si="45"/>
        <v>0</v>
      </c>
      <c r="AH90" s="19">
        <f t="shared" si="46"/>
        <v>0</v>
      </c>
      <c r="AI90" s="19">
        <f t="shared" si="47"/>
        <v>0</v>
      </c>
      <c r="AJ90" s="19">
        <f t="shared" si="48"/>
        <v>0</v>
      </c>
    </row>
    <row r="91" spans="1:366" s="15" customFormat="1" ht="27.75" customHeight="1" x14ac:dyDescent="0.3">
      <c r="A91" s="16" t="s">
        <v>33</v>
      </c>
      <c r="B91" s="29">
        <f t="shared" si="60"/>
        <v>99.2</v>
      </c>
      <c r="C91" s="29">
        <f>H91+J91+L91+N91+P91+R91+T91+V91+X91+Z91+AB91</f>
        <v>99.2</v>
      </c>
      <c r="D91" s="29">
        <f t="shared" si="61"/>
        <v>99.15</v>
      </c>
      <c r="E91" s="29">
        <f>I91+K91+M91+O91+Q91+S91+U91+W91+Y91++AA91+AC91+AE91</f>
        <v>99.15</v>
      </c>
      <c r="F91" s="29">
        <f t="shared" si="57"/>
        <v>99.949596774193552</v>
      </c>
      <c r="G91" s="29">
        <f t="shared" si="58"/>
        <v>99.949596774193552</v>
      </c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>
        <v>60</v>
      </c>
      <c r="W91" s="24"/>
      <c r="X91" s="24">
        <v>20</v>
      </c>
      <c r="Y91" s="24"/>
      <c r="Z91" s="24">
        <v>19.2</v>
      </c>
      <c r="AA91" s="24">
        <v>99.15</v>
      </c>
      <c r="AB91" s="24">
        <v>0</v>
      </c>
      <c r="AC91" s="24"/>
      <c r="AD91" s="24">
        <v>0</v>
      </c>
      <c r="AE91" s="24"/>
      <c r="AF91" s="12"/>
      <c r="AG91" s="19">
        <f t="shared" si="45"/>
        <v>99.2</v>
      </c>
      <c r="AH91" s="19">
        <f t="shared" si="46"/>
        <v>80</v>
      </c>
      <c r="AI91" s="19">
        <f t="shared" si="47"/>
        <v>99.15</v>
      </c>
      <c r="AJ91" s="19">
        <f t="shared" si="48"/>
        <v>-4.9999999999997158E-2</v>
      </c>
    </row>
    <row r="92" spans="1:366" s="15" customFormat="1" hidden="1" x14ac:dyDescent="0.3">
      <c r="A92" s="16" t="s">
        <v>31</v>
      </c>
      <c r="B92" s="29">
        <f t="shared" si="60"/>
        <v>0</v>
      </c>
      <c r="C92" s="29">
        <f t="shared" ref="C92:C93" si="62">H92</f>
        <v>0</v>
      </c>
      <c r="D92" s="29">
        <f t="shared" si="61"/>
        <v>0</v>
      </c>
      <c r="E92" s="29">
        <f>I92+K92+M92+O92+Q92+S92+U92+W92+Y92++AA92+AC92+AE92</f>
        <v>0</v>
      </c>
      <c r="F92" s="29">
        <f t="shared" si="57"/>
        <v>0</v>
      </c>
      <c r="G92" s="29">
        <f t="shared" si="58"/>
        <v>0</v>
      </c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12"/>
      <c r="AG92" s="19">
        <f t="shared" si="45"/>
        <v>0</v>
      </c>
      <c r="AH92" s="19">
        <f t="shared" si="46"/>
        <v>0</v>
      </c>
      <c r="AI92" s="19">
        <f t="shared" si="47"/>
        <v>0</v>
      </c>
      <c r="AJ92" s="19">
        <f t="shared" si="48"/>
        <v>0</v>
      </c>
    </row>
    <row r="93" spans="1:366" s="15" customFormat="1" x14ac:dyDescent="0.3">
      <c r="A93" s="16" t="s">
        <v>41</v>
      </c>
      <c r="B93" s="29">
        <f t="shared" si="60"/>
        <v>0</v>
      </c>
      <c r="C93" s="29">
        <f t="shared" si="62"/>
        <v>0</v>
      </c>
      <c r="D93" s="29">
        <f t="shared" si="61"/>
        <v>0</v>
      </c>
      <c r="E93" s="29">
        <f>I93+K93+M93+O93+Q93+S93+U93+W93+Y93++AA93+AC93+AE93</f>
        <v>0</v>
      </c>
      <c r="F93" s="29">
        <f t="shared" si="57"/>
        <v>0</v>
      </c>
      <c r="G93" s="29">
        <f t="shared" si="58"/>
        <v>0</v>
      </c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12"/>
      <c r="AG93" s="19">
        <f t="shared" si="45"/>
        <v>0</v>
      </c>
      <c r="AH93" s="19">
        <f t="shared" si="46"/>
        <v>0</v>
      </c>
      <c r="AI93" s="19">
        <f t="shared" si="47"/>
        <v>0</v>
      </c>
      <c r="AJ93" s="19">
        <f t="shared" si="48"/>
        <v>0</v>
      </c>
    </row>
    <row r="94" spans="1:366" s="50" customFormat="1" ht="0.75" customHeight="1" x14ac:dyDescent="0.3">
      <c r="A94" s="40" t="s">
        <v>34</v>
      </c>
      <c r="B94" s="41">
        <f t="shared" si="60"/>
        <v>0</v>
      </c>
      <c r="C94" s="41">
        <f>H94+J94+L94+N94+P94+R94+T94</f>
        <v>0</v>
      </c>
      <c r="D94" s="41">
        <f t="shared" si="61"/>
        <v>0</v>
      </c>
      <c r="E94" s="41">
        <f>I94+K94+M94+O94+Q94+S94+U94+W94+Y94++AA94+AC94+AE94</f>
        <v>0</v>
      </c>
      <c r="F94" s="41">
        <f t="shared" si="57"/>
        <v>0</v>
      </c>
      <c r="G94" s="41">
        <f t="shared" si="58"/>
        <v>0</v>
      </c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12"/>
      <c r="AG94" s="48">
        <f t="shared" si="45"/>
        <v>0</v>
      </c>
      <c r="AH94" s="48">
        <f t="shared" si="46"/>
        <v>0</v>
      </c>
      <c r="AI94" s="48">
        <f t="shared" si="47"/>
        <v>0</v>
      </c>
      <c r="AJ94" s="48">
        <f t="shared" si="48"/>
        <v>0</v>
      </c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  <c r="HW94" s="15"/>
      <c r="HX94" s="15"/>
      <c r="HY94" s="15"/>
      <c r="HZ94" s="15"/>
      <c r="IA94" s="15"/>
      <c r="IB94" s="15"/>
      <c r="IC94" s="15"/>
      <c r="ID94" s="15"/>
      <c r="IE94" s="15"/>
      <c r="IF94" s="15"/>
      <c r="IG94" s="15"/>
      <c r="IH94" s="15"/>
      <c r="II94" s="15"/>
      <c r="IJ94" s="15"/>
      <c r="IK94" s="15"/>
      <c r="IL94" s="15"/>
      <c r="IM94" s="15"/>
      <c r="IN94" s="15"/>
      <c r="IO94" s="15"/>
      <c r="IP94" s="15"/>
      <c r="IQ94" s="15"/>
      <c r="IR94" s="15"/>
      <c r="IS94" s="15"/>
      <c r="IT94" s="15"/>
      <c r="IU94" s="15"/>
      <c r="IV94" s="15"/>
      <c r="IW94" s="15"/>
      <c r="IX94" s="15"/>
      <c r="IY94" s="15"/>
      <c r="IZ94" s="15"/>
      <c r="JA94" s="15"/>
      <c r="JB94" s="15"/>
      <c r="JC94" s="15"/>
      <c r="JD94" s="15"/>
      <c r="JE94" s="15"/>
      <c r="JF94" s="15"/>
      <c r="JG94" s="15"/>
      <c r="JH94" s="15"/>
      <c r="JI94" s="15"/>
      <c r="JJ94" s="15"/>
      <c r="JK94" s="15"/>
      <c r="JL94" s="15"/>
      <c r="JM94" s="15"/>
      <c r="JN94" s="15"/>
      <c r="JO94" s="15"/>
      <c r="JP94" s="15"/>
      <c r="JQ94" s="15"/>
      <c r="JR94" s="15"/>
      <c r="JS94" s="15"/>
      <c r="JT94" s="15"/>
      <c r="JU94" s="15"/>
      <c r="JV94" s="15"/>
      <c r="JW94" s="15"/>
      <c r="JX94" s="15"/>
      <c r="JY94" s="15"/>
      <c r="JZ94" s="15"/>
      <c r="KA94" s="15"/>
      <c r="KB94" s="15"/>
      <c r="KC94" s="15"/>
      <c r="KD94" s="15"/>
      <c r="KE94" s="15"/>
      <c r="KF94" s="15"/>
      <c r="KG94" s="15"/>
      <c r="KH94" s="15"/>
      <c r="KI94" s="15"/>
      <c r="KJ94" s="15"/>
      <c r="KK94" s="15"/>
      <c r="KL94" s="15"/>
      <c r="KM94" s="15"/>
      <c r="KN94" s="15"/>
      <c r="KO94" s="15"/>
      <c r="KP94" s="15"/>
      <c r="KQ94" s="15"/>
      <c r="KR94" s="15"/>
      <c r="KS94" s="15"/>
      <c r="KT94" s="15"/>
      <c r="KU94" s="15"/>
      <c r="KV94" s="15"/>
      <c r="KW94" s="15"/>
      <c r="KX94" s="15"/>
      <c r="KY94" s="15"/>
      <c r="KZ94" s="15"/>
      <c r="LA94" s="15"/>
      <c r="LB94" s="15"/>
      <c r="LC94" s="15"/>
      <c r="LD94" s="15"/>
      <c r="LE94" s="15"/>
      <c r="LF94" s="15"/>
      <c r="LG94" s="15"/>
      <c r="LH94" s="15"/>
      <c r="LI94" s="15"/>
      <c r="LJ94" s="15"/>
      <c r="LK94" s="15"/>
      <c r="LL94" s="15"/>
      <c r="LM94" s="15"/>
      <c r="LN94" s="15"/>
      <c r="LO94" s="15"/>
      <c r="LP94" s="15"/>
      <c r="LQ94" s="15"/>
      <c r="LR94" s="15"/>
      <c r="LS94" s="15"/>
      <c r="LT94" s="15"/>
      <c r="LU94" s="15"/>
      <c r="LV94" s="15"/>
      <c r="LW94" s="15"/>
      <c r="LX94" s="15"/>
      <c r="LY94" s="15"/>
      <c r="LZ94" s="15"/>
      <c r="MA94" s="15"/>
      <c r="MB94" s="15"/>
      <c r="MC94" s="15"/>
      <c r="MD94" s="15"/>
      <c r="ME94" s="15"/>
      <c r="MF94" s="15"/>
      <c r="MG94" s="15"/>
      <c r="MH94" s="15"/>
      <c r="MI94" s="15"/>
      <c r="MJ94" s="15"/>
      <c r="MK94" s="15"/>
      <c r="ML94" s="15"/>
      <c r="MM94" s="15"/>
      <c r="MN94" s="15"/>
      <c r="MO94" s="15"/>
      <c r="MP94" s="15"/>
      <c r="MQ94" s="15"/>
      <c r="MR94" s="15"/>
      <c r="MS94" s="15"/>
      <c r="MT94" s="15"/>
      <c r="MU94" s="15"/>
      <c r="MV94" s="15"/>
      <c r="MW94" s="15"/>
      <c r="MX94" s="15"/>
      <c r="MY94" s="15"/>
      <c r="MZ94" s="15"/>
      <c r="NA94" s="15"/>
      <c r="NB94" s="15"/>
    </row>
    <row r="95" spans="1:366" s="39" customFormat="1" hidden="1" x14ac:dyDescent="0.3">
      <c r="A95" s="16" t="s">
        <v>31</v>
      </c>
      <c r="B95" s="29">
        <f t="shared" si="60"/>
        <v>0</v>
      </c>
      <c r="C95" s="29">
        <f t="shared" ref="C95:C96" si="63">H95</f>
        <v>0</v>
      </c>
      <c r="D95" s="29">
        <f t="shared" si="61"/>
        <v>0</v>
      </c>
      <c r="E95" s="29">
        <f>I95+K95+M95+O95+Q95+S95+U95+W95+Y95+AA95+AC95+AE95</f>
        <v>0</v>
      </c>
      <c r="F95" s="29">
        <f t="shared" si="57"/>
        <v>0</v>
      </c>
      <c r="G95" s="29">
        <f t="shared" si="58"/>
        <v>0</v>
      </c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37"/>
      <c r="AG95" s="19">
        <f t="shared" si="45"/>
        <v>0</v>
      </c>
      <c r="AH95" s="19">
        <f t="shared" si="46"/>
        <v>0</v>
      </c>
      <c r="AI95" s="19">
        <f t="shared" si="47"/>
        <v>0</v>
      </c>
      <c r="AJ95" s="19">
        <f t="shared" si="48"/>
        <v>0</v>
      </c>
    </row>
    <row r="96" spans="1:366" s="39" customFormat="1" hidden="1" x14ac:dyDescent="0.3">
      <c r="A96" s="16" t="s">
        <v>41</v>
      </c>
      <c r="B96" s="29">
        <f t="shared" si="60"/>
        <v>0</v>
      </c>
      <c r="C96" s="29">
        <f t="shared" si="63"/>
        <v>0</v>
      </c>
      <c r="D96" s="29">
        <f t="shared" si="61"/>
        <v>0</v>
      </c>
      <c r="E96" s="29">
        <f>I96+K96+M96+O96+Q96+S96+U96+W96+Y96+AA96+AC96+AE96</f>
        <v>0</v>
      </c>
      <c r="F96" s="29">
        <f t="shared" si="57"/>
        <v>0</v>
      </c>
      <c r="G96" s="29">
        <f t="shared" si="58"/>
        <v>0</v>
      </c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37"/>
      <c r="AG96" s="19">
        <f t="shared" si="45"/>
        <v>0</v>
      </c>
      <c r="AH96" s="19">
        <f t="shared" si="46"/>
        <v>0</v>
      </c>
      <c r="AI96" s="19">
        <f t="shared" si="47"/>
        <v>0</v>
      </c>
      <c r="AJ96" s="19">
        <f t="shared" si="48"/>
        <v>0</v>
      </c>
    </row>
    <row r="97" spans="1:366" s="61" customFormat="1" ht="12.75" hidden="1" customHeight="1" x14ac:dyDescent="0.3">
      <c r="A97" s="40" t="s">
        <v>34</v>
      </c>
      <c r="B97" s="41">
        <f t="shared" si="60"/>
        <v>0</v>
      </c>
      <c r="C97" s="41">
        <f>H97+J97+L97+N97+P97+R97+T97+V97+X97</f>
        <v>0</v>
      </c>
      <c r="D97" s="57">
        <f t="shared" si="61"/>
        <v>0</v>
      </c>
      <c r="E97" s="57">
        <f>I97+K97+M97+O97+Q97+S97+U97+W97+Y97+AA97+AC97+AE97</f>
        <v>0</v>
      </c>
      <c r="F97" s="57">
        <f t="shared" si="57"/>
        <v>0</v>
      </c>
      <c r="G97" s="57">
        <f t="shared" si="58"/>
        <v>0</v>
      </c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47"/>
      <c r="AE97" s="58"/>
      <c r="AF97" s="59"/>
      <c r="AG97" s="60">
        <f t="shared" si="45"/>
        <v>0</v>
      </c>
      <c r="AH97" s="60">
        <f t="shared" si="46"/>
        <v>0</v>
      </c>
      <c r="AI97" s="60">
        <f t="shared" si="47"/>
        <v>0</v>
      </c>
      <c r="AJ97" s="60">
        <f t="shared" si="48"/>
        <v>0</v>
      </c>
      <c r="AM97" s="62"/>
      <c r="AN97" s="62"/>
      <c r="AO97" s="62"/>
      <c r="AP97" s="62"/>
      <c r="AQ97" s="62"/>
      <c r="AR97" s="62"/>
      <c r="AS97" s="62"/>
      <c r="AT97" s="62"/>
      <c r="AU97" s="62"/>
      <c r="AV97" s="62"/>
      <c r="AW97" s="62"/>
      <c r="AX97" s="62"/>
      <c r="AY97" s="62"/>
      <c r="AZ97" s="62"/>
      <c r="BA97" s="62"/>
      <c r="BB97" s="62"/>
      <c r="BC97" s="62"/>
      <c r="BD97" s="62"/>
      <c r="BE97" s="62"/>
      <c r="BF97" s="62"/>
      <c r="BG97" s="62"/>
      <c r="BH97" s="62"/>
      <c r="BI97" s="62"/>
      <c r="BJ97" s="62"/>
      <c r="BK97" s="62"/>
      <c r="BL97" s="62"/>
      <c r="BM97" s="62"/>
      <c r="BN97" s="62"/>
      <c r="BO97" s="62"/>
      <c r="BP97" s="62"/>
      <c r="BQ97" s="62"/>
      <c r="BR97" s="62"/>
      <c r="BS97" s="62"/>
      <c r="BT97" s="62"/>
      <c r="BU97" s="62"/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/>
      <c r="CI97" s="62"/>
      <c r="CJ97" s="62"/>
      <c r="CK97" s="62"/>
      <c r="CL97" s="62"/>
      <c r="CM97" s="62"/>
      <c r="CN97" s="62"/>
      <c r="CO97" s="62"/>
      <c r="CP97" s="62"/>
      <c r="CQ97" s="62"/>
      <c r="CR97" s="62"/>
      <c r="CS97" s="62"/>
      <c r="CT97" s="62"/>
      <c r="CU97" s="62"/>
      <c r="CV97" s="62"/>
      <c r="CW97" s="62"/>
      <c r="CX97" s="62"/>
      <c r="CY97" s="62"/>
      <c r="CZ97" s="62"/>
      <c r="DA97" s="62"/>
      <c r="DB97" s="62"/>
      <c r="DC97" s="62"/>
      <c r="DD97" s="62"/>
      <c r="DE97" s="62"/>
      <c r="DF97" s="62"/>
      <c r="DG97" s="62"/>
      <c r="DH97" s="62"/>
      <c r="DI97" s="62"/>
      <c r="DJ97" s="62"/>
      <c r="DK97" s="62"/>
      <c r="DL97" s="62"/>
      <c r="DM97" s="62"/>
      <c r="DN97" s="62"/>
      <c r="DO97" s="62"/>
      <c r="DP97" s="62"/>
      <c r="DQ97" s="62"/>
      <c r="DR97" s="62"/>
      <c r="DS97" s="62"/>
      <c r="DT97" s="62"/>
      <c r="DU97" s="62"/>
      <c r="DV97" s="62"/>
      <c r="DW97" s="62"/>
      <c r="DX97" s="62"/>
      <c r="DY97" s="62"/>
      <c r="DZ97" s="62"/>
      <c r="EA97" s="62"/>
      <c r="EB97" s="62"/>
      <c r="EC97" s="62"/>
      <c r="ED97" s="62"/>
      <c r="EE97" s="62"/>
      <c r="EF97" s="62"/>
      <c r="EG97" s="62"/>
      <c r="EH97" s="62"/>
      <c r="EI97" s="62"/>
      <c r="EJ97" s="62"/>
      <c r="EK97" s="62"/>
      <c r="EL97" s="62"/>
      <c r="EM97" s="62"/>
      <c r="EN97" s="62"/>
      <c r="EO97" s="62"/>
      <c r="EP97" s="62"/>
      <c r="EQ97" s="62"/>
      <c r="ER97" s="62"/>
      <c r="ES97" s="62"/>
      <c r="ET97" s="62"/>
      <c r="EU97" s="62"/>
      <c r="EV97" s="62"/>
      <c r="EW97" s="62"/>
      <c r="EX97" s="62"/>
      <c r="EY97" s="62"/>
      <c r="EZ97" s="62"/>
      <c r="FA97" s="62"/>
      <c r="FB97" s="62"/>
      <c r="FC97" s="62"/>
      <c r="FD97" s="62"/>
      <c r="FE97" s="62"/>
      <c r="FF97" s="62"/>
      <c r="FG97" s="62"/>
      <c r="FH97" s="62"/>
      <c r="FI97" s="62"/>
      <c r="FJ97" s="62"/>
      <c r="FK97" s="62"/>
      <c r="FL97" s="62"/>
      <c r="FM97" s="62"/>
      <c r="FN97" s="62"/>
      <c r="FO97" s="62"/>
      <c r="FP97" s="62"/>
      <c r="FQ97" s="62"/>
      <c r="FR97" s="62"/>
      <c r="FS97" s="62"/>
      <c r="FT97" s="62"/>
      <c r="FU97" s="62"/>
      <c r="FV97" s="62"/>
      <c r="FW97" s="62"/>
      <c r="FX97" s="62"/>
      <c r="FY97" s="62"/>
      <c r="FZ97" s="62"/>
      <c r="GA97" s="62"/>
      <c r="GB97" s="62"/>
      <c r="GC97" s="62"/>
      <c r="GD97" s="62"/>
      <c r="GE97" s="62"/>
      <c r="GF97" s="62"/>
      <c r="GG97" s="62"/>
      <c r="GH97" s="62"/>
      <c r="GI97" s="62"/>
      <c r="GJ97" s="62"/>
      <c r="GK97" s="62"/>
      <c r="GL97" s="62"/>
      <c r="GM97" s="62"/>
      <c r="GN97" s="62"/>
      <c r="GO97" s="62"/>
      <c r="GP97" s="62"/>
      <c r="GQ97" s="62"/>
      <c r="GR97" s="62"/>
      <c r="GS97" s="62"/>
      <c r="GT97" s="62"/>
      <c r="GU97" s="62"/>
      <c r="GV97" s="62"/>
      <c r="GW97" s="62"/>
      <c r="GX97" s="62"/>
      <c r="GY97" s="62"/>
      <c r="GZ97" s="62"/>
      <c r="HA97" s="62"/>
      <c r="HB97" s="62"/>
      <c r="HC97" s="62"/>
      <c r="HD97" s="62"/>
      <c r="HE97" s="62"/>
      <c r="HF97" s="62"/>
      <c r="HG97" s="62"/>
      <c r="HH97" s="62"/>
      <c r="HI97" s="62"/>
      <c r="HJ97" s="62"/>
      <c r="HK97" s="62"/>
      <c r="HL97" s="62"/>
      <c r="HM97" s="62"/>
      <c r="HN97" s="62"/>
      <c r="HO97" s="62"/>
      <c r="HP97" s="62"/>
      <c r="HQ97" s="62"/>
      <c r="HR97" s="62"/>
      <c r="HS97" s="62"/>
      <c r="HT97" s="62"/>
      <c r="HU97" s="62"/>
      <c r="HV97" s="62"/>
      <c r="HW97" s="62"/>
      <c r="HX97" s="62"/>
      <c r="HY97" s="62"/>
      <c r="HZ97" s="62"/>
      <c r="IA97" s="62"/>
      <c r="IB97" s="62"/>
      <c r="IC97" s="62"/>
      <c r="ID97" s="62"/>
      <c r="IE97" s="62"/>
      <c r="IF97" s="62"/>
      <c r="IG97" s="62"/>
      <c r="IH97" s="62"/>
      <c r="II97" s="62"/>
      <c r="IJ97" s="62"/>
      <c r="IK97" s="62"/>
      <c r="IL97" s="62"/>
      <c r="IM97" s="62"/>
      <c r="IN97" s="62"/>
      <c r="IO97" s="62"/>
      <c r="IP97" s="62"/>
      <c r="IQ97" s="62"/>
      <c r="IR97" s="62"/>
      <c r="IS97" s="62"/>
      <c r="IT97" s="62"/>
      <c r="IU97" s="62"/>
      <c r="IV97" s="62"/>
      <c r="IW97" s="62"/>
      <c r="IX97" s="62"/>
      <c r="IY97" s="62"/>
      <c r="IZ97" s="62"/>
      <c r="JA97" s="62"/>
      <c r="JB97" s="62"/>
      <c r="JC97" s="62"/>
      <c r="JD97" s="62"/>
      <c r="JE97" s="62"/>
      <c r="JF97" s="62"/>
      <c r="JG97" s="62"/>
      <c r="JH97" s="62"/>
      <c r="JI97" s="62"/>
      <c r="JJ97" s="62"/>
      <c r="JK97" s="62"/>
      <c r="JL97" s="62"/>
      <c r="JM97" s="62"/>
      <c r="JN97" s="62"/>
      <c r="JO97" s="62"/>
      <c r="JP97" s="62"/>
      <c r="JQ97" s="62"/>
      <c r="JR97" s="62"/>
      <c r="JS97" s="62"/>
      <c r="JT97" s="62"/>
      <c r="JU97" s="62"/>
      <c r="JV97" s="62"/>
      <c r="JW97" s="62"/>
      <c r="JX97" s="62"/>
      <c r="JY97" s="62"/>
      <c r="JZ97" s="62"/>
      <c r="KA97" s="62"/>
      <c r="KB97" s="62"/>
      <c r="KC97" s="62"/>
      <c r="KD97" s="62"/>
      <c r="KE97" s="62"/>
      <c r="KF97" s="62"/>
      <c r="KG97" s="62"/>
      <c r="KH97" s="62"/>
      <c r="KI97" s="62"/>
      <c r="KJ97" s="62"/>
      <c r="KK97" s="62"/>
      <c r="KL97" s="62"/>
      <c r="KM97" s="62"/>
      <c r="KN97" s="62"/>
      <c r="KO97" s="62"/>
      <c r="KP97" s="62"/>
      <c r="KQ97" s="62"/>
      <c r="KR97" s="62"/>
      <c r="KS97" s="62"/>
      <c r="KT97" s="62"/>
      <c r="KU97" s="62"/>
      <c r="KV97" s="62"/>
      <c r="KW97" s="62"/>
      <c r="KX97" s="62"/>
      <c r="KY97" s="62"/>
      <c r="KZ97" s="62"/>
      <c r="LA97" s="62"/>
      <c r="LB97" s="62"/>
      <c r="LC97" s="62"/>
      <c r="LD97" s="62"/>
      <c r="LE97" s="62"/>
      <c r="LF97" s="62"/>
      <c r="LG97" s="62"/>
      <c r="LH97" s="62"/>
      <c r="LI97" s="62"/>
      <c r="LJ97" s="62"/>
      <c r="LK97" s="62"/>
      <c r="LL97" s="62"/>
      <c r="LM97" s="62"/>
      <c r="LN97" s="62"/>
      <c r="LO97" s="62"/>
      <c r="LP97" s="62"/>
      <c r="LQ97" s="62"/>
      <c r="LR97" s="62"/>
      <c r="LS97" s="62"/>
      <c r="LT97" s="62"/>
      <c r="LU97" s="62"/>
      <c r="LV97" s="62"/>
      <c r="LW97" s="62"/>
      <c r="LX97" s="62"/>
      <c r="LY97" s="62"/>
      <c r="LZ97" s="62"/>
      <c r="MA97" s="62"/>
      <c r="MB97" s="62"/>
      <c r="MC97" s="62"/>
      <c r="MD97" s="62"/>
      <c r="ME97" s="62"/>
      <c r="MF97" s="62"/>
      <c r="MG97" s="62"/>
      <c r="MH97" s="62"/>
      <c r="MI97" s="62"/>
      <c r="MJ97" s="62"/>
      <c r="MK97" s="62"/>
      <c r="ML97" s="62"/>
      <c r="MM97" s="62"/>
      <c r="MN97" s="62"/>
      <c r="MO97" s="62"/>
      <c r="MP97" s="62"/>
      <c r="MQ97" s="62"/>
      <c r="MR97" s="62"/>
      <c r="MS97" s="62"/>
      <c r="MT97" s="62"/>
      <c r="MU97" s="62"/>
      <c r="MV97" s="62"/>
      <c r="MW97" s="62"/>
      <c r="MX97" s="62"/>
      <c r="MY97" s="62"/>
      <c r="MZ97" s="62"/>
      <c r="NA97" s="62"/>
      <c r="NB97" s="62"/>
    </row>
    <row r="98" spans="1:366" s="15" customFormat="1" ht="1.5" hidden="1" customHeight="1" x14ac:dyDescent="0.3">
      <c r="A98" s="63" t="s">
        <v>31</v>
      </c>
      <c r="B98" s="23"/>
      <c r="C98" s="29">
        <f>H98+J98+L98+N98+P98+R98+T98</f>
        <v>0</v>
      </c>
      <c r="D98" s="23"/>
      <c r="E98" s="23"/>
      <c r="F98" s="23">
        <f>IFERROR(D98/B98*100,0)</f>
        <v>0</v>
      </c>
      <c r="G98" s="23">
        <f>IFERROR(F98/B98*100,0)</f>
        <v>0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8"/>
      <c r="AF98" s="12"/>
      <c r="AG98" s="19">
        <f t="shared" si="45"/>
        <v>0</v>
      </c>
      <c r="AH98" s="19">
        <f t="shared" si="46"/>
        <v>0</v>
      </c>
      <c r="AI98" s="19">
        <f t="shared" si="47"/>
        <v>0</v>
      </c>
      <c r="AJ98" s="19">
        <f t="shared" si="48"/>
        <v>0</v>
      </c>
    </row>
    <row r="99" spans="1:366" s="15" customFormat="1" ht="15" hidden="1" customHeight="1" x14ac:dyDescent="0.3">
      <c r="A99" s="63" t="s">
        <v>41</v>
      </c>
      <c r="B99" s="23"/>
      <c r="C99" s="29">
        <f>H99+J99+L99+N99+P99+R99+T99</f>
        <v>0</v>
      </c>
      <c r="D99" s="23"/>
      <c r="E99" s="23"/>
      <c r="F99" s="23">
        <f>IFERROR(D99/B99*100,0)</f>
        <v>0</v>
      </c>
      <c r="G99" s="23">
        <f>IFERROR(F99/B99*100,0)</f>
        <v>0</v>
      </c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8"/>
      <c r="AF99" s="12"/>
      <c r="AG99" s="19">
        <f t="shared" si="45"/>
        <v>0</v>
      </c>
      <c r="AH99" s="19">
        <f t="shared" si="46"/>
        <v>0</v>
      </c>
      <c r="AI99" s="19">
        <f t="shared" si="47"/>
        <v>0</v>
      </c>
      <c r="AJ99" s="19">
        <f t="shared" si="48"/>
        <v>0</v>
      </c>
    </row>
    <row r="100" spans="1:366" s="15" customFormat="1" ht="30" customHeight="1" x14ac:dyDescent="0.25">
      <c r="A100" s="150" t="s">
        <v>65</v>
      </c>
      <c r="B100" s="150"/>
      <c r="C100" s="150"/>
      <c r="D100" s="150"/>
      <c r="E100" s="150"/>
      <c r="F100" s="150"/>
      <c r="G100" s="150"/>
      <c r="H100" s="150"/>
      <c r="I100" s="150"/>
      <c r="J100" s="150"/>
      <c r="K100" s="150"/>
      <c r="L100" s="150"/>
      <c r="M100" s="150"/>
      <c r="N100" s="150"/>
      <c r="O100" s="150"/>
      <c r="P100" s="150"/>
      <c r="Q100" s="150"/>
      <c r="R100" s="150"/>
      <c r="S100" s="150"/>
      <c r="T100" s="150"/>
      <c r="U100" s="150"/>
      <c r="V100" s="150"/>
      <c r="W100" s="150"/>
      <c r="X100" s="150"/>
      <c r="Y100" s="150"/>
      <c r="Z100" s="150"/>
      <c r="AA100" s="150"/>
      <c r="AB100" s="150"/>
      <c r="AC100" s="150"/>
      <c r="AD100" s="150"/>
      <c r="AE100" s="150"/>
      <c r="AF100" s="100"/>
      <c r="AG100" s="101">
        <f>H100+J100+L100+N100+P100+R100+T100+V100+X100+Z100+AB100+AD100</f>
        <v>0</v>
      </c>
      <c r="AH100" s="101">
        <f>H100+J100+L100+N100+P100+R100+T100+V100+X100</f>
        <v>0</v>
      </c>
      <c r="AI100" s="101">
        <f>I100+K100+M100+O100+Q100+S100+U100+W100+Y100+AA100+AC100+AE100</f>
        <v>0</v>
      </c>
      <c r="AJ100" s="101">
        <f>E100-C100</f>
        <v>0</v>
      </c>
      <c r="AK100" s="102"/>
      <c r="AL100" s="102"/>
      <c r="AM100" s="102"/>
      <c r="AN100" s="102"/>
      <c r="AO100" s="102"/>
      <c r="AP100" s="102"/>
      <c r="AQ100" s="102"/>
      <c r="AR100" s="102"/>
      <c r="AS100" s="102"/>
      <c r="AT100" s="102"/>
      <c r="AU100" s="102"/>
      <c r="AV100" s="102"/>
      <c r="AW100" s="102"/>
      <c r="AX100" s="102"/>
      <c r="AY100" s="102"/>
      <c r="AZ100" s="102"/>
      <c r="BA100" s="102"/>
      <c r="BB100" s="102"/>
      <c r="BC100" s="102"/>
      <c r="BD100" s="102"/>
      <c r="BE100" s="102"/>
      <c r="BF100" s="102"/>
      <c r="BG100" s="102"/>
      <c r="BH100" s="102"/>
      <c r="BI100" s="102"/>
      <c r="BJ100" s="102"/>
    </row>
    <row r="101" spans="1:366" s="55" customFormat="1" ht="27.75" customHeight="1" x14ac:dyDescent="0.3">
      <c r="A101" s="53" t="s">
        <v>37</v>
      </c>
      <c r="B101" s="54">
        <f>B102+B103+B104+B106</f>
        <v>6413.5559999999996</v>
      </c>
      <c r="C101" s="54">
        <f>C102+C103+C104+C106</f>
        <v>6413.5559999999996</v>
      </c>
      <c r="D101" s="54">
        <f>D102+D103+D104+D106</f>
        <v>6413.5559999999996</v>
      </c>
      <c r="E101" s="54">
        <f>E102+E103+E104+E106</f>
        <v>6413.5559999999996</v>
      </c>
      <c r="F101" s="54">
        <f t="shared" ref="F101:F106" si="64">IFERROR(E101/B101*100,0)</f>
        <v>100</v>
      </c>
      <c r="G101" s="54">
        <f t="shared" ref="G101:G106" si="65">IFERROR(E101/C101*100,0)</f>
        <v>100</v>
      </c>
      <c r="H101" s="54">
        <f t="shared" ref="H101:AE101" si="66">H102+H103+H104+H106</f>
        <v>0</v>
      </c>
      <c r="I101" s="54">
        <f t="shared" si="66"/>
        <v>0</v>
      </c>
      <c r="J101" s="54">
        <f t="shared" si="66"/>
        <v>0</v>
      </c>
      <c r="K101" s="54">
        <f t="shared" si="66"/>
        <v>0</v>
      </c>
      <c r="L101" s="54">
        <f t="shared" si="66"/>
        <v>0</v>
      </c>
      <c r="M101" s="54">
        <f t="shared" si="66"/>
        <v>0</v>
      </c>
      <c r="N101" s="54">
        <f t="shared" si="66"/>
        <v>0</v>
      </c>
      <c r="O101" s="54">
        <f t="shared" si="66"/>
        <v>0</v>
      </c>
      <c r="P101" s="54">
        <f t="shared" si="66"/>
        <v>0</v>
      </c>
      <c r="Q101" s="54">
        <f t="shared" si="66"/>
        <v>0</v>
      </c>
      <c r="R101" s="54">
        <f t="shared" si="66"/>
        <v>0</v>
      </c>
      <c r="S101" s="54">
        <f t="shared" si="66"/>
        <v>0</v>
      </c>
      <c r="T101" s="54">
        <f t="shared" si="66"/>
        <v>0</v>
      </c>
      <c r="U101" s="54">
        <f t="shared" si="66"/>
        <v>0</v>
      </c>
      <c r="V101" s="54">
        <f t="shared" si="66"/>
        <v>0</v>
      </c>
      <c r="W101" s="54">
        <f t="shared" si="66"/>
        <v>0</v>
      </c>
      <c r="X101" s="54">
        <f t="shared" si="66"/>
        <v>6413.5559999999996</v>
      </c>
      <c r="Y101" s="54">
        <f t="shared" si="66"/>
        <v>0</v>
      </c>
      <c r="Z101" s="54">
        <f t="shared" si="66"/>
        <v>0</v>
      </c>
      <c r="AA101" s="54">
        <f t="shared" si="66"/>
        <v>0</v>
      </c>
      <c r="AB101" s="54">
        <f t="shared" si="66"/>
        <v>0</v>
      </c>
      <c r="AC101" s="54">
        <f t="shared" si="66"/>
        <v>4213.5559999999996</v>
      </c>
      <c r="AD101" s="54">
        <f t="shared" si="66"/>
        <v>0</v>
      </c>
      <c r="AE101" s="54">
        <f t="shared" si="66"/>
        <v>2200</v>
      </c>
      <c r="AF101" s="54"/>
      <c r="AG101" s="19">
        <f t="shared" ref="AG101:AG151" si="67">H101+J101+L101+N101+P101+R101+T101+V101+X101+Z101+AB101+AD101</f>
        <v>6413.5559999999996</v>
      </c>
      <c r="AH101" s="19">
        <f t="shared" ref="AH101:AH151" si="68">H101+J101+L101+N101+P101+R101+T101+V101+X101</f>
        <v>6413.5559999999996</v>
      </c>
      <c r="AI101" s="19">
        <f t="shared" ref="AI101:AI151" si="69">I101+K101+M101+O101+Q101+S101+U101+W101+Y101+AA101+AC101+AE101</f>
        <v>6413.5559999999996</v>
      </c>
      <c r="AJ101" s="19">
        <f t="shared" ref="AJ101:AJ151" si="70">E101-C101</f>
        <v>0</v>
      </c>
    </row>
    <row r="102" spans="1:366" s="15" customFormat="1" ht="21" customHeight="1" x14ac:dyDescent="0.3">
      <c r="A102" s="16" t="s">
        <v>31</v>
      </c>
      <c r="B102" s="23">
        <v>0</v>
      </c>
      <c r="C102" s="23">
        <v>0</v>
      </c>
      <c r="D102" s="23">
        <v>0</v>
      </c>
      <c r="E102" s="23">
        <v>0</v>
      </c>
      <c r="F102" s="23">
        <f t="shared" si="64"/>
        <v>0</v>
      </c>
      <c r="G102" s="23">
        <f t="shared" si="65"/>
        <v>0</v>
      </c>
      <c r="H102" s="23">
        <v>0</v>
      </c>
      <c r="I102" s="23">
        <v>0</v>
      </c>
      <c r="J102" s="23">
        <v>0</v>
      </c>
      <c r="K102" s="23">
        <v>0</v>
      </c>
      <c r="L102" s="23">
        <v>0</v>
      </c>
      <c r="M102" s="23">
        <v>0</v>
      </c>
      <c r="N102" s="23">
        <v>0</v>
      </c>
      <c r="O102" s="23">
        <v>0</v>
      </c>
      <c r="P102" s="23">
        <v>0</v>
      </c>
      <c r="Q102" s="23">
        <v>0</v>
      </c>
      <c r="R102" s="23">
        <v>0</v>
      </c>
      <c r="S102" s="23">
        <v>0</v>
      </c>
      <c r="T102" s="23">
        <v>0</v>
      </c>
      <c r="U102" s="23">
        <v>0</v>
      </c>
      <c r="V102" s="23">
        <v>0</v>
      </c>
      <c r="W102" s="23">
        <v>0</v>
      </c>
      <c r="X102" s="23">
        <v>0</v>
      </c>
      <c r="Y102" s="23">
        <v>0</v>
      </c>
      <c r="Z102" s="23">
        <v>0</v>
      </c>
      <c r="AA102" s="23">
        <v>0</v>
      </c>
      <c r="AB102" s="23">
        <v>0</v>
      </c>
      <c r="AC102" s="23">
        <v>0</v>
      </c>
      <c r="AD102" s="23">
        <v>0</v>
      </c>
      <c r="AE102" s="23">
        <v>0</v>
      </c>
      <c r="AF102" s="23"/>
      <c r="AG102" s="19">
        <f t="shared" si="67"/>
        <v>0</v>
      </c>
      <c r="AH102" s="19">
        <f t="shared" si="68"/>
        <v>0</v>
      </c>
      <c r="AI102" s="19">
        <f t="shared" si="69"/>
        <v>0</v>
      </c>
      <c r="AJ102" s="19">
        <f t="shared" si="70"/>
        <v>0</v>
      </c>
    </row>
    <row r="103" spans="1:366" s="15" customFormat="1" ht="37.5" x14ac:dyDescent="0.3">
      <c r="A103" s="20" t="s">
        <v>32</v>
      </c>
      <c r="B103" s="29">
        <f>B109+B115+B121++B126+B130+B134+B138+B142+B146+B150</f>
        <v>2361.1999999999998</v>
      </c>
      <c r="C103" s="29">
        <f t="shared" ref="C103:E104" si="71">C109+C115+C121+C126+C130+C134+C138+C142+C146+C150</f>
        <v>2361.1999999999998</v>
      </c>
      <c r="D103" s="29">
        <f t="shared" si="71"/>
        <v>2361.1999999999998</v>
      </c>
      <c r="E103" s="29">
        <f t="shared" si="71"/>
        <v>2361.1999999999998</v>
      </c>
      <c r="F103" s="29">
        <f t="shared" si="64"/>
        <v>100</v>
      </c>
      <c r="G103" s="29">
        <f t="shared" si="65"/>
        <v>100</v>
      </c>
      <c r="H103" s="29">
        <f t="shared" ref="H103:W103" si="72">H109+H115+H121+H126+H130+H134+H138+H142+H146+H150</f>
        <v>0</v>
      </c>
      <c r="I103" s="29">
        <f t="shared" si="72"/>
        <v>0</v>
      </c>
      <c r="J103" s="29">
        <f t="shared" si="72"/>
        <v>0</v>
      </c>
      <c r="K103" s="29">
        <f t="shared" si="72"/>
        <v>0</v>
      </c>
      <c r="L103" s="29">
        <f t="shared" si="72"/>
        <v>0</v>
      </c>
      <c r="M103" s="29">
        <f t="shared" si="72"/>
        <v>0</v>
      </c>
      <c r="N103" s="29">
        <f t="shared" si="72"/>
        <v>0</v>
      </c>
      <c r="O103" s="29">
        <f t="shared" si="72"/>
        <v>0</v>
      </c>
      <c r="P103" s="29">
        <f t="shared" si="72"/>
        <v>0</v>
      </c>
      <c r="Q103" s="29">
        <f t="shared" si="72"/>
        <v>0</v>
      </c>
      <c r="R103" s="29">
        <f t="shared" si="72"/>
        <v>0</v>
      </c>
      <c r="S103" s="29">
        <f t="shared" si="72"/>
        <v>0</v>
      </c>
      <c r="T103" s="29">
        <f t="shared" si="72"/>
        <v>0</v>
      </c>
      <c r="U103" s="29">
        <f t="shared" si="72"/>
        <v>0</v>
      </c>
      <c r="V103" s="29">
        <f t="shared" si="72"/>
        <v>0</v>
      </c>
      <c r="W103" s="29">
        <f t="shared" si="72"/>
        <v>0</v>
      </c>
      <c r="X103" s="29">
        <f>X109+X115+AC121+X126+X130+X134+X138+X142+X146+X150</f>
        <v>2361.1999999999998</v>
      </c>
      <c r="Y103" s="29">
        <f t="shared" ref="Y103:AE104" si="73">Y109+Y115+Y121+Y126+Y130+Y134+Y138+Y142+Y146+Y150</f>
        <v>0</v>
      </c>
      <c r="Z103" s="29">
        <f t="shared" si="73"/>
        <v>0</v>
      </c>
      <c r="AA103" s="29">
        <f t="shared" si="73"/>
        <v>0</v>
      </c>
      <c r="AB103" s="29">
        <f t="shared" si="73"/>
        <v>0</v>
      </c>
      <c r="AC103" s="29">
        <f t="shared" si="73"/>
        <v>2361.1999999999998</v>
      </c>
      <c r="AD103" s="29">
        <f t="shared" si="73"/>
        <v>0</v>
      </c>
      <c r="AE103" s="29">
        <f t="shared" si="73"/>
        <v>0</v>
      </c>
      <c r="AF103" s="29"/>
      <c r="AG103" s="19">
        <f t="shared" si="67"/>
        <v>2361.1999999999998</v>
      </c>
      <c r="AH103" s="19">
        <f t="shared" si="68"/>
        <v>2361.1999999999998</v>
      </c>
      <c r="AI103" s="19">
        <f t="shared" si="69"/>
        <v>2361.1999999999998</v>
      </c>
      <c r="AJ103" s="19">
        <f t="shared" si="70"/>
        <v>0</v>
      </c>
    </row>
    <row r="104" spans="1:366" s="15" customFormat="1" ht="24.75" customHeight="1" x14ac:dyDescent="0.3">
      <c r="A104" s="16" t="s">
        <v>33</v>
      </c>
      <c r="B104" s="29">
        <f>B110+B116+B122++B127+B131+B135+B139+B143+B147+B151</f>
        <v>4052.3559999999998</v>
      </c>
      <c r="C104" s="29">
        <f t="shared" si="71"/>
        <v>4052.3559999999998</v>
      </c>
      <c r="D104" s="29">
        <f t="shared" si="71"/>
        <v>4052.3559999999998</v>
      </c>
      <c r="E104" s="29">
        <f t="shared" si="71"/>
        <v>4052.3559999999998</v>
      </c>
      <c r="F104" s="29">
        <f t="shared" si="64"/>
        <v>100</v>
      </c>
      <c r="G104" s="29">
        <f t="shared" si="65"/>
        <v>100</v>
      </c>
      <c r="H104" s="29">
        <f t="shared" ref="H104:W104" si="74">H110+H116+H122+H127+H131+H135+H139+H143+H147+H151</f>
        <v>0</v>
      </c>
      <c r="I104" s="29">
        <f t="shared" si="74"/>
        <v>0</v>
      </c>
      <c r="J104" s="29">
        <f t="shared" si="74"/>
        <v>0</v>
      </c>
      <c r="K104" s="29">
        <f t="shared" si="74"/>
        <v>0</v>
      </c>
      <c r="L104" s="29">
        <f t="shared" si="74"/>
        <v>0</v>
      </c>
      <c r="M104" s="29">
        <f t="shared" si="74"/>
        <v>0</v>
      </c>
      <c r="N104" s="29">
        <f t="shared" si="74"/>
        <v>0</v>
      </c>
      <c r="O104" s="29">
        <f t="shared" si="74"/>
        <v>0</v>
      </c>
      <c r="P104" s="29">
        <f t="shared" si="74"/>
        <v>0</v>
      </c>
      <c r="Q104" s="29">
        <f t="shared" si="74"/>
        <v>0</v>
      </c>
      <c r="R104" s="29">
        <f t="shared" si="74"/>
        <v>0</v>
      </c>
      <c r="S104" s="29">
        <f t="shared" si="74"/>
        <v>0</v>
      </c>
      <c r="T104" s="29">
        <f t="shared" si="74"/>
        <v>0</v>
      </c>
      <c r="U104" s="29">
        <f t="shared" si="74"/>
        <v>0</v>
      </c>
      <c r="V104" s="29">
        <f t="shared" si="74"/>
        <v>0</v>
      </c>
      <c r="W104" s="29">
        <f t="shared" si="74"/>
        <v>0</v>
      </c>
      <c r="X104" s="29">
        <f>X110+X116+AC122+X127+X131+X135+X139+X143+X147+X151</f>
        <v>4052.3559999999998</v>
      </c>
      <c r="Y104" s="29">
        <f t="shared" si="73"/>
        <v>0</v>
      </c>
      <c r="Z104" s="29">
        <f t="shared" si="73"/>
        <v>0</v>
      </c>
      <c r="AA104" s="29">
        <f t="shared" si="73"/>
        <v>0</v>
      </c>
      <c r="AB104" s="29">
        <f t="shared" si="73"/>
        <v>0</v>
      </c>
      <c r="AC104" s="29">
        <f t="shared" si="73"/>
        <v>1852.356</v>
      </c>
      <c r="AD104" s="29">
        <f t="shared" si="73"/>
        <v>0</v>
      </c>
      <c r="AE104" s="29">
        <f t="shared" si="73"/>
        <v>2200</v>
      </c>
      <c r="AF104" s="29"/>
      <c r="AG104" s="19">
        <f t="shared" si="67"/>
        <v>4052.3559999999998</v>
      </c>
      <c r="AH104" s="19">
        <f t="shared" si="68"/>
        <v>4052.3559999999998</v>
      </c>
      <c r="AI104" s="19">
        <f t="shared" si="69"/>
        <v>4052.3559999999998</v>
      </c>
      <c r="AJ104" s="19">
        <f t="shared" si="70"/>
        <v>0</v>
      </c>
    </row>
    <row r="105" spans="1:366" s="50" customFormat="1" ht="37.5" x14ac:dyDescent="0.3">
      <c r="A105" s="40" t="s">
        <v>34</v>
      </c>
      <c r="B105" s="41">
        <f>B111+B117+B123</f>
        <v>262.36</v>
      </c>
      <c r="C105" s="41">
        <f t="shared" ref="C105:E105" si="75">C111+C117+C123</f>
        <v>262.36</v>
      </c>
      <c r="D105" s="41">
        <f t="shared" si="75"/>
        <v>262.36</v>
      </c>
      <c r="E105" s="41">
        <f t="shared" si="75"/>
        <v>262.36</v>
      </c>
      <c r="F105" s="41">
        <f t="shared" si="64"/>
        <v>100</v>
      </c>
      <c r="G105" s="41">
        <f t="shared" si="65"/>
        <v>100</v>
      </c>
      <c r="H105" s="41">
        <f t="shared" ref="H105:W105" si="76">H112+H118+H123</f>
        <v>0</v>
      </c>
      <c r="I105" s="41">
        <f t="shared" si="76"/>
        <v>0</v>
      </c>
      <c r="J105" s="41">
        <f t="shared" si="76"/>
        <v>0</v>
      </c>
      <c r="K105" s="41">
        <f t="shared" si="76"/>
        <v>0</v>
      </c>
      <c r="L105" s="41">
        <f t="shared" si="76"/>
        <v>0</v>
      </c>
      <c r="M105" s="41">
        <f t="shared" si="76"/>
        <v>0</v>
      </c>
      <c r="N105" s="41">
        <f t="shared" si="76"/>
        <v>0</v>
      </c>
      <c r="O105" s="41">
        <f t="shared" si="76"/>
        <v>0</v>
      </c>
      <c r="P105" s="41">
        <f t="shared" si="76"/>
        <v>0</v>
      </c>
      <c r="Q105" s="41">
        <f t="shared" si="76"/>
        <v>0</v>
      </c>
      <c r="R105" s="41">
        <f t="shared" si="76"/>
        <v>0</v>
      </c>
      <c r="S105" s="41">
        <f t="shared" si="76"/>
        <v>0</v>
      </c>
      <c r="T105" s="41">
        <f t="shared" si="76"/>
        <v>0</v>
      </c>
      <c r="U105" s="41">
        <f t="shared" si="76"/>
        <v>0</v>
      </c>
      <c r="V105" s="41">
        <f t="shared" si="76"/>
        <v>0</v>
      </c>
      <c r="W105" s="41">
        <f t="shared" si="76"/>
        <v>0</v>
      </c>
      <c r="X105" s="41">
        <f>X111+X117+X123</f>
        <v>262.36</v>
      </c>
      <c r="Y105" s="41">
        <f t="shared" ref="Y105:AE105" si="77">Y111+Y117+Y123</f>
        <v>0</v>
      </c>
      <c r="Z105" s="41">
        <f t="shared" si="77"/>
        <v>0</v>
      </c>
      <c r="AA105" s="41">
        <f t="shared" si="77"/>
        <v>0</v>
      </c>
      <c r="AB105" s="41">
        <f t="shared" si="77"/>
        <v>0</v>
      </c>
      <c r="AC105" s="41">
        <f t="shared" si="77"/>
        <v>262.36</v>
      </c>
      <c r="AD105" s="41">
        <f t="shared" si="77"/>
        <v>0</v>
      </c>
      <c r="AE105" s="41">
        <f t="shared" si="77"/>
        <v>0</v>
      </c>
      <c r="AF105" s="29"/>
      <c r="AG105" s="48">
        <f t="shared" si="67"/>
        <v>262.36</v>
      </c>
      <c r="AH105" s="48">
        <f t="shared" si="68"/>
        <v>262.36</v>
      </c>
      <c r="AI105" s="48">
        <f t="shared" si="69"/>
        <v>262.36</v>
      </c>
      <c r="AJ105" s="48">
        <f t="shared" si="70"/>
        <v>0</v>
      </c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  <c r="FO105" s="15"/>
      <c r="FP105" s="15"/>
      <c r="FQ105" s="15"/>
      <c r="FR105" s="15"/>
      <c r="FS105" s="15"/>
      <c r="FT105" s="15"/>
      <c r="FU105" s="15"/>
      <c r="FV105" s="15"/>
      <c r="FW105" s="15"/>
      <c r="FX105" s="15"/>
      <c r="FY105" s="15"/>
      <c r="FZ105" s="15"/>
      <c r="GA105" s="15"/>
      <c r="GB105" s="15"/>
      <c r="GC105" s="15"/>
      <c r="GD105" s="15"/>
      <c r="GE105" s="15"/>
      <c r="GF105" s="15"/>
      <c r="GG105" s="15"/>
      <c r="GH105" s="15"/>
      <c r="GI105" s="15"/>
      <c r="GJ105" s="15"/>
      <c r="GK105" s="15"/>
      <c r="GL105" s="15"/>
      <c r="GM105" s="15"/>
      <c r="GN105" s="15"/>
      <c r="GO105" s="15"/>
      <c r="GP105" s="15"/>
      <c r="GQ105" s="15"/>
      <c r="GR105" s="15"/>
      <c r="GS105" s="15"/>
      <c r="GT105" s="15"/>
      <c r="GU105" s="15"/>
      <c r="GV105" s="15"/>
      <c r="GW105" s="15"/>
      <c r="GX105" s="15"/>
      <c r="GY105" s="15"/>
      <c r="GZ105" s="15"/>
      <c r="HA105" s="15"/>
      <c r="HB105" s="15"/>
      <c r="HC105" s="15"/>
      <c r="HD105" s="15"/>
      <c r="HE105" s="15"/>
      <c r="HF105" s="15"/>
      <c r="HG105" s="15"/>
      <c r="HH105" s="15"/>
      <c r="HI105" s="15"/>
      <c r="HJ105" s="15"/>
      <c r="HK105" s="15"/>
      <c r="HL105" s="15"/>
      <c r="HM105" s="15"/>
      <c r="HN105" s="15"/>
      <c r="HO105" s="15"/>
      <c r="HP105" s="15"/>
      <c r="HQ105" s="15"/>
      <c r="HR105" s="15"/>
      <c r="HS105" s="15"/>
      <c r="HT105" s="15"/>
      <c r="HU105" s="15"/>
      <c r="HV105" s="15"/>
      <c r="HW105" s="15"/>
      <c r="HX105" s="15"/>
      <c r="HY105" s="15"/>
      <c r="HZ105" s="15"/>
      <c r="IA105" s="15"/>
      <c r="IB105" s="15"/>
      <c r="IC105" s="15"/>
      <c r="ID105" s="15"/>
      <c r="IE105" s="15"/>
      <c r="IF105" s="15"/>
      <c r="IG105" s="15"/>
      <c r="IH105" s="15"/>
      <c r="II105" s="15"/>
      <c r="IJ105" s="15"/>
      <c r="IK105" s="15"/>
      <c r="IL105" s="15"/>
      <c r="IM105" s="15"/>
      <c r="IN105" s="15"/>
      <c r="IO105" s="15"/>
      <c r="IP105" s="15"/>
      <c r="IQ105" s="15"/>
      <c r="IR105" s="15"/>
      <c r="IS105" s="15"/>
      <c r="IT105" s="15"/>
      <c r="IU105" s="15"/>
      <c r="IV105" s="15"/>
      <c r="IW105" s="15"/>
      <c r="IX105" s="15"/>
      <c r="IY105" s="15"/>
      <c r="IZ105" s="15"/>
      <c r="JA105" s="15"/>
      <c r="JB105" s="15"/>
      <c r="JC105" s="15"/>
      <c r="JD105" s="15"/>
      <c r="JE105" s="15"/>
      <c r="JF105" s="15"/>
      <c r="JG105" s="15"/>
      <c r="JH105" s="15"/>
      <c r="JI105" s="15"/>
      <c r="JJ105" s="15"/>
      <c r="JK105" s="15"/>
      <c r="JL105" s="15"/>
      <c r="JM105" s="15"/>
      <c r="JN105" s="15"/>
      <c r="JO105" s="15"/>
      <c r="JP105" s="15"/>
      <c r="JQ105" s="15"/>
      <c r="JR105" s="15"/>
      <c r="JS105" s="15"/>
      <c r="JT105" s="15"/>
      <c r="JU105" s="15"/>
      <c r="JV105" s="15"/>
      <c r="JW105" s="15"/>
      <c r="JX105" s="15"/>
      <c r="JY105" s="15"/>
      <c r="JZ105" s="15"/>
      <c r="KA105" s="15"/>
      <c r="KB105" s="15"/>
      <c r="KC105" s="15"/>
      <c r="KD105" s="15"/>
      <c r="KE105" s="15"/>
      <c r="KF105" s="15"/>
      <c r="KG105" s="15"/>
      <c r="KH105" s="15"/>
      <c r="KI105" s="15"/>
      <c r="KJ105" s="15"/>
      <c r="KK105" s="15"/>
      <c r="KL105" s="15"/>
      <c r="KM105" s="15"/>
      <c r="KN105" s="15"/>
      <c r="KO105" s="15"/>
      <c r="KP105" s="15"/>
      <c r="KQ105" s="15"/>
      <c r="KR105" s="15"/>
      <c r="KS105" s="15"/>
      <c r="KT105" s="15"/>
      <c r="KU105" s="15"/>
      <c r="KV105" s="15"/>
      <c r="KW105" s="15"/>
      <c r="KX105" s="15"/>
      <c r="KY105" s="15"/>
      <c r="KZ105" s="15"/>
      <c r="LA105" s="15"/>
      <c r="LB105" s="15"/>
      <c r="LC105" s="15"/>
      <c r="LD105" s="15"/>
      <c r="LE105" s="15"/>
      <c r="LF105" s="15"/>
      <c r="LG105" s="15"/>
      <c r="LH105" s="15"/>
      <c r="LI105" s="15"/>
      <c r="LJ105" s="15"/>
      <c r="LK105" s="15"/>
      <c r="LL105" s="15"/>
      <c r="LM105" s="15"/>
      <c r="LN105" s="15"/>
      <c r="LO105" s="15"/>
      <c r="LP105" s="15"/>
      <c r="LQ105" s="15"/>
      <c r="LR105" s="15"/>
      <c r="LS105" s="15"/>
      <c r="LT105" s="15"/>
      <c r="LU105" s="15"/>
      <c r="LV105" s="15"/>
      <c r="LW105" s="15"/>
      <c r="LX105" s="15"/>
      <c r="LY105" s="15"/>
      <c r="LZ105" s="15"/>
      <c r="MA105" s="15"/>
      <c r="MB105" s="15"/>
      <c r="MC105" s="15"/>
      <c r="MD105" s="15"/>
      <c r="ME105" s="15"/>
      <c r="MF105" s="15"/>
      <c r="MG105" s="15"/>
      <c r="MH105" s="15"/>
      <c r="MI105" s="15"/>
      <c r="MJ105" s="15"/>
      <c r="MK105" s="15"/>
      <c r="ML105" s="15"/>
      <c r="MM105" s="15"/>
      <c r="MN105" s="15"/>
      <c r="MO105" s="15"/>
      <c r="MP105" s="15"/>
      <c r="MQ105" s="15"/>
      <c r="MR105" s="15"/>
      <c r="MS105" s="15"/>
      <c r="MT105" s="15"/>
      <c r="MU105" s="15"/>
      <c r="MV105" s="15"/>
      <c r="MW105" s="15"/>
      <c r="MX105" s="15"/>
      <c r="MY105" s="15"/>
      <c r="MZ105" s="15"/>
      <c r="NA105" s="15"/>
      <c r="NB105" s="15"/>
    </row>
    <row r="106" spans="1:366" s="15" customFormat="1" x14ac:dyDescent="0.3">
      <c r="A106" s="16" t="s">
        <v>35</v>
      </c>
      <c r="B106" s="29">
        <v>0</v>
      </c>
      <c r="C106" s="29">
        <v>0</v>
      </c>
      <c r="D106" s="29">
        <v>0</v>
      </c>
      <c r="E106" s="29">
        <v>0</v>
      </c>
      <c r="F106" s="29">
        <f t="shared" si="64"/>
        <v>0</v>
      </c>
      <c r="G106" s="29">
        <f t="shared" si="65"/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29">
        <v>0</v>
      </c>
      <c r="U106" s="29">
        <v>0</v>
      </c>
      <c r="V106" s="29">
        <v>0</v>
      </c>
      <c r="W106" s="29">
        <v>0</v>
      </c>
      <c r="X106" s="29">
        <v>0</v>
      </c>
      <c r="Y106" s="29">
        <v>0</v>
      </c>
      <c r="Z106" s="29">
        <v>0</v>
      </c>
      <c r="AA106" s="29">
        <v>0</v>
      </c>
      <c r="AB106" s="29">
        <v>0</v>
      </c>
      <c r="AC106" s="29">
        <v>0</v>
      </c>
      <c r="AD106" s="29">
        <v>0</v>
      </c>
      <c r="AE106" s="29">
        <v>0</v>
      </c>
      <c r="AF106" s="29"/>
      <c r="AG106" s="19">
        <f t="shared" si="67"/>
        <v>0</v>
      </c>
      <c r="AH106" s="19">
        <f t="shared" si="68"/>
        <v>0</v>
      </c>
      <c r="AI106" s="19">
        <f t="shared" si="69"/>
        <v>0</v>
      </c>
      <c r="AJ106" s="19">
        <f t="shared" si="70"/>
        <v>0</v>
      </c>
    </row>
    <row r="107" spans="1:366" s="15" customFormat="1" ht="21.75" customHeight="1" x14ac:dyDescent="0.25">
      <c r="A107" s="144" t="s">
        <v>66</v>
      </c>
      <c r="B107" s="145"/>
      <c r="C107" s="145"/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  <c r="X107" s="145"/>
      <c r="Y107" s="145"/>
      <c r="Z107" s="145"/>
      <c r="AA107" s="145"/>
      <c r="AB107" s="145"/>
      <c r="AC107" s="145"/>
      <c r="AD107" s="145"/>
      <c r="AE107" s="146"/>
      <c r="AF107" s="12"/>
      <c r="AG107" s="19">
        <f t="shared" si="67"/>
        <v>0</v>
      </c>
      <c r="AH107" s="19">
        <f t="shared" si="68"/>
        <v>0</v>
      </c>
      <c r="AI107" s="19">
        <f t="shared" si="69"/>
        <v>0</v>
      </c>
      <c r="AJ107" s="19">
        <f t="shared" si="70"/>
        <v>0</v>
      </c>
    </row>
    <row r="108" spans="1:366" x14ac:dyDescent="0.3">
      <c r="A108" s="22" t="s">
        <v>37</v>
      </c>
      <c r="B108" s="17">
        <f>B110+B109</f>
        <v>1273.556</v>
      </c>
      <c r="C108" s="17">
        <f>C110+C109</f>
        <v>1273.556</v>
      </c>
      <c r="D108" s="17">
        <f>D110+D109</f>
        <v>1273.556</v>
      </c>
      <c r="E108" s="17">
        <f>E110+E109</f>
        <v>1273.556</v>
      </c>
      <c r="F108" s="17">
        <f t="shared" ref="F108:F112" si="78">IFERROR(E108/B108*100,0)</f>
        <v>100</v>
      </c>
      <c r="G108" s="17">
        <f t="shared" ref="G108:G112" si="79">IFERROR(E108/C108*100,0)</f>
        <v>100</v>
      </c>
      <c r="H108" s="17">
        <f>H110+H109</f>
        <v>0</v>
      </c>
      <c r="I108" s="17">
        <f>I110+I109</f>
        <v>0</v>
      </c>
      <c r="J108" s="17">
        <f>J110+J109</f>
        <v>0</v>
      </c>
      <c r="K108" s="17">
        <f t="shared" ref="K108:AE108" si="80">K110+K109</f>
        <v>0</v>
      </c>
      <c r="L108" s="17">
        <f t="shared" si="80"/>
        <v>0</v>
      </c>
      <c r="M108" s="17">
        <f t="shared" si="80"/>
        <v>0</v>
      </c>
      <c r="N108" s="17">
        <f t="shared" si="80"/>
        <v>0</v>
      </c>
      <c r="O108" s="17">
        <f t="shared" si="80"/>
        <v>0</v>
      </c>
      <c r="P108" s="17">
        <f t="shared" si="80"/>
        <v>0</v>
      </c>
      <c r="Q108" s="17">
        <f t="shared" si="80"/>
        <v>0</v>
      </c>
      <c r="R108" s="17">
        <f t="shared" si="80"/>
        <v>0</v>
      </c>
      <c r="S108" s="17">
        <f t="shared" si="80"/>
        <v>0</v>
      </c>
      <c r="T108" s="17">
        <f t="shared" si="80"/>
        <v>0</v>
      </c>
      <c r="U108" s="17">
        <f t="shared" si="80"/>
        <v>0</v>
      </c>
      <c r="V108" s="17">
        <f t="shared" si="80"/>
        <v>0</v>
      </c>
      <c r="W108" s="17">
        <f t="shared" si="80"/>
        <v>0</v>
      </c>
      <c r="X108" s="17">
        <f t="shared" si="80"/>
        <v>1273.556</v>
      </c>
      <c r="Y108" s="17">
        <f t="shared" si="80"/>
        <v>0</v>
      </c>
      <c r="Z108" s="17">
        <f t="shared" si="80"/>
        <v>0</v>
      </c>
      <c r="AA108" s="17">
        <f t="shared" si="80"/>
        <v>0</v>
      </c>
      <c r="AB108" s="17">
        <f t="shared" si="80"/>
        <v>0</v>
      </c>
      <c r="AC108" s="17">
        <f t="shared" si="80"/>
        <v>1273.556</v>
      </c>
      <c r="AD108" s="17">
        <f t="shared" si="80"/>
        <v>0</v>
      </c>
      <c r="AE108" s="17">
        <f t="shared" si="80"/>
        <v>0</v>
      </c>
      <c r="AF108" s="37"/>
      <c r="AG108" s="19">
        <f t="shared" si="67"/>
        <v>1273.556</v>
      </c>
      <c r="AH108" s="19">
        <f t="shared" si="68"/>
        <v>1273.556</v>
      </c>
      <c r="AI108" s="19">
        <f t="shared" si="69"/>
        <v>1273.556</v>
      </c>
      <c r="AJ108" s="19">
        <f t="shared" si="70"/>
        <v>0</v>
      </c>
    </row>
    <row r="109" spans="1:366" s="39" customFormat="1" ht="38.25" customHeight="1" x14ac:dyDescent="0.3">
      <c r="A109" s="20" t="s">
        <v>32</v>
      </c>
      <c r="B109" s="29">
        <f>H109+J109+L109+N109+P109+R109+T109+V109+X109+Z109+AB109+AD109</f>
        <v>1146.2</v>
      </c>
      <c r="C109" s="29">
        <f>H109+J109+L109+N109+P109+R109+T109+V109+X109+Z109+AB109</f>
        <v>1146.2</v>
      </c>
      <c r="D109" s="29">
        <f>E109</f>
        <v>1146.2</v>
      </c>
      <c r="E109" s="29">
        <f>I109+K109+M109+O109+Q109+S109+U109+W109+Y109++AA109+AC109+AE109</f>
        <v>1146.2</v>
      </c>
      <c r="F109" s="29">
        <f t="shared" si="78"/>
        <v>100</v>
      </c>
      <c r="G109" s="29">
        <f t="shared" si="79"/>
        <v>100</v>
      </c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>
        <v>1146.2</v>
      </c>
      <c r="Y109" s="24"/>
      <c r="Z109" s="24"/>
      <c r="AA109" s="24"/>
      <c r="AB109" s="24">
        <v>0</v>
      </c>
      <c r="AC109" s="24">
        <v>1146.2</v>
      </c>
      <c r="AD109" s="24"/>
      <c r="AE109" s="24"/>
      <c r="AF109" s="37"/>
      <c r="AG109" s="19">
        <f t="shared" si="67"/>
        <v>1146.2</v>
      </c>
      <c r="AH109" s="19">
        <f t="shared" si="68"/>
        <v>1146.2</v>
      </c>
      <c r="AI109" s="19">
        <f t="shared" si="69"/>
        <v>1146.2</v>
      </c>
      <c r="AJ109" s="19">
        <f t="shared" si="70"/>
        <v>0</v>
      </c>
    </row>
    <row r="110" spans="1:366" s="15" customFormat="1" ht="27.75" customHeight="1" x14ac:dyDescent="0.3">
      <c r="A110" s="16" t="s">
        <v>33</v>
      </c>
      <c r="B110" s="29">
        <f>H110+J110+L110+N110+P110+R110+T110+V110+X110+Z110+AB110+AD110</f>
        <v>127.35599999999999</v>
      </c>
      <c r="C110" s="29">
        <f>H110+J110+L110+N110+P110+R110+T110+V110+X110+Z110+AB110</f>
        <v>127.35599999999999</v>
      </c>
      <c r="D110" s="29">
        <f>E110</f>
        <v>127.35599999999999</v>
      </c>
      <c r="E110" s="29">
        <f>I110+K110+M110+O110+Q110+S110+U110+W110+Y110++AA110+AC110+AE110</f>
        <v>127.35599999999999</v>
      </c>
      <c r="F110" s="29">
        <f t="shared" si="78"/>
        <v>100</v>
      </c>
      <c r="G110" s="29">
        <f t="shared" si="79"/>
        <v>100</v>
      </c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>
        <v>127.35599999999999</v>
      </c>
      <c r="Y110" s="24"/>
      <c r="Z110" s="24"/>
      <c r="AA110" s="24"/>
      <c r="AB110" s="24">
        <v>0</v>
      </c>
      <c r="AC110" s="24">
        <v>127.35599999999999</v>
      </c>
      <c r="AD110" s="24"/>
      <c r="AE110" s="24"/>
      <c r="AF110" s="12"/>
      <c r="AG110" s="19">
        <f t="shared" si="67"/>
        <v>127.35599999999999</v>
      </c>
      <c r="AH110" s="19">
        <f t="shared" si="68"/>
        <v>127.35599999999999</v>
      </c>
      <c r="AI110" s="19">
        <f t="shared" si="69"/>
        <v>127.35599999999999</v>
      </c>
      <c r="AJ110" s="19">
        <f t="shared" si="70"/>
        <v>0</v>
      </c>
    </row>
    <row r="111" spans="1:366" s="15" customFormat="1" ht="37.5" x14ac:dyDescent="0.3">
      <c r="A111" s="40" t="s">
        <v>34</v>
      </c>
      <c r="B111" s="41">
        <f>H111+J111+L111+N111+P111+R111+T111+V111+X111+Z111+AB111+AD111</f>
        <v>127.36</v>
      </c>
      <c r="C111" s="41">
        <f>H111+J111+L111+N111+P111+R111+T111+V111+X111+Z111+AB111</f>
        <v>127.36</v>
      </c>
      <c r="D111" s="41">
        <f>E111</f>
        <v>127.36</v>
      </c>
      <c r="E111" s="41">
        <f>I111+K111+M111+O111+Q111+S111+U111+W111+Y111++AA111+AC111+AE111</f>
        <v>127.36</v>
      </c>
      <c r="F111" s="41">
        <f t="shared" si="78"/>
        <v>100</v>
      </c>
      <c r="G111" s="41">
        <f t="shared" si="79"/>
        <v>100</v>
      </c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47">
        <v>127.36</v>
      </c>
      <c r="Y111" s="47"/>
      <c r="Z111" s="47"/>
      <c r="AA111" s="47"/>
      <c r="AB111" s="47"/>
      <c r="AC111" s="47">
        <v>127.36</v>
      </c>
      <c r="AD111" s="56"/>
      <c r="AE111" s="56"/>
      <c r="AF111" s="12"/>
      <c r="AG111" s="19">
        <f t="shared" si="67"/>
        <v>127.36</v>
      </c>
      <c r="AH111" s="19">
        <f t="shared" si="68"/>
        <v>127.36</v>
      </c>
      <c r="AI111" s="19">
        <f t="shared" si="69"/>
        <v>127.36</v>
      </c>
      <c r="AJ111" s="19">
        <f t="shared" si="70"/>
        <v>0</v>
      </c>
    </row>
    <row r="112" spans="1:366" s="50" customFormat="1" ht="0.75" customHeight="1" x14ac:dyDescent="0.3">
      <c r="A112" s="40" t="s">
        <v>34</v>
      </c>
      <c r="B112" s="41">
        <f>H112+J112+L112+N112+P112+R112+T112+V112+X112+Z112+AB112+AD112</f>
        <v>0</v>
      </c>
      <c r="C112" s="41">
        <f>H112+J112+L112+N112+P112+R112+T112</f>
        <v>0</v>
      </c>
      <c r="D112" s="41">
        <f>E112</f>
        <v>0</v>
      </c>
      <c r="E112" s="41">
        <f>I112+K112+M112+O112+Q112+S112+U112+W112+Y112++AA112+AC112+AE112</f>
        <v>0</v>
      </c>
      <c r="F112" s="41">
        <f t="shared" si="78"/>
        <v>0</v>
      </c>
      <c r="G112" s="41">
        <f t="shared" si="79"/>
        <v>0</v>
      </c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12"/>
      <c r="AG112" s="48">
        <f t="shared" si="67"/>
        <v>0</v>
      </c>
      <c r="AH112" s="48">
        <f t="shared" si="68"/>
        <v>0</v>
      </c>
      <c r="AI112" s="48">
        <f t="shared" si="69"/>
        <v>0</v>
      </c>
      <c r="AJ112" s="48">
        <f t="shared" si="70"/>
        <v>0</v>
      </c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  <c r="HB112" s="15"/>
      <c r="HC112" s="15"/>
      <c r="HD112" s="15"/>
      <c r="HE112" s="15"/>
      <c r="HF112" s="15"/>
      <c r="HG112" s="15"/>
      <c r="HH112" s="15"/>
      <c r="HI112" s="15"/>
      <c r="HJ112" s="15"/>
      <c r="HK112" s="15"/>
      <c r="HL112" s="15"/>
      <c r="HM112" s="15"/>
      <c r="HN112" s="15"/>
      <c r="HO112" s="15"/>
      <c r="HP112" s="15"/>
      <c r="HQ112" s="15"/>
      <c r="HR112" s="15"/>
      <c r="HS112" s="15"/>
      <c r="HT112" s="15"/>
      <c r="HU112" s="15"/>
      <c r="HV112" s="15"/>
      <c r="HW112" s="15"/>
      <c r="HX112" s="15"/>
      <c r="HY112" s="15"/>
      <c r="HZ112" s="15"/>
      <c r="IA112" s="15"/>
      <c r="IB112" s="15"/>
      <c r="IC112" s="15"/>
      <c r="ID112" s="15"/>
      <c r="IE112" s="15"/>
      <c r="IF112" s="15"/>
      <c r="IG112" s="15"/>
      <c r="IH112" s="15"/>
      <c r="II112" s="15"/>
      <c r="IJ112" s="15"/>
      <c r="IK112" s="15"/>
      <c r="IL112" s="15"/>
      <c r="IM112" s="15"/>
      <c r="IN112" s="15"/>
      <c r="IO112" s="15"/>
      <c r="IP112" s="15"/>
      <c r="IQ112" s="15"/>
      <c r="IR112" s="15"/>
      <c r="IS112" s="15"/>
      <c r="IT112" s="15"/>
      <c r="IU112" s="15"/>
      <c r="IV112" s="15"/>
      <c r="IW112" s="15"/>
      <c r="IX112" s="15"/>
      <c r="IY112" s="15"/>
      <c r="IZ112" s="15"/>
      <c r="JA112" s="15"/>
      <c r="JB112" s="15"/>
      <c r="JC112" s="15"/>
      <c r="JD112" s="15"/>
      <c r="JE112" s="15"/>
      <c r="JF112" s="15"/>
      <c r="JG112" s="15"/>
      <c r="JH112" s="15"/>
      <c r="JI112" s="15"/>
      <c r="JJ112" s="15"/>
      <c r="JK112" s="15"/>
      <c r="JL112" s="15"/>
      <c r="JM112" s="15"/>
      <c r="JN112" s="15"/>
      <c r="JO112" s="15"/>
      <c r="JP112" s="15"/>
      <c r="JQ112" s="15"/>
      <c r="JR112" s="15"/>
      <c r="JS112" s="15"/>
      <c r="JT112" s="15"/>
      <c r="JU112" s="15"/>
      <c r="JV112" s="15"/>
      <c r="JW112" s="15"/>
      <c r="JX112" s="15"/>
      <c r="JY112" s="15"/>
      <c r="JZ112" s="15"/>
      <c r="KA112" s="15"/>
      <c r="KB112" s="15"/>
      <c r="KC112" s="15"/>
      <c r="KD112" s="15"/>
      <c r="KE112" s="15"/>
      <c r="KF112" s="15"/>
      <c r="KG112" s="15"/>
      <c r="KH112" s="15"/>
      <c r="KI112" s="15"/>
      <c r="KJ112" s="15"/>
      <c r="KK112" s="15"/>
      <c r="KL112" s="15"/>
      <c r="KM112" s="15"/>
      <c r="KN112" s="15"/>
      <c r="KO112" s="15"/>
      <c r="KP112" s="15"/>
      <c r="KQ112" s="15"/>
      <c r="KR112" s="15"/>
      <c r="KS112" s="15"/>
      <c r="KT112" s="15"/>
      <c r="KU112" s="15"/>
      <c r="KV112" s="15"/>
      <c r="KW112" s="15"/>
      <c r="KX112" s="15"/>
      <c r="KY112" s="15"/>
      <c r="KZ112" s="15"/>
      <c r="LA112" s="15"/>
      <c r="LB112" s="15"/>
      <c r="LC112" s="15"/>
      <c r="LD112" s="15"/>
      <c r="LE112" s="15"/>
      <c r="LF112" s="15"/>
      <c r="LG112" s="15"/>
      <c r="LH112" s="15"/>
      <c r="LI112" s="15"/>
      <c r="LJ112" s="15"/>
      <c r="LK112" s="15"/>
      <c r="LL112" s="15"/>
      <c r="LM112" s="15"/>
      <c r="LN112" s="15"/>
      <c r="LO112" s="15"/>
      <c r="LP112" s="15"/>
      <c r="LQ112" s="15"/>
      <c r="LR112" s="15"/>
      <c r="LS112" s="15"/>
      <c r="LT112" s="15"/>
      <c r="LU112" s="15"/>
      <c r="LV112" s="15"/>
      <c r="LW112" s="15"/>
      <c r="LX112" s="15"/>
      <c r="LY112" s="15"/>
      <c r="LZ112" s="15"/>
      <c r="MA112" s="15"/>
      <c r="MB112" s="15"/>
      <c r="MC112" s="15"/>
      <c r="MD112" s="15"/>
      <c r="ME112" s="15"/>
      <c r="MF112" s="15"/>
      <c r="MG112" s="15"/>
      <c r="MH112" s="15"/>
      <c r="MI112" s="15"/>
      <c r="MJ112" s="15"/>
      <c r="MK112" s="15"/>
      <c r="ML112" s="15"/>
      <c r="MM112" s="15"/>
      <c r="MN112" s="15"/>
      <c r="MO112" s="15"/>
      <c r="MP112" s="15"/>
      <c r="MQ112" s="15"/>
      <c r="MR112" s="15"/>
      <c r="MS112" s="15"/>
      <c r="MT112" s="15"/>
      <c r="MU112" s="15"/>
      <c r="MV112" s="15"/>
      <c r="MW112" s="15"/>
      <c r="MX112" s="15"/>
      <c r="MY112" s="15"/>
      <c r="MZ112" s="15"/>
      <c r="NA112" s="15"/>
      <c r="NB112" s="15"/>
    </row>
    <row r="113" spans="1:366" s="15" customFormat="1" ht="29.25" customHeight="1" x14ac:dyDescent="0.25">
      <c r="A113" s="144" t="s">
        <v>67</v>
      </c>
      <c r="B113" s="145"/>
      <c r="C113" s="145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  <c r="X113" s="145"/>
      <c r="Y113" s="145"/>
      <c r="Z113" s="145"/>
      <c r="AA113" s="145"/>
      <c r="AB113" s="145"/>
      <c r="AC113" s="145"/>
      <c r="AD113" s="145"/>
      <c r="AE113" s="146"/>
      <c r="AF113" s="12"/>
      <c r="AG113" s="19">
        <f t="shared" si="67"/>
        <v>0</v>
      </c>
      <c r="AH113" s="19">
        <f t="shared" si="68"/>
        <v>0</v>
      </c>
      <c r="AI113" s="19">
        <f t="shared" si="69"/>
        <v>0</v>
      </c>
      <c r="AJ113" s="19">
        <f t="shared" si="70"/>
        <v>0</v>
      </c>
    </row>
    <row r="114" spans="1:366" s="55" customFormat="1" x14ac:dyDescent="0.3">
      <c r="A114" s="22" t="s">
        <v>37</v>
      </c>
      <c r="B114" s="17">
        <f>B116+B115</f>
        <v>1150</v>
      </c>
      <c r="C114" s="17">
        <f>C116+C115</f>
        <v>1150</v>
      </c>
      <c r="D114" s="17">
        <f>D116+D115</f>
        <v>1150</v>
      </c>
      <c r="E114" s="17">
        <f>E116+E115</f>
        <v>1150</v>
      </c>
      <c r="F114" s="17">
        <f t="shared" ref="F114:F118" si="81">IFERROR(E114/B114*100,0)</f>
        <v>100</v>
      </c>
      <c r="G114" s="17">
        <f t="shared" ref="G114:G118" si="82">IFERROR(E114/C114*100,0)</f>
        <v>100</v>
      </c>
      <c r="H114" s="17">
        <f>H116+H115</f>
        <v>0</v>
      </c>
      <c r="I114" s="17">
        <f t="shared" ref="I114:AE114" si="83">I116+I115</f>
        <v>0</v>
      </c>
      <c r="J114" s="17">
        <f t="shared" si="83"/>
        <v>0</v>
      </c>
      <c r="K114" s="17">
        <f t="shared" si="83"/>
        <v>0</v>
      </c>
      <c r="L114" s="17">
        <f t="shared" si="83"/>
        <v>0</v>
      </c>
      <c r="M114" s="17">
        <f t="shared" si="83"/>
        <v>0</v>
      </c>
      <c r="N114" s="17">
        <f t="shared" si="83"/>
        <v>0</v>
      </c>
      <c r="O114" s="17">
        <f t="shared" si="83"/>
        <v>0</v>
      </c>
      <c r="P114" s="17">
        <f t="shared" si="83"/>
        <v>0</v>
      </c>
      <c r="Q114" s="17">
        <f t="shared" si="83"/>
        <v>0</v>
      </c>
      <c r="R114" s="17">
        <f t="shared" si="83"/>
        <v>0</v>
      </c>
      <c r="S114" s="17">
        <f t="shared" si="83"/>
        <v>0</v>
      </c>
      <c r="T114" s="17">
        <f t="shared" si="83"/>
        <v>0</v>
      </c>
      <c r="U114" s="17">
        <f t="shared" si="83"/>
        <v>0</v>
      </c>
      <c r="V114" s="17">
        <f t="shared" si="83"/>
        <v>0</v>
      </c>
      <c r="W114" s="17">
        <f t="shared" si="83"/>
        <v>0</v>
      </c>
      <c r="X114" s="17">
        <f t="shared" si="83"/>
        <v>1150</v>
      </c>
      <c r="Y114" s="17">
        <f t="shared" si="83"/>
        <v>0</v>
      </c>
      <c r="Z114" s="17">
        <f t="shared" si="83"/>
        <v>0</v>
      </c>
      <c r="AA114" s="17">
        <f t="shared" si="83"/>
        <v>0</v>
      </c>
      <c r="AB114" s="17">
        <f t="shared" si="83"/>
        <v>0</v>
      </c>
      <c r="AC114" s="17">
        <f t="shared" si="83"/>
        <v>1150</v>
      </c>
      <c r="AD114" s="17">
        <f t="shared" si="83"/>
        <v>0</v>
      </c>
      <c r="AE114" s="17">
        <f t="shared" si="83"/>
        <v>0</v>
      </c>
      <c r="AF114" s="12"/>
      <c r="AG114" s="19">
        <f t="shared" si="67"/>
        <v>1150</v>
      </c>
      <c r="AH114" s="19">
        <f t="shared" si="68"/>
        <v>1150</v>
      </c>
      <c r="AI114" s="19">
        <f t="shared" si="69"/>
        <v>1150</v>
      </c>
      <c r="AJ114" s="19">
        <f t="shared" si="70"/>
        <v>0</v>
      </c>
    </row>
    <row r="115" spans="1:366" s="39" customFormat="1" ht="37.5" customHeight="1" x14ac:dyDescent="0.3">
      <c r="A115" s="20" t="s">
        <v>32</v>
      </c>
      <c r="B115" s="29">
        <f>H115+J115+L115+N115+P115+R115+T115+V115+X115+Z115+AB115+AD115</f>
        <v>1035</v>
      </c>
      <c r="C115" s="29">
        <f>H115+J115+L115+N115+P115+R115+T115+V115+X115+Z115+AB115</f>
        <v>1035</v>
      </c>
      <c r="D115" s="29">
        <f>E115</f>
        <v>1035</v>
      </c>
      <c r="E115" s="29">
        <f>I115+K115+M115+O115+Q115+S115+U115+W115+Y115++AA115+AC115+AE115</f>
        <v>1035</v>
      </c>
      <c r="F115" s="29">
        <f t="shared" si="81"/>
        <v>100</v>
      </c>
      <c r="G115" s="29">
        <f t="shared" si="82"/>
        <v>100</v>
      </c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>
        <v>1035</v>
      </c>
      <c r="Y115" s="24"/>
      <c r="Z115" s="24"/>
      <c r="AA115" s="24"/>
      <c r="AB115" s="24">
        <v>0</v>
      </c>
      <c r="AC115" s="24">
        <v>1035</v>
      </c>
      <c r="AD115" s="24"/>
      <c r="AE115" s="24"/>
      <c r="AF115" s="37"/>
      <c r="AG115" s="19">
        <f t="shared" si="67"/>
        <v>1035</v>
      </c>
      <c r="AH115" s="19">
        <f t="shared" si="68"/>
        <v>1035</v>
      </c>
      <c r="AI115" s="19">
        <f t="shared" si="69"/>
        <v>1035</v>
      </c>
      <c r="AJ115" s="19">
        <f t="shared" si="70"/>
        <v>0</v>
      </c>
    </row>
    <row r="116" spans="1:366" s="39" customFormat="1" ht="26.25" customHeight="1" x14ac:dyDescent="0.3">
      <c r="A116" s="16" t="s">
        <v>33</v>
      </c>
      <c r="B116" s="29">
        <f>H116+J116+L116+N116+P116+R116+T116+V116+X116+Z116+AB116+AD116</f>
        <v>115</v>
      </c>
      <c r="C116" s="29">
        <f>H116+J116+L116+N116+P116+R116+T116+V116+X116+Z116+AB116</f>
        <v>115</v>
      </c>
      <c r="D116" s="29">
        <f>E116</f>
        <v>115</v>
      </c>
      <c r="E116" s="29">
        <f>I116+K116+M116+O116+Q116+S116+U116+W116+Y116++AA116+AC116+AE116</f>
        <v>115</v>
      </c>
      <c r="F116" s="29">
        <f t="shared" si="81"/>
        <v>100</v>
      </c>
      <c r="G116" s="29">
        <f t="shared" si="82"/>
        <v>100</v>
      </c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>
        <v>115</v>
      </c>
      <c r="Y116" s="24"/>
      <c r="Z116" s="24"/>
      <c r="AA116" s="24"/>
      <c r="AB116" s="24">
        <v>0</v>
      </c>
      <c r="AC116" s="24">
        <v>115</v>
      </c>
      <c r="AD116" s="24"/>
      <c r="AE116" s="24"/>
      <c r="AF116" s="37"/>
      <c r="AG116" s="19">
        <f t="shared" si="67"/>
        <v>115</v>
      </c>
      <c r="AH116" s="19">
        <f t="shared" si="68"/>
        <v>115</v>
      </c>
      <c r="AI116" s="19">
        <f t="shared" si="69"/>
        <v>115</v>
      </c>
      <c r="AJ116" s="19">
        <f t="shared" si="70"/>
        <v>0</v>
      </c>
    </row>
    <row r="117" spans="1:366" s="39" customFormat="1" ht="37.5" x14ac:dyDescent="0.3">
      <c r="A117" s="40" t="s">
        <v>34</v>
      </c>
      <c r="B117" s="41">
        <f>H117+J117+L117+N117+P117+R117+T117+V117+X117+Z117+AB117+AD117</f>
        <v>115</v>
      </c>
      <c r="C117" s="41">
        <f>H117+J117+L117+N117+P117+R117+T117+V117+X117+Z117+AB117</f>
        <v>115</v>
      </c>
      <c r="D117" s="41">
        <f>E117</f>
        <v>115</v>
      </c>
      <c r="E117" s="41">
        <f>I117+K117+M117+O117+Q117+S117+U117+W117+Y117++AA117+AC117+AE117</f>
        <v>115</v>
      </c>
      <c r="F117" s="41">
        <f t="shared" si="81"/>
        <v>100</v>
      </c>
      <c r="G117" s="41">
        <f t="shared" si="82"/>
        <v>100</v>
      </c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>
        <v>115</v>
      </c>
      <c r="Y117" s="47"/>
      <c r="Z117" s="47"/>
      <c r="AA117" s="47"/>
      <c r="AB117" s="47"/>
      <c r="AC117" s="47">
        <v>115</v>
      </c>
      <c r="AD117" s="47"/>
      <c r="AE117" s="47"/>
      <c r="AF117" s="37"/>
      <c r="AG117" s="19">
        <f t="shared" si="67"/>
        <v>115</v>
      </c>
      <c r="AH117" s="19">
        <f t="shared" si="68"/>
        <v>115</v>
      </c>
      <c r="AI117" s="19">
        <f t="shared" si="69"/>
        <v>115</v>
      </c>
      <c r="AJ117" s="19">
        <f t="shared" si="70"/>
        <v>0</v>
      </c>
    </row>
    <row r="118" spans="1:366" s="49" customFormat="1" ht="1.5" customHeight="1" x14ac:dyDescent="0.3">
      <c r="A118" s="40" t="s">
        <v>34</v>
      </c>
      <c r="B118" s="41">
        <f>H118+J118+L118+N118+P118+R118+T118+V118+X118+Z118+AB118+AD118</f>
        <v>0</v>
      </c>
      <c r="C118" s="41">
        <f>H118+J118+L118+N118+P118+R118+T118+V118+X118</f>
        <v>0</v>
      </c>
      <c r="D118" s="41">
        <f>E118</f>
        <v>0</v>
      </c>
      <c r="E118" s="41">
        <f>I118+K118+M118+O118+Q118+S118+U118+W118+Y118++AA118+AC118+AE118</f>
        <v>0</v>
      </c>
      <c r="F118" s="41">
        <f t="shared" si="81"/>
        <v>0</v>
      </c>
      <c r="G118" s="41">
        <f t="shared" si="82"/>
        <v>0</v>
      </c>
      <c r="H118" s="41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37"/>
      <c r="AG118" s="48">
        <f t="shared" si="67"/>
        <v>0</v>
      </c>
      <c r="AH118" s="48">
        <f t="shared" si="68"/>
        <v>0</v>
      </c>
      <c r="AI118" s="48">
        <f t="shared" si="69"/>
        <v>0</v>
      </c>
      <c r="AJ118" s="48">
        <f t="shared" si="70"/>
        <v>0</v>
      </c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39"/>
      <c r="BQ118" s="39"/>
      <c r="BR118" s="39"/>
      <c r="BS118" s="39"/>
      <c r="BT118" s="39"/>
      <c r="BU118" s="39"/>
      <c r="BV118" s="39"/>
      <c r="BW118" s="39"/>
      <c r="BX118" s="39"/>
      <c r="BY118" s="39"/>
      <c r="BZ118" s="39"/>
      <c r="CA118" s="39"/>
      <c r="CB118" s="39"/>
      <c r="CC118" s="39"/>
      <c r="CD118" s="39"/>
      <c r="CE118" s="39"/>
      <c r="CF118" s="39"/>
      <c r="CG118" s="39"/>
      <c r="CH118" s="39"/>
      <c r="CI118" s="39"/>
      <c r="CJ118" s="39"/>
      <c r="CK118" s="39"/>
      <c r="CL118" s="39"/>
      <c r="CM118" s="39"/>
      <c r="CN118" s="39"/>
      <c r="CO118" s="39"/>
      <c r="CP118" s="39"/>
      <c r="CQ118" s="39"/>
      <c r="CR118" s="39"/>
      <c r="CS118" s="39"/>
      <c r="CT118" s="39"/>
      <c r="CU118" s="39"/>
      <c r="CV118" s="39"/>
      <c r="CW118" s="39"/>
      <c r="CX118" s="39"/>
      <c r="CY118" s="39"/>
      <c r="CZ118" s="39"/>
      <c r="DA118" s="39"/>
      <c r="DB118" s="39"/>
      <c r="DC118" s="39"/>
      <c r="DD118" s="39"/>
      <c r="DE118" s="39"/>
      <c r="DF118" s="39"/>
      <c r="DG118" s="39"/>
      <c r="DH118" s="39"/>
      <c r="DI118" s="39"/>
      <c r="DJ118" s="39"/>
      <c r="DK118" s="39"/>
      <c r="DL118" s="39"/>
      <c r="DM118" s="39"/>
      <c r="DN118" s="39"/>
      <c r="DO118" s="39"/>
      <c r="DP118" s="39"/>
      <c r="DQ118" s="39"/>
      <c r="DR118" s="39"/>
      <c r="DS118" s="39"/>
      <c r="DT118" s="39"/>
      <c r="DU118" s="39"/>
      <c r="DV118" s="39"/>
      <c r="DW118" s="39"/>
      <c r="DX118" s="39"/>
      <c r="DY118" s="39"/>
      <c r="DZ118" s="39"/>
      <c r="EA118" s="39"/>
      <c r="EB118" s="39"/>
      <c r="EC118" s="39"/>
      <c r="ED118" s="39"/>
      <c r="EE118" s="39"/>
      <c r="EF118" s="39"/>
      <c r="EG118" s="39"/>
      <c r="EH118" s="39"/>
      <c r="EI118" s="39"/>
      <c r="EJ118" s="39"/>
      <c r="EK118" s="39"/>
      <c r="EL118" s="39"/>
      <c r="EM118" s="39"/>
      <c r="EN118" s="39"/>
      <c r="EO118" s="39"/>
      <c r="EP118" s="39"/>
      <c r="EQ118" s="39"/>
      <c r="ER118" s="39"/>
      <c r="ES118" s="39"/>
      <c r="ET118" s="39"/>
      <c r="EU118" s="39"/>
      <c r="EV118" s="39"/>
      <c r="EW118" s="39"/>
      <c r="EX118" s="39"/>
      <c r="EY118" s="39"/>
      <c r="EZ118" s="39"/>
      <c r="FA118" s="39"/>
      <c r="FB118" s="39"/>
      <c r="FC118" s="39"/>
      <c r="FD118" s="39"/>
      <c r="FE118" s="39"/>
      <c r="FF118" s="39"/>
      <c r="FG118" s="39"/>
      <c r="FH118" s="39"/>
      <c r="FI118" s="39"/>
      <c r="FJ118" s="39"/>
      <c r="FK118" s="39"/>
      <c r="FL118" s="39"/>
      <c r="FM118" s="39"/>
      <c r="FN118" s="39"/>
      <c r="FO118" s="39"/>
      <c r="FP118" s="39"/>
      <c r="FQ118" s="39"/>
      <c r="FR118" s="39"/>
      <c r="FS118" s="39"/>
      <c r="FT118" s="39"/>
      <c r="FU118" s="39"/>
      <c r="FV118" s="39"/>
      <c r="FW118" s="39"/>
      <c r="FX118" s="39"/>
      <c r="FY118" s="39"/>
      <c r="FZ118" s="39"/>
      <c r="GA118" s="39"/>
      <c r="GB118" s="39"/>
      <c r="GC118" s="39"/>
      <c r="GD118" s="39"/>
      <c r="GE118" s="39"/>
      <c r="GF118" s="39"/>
      <c r="GG118" s="39"/>
      <c r="GH118" s="39"/>
      <c r="GI118" s="39"/>
      <c r="GJ118" s="39"/>
      <c r="GK118" s="39"/>
      <c r="GL118" s="39"/>
      <c r="GM118" s="39"/>
      <c r="GN118" s="39"/>
      <c r="GO118" s="39"/>
      <c r="GP118" s="39"/>
      <c r="GQ118" s="39"/>
      <c r="GR118" s="39"/>
      <c r="GS118" s="39"/>
      <c r="GT118" s="39"/>
      <c r="GU118" s="39"/>
      <c r="GV118" s="39"/>
      <c r="GW118" s="39"/>
      <c r="GX118" s="39"/>
      <c r="GY118" s="39"/>
      <c r="GZ118" s="39"/>
      <c r="HA118" s="39"/>
      <c r="HB118" s="39"/>
      <c r="HC118" s="39"/>
      <c r="HD118" s="39"/>
      <c r="HE118" s="39"/>
      <c r="HF118" s="39"/>
      <c r="HG118" s="39"/>
      <c r="HH118" s="39"/>
      <c r="HI118" s="39"/>
      <c r="HJ118" s="39"/>
      <c r="HK118" s="39"/>
      <c r="HL118" s="39"/>
      <c r="HM118" s="39"/>
      <c r="HN118" s="39"/>
      <c r="HO118" s="39"/>
      <c r="HP118" s="39"/>
      <c r="HQ118" s="39"/>
      <c r="HR118" s="39"/>
      <c r="HS118" s="39"/>
      <c r="HT118" s="39"/>
      <c r="HU118" s="39"/>
      <c r="HV118" s="39"/>
      <c r="HW118" s="39"/>
      <c r="HX118" s="39"/>
      <c r="HY118" s="39"/>
      <c r="HZ118" s="39"/>
      <c r="IA118" s="39"/>
      <c r="IB118" s="39"/>
      <c r="IC118" s="39"/>
      <c r="ID118" s="39"/>
      <c r="IE118" s="39"/>
      <c r="IF118" s="39"/>
      <c r="IG118" s="39"/>
      <c r="IH118" s="39"/>
      <c r="II118" s="39"/>
      <c r="IJ118" s="39"/>
      <c r="IK118" s="39"/>
      <c r="IL118" s="39"/>
      <c r="IM118" s="39"/>
      <c r="IN118" s="39"/>
      <c r="IO118" s="39"/>
      <c r="IP118" s="39"/>
      <c r="IQ118" s="39"/>
      <c r="IR118" s="39"/>
      <c r="IS118" s="39"/>
      <c r="IT118" s="39"/>
      <c r="IU118" s="39"/>
      <c r="IV118" s="39"/>
      <c r="IW118" s="39"/>
      <c r="IX118" s="39"/>
      <c r="IY118" s="39"/>
      <c r="IZ118" s="39"/>
      <c r="JA118" s="39"/>
      <c r="JB118" s="39"/>
      <c r="JC118" s="39"/>
      <c r="JD118" s="39"/>
      <c r="JE118" s="39"/>
      <c r="JF118" s="39"/>
      <c r="JG118" s="39"/>
      <c r="JH118" s="39"/>
      <c r="JI118" s="39"/>
      <c r="JJ118" s="39"/>
      <c r="JK118" s="39"/>
      <c r="JL118" s="39"/>
      <c r="JM118" s="39"/>
      <c r="JN118" s="39"/>
      <c r="JO118" s="39"/>
      <c r="JP118" s="39"/>
      <c r="JQ118" s="39"/>
      <c r="JR118" s="39"/>
      <c r="JS118" s="39"/>
      <c r="JT118" s="39"/>
      <c r="JU118" s="39"/>
      <c r="JV118" s="39"/>
      <c r="JW118" s="39"/>
      <c r="JX118" s="39"/>
      <c r="JY118" s="39"/>
      <c r="JZ118" s="39"/>
      <c r="KA118" s="39"/>
      <c r="KB118" s="39"/>
      <c r="KC118" s="39"/>
      <c r="KD118" s="39"/>
      <c r="KE118" s="39"/>
      <c r="KF118" s="39"/>
      <c r="KG118" s="39"/>
      <c r="KH118" s="39"/>
      <c r="KI118" s="39"/>
      <c r="KJ118" s="39"/>
      <c r="KK118" s="39"/>
      <c r="KL118" s="39"/>
      <c r="KM118" s="39"/>
      <c r="KN118" s="39"/>
      <c r="KO118" s="39"/>
      <c r="KP118" s="39"/>
      <c r="KQ118" s="39"/>
      <c r="KR118" s="39"/>
      <c r="KS118" s="39"/>
      <c r="KT118" s="39"/>
      <c r="KU118" s="39"/>
      <c r="KV118" s="39"/>
      <c r="KW118" s="39"/>
      <c r="KX118" s="39"/>
      <c r="KY118" s="39"/>
      <c r="KZ118" s="39"/>
      <c r="LA118" s="39"/>
      <c r="LB118" s="39"/>
      <c r="LC118" s="39"/>
      <c r="LD118" s="39"/>
      <c r="LE118" s="39"/>
      <c r="LF118" s="39"/>
      <c r="LG118" s="39"/>
      <c r="LH118" s="39"/>
      <c r="LI118" s="39"/>
      <c r="LJ118" s="39"/>
      <c r="LK118" s="39"/>
      <c r="LL118" s="39"/>
      <c r="LM118" s="39"/>
      <c r="LN118" s="39"/>
      <c r="LO118" s="39"/>
      <c r="LP118" s="39"/>
      <c r="LQ118" s="39"/>
      <c r="LR118" s="39"/>
      <c r="LS118" s="39"/>
      <c r="LT118" s="39"/>
      <c r="LU118" s="39"/>
      <c r="LV118" s="39"/>
      <c r="LW118" s="39"/>
      <c r="LX118" s="39"/>
      <c r="LY118" s="39"/>
      <c r="LZ118" s="39"/>
      <c r="MA118" s="39"/>
      <c r="MB118" s="39"/>
      <c r="MC118" s="39"/>
      <c r="MD118" s="39"/>
      <c r="ME118" s="39"/>
      <c r="MF118" s="39"/>
      <c r="MG118" s="39"/>
      <c r="MH118" s="39"/>
      <c r="MI118" s="39"/>
      <c r="MJ118" s="39"/>
      <c r="MK118" s="39"/>
      <c r="ML118" s="39"/>
      <c r="MM118" s="39"/>
      <c r="MN118" s="39"/>
      <c r="MO118" s="39"/>
      <c r="MP118" s="39"/>
      <c r="MQ118" s="39"/>
      <c r="MR118" s="39"/>
      <c r="MS118" s="39"/>
      <c r="MT118" s="39"/>
      <c r="MU118" s="39"/>
      <c r="MV118" s="39"/>
      <c r="MW118" s="39"/>
      <c r="MX118" s="39"/>
      <c r="MY118" s="39"/>
      <c r="MZ118" s="39"/>
      <c r="NA118" s="39"/>
      <c r="NB118" s="39"/>
    </row>
    <row r="119" spans="1:366" s="39" customFormat="1" ht="27.75" customHeight="1" x14ac:dyDescent="0.25">
      <c r="A119" s="144" t="s">
        <v>68</v>
      </c>
      <c r="B119" s="145"/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145"/>
      <c r="T119" s="145"/>
      <c r="U119" s="145"/>
      <c r="V119" s="145"/>
      <c r="W119" s="145"/>
      <c r="X119" s="145"/>
      <c r="Y119" s="145"/>
      <c r="Z119" s="145"/>
      <c r="AA119" s="145"/>
      <c r="AB119" s="145"/>
      <c r="AC119" s="145"/>
      <c r="AD119" s="145"/>
      <c r="AE119" s="146"/>
      <c r="AF119" s="37"/>
      <c r="AG119" s="19">
        <f t="shared" si="67"/>
        <v>0</v>
      </c>
      <c r="AH119" s="19">
        <f t="shared" si="68"/>
        <v>0</v>
      </c>
      <c r="AI119" s="19">
        <f t="shared" si="69"/>
        <v>0</v>
      </c>
      <c r="AJ119" s="19">
        <f t="shared" si="70"/>
        <v>0</v>
      </c>
    </row>
    <row r="120" spans="1:366" s="55" customFormat="1" x14ac:dyDescent="0.3">
      <c r="A120" s="22" t="s">
        <v>37</v>
      </c>
      <c r="B120" s="17">
        <f>B122+B121</f>
        <v>200</v>
      </c>
      <c r="C120" s="17">
        <f>C122+C121</f>
        <v>200</v>
      </c>
      <c r="D120" s="17">
        <f>D122+D121</f>
        <v>200</v>
      </c>
      <c r="E120" s="17">
        <f>E122+E121</f>
        <v>200</v>
      </c>
      <c r="F120" s="17">
        <f t="shared" ref="F120:F123" si="84">IFERROR(E120/B120*100,0)</f>
        <v>100</v>
      </c>
      <c r="G120" s="17">
        <f t="shared" ref="G120:G123" si="85">IFERROR(E120/C120*100,0)</f>
        <v>100</v>
      </c>
      <c r="H120" s="17">
        <f>H122+H121</f>
        <v>0</v>
      </c>
      <c r="I120" s="17">
        <f t="shared" ref="I120:AC120" si="86">I122+I121</f>
        <v>0</v>
      </c>
      <c r="J120" s="17">
        <f t="shared" si="86"/>
        <v>0</v>
      </c>
      <c r="K120" s="17">
        <f t="shared" si="86"/>
        <v>0</v>
      </c>
      <c r="L120" s="17">
        <f t="shared" si="86"/>
        <v>0</v>
      </c>
      <c r="M120" s="17">
        <f t="shared" si="86"/>
        <v>0</v>
      </c>
      <c r="N120" s="17">
        <f t="shared" si="86"/>
        <v>0</v>
      </c>
      <c r="O120" s="17">
        <f t="shared" si="86"/>
        <v>0</v>
      </c>
      <c r="P120" s="17">
        <f t="shared" si="86"/>
        <v>0</v>
      </c>
      <c r="Q120" s="17">
        <f t="shared" si="86"/>
        <v>0</v>
      </c>
      <c r="R120" s="17">
        <f t="shared" si="86"/>
        <v>0</v>
      </c>
      <c r="S120" s="17">
        <f t="shared" si="86"/>
        <v>0</v>
      </c>
      <c r="T120" s="17">
        <f t="shared" si="86"/>
        <v>0</v>
      </c>
      <c r="U120" s="17">
        <f t="shared" si="86"/>
        <v>0</v>
      </c>
      <c r="V120" s="17">
        <f t="shared" si="86"/>
        <v>0</v>
      </c>
      <c r="W120" s="17">
        <f t="shared" si="86"/>
        <v>0</v>
      </c>
      <c r="X120" s="17">
        <f t="shared" si="86"/>
        <v>200</v>
      </c>
      <c r="Y120" s="17">
        <f t="shared" si="86"/>
        <v>0</v>
      </c>
      <c r="Z120" s="17">
        <f t="shared" si="86"/>
        <v>0</v>
      </c>
      <c r="AA120" s="17">
        <f t="shared" si="86"/>
        <v>0</v>
      </c>
      <c r="AB120" s="17">
        <f t="shared" si="86"/>
        <v>0</v>
      </c>
      <c r="AC120" s="17">
        <f t="shared" si="86"/>
        <v>200</v>
      </c>
      <c r="AD120" s="17">
        <f>AD122+AD121</f>
        <v>0</v>
      </c>
      <c r="AE120" s="17">
        <f t="shared" ref="AE120" si="87">AE122+AE121</f>
        <v>0</v>
      </c>
      <c r="AF120" s="12"/>
      <c r="AG120" s="19">
        <f t="shared" si="67"/>
        <v>200</v>
      </c>
      <c r="AH120" s="19">
        <f t="shared" si="68"/>
        <v>200</v>
      </c>
      <c r="AI120" s="19">
        <f t="shared" si="69"/>
        <v>200</v>
      </c>
      <c r="AJ120" s="19">
        <f t="shared" si="70"/>
        <v>0</v>
      </c>
    </row>
    <row r="121" spans="1:366" s="39" customFormat="1" ht="37.5" customHeight="1" x14ac:dyDescent="0.3">
      <c r="A121" s="20" t="s">
        <v>32</v>
      </c>
      <c r="B121" s="29">
        <f>H121+J121+L121+N121+P121+R121+T121+V121+AC121+Z121+AB121+AD121</f>
        <v>180</v>
      </c>
      <c r="C121" s="29">
        <f>H121+J121+L121+N121+P121+R121+T121+V121+AC121+Z121+AB121</f>
        <v>180</v>
      </c>
      <c r="D121" s="29">
        <f>E121</f>
        <v>180</v>
      </c>
      <c r="E121" s="29">
        <f>I121+K121+M121+O121+Q121+S121+U121+W121+Y121++AA121+AC121+AE121</f>
        <v>180</v>
      </c>
      <c r="F121" s="29">
        <f t="shared" si="84"/>
        <v>100</v>
      </c>
      <c r="G121" s="29">
        <f t="shared" si="85"/>
        <v>100</v>
      </c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>
        <v>180</v>
      </c>
      <c r="Y121" s="24"/>
      <c r="Z121" s="24"/>
      <c r="AA121" s="24"/>
      <c r="AB121" s="24">
        <v>0</v>
      </c>
      <c r="AC121" s="24">
        <v>180</v>
      </c>
      <c r="AD121" s="24"/>
      <c r="AE121" s="24"/>
      <c r="AF121" s="37"/>
      <c r="AG121" s="19">
        <f>H121+J121+L121+N121+P121+R121+T121+V121+AC121+Z121+AB121+AD121</f>
        <v>180</v>
      </c>
      <c r="AH121" s="19">
        <f>H121+J121+L121+N121+P121+R121+T121+V121+AC121</f>
        <v>180</v>
      </c>
      <c r="AI121" s="19" t="e">
        <f>I121+K121+M121+O121+Q121+S121+U121+W121+Y121+AA121+#REF!+AE121</f>
        <v>#REF!</v>
      </c>
      <c r="AJ121" s="19">
        <f t="shared" si="70"/>
        <v>0</v>
      </c>
    </row>
    <row r="122" spans="1:366" s="39" customFormat="1" ht="24.75" customHeight="1" x14ac:dyDescent="0.3">
      <c r="A122" s="16" t="s">
        <v>33</v>
      </c>
      <c r="B122" s="29">
        <f>H122+J122+L122+N122+P122+R122+T122+V122+AC122+Z122+AB122+AD122</f>
        <v>20</v>
      </c>
      <c r="C122" s="29">
        <f>H122+J122+L122+N122+P122+R122+T122+V122+AC122+Z122+AB122</f>
        <v>20</v>
      </c>
      <c r="D122" s="29">
        <f>E122</f>
        <v>20</v>
      </c>
      <c r="E122" s="29">
        <f>I122+K122+M122+O122+Q122+S122+U122+W122+Y122++AA122+AC122+AE122</f>
        <v>20</v>
      </c>
      <c r="F122" s="29">
        <f t="shared" si="84"/>
        <v>100</v>
      </c>
      <c r="G122" s="29">
        <f t="shared" si="85"/>
        <v>100</v>
      </c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>
        <v>20</v>
      </c>
      <c r="Y122" s="24"/>
      <c r="Z122" s="24"/>
      <c r="AA122" s="24"/>
      <c r="AB122" s="24">
        <v>0</v>
      </c>
      <c r="AC122" s="24">
        <v>20</v>
      </c>
      <c r="AD122" s="24"/>
      <c r="AE122" s="24"/>
      <c r="AF122" s="37"/>
      <c r="AG122" s="19">
        <f>H122+J122+L122+N122+P122+R122+T122+V122+AC122+Z122+AB122+AD122</f>
        <v>20</v>
      </c>
      <c r="AH122" s="19">
        <f>H122+J122+L122+N122+P122+R122+T122+V122+AC122</f>
        <v>20</v>
      </c>
      <c r="AI122" s="19" t="e">
        <f>I122+K122+M122+O122+Q122+S122+U122+W122+Y122+AA122+#REF!+AE122</f>
        <v>#REF!</v>
      </c>
      <c r="AJ122" s="19">
        <f t="shared" si="70"/>
        <v>0</v>
      </c>
    </row>
    <row r="123" spans="1:366" s="61" customFormat="1" ht="47.25" customHeight="1" x14ac:dyDescent="0.3">
      <c r="A123" s="40" t="s">
        <v>34</v>
      </c>
      <c r="B123" s="41">
        <f>H123+J123+L123+N123+P123+R123+T123+V123+X123+Z123+AB123+AD123</f>
        <v>20</v>
      </c>
      <c r="C123" s="41">
        <f>H123+J123+L123+N123+P123+R123+T123+V123+X123</f>
        <v>20</v>
      </c>
      <c r="D123" s="41">
        <f>E123</f>
        <v>20</v>
      </c>
      <c r="E123" s="41">
        <f>I123+K123+M123+O123+Q123+S123+U123+W123+Y123++AA123+AC123+AE123</f>
        <v>20</v>
      </c>
      <c r="F123" s="41">
        <f t="shared" si="84"/>
        <v>100</v>
      </c>
      <c r="G123" s="41">
        <f t="shared" si="85"/>
        <v>100</v>
      </c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47">
        <v>20</v>
      </c>
      <c r="Y123" s="58"/>
      <c r="Z123" s="58"/>
      <c r="AA123" s="58"/>
      <c r="AB123" s="58"/>
      <c r="AC123" s="47">
        <v>20</v>
      </c>
      <c r="AD123" s="47"/>
      <c r="AE123" s="58"/>
      <c r="AF123" s="59"/>
      <c r="AG123" s="60">
        <f t="shared" si="67"/>
        <v>20</v>
      </c>
      <c r="AH123" s="60">
        <f t="shared" si="68"/>
        <v>20</v>
      </c>
      <c r="AI123" s="60">
        <f t="shared" si="69"/>
        <v>20</v>
      </c>
      <c r="AJ123" s="60">
        <f t="shared" si="70"/>
        <v>0</v>
      </c>
      <c r="AM123" s="62"/>
      <c r="AN123" s="62"/>
      <c r="AO123" s="62"/>
      <c r="AP123" s="62"/>
      <c r="AQ123" s="62"/>
      <c r="AR123" s="62"/>
      <c r="AS123" s="62"/>
      <c r="AT123" s="62"/>
      <c r="AU123" s="62"/>
      <c r="AV123" s="62"/>
      <c r="AW123" s="62"/>
      <c r="AX123" s="62"/>
      <c r="AY123" s="62"/>
      <c r="AZ123" s="62"/>
      <c r="BA123" s="62"/>
      <c r="BB123" s="62"/>
      <c r="BC123" s="62"/>
      <c r="BD123" s="62"/>
      <c r="BE123" s="62"/>
      <c r="BF123" s="62"/>
      <c r="BG123" s="62"/>
      <c r="BH123" s="62"/>
      <c r="BI123" s="62"/>
      <c r="BJ123" s="62"/>
      <c r="BK123" s="62"/>
      <c r="BL123" s="62"/>
      <c r="BM123" s="62"/>
      <c r="BN123" s="62"/>
      <c r="BO123" s="62"/>
      <c r="BP123" s="62"/>
      <c r="BQ123" s="62"/>
      <c r="BR123" s="62"/>
      <c r="BS123" s="62"/>
      <c r="BT123" s="62"/>
      <c r="BU123" s="62"/>
      <c r="BV123" s="62"/>
      <c r="BW123" s="62"/>
      <c r="BX123" s="62"/>
      <c r="BY123" s="62"/>
      <c r="BZ123" s="62"/>
      <c r="CA123" s="62"/>
      <c r="CB123" s="62"/>
      <c r="CC123" s="62"/>
      <c r="CD123" s="62"/>
      <c r="CE123" s="62"/>
      <c r="CF123" s="62"/>
      <c r="CG123" s="62"/>
      <c r="CH123" s="62"/>
      <c r="CI123" s="62"/>
      <c r="CJ123" s="62"/>
      <c r="CK123" s="62"/>
      <c r="CL123" s="62"/>
      <c r="CM123" s="62"/>
      <c r="CN123" s="62"/>
      <c r="CO123" s="62"/>
      <c r="CP123" s="62"/>
      <c r="CQ123" s="62"/>
      <c r="CR123" s="62"/>
      <c r="CS123" s="62"/>
      <c r="CT123" s="62"/>
      <c r="CU123" s="62"/>
      <c r="CV123" s="62"/>
      <c r="CW123" s="62"/>
      <c r="CX123" s="62"/>
      <c r="CY123" s="62"/>
      <c r="CZ123" s="62"/>
      <c r="DA123" s="62"/>
      <c r="DB123" s="62"/>
      <c r="DC123" s="62"/>
      <c r="DD123" s="62"/>
      <c r="DE123" s="62"/>
      <c r="DF123" s="62"/>
      <c r="DG123" s="62"/>
      <c r="DH123" s="62"/>
      <c r="DI123" s="62"/>
      <c r="DJ123" s="62"/>
      <c r="DK123" s="62"/>
      <c r="DL123" s="62"/>
      <c r="DM123" s="62"/>
      <c r="DN123" s="62"/>
      <c r="DO123" s="62"/>
      <c r="DP123" s="62"/>
      <c r="DQ123" s="62"/>
      <c r="DR123" s="62"/>
      <c r="DS123" s="62"/>
      <c r="DT123" s="62"/>
      <c r="DU123" s="62"/>
      <c r="DV123" s="62"/>
      <c r="DW123" s="62"/>
      <c r="DX123" s="62"/>
      <c r="DY123" s="62"/>
      <c r="DZ123" s="62"/>
      <c r="EA123" s="62"/>
      <c r="EB123" s="62"/>
      <c r="EC123" s="62"/>
      <c r="ED123" s="62"/>
      <c r="EE123" s="62"/>
      <c r="EF123" s="62"/>
      <c r="EG123" s="62"/>
      <c r="EH123" s="62"/>
      <c r="EI123" s="62"/>
      <c r="EJ123" s="62"/>
      <c r="EK123" s="62"/>
      <c r="EL123" s="62"/>
      <c r="EM123" s="62"/>
      <c r="EN123" s="62"/>
      <c r="EO123" s="62"/>
      <c r="EP123" s="62"/>
      <c r="EQ123" s="62"/>
      <c r="ER123" s="62"/>
      <c r="ES123" s="62"/>
      <c r="ET123" s="62"/>
      <c r="EU123" s="62"/>
      <c r="EV123" s="62"/>
      <c r="EW123" s="62"/>
      <c r="EX123" s="62"/>
      <c r="EY123" s="62"/>
      <c r="EZ123" s="62"/>
      <c r="FA123" s="62"/>
      <c r="FB123" s="62"/>
      <c r="FC123" s="62"/>
      <c r="FD123" s="62"/>
      <c r="FE123" s="62"/>
      <c r="FF123" s="62"/>
      <c r="FG123" s="62"/>
      <c r="FH123" s="62"/>
      <c r="FI123" s="62"/>
      <c r="FJ123" s="62"/>
      <c r="FK123" s="62"/>
      <c r="FL123" s="62"/>
      <c r="FM123" s="62"/>
      <c r="FN123" s="62"/>
      <c r="FO123" s="62"/>
      <c r="FP123" s="62"/>
      <c r="FQ123" s="62"/>
      <c r="FR123" s="62"/>
      <c r="FS123" s="62"/>
      <c r="FT123" s="62"/>
      <c r="FU123" s="62"/>
      <c r="FV123" s="62"/>
      <c r="FW123" s="62"/>
      <c r="FX123" s="62"/>
      <c r="FY123" s="62"/>
      <c r="FZ123" s="62"/>
      <c r="GA123" s="62"/>
      <c r="GB123" s="62"/>
      <c r="GC123" s="62"/>
      <c r="GD123" s="62"/>
      <c r="GE123" s="62"/>
      <c r="GF123" s="62"/>
      <c r="GG123" s="62"/>
      <c r="GH123" s="62"/>
      <c r="GI123" s="62"/>
      <c r="GJ123" s="62"/>
      <c r="GK123" s="62"/>
      <c r="GL123" s="62"/>
      <c r="GM123" s="62"/>
      <c r="GN123" s="62"/>
      <c r="GO123" s="62"/>
      <c r="GP123" s="62"/>
      <c r="GQ123" s="62"/>
      <c r="GR123" s="62"/>
      <c r="GS123" s="62"/>
      <c r="GT123" s="62"/>
      <c r="GU123" s="62"/>
      <c r="GV123" s="62"/>
      <c r="GW123" s="62"/>
      <c r="GX123" s="62"/>
      <c r="GY123" s="62"/>
      <c r="GZ123" s="62"/>
      <c r="HA123" s="62"/>
      <c r="HB123" s="62"/>
      <c r="HC123" s="62"/>
      <c r="HD123" s="62"/>
      <c r="HE123" s="62"/>
      <c r="HF123" s="62"/>
      <c r="HG123" s="62"/>
      <c r="HH123" s="62"/>
      <c r="HI123" s="62"/>
      <c r="HJ123" s="62"/>
      <c r="HK123" s="62"/>
      <c r="HL123" s="62"/>
      <c r="HM123" s="62"/>
      <c r="HN123" s="62"/>
      <c r="HO123" s="62"/>
      <c r="HP123" s="62"/>
      <c r="HQ123" s="62"/>
      <c r="HR123" s="62"/>
      <c r="HS123" s="62"/>
      <c r="HT123" s="62"/>
      <c r="HU123" s="62"/>
      <c r="HV123" s="62"/>
      <c r="HW123" s="62"/>
      <c r="HX123" s="62"/>
      <c r="HY123" s="62"/>
      <c r="HZ123" s="62"/>
      <c r="IA123" s="62"/>
      <c r="IB123" s="62"/>
      <c r="IC123" s="62"/>
      <c r="ID123" s="62"/>
      <c r="IE123" s="62"/>
      <c r="IF123" s="62"/>
      <c r="IG123" s="62"/>
      <c r="IH123" s="62"/>
      <c r="II123" s="62"/>
      <c r="IJ123" s="62"/>
      <c r="IK123" s="62"/>
      <c r="IL123" s="62"/>
      <c r="IM123" s="62"/>
      <c r="IN123" s="62"/>
      <c r="IO123" s="62"/>
      <c r="IP123" s="62"/>
      <c r="IQ123" s="62"/>
      <c r="IR123" s="62"/>
      <c r="IS123" s="62"/>
      <c r="IT123" s="62"/>
      <c r="IU123" s="62"/>
      <c r="IV123" s="62"/>
      <c r="IW123" s="62"/>
      <c r="IX123" s="62"/>
      <c r="IY123" s="62"/>
      <c r="IZ123" s="62"/>
      <c r="JA123" s="62"/>
      <c r="JB123" s="62"/>
      <c r="JC123" s="62"/>
      <c r="JD123" s="62"/>
      <c r="JE123" s="62"/>
      <c r="JF123" s="62"/>
      <c r="JG123" s="62"/>
      <c r="JH123" s="62"/>
      <c r="JI123" s="62"/>
      <c r="JJ123" s="62"/>
      <c r="JK123" s="62"/>
      <c r="JL123" s="62"/>
      <c r="JM123" s="62"/>
      <c r="JN123" s="62"/>
      <c r="JO123" s="62"/>
      <c r="JP123" s="62"/>
      <c r="JQ123" s="62"/>
      <c r="JR123" s="62"/>
      <c r="JS123" s="62"/>
      <c r="JT123" s="62"/>
      <c r="JU123" s="62"/>
      <c r="JV123" s="62"/>
      <c r="JW123" s="62"/>
      <c r="JX123" s="62"/>
      <c r="JY123" s="62"/>
      <c r="JZ123" s="62"/>
      <c r="KA123" s="62"/>
      <c r="KB123" s="62"/>
      <c r="KC123" s="62"/>
      <c r="KD123" s="62"/>
      <c r="KE123" s="62"/>
      <c r="KF123" s="62"/>
      <c r="KG123" s="62"/>
      <c r="KH123" s="62"/>
      <c r="KI123" s="62"/>
      <c r="KJ123" s="62"/>
      <c r="KK123" s="62"/>
      <c r="KL123" s="62"/>
      <c r="KM123" s="62"/>
      <c r="KN123" s="62"/>
      <c r="KO123" s="62"/>
      <c r="KP123" s="62"/>
      <c r="KQ123" s="62"/>
      <c r="KR123" s="62"/>
      <c r="KS123" s="62"/>
      <c r="KT123" s="62"/>
      <c r="KU123" s="62"/>
      <c r="KV123" s="62"/>
      <c r="KW123" s="62"/>
      <c r="KX123" s="62"/>
      <c r="KY123" s="62"/>
      <c r="KZ123" s="62"/>
      <c r="LA123" s="62"/>
      <c r="LB123" s="62"/>
      <c r="LC123" s="62"/>
      <c r="LD123" s="62"/>
      <c r="LE123" s="62"/>
      <c r="LF123" s="62"/>
      <c r="LG123" s="62"/>
      <c r="LH123" s="62"/>
      <c r="LI123" s="62"/>
      <c r="LJ123" s="62"/>
      <c r="LK123" s="62"/>
      <c r="LL123" s="62"/>
      <c r="LM123" s="62"/>
      <c r="LN123" s="62"/>
      <c r="LO123" s="62"/>
      <c r="LP123" s="62"/>
      <c r="LQ123" s="62"/>
      <c r="LR123" s="62"/>
      <c r="LS123" s="62"/>
      <c r="LT123" s="62"/>
      <c r="LU123" s="62"/>
      <c r="LV123" s="62"/>
      <c r="LW123" s="62"/>
      <c r="LX123" s="62"/>
      <c r="LY123" s="62"/>
      <c r="LZ123" s="62"/>
      <c r="MA123" s="62"/>
      <c r="MB123" s="62"/>
      <c r="MC123" s="62"/>
      <c r="MD123" s="62"/>
      <c r="ME123" s="62"/>
      <c r="MF123" s="62"/>
      <c r="MG123" s="62"/>
      <c r="MH123" s="62"/>
      <c r="MI123" s="62"/>
      <c r="MJ123" s="62"/>
      <c r="MK123" s="62"/>
      <c r="ML123" s="62"/>
      <c r="MM123" s="62"/>
      <c r="MN123" s="62"/>
      <c r="MO123" s="62"/>
      <c r="MP123" s="62"/>
      <c r="MQ123" s="62"/>
      <c r="MR123" s="62"/>
      <c r="MS123" s="62"/>
      <c r="MT123" s="62"/>
      <c r="MU123" s="62"/>
      <c r="MV123" s="62"/>
      <c r="MW123" s="62"/>
      <c r="MX123" s="62"/>
      <c r="MY123" s="62"/>
      <c r="MZ123" s="62"/>
      <c r="NA123" s="62"/>
      <c r="NB123" s="62"/>
    </row>
    <row r="124" spans="1:366" s="39" customFormat="1" ht="27.75" customHeight="1" x14ac:dyDescent="0.25">
      <c r="A124" s="51" t="s">
        <v>69</v>
      </c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  <c r="X124" s="83"/>
      <c r="Y124" s="83"/>
      <c r="Z124" s="83"/>
      <c r="AA124" s="83"/>
      <c r="AB124" s="83"/>
      <c r="AC124" s="83"/>
      <c r="AD124" s="83"/>
      <c r="AE124" s="84"/>
      <c r="AF124" s="42"/>
      <c r="AG124" s="19">
        <f t="shared" si="67"/>
        <v>0</v>
      </c>
      <c r="AH124" s="19">
        <f t="shared" si="68"/>
        <v>0</v>
      </c>
      <c r="AI124" s="19">
        <f t="shared" si="69"/>
        <v>0</v>
      </c>
      <c r="AJ124" s="19">
        <f t="shared" si="70"/>
        <v>0</v>
      </c>
    </row>
    <row r="125" spans="1:366" s="55" customFormat="1" ht="33.75" customHeight="1" x14ac:dyDescent="0.3">
      <c r="A125" s="22" t="s">
        <v>37</v>
      </c>
      <c r="B125" s="17">
        <f>B127+B126</f>
        <v>500</v>
      </c>
      <c r="C125" s="17">
        <f>C127+C126</f>
        <v>500</v>
      </c>
      <c r="D125" s="17">
        <f>D127+D126</f>
        <v>500</v>
      </c>
      <c r="E125" s="17">
        <f>E127+E126</f>
        <v>500</v>
      </c>
      <c r="F125" s="17">
        <f t="shared" ref="F125:F127" si="88">IFERROR(E125/B125*100,0)</f>
        <v>100</v>
      </c>
      <c r="G125" s="17">
        <f t="shared" ref="G125:G127" si="89">IFERROR(E125/C125*100,0)</f>
        <v>100</v>
      </c>
      <c r="H125" s="17">
        <f t="shared" ref="H125:AE125" si="90">H127+H126</f>
        <v>0</v>
      </c>
      <c r="I125" s="17">
        <f t="shared" si="90"/>
        <v>0</v>
      </c>
      <c r="J125" s="17">
        <f t="shared" si="90"/>
        <v>0</v>
      </c>
      <c r="K125" s="17">
        <f t="shared" si="90"/>
        <v>0</v>
      </c>
      <c r="L125" s="17">
        <f t="shared" si="90"/>
        <v>0</v>
      </c>
      <c r="M125" s="17">
        <f t="shared" si="90"/>
        <v>0</v>
      </c>
      <c r="N125" s="17">
        <f t="shared" si="90"/>
        <v>0</v>
      </c>
      <c r="O125" s="17">
        <f t="shared" si="90"/>
        <v>0</v>
      </c>
      <c r="P125" s="17">
        <f t="shared" si="90"/>
        <v>0</v>
      </c>
      <c r="Q125" s="17">
        <f t="shared" si="90"/>
        <v>0</v>
      </c>
      <c r="R125" s="17">
        <f t="shared" si="90"/>
        <v>0</v>
      </c>
      <c r="S125" s="17">
        <f t="shared" si="90"/>
        <v>0</v>
      </c>
      <c r="T125" s="17">
        <f t="shared" si="90"/>
        <v>0</v>
      </c>
      <c r="U125" s="17">
        <f t="shared" si="90"/>
        <v>0</v>
      </c>
      <c r="V125" s="17">
        <f t="shared" si="90"/>
        <v>0</v>
      </c>
      <c r="W125" s="17">
        <f t="shared" si="90"/>
        <v>0</v>
      </c>
      <c r="X125" s="17">
        <f t="shared" si="90"/>
        <v>500</v>
      </c>
      <c r="Y125" s="17">
        <f t="shared" si="90"/>
        <v>0</v>
      </c>
      <c r="Z125" s="17">
        <f t="shared" si="90"/>
        <v>0</v>
      </c>
      <c r="AA125" s="17">
        <f t="shared" si="90"/>
        <v>0</v>
      </c>
      <c r="AB125" s="17">
        <f t="shared" si="90"/>
        <v>0</v>
      </c>
      <c r="AC125" s="17">
        <f t="shared" si="90"/>
        <v>500</v>
      </c>
      <c r="AD125" s="17">
        <f t="shared" si="90"/>
        <v>0</v>
      </c>
      <c r="AE125" s="17">
        <f t="shared" si="90"/>
        <v>0</v>
      </c>
      <c r="AF125" s="12"/>
      <c r="AG125" s="19">
        <f t="shared" si="67"/>
        <v>500</v>
      </c>
      <c r="AH125" s="19">
        <f t="shared" si="68"/>
        <v>500</v>
      </c>
      <c r="AI125" s="19">
        <f t="shared" si="69"/>
        <v>500</v>
      </c>
      <c r="AJ125" s="19">
        <f t="shared" si="70"/>
        <v>0</v>
      </c>
    </row>
    <row r="126" spans="1:366" s="39" customFormat="1" ht="42.75" customHeight="1" x14ac:dyDescent="0.3">
      <c r="A126" s="20" t="s">
        <v>32</v>
      </c>
      <c r="B126" s="29">
        <f>H126+J126+L126+N126+P126+R126+T126+V126+X126+Z126+AB126+AD126</f>
        <v>0</v>
      </c>
      <c r="C126" s="29">
        <f>H126+J126+L126+N126+P126+R126+T126+V126+X126+Z126+AB126</f>
        <v>0</v>
      </c>
      <c r="D126" s="29">
        <f>E126</f>
        <v>0</v>
      </c>
      <c r="E126" s="29">
        <f t="shared" ref="E126:E127" si="91">I126+K126+M126+O126+Q126+S126+U126+W126+Y126+AA126+AC126+AE126</f>
        <v>0</v>
      </c>
      <c r="F126" s="29">
        <f t="shared" si="88"/>
        <v>0</v>
      </c>
      <c r="G126" s="29">
        <f t="shared" si="89"/>
        <v>0</v>
      </c>
      <c r="H126" s="24">
        <v>0</v>
      </c>
      <c r="I126" s="24">
        <v>0</v>
      </c>
      <c r="J126" s="24">
        <v>0</v>
      </c>
      <c r="K126" s="24">
        <v>0</v>
      </c>
      <c r="L126" s="24">
        <v>0</v>
      </c>
      <c r="M126" s="24">
        <v>0</v>
      </c>
      <c r="N126" s="24">
        <v>0</v>
      </c>
      <c r="O126" s="24">
        <v>0</v>
      </c>
      <c r="P126" s="24">
        <v>0</v>
      </c>
      <c r="Q126" s="24">
        <v>0</v>
      </c>
      <c r="R126" s="24">
        <v>0</v>
      </c>
      <c r="S126" s="24">
        <v>0</v>
      </c>
      <c r="T126" s="24">
        <v>0</v>
      </c>
      <c r="U126" s="24">
        <v>0</v>
      </c>
      <c r="V126" s="24">
        <v>0</v>
      </c>
      <c r="W126" s="24">
        <v>0</v>
      </c>
      <c r="X126" s="24">
        <v>0</v>
      </c>
      <c r="Y126" s="24">
        <v>0</v>
      </c>
      <c r="Z126" s="24">
        <v>0</v>
      </c>
      <c r="AA126" s="24">
        <v>0</v>
      </c>
      <c r="AB126" s="24">
        <v>0</v>
      </c>
      <c r="AC126" s="24">
        <v>0</v>
      </c>
      <c r="AD126" s="24">
        <v>0</v>
      </c>
      <c r="AE126" s="24">
        <v>0</v>
      </c>
      <c r="AF126" s="37"/>
      <c r="AG126" s="19">
        <f t="shared" si="67"/>
        <v>0</v>
      </c>
      <c r="AH126" s="19">
        <f t="shared" si="68"/>
        <v>0</v>
      </c>
      <c r="AI126" s="19">
        <f t="shared" si="69"/>
        <v>0</v>
      </c>
      <c r="AJ126" s="19">
        <f t="shared" si="70"/>
        <v>0</v>
      </c>
    </row>
    <row r="127" spans="1:366" s="39" customFormat="1" ht="43.5" customHeight="1" x14ac:dyDescent="0.3">
      <c r="A127" s="16" t="s">
        <v>33</v>
      </c>
      <c r="B127" s="29">
        <f>H127+J127+L127+N127+P127+R127+T127+V127+X127+Z127+AB127+AD127</f>
        <v>500</v>
      </c>
      <c r="C127" s="29">
        <f>H127+J127+L127+N127+P127+R127+T127+V127+X127+Z127+AB127</f>
        <v>500</v>
      </c>
      <c r="D127" s="29">
        <f>E127</f>
        <v>500</v>
      </c>
      <c r="E127" s="29">
        <f t="shared" si="91"/>
        <v>500</v>
      </c>
      <c r="F127" s="29">
        <f t="shared" si="88"/>
        <v>100</v>
      </c>
      <c r="G127" s="29">
        <f t="shared" si="89"/>
        <v>100</v>
      </c>
      <c r="H127" s="24">
        <v>0</v>
      </c>
      <c r="I127" s="24">
        <v>0</v>
      </c>
      <c r="J127" s="24">
        <v>0</v>
      </c>
      <c r="K127" s="24">
        <v>0</v>
      </c>
      <c r="L127" s="24">
        <v>0</v>
      </c>
      <c r="M127" s="24">
        <v>0</v>
      </c>
      <c r="N127" s="24">
        <v>0</v>
      </c>
      <c r="O127" s="24">
        <v>0</v>
      </c>
      <c r="P127" s="24">
        <v>0</v>
      </c>
      <c r="Q127" s="24">
        <v>0</v>
      </c>
      <c r="R127" s="24">
        <v>0</v>
      </c>
      <c r="S127" s="24">
        <v>0</v>
      </c>
      <c r="T127" s="24">
        <v>0</v>
      </c>
      <c r="U127" s="24">
        <v>0</v>
      </c>
      <c r="V127" s="24">
        <v>0</v>
      </c>
      <c r="W127" s="24">
        <v>0</v>
      </c>
      <c r="X127" s="24">
        <v>500</v>
      </c>
      <c r="Y127" s="24">
        <v>0</v>
      </c>
      <c r="Z127" s="24">
        <v>0</v>
      </c>
      <c r="AA127" s="24">
        <v>0</v>
      </c>
      <c r="AB127" s="24">
        <v>0</v>
      </c>
      <c r="AC127" s="24">
        <v>500</v>
      </c>
      <c r="AD127" s="24">
        <v>0</v>
      </c>
      <c r="AE127" s="24">
        <v>0</v>
      </c>
      <c r="AF127" s="37"/>
      <c r="AG127" s="19">
        <f t="shared" si="67"/>
        <v>500</v>
      </c>
      <c r="AH127" s="19">
        <f t="shared" si="68"/>
        <v>500</v>
      </c>
      <c r="AI127" s="19">
        <f t="shared" si="69"/>
        <v>500</v>
      </c>
      <c r="AJ127" s="19">
        <f t="shared" si="70"/>
        <v>0</v>
      </c>
    </row>
    <row r="128" spans="1:366" s="39" customFormat="1" ht="27.75" customHeight="1" x14ac:dyDescent="0.25">
      <c r="A128" s="51" t="s">
        <v>70</v>
      </c>
      <c r="B128" s="83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  <c r="X128" s="83"/>
      <c r="Y128" s="83"/>
      <c r="Z128" s="83"/>
      <c r="AA128" s="83"/>
      <c r="AB128" s="83"/>
      <c r="AC128" s="83"/>
      <c r="AD128" s="83"/>
      <c r="AE128" s="84"/>
      <c r="AF128" s="42"/>
      <c r="AG128" s="19">
        <f t="shared" si="67"/>
        <v>0</v>
      </c>
      <c r="AH128" s="19">
        <f t="shared" si="68"/>
        <v>0</v>
      </c>
      <c r="AI128" s="19">
        <f t="shared" si="69"/>
        <v>0</v>
      </c>
      <c r="AJ128" s="19">
        <f t="shared" si="70"/>
        <v>0</v>
      </c>
    </row>
    <row r="129" spans="1:36" s="55" customFormat="1" ht="33.75" customHeight="1" x14ac:dyDescent="0.3">
      <c r="A129" s="22" t="s">
        <v>37</v>
      </c>
      <c r="B129" s="17">
        <f>B131+B130</f>
        <v>790</v>
      </c>
      <c r="C129" s="17">
        <f>C131+C130</f>
        <v>790</v>
      </c>
      <c r="D129" s="17">
        <f>D131+D130</f>
        <v>790</v>
      </c>
      <c r="E129" s="17">
        <f>E131+E130</f>
        <v>790</v>
      </c>
      <c r="F129" s="17">
        <f t="shared" ref="F129:F131" si="92">IFERROR(E129/B129*100,0)</f>
        <v>100</v>
      </c>
      <c r="G129" s="17">
        <f t="shared" ref="G129:G131" si="93">IFERROR(E129/C129*100,0)</f>
        <v>100</v>
      </c>
      <c r="H129" s="17">
        <f t="shared" ref="H129:AE129" si="94">H131+H130</f>
        <v>0</v>
      </c>
      <c r="I129" s="17">
        <f t="shared" si="94"/>
        <v>0</v>
      </c>
      <c r="J129" s="17">
        <f t="shared" si="94"/>
        <v>0</v>
      </c>
      <c r="K129" s="17">
        <f t="shared" si="94"/>
        <v>0</v>
      </c>
      <c r="L129" s="17">
        <f t="shared" si="94"/>
        <v>0</v>
      </c>
      <c r="M129" s="17">
        <f t="shared" si="94"/>
        <v>0</v>
      </c>
      <c r="N129" s="17">
        <f t="shared" si="94"/>
        <v>0</v>
      </c>
      <c r="O129" s="17">
        <f t="shared" si="94"/>
        <v>0</v>
      </c>
      <c r="P129" s="17">
        <f t="shared" si="94"/>
        <v>0</v>
      </c>
      <c r="Q129" s="17">
        <f t="shared" si="94"/>
        <v>0</v>
      </c>
      <c r="R129" s="17">
        <f t="shared" si="94"/>
        <v>0</v>
      </c>
      <c r="S129" s="17">
        <f t="shared" si="94"/>
        <v>0</v>
      </c>
      <c r="T129" s="17">
        <f t="shared" si="94"/>
        <v>0</v>
      </c>
      <c r="U129" s="17">
        <f t="shared" si="94"/>
        <v>0</v>
      </c>
      <c r="V129" s="17">
        <f t="shared" si="94"/>
        <v>0</v>
      </c>
      <c r="W129" s="17">
        <f t="shared" si="94"/>
        <v>0</v>
      </c>
      <c r="X129" s="17">
        <f t="shared" si="94"/>
        <v>790</v>
      </c>
      <c r="Y129" s="17">
        <f t="shared" si="94"/>
        <v>0</v>
      </c>
      <c r="Z129" s="17">
        <f t="shared" si="94"/>
        <v>0</v>
      </c>
      <c r="AA129" s="17">
        <f t="shared" si="94"/>
        <v>0</v>
      </c>
      <c r="AB129" s="17">
        <f t="shared" si="94"/>
        <v>0</v>
      </c>
      <c r="AC129" s="17">
        <f t="shared" si="94"/>
        <v>790</v>
      </c>
      <c r="AD129" s="17">
        <f t="shared" si="94"/>
        <v>0</v>
      </c>
      <c r="AE129" s="17">
        <f t="shared" si="94"/>
        <v>0</v>
      </c>
      <c r="AF129" s="12"/>
      <c r="AG129" s="19">
        <f t="shared" si="67"/>
        <v>790</v>
      </c>
      <c r="AH129" s="19">
        <f t="shared" si="68"/>
        <v>790</v>
      </c>
      <c r="AI129" s="19">
        <f t="shared" si="69"/>
        <v>790</v>
      </c>
      <c r="AJ129" s="19">
        <f t="shared" si="70"/>
        <v>0</v>
      </c>
    </row>
    <row r="130" spans="1:36" s="39" customFormat="1" ht="42.75" customHeight="1" x14ac:dyDescent="0.3">
      <c r="A130" s="20" t="s">
        <v>32</v>
      </c>
      <c r="B130" s="29">
        <f>H130+J130+L130+N130+P130+R130+T130+V130+X130+Z130+AB130+AD130</f>
        <v>0</v>
      </c>
      <c r="C130" s="29">
        <f>H130+J130+L130+N130+P130+R130+T130+V130+X130+Z130+AB130</f>
        <v>0</v>
      </c>
      <c r="D130" s="29">
        <f>E130</f>
        <v>0</v>
      </c>
      <c r="E130" s="29">
        <f t="shared" ref="E130:E131" si="95">I130+K130+M130+O130+Q130+S130+U130+W130+Y130+AA130+AC130+AE130</f>
        <v>0</v>
      </c>
      <c r="F130" s="29">
        <f t="shared" si="92"/>
        <v>0</v>
      </c>
      <c r="G130" s="29">
        <f t="shared" si="93"/>
        <v>0</v>
      </c>
      <c r="H130" s="24">
        <v>0</v>
      </c>
      <c r="I130" s="24">
        <v>0</v>
      </c>
      <c r="J130" s="24">
        <v>0</v>
      </c>
      <c r="K130" s="24">
        <v>0</v>
      </c>
      <c r="L130" s="24">
        <v>0</v>
      </c>
      <c r="M130" s="24">
        <v>0</v>
      </c>
      <c r="N130" s="24">
        <v>0</v>
      </c>
      <c r="O130" s="24">
        <v>0</v>
      </c>
      <c r="P130" s="24">
        <v>0</v>
      </c>
      <c r="Q130" s="24">
        <v>0</v>
      </c>
      <c r="R130" s="24">
        <v>0</v>
      </c>
      <c r="S130" s="24">
        <v>0</v>
      </c>
      <c r="T130" s="24">
        <v>0</v>
      </c>
      <c r="U130" s="24">
        <v>0</v>
      </c>
      <c r="V130" s="24">
        <v>0</v>
      </c>
      <c r="W130" s="24">
        <v>0</v>
      </c>
      <c r="X130" s="24">
        <v>0</v>
      </c>
      <c r="Y130" s="24">
        <v>0</v>
      </c>
      <c r="Z130" s="24">
        <v>0</v>
      </c>
      <c r="AA130" s="24">
        <v>0</v>
      </c>
      <c r="AB130" s="24">
        <v>0</v>
      </c>
      <c r="AC130" s="24">
        <v>0</v>
      </c>
      <c r="AD130" s="24">
        <v>0</v>
      </c>
      <c r="AE130" s="24">
        <v>0</v>
      </c>
      <c r="AF130" s="37"/>
      <c r="AG130" s="19">
        <f t="shared" si="67"/>
        <v>0</v>
      </c>
      <c r="AH130" s="19">
        <f t="shared" si="68"/>
        <v>0</v>
      </c>
      <c r="AI130" s="19">
        <f t="shared" si="69"/>
        <v>0</v>
      </c>
      <c r="AJ130" s="19">
        <f t="shared" si="70"/>
        <v>0</v>
      </c>
    </row>
    <row r="131" spans="1:36" s="39" customFormat="1" ht="43.5" customHeight="1" x14ac:dyDescent="0.3">
      <c r="A131" s="16" t="s">
        <v>33</v>
      </c>
      <c r="B131" s="29">
        <f>H131+J131+L131+N131+P131+R131+T131+V131+X131+Z131+AB131+AD131</f>
        <v>790</v>
      </c>
      <c r="C131" s="29">
        <f>H131+J131+L131+N131+P131+R131+T131+V131+X131+Z131+AB131</f>
        <v>790</v>
      </c>
      <c r="D131" s="29">
        <f>E131</f>
        <v>790</v>
      </c>
      <c r="E131" s="29">
        <f t="shared" si="95"/>
        <v>790</v>
      </c>
      <c r="F131" s="29">
        <f t="shared" si="92"/>
        <v>100</v>
      </c>
      <c r="G131" s="29">
        <f t="shared" si="93"/>
        <v>100</v>
      </c>
      <c r="H131" s="24">
        <v>0</v>
      </c>
      <c r="I131" s="24">
        <v>0</v>
      </c>
      <c r="J131" s="24">
        <v>0</v>
      </c>
      <c r="K131" s="24">
        <v>0</v>
      </c>
      <c r="L131" s="24">
        <v>0</v>
      </c>
      <c r="M131" s="24">
        <v>0</v>
      </c>
      <c r="N131" s="24">
        <v>0</v>
      </c>
      <c r="O131" s="24">
        <v>0</v>
      </c>
      <c r="P131" s="24">
        <v>0</v>
      </c>
      <c r="Q131" s="24">
        <v>0</v>
      </c>
      <c r="R131" s="24">
        <v>0</v>
      </c>
      <c r="S131" s="24">
        <v>0</v>
      </c>
      <c r="T131" s="24">
        <v>0</v>
      </c>
      <c r="U131" s="24">
        <v>0</v>
      </c>
      <c r="V131" s="24">
        <v>0</v>
      </c>
      <c r="W131" s="24">
        <v>0</v>
      </c>
      <c r="X131" s="24">
        <v>790</v>
      </c>
      <c r="Y131" s="24">
        <v>0</v>
      </c>
      <c r="Z131" s="24">
        <v>0</v>
      </c>
      <c r="AA131" s="24">
        <v>0</v>
      </c>
      <c r="AB131" s="24">
        <v>0</v>
      </c>
      <c r="AC131" s="24">
        <v>790</v>
      </c>
      <c r="AD131" s="24">
        <v>0</v>
      </c>
      <c r="AE131" s="24">
        <v>0</v>
      </c>
      <c r="AF131" s="37"/>
      <c r="AG131" s="19">
        <f t="shared" si="67"/>
        <v>790</v>
      </c>
      <c r="AH131" s="19">
        <f t="shared" si="68"/>
        <v>790</v>
      </c>
      <c r="AI131" s="19">
        <f t="shared" si="69"/>
        <v>790</v>
      </c>
      <c r="AJ131" s="19">
        <f t="shared" si="70"/>
        <v>0</v>
      </c>
    </row>
    <row r="132" spans="1:36" s="39" customFormat="1" ht="27.75" customHeight="1" x14ac:dyDescent="0.25">
      <c r="A132" s="51" t="s">
        <v>71</v>
      </c>
      <c r="B132" s="83"/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  <c r="AA132" s="83"/>
      <c r="AB132" s="83"/>
      <c r="AC132" s="83"/>
      <c r="AD132" s="83"/>
      <c r="AE132" s="84"/>
      <c r="AF132" s="42"/>
      <c r="AG132" s="19">
        <f t="shared" si="67"/>
        <v>0</v>
      </c>
      <c r="AH132" s="19">
        <f t="shared" si="68"/>
        <v>0</v>
      </c>
      <c r="AI132" s="19">
        <f t="shared" si="69"/>
        <v>0</v>
      </c>
      <c r="AJ132" s="19">
        <f t="shared" si="70"/>
        <v>0</v>
      </c>
    </row>
    <row r="133" spans="1:36" s="55" customFormat="1" ht="33.75" customHeight="1" x14ac:dyDescent="0.3">
      <c r="A133" s="22" t="s">
        <v>37</v>
      </c>
      <c r="B133" s="17">
        <f>B135+B134</f>
        <v>0</v>
      </c>
      <c r="C133" s="17">
        <f>C135+C134</f>
        <v>0</v>
      </c>
      <c r="D133" s="17">
        <f>D135+D134</f>
        <v>0</v>
      </c>
      <c r="E133" s="17">
        <f>E135+E134</f>
        <v>0</v>
      </c>
      <c r="F133" s="17">
        <f t="shared" ref="F133:F135" si="96">IFERROR(E133/B133*100,0)</f>
        <v>0</v>
      </c>
      <c r="G133" s="17">
        <f t="shared" ref="G133:G135" si="97">IFERROR(E133/C133*100,0)</f>
        <v>0</v>
      </c>
      <c r="H133" s="17">
        <f t="shared" ref="H133:AE133" si="98">H135+H134</f>
        <v>0</v>
      </c>
      <c r="I133" s="17">
        <f t="shared" si="98"/>
        <v>0</v>
      </c>
      <c r="J133" s="17">
        <f t="shared" si="98"/>
        <v>0</v>
      </c>
      <c r="K133" s="17">
        <f t="shared" si="98"/>
        <v>0</v>
      </c>
      <c r="L133" s="17">
        <f t="shared" si="98"/>
        <v>0</v>
      </c>
      <c r="M133" s="17">
        <f t="shared" si="98"/>
        <v>0</v>
      </c>
      <c r="N133" s="17">
        <f t="shared" si="98"/>
        <v>0</v>
      </c>
      <c r="O133" s="17">
        <f t="shared" si="98"/>
        <v>0</v>
      </c>
      <c r="P133" s="17">
        <f t="shared" si="98"/>
        <v>0</v>
      </c>
      <c r="Q133" s="17">
        <f t="shared" si="98"/>
        <v>0</v>
      </c>
      <c r="R133" s="17">
        <f t="shared" si="98"/>
        <v>0</v>
      </c>
      <c r="S133" s="17">
        <f t="shared" si="98"/>
        <v>0</v>
      </c>
      <c r="T133" s="17">
        <f t="shared" si="98"/>
        <v>0</v>
      </c>
      <c r="U133" s="17">
        <f t="shared" si="98"/>
        <v>0</v>
      </c>
      <c r="V133" s="17">
        <f t="shared" si="98"/>
        <v>0</v>
      </c>
      <c r="W133" s="17">
        <f t="shared" si="98"/>
        <v>0</v>
      </c>
      <c r="X133" s="17">
        <f t="shared" si="98"/>
        <v>0</v>
      </c>
      <c r="Y133" s="17">
        <f t="shared" si="98"/>
        <v>0</v>
      </c>
      <c r="Z133" s="17">
        <f t="shared" si="98"/>
        <v>0</v>
      </c>
      <c r="AA133" s="17">
        <f t="shared" si="98"/>
        <v>0</v>
      </c>
      <c r="AB133" s="17">
        <f t="shared" si="98"/>
        <v>0</v>
      </c>
      <c r="AC133" s="17">
        <f t="shared" si="98"/>
        <v>0</v>
      </c>
      <c r="AD133" s="17">
        <f t="shared" si="98"/>
        <v>0</v>
      </c>
      <c r="AE133" s="17">
        <f t="shared" si="98"/>
        <v>0</v>
      </c>
      <c r="AF133" s="12"/>
      <c r="AG133" s="19">
        <f t="shared" si="67"/>
        <v>0</v>
      </c>
      <c r="AH133" s="19">
        <f t="shared" si="68"/>
        <v>0</v>
      </c>
      <c r="AI133" s="19">
        <f t="shared" si="69"/>
        <v>0</v>
      </c>
      <c r="AJ133" s="19">
        <f t="shared" si="70"/>
        <v>0</v>
      </c>
    </row>
    <row r="134" spans="1:36" s="39" customFormat="1" ht="42.75" customHeight="1" x14ac:dyDescent="0.3">
      <c r="A134" s="20" t="s">
        <v>32</v>
      </c>
      <c r="B134" s="29">
        <f>H134+J134+L134+N134+P134+R134+T134+V134+X134+Z134+AB134+AD134</f>
        <v>0</v>
      </c>
      <c r="C134" s="29">
        <f>H134+J134+L134+N134+P134+R134+T134+V134+X134+Z134+AB134</f>
        <v>0</v>
      </c>
      <c r="D134" s="29">
        <f>E134</f>
        <v>0</v>
      </c>
      <c r="E134" s="29">
        <f t="shared" ref="E134:E135" si="99">I134+K134+M134+O134+Q134+S134+U134+W134+Y134+AA134+AC134+AE134</f>
        <v>0</v>
      </c>
      <c r="F134" s="29">
        <f t="shared" si="96"/>
        <v>0</v>
      </c>
      <c r="G134" s="29">
        <f t="shared" si="97"/>
        <v>0</v>
      </c>
      <c r="H134" s="24">
        <v>0</v>
      </c>
      <c r="I134" s="24">
        <v>0</v>
      </c>
      <c r="J134" s="24">
        <v>0</v>
      </c>
      <c r="K134" s="24">
        <v>0</v>
      </c>
      <c r="L134" s="24">
        <v>0</v>
      </c>
      <c r="M134" s="24">
        <v>0</v>
      </c>
      <c r="N134" s="24">
        <v>0</v>
      </c>
      <c r="O134" s="24">
        <v>0</v>
      </c>
      <c r="P134" s="24">
        <v>0</v>
      </c>
      <c r="Q134" s="24">
        <v>0</v>
      </c>
      <c r="R134" s="24">
        <v>0</v>
      </c>
      <c r="S134" s="24">
        <v>0</v>
      </c>
      <c r="T134" s="24">
        <v>0</v>
      </c>
      <c r="U134" s="24">
        <v>0</v>
      </c>
      <c r="V134" s="24">
        <v>0</v>
      </c>
      <c r="W134" s="24">
        <v>0</v>
      </c>
      <c r="X134" s="24">
        <v>0</v>
      </c>
      <c r="Y134" s="24">
        <v>0</v>
      </c>
      <c r="Z134" s="24">
        <v>0</v>
      </c>
      <c r="AA134" s="24">
        <v>0</v>
      </c>
      <c r="AB134" s="24">
        <v>0</v>
      </c>
      <c r="AC134" s="24">
        <v>0</v>
      </c>
      <c r="AD134" s="24">
        <v>0</v>
      </c>
      <c r="AE134" s="24">
        <v>0</v>
      </c>
      <c r="AF134" s="37"/>
      <c r="AG134" s="19">
        <f t="shared" si="67"/>
        <v>0</v>
      </c>
      <c r="AH134" s="19">
        <f t="shared" si="68"/>
        <v>0</v>
      </c>
      <c r="AI134" s="19">
        <f t="shared" si="69"/>
        <v>0</v>
      </c>
      <c r="AJ134" s="19">
        <f t="shared" si="70"/>
        <v>0</v>
      </c>
    </row>
    <row r="135" spans="1:36" s="39" customFormat="1" ht="43.5" customHeight="1" x14ac:dyDescent="0.3">
      <c r="A135" s="16" t="s">
        <v>33</v>
      </c>
      <c r="B135" s="29">
        <f>H135+J135+L135+N135+P135+R135+T135+V135+X135+Z135+AB135+AD135</f>
        <v>0</v>
      </c>
      <c r="C135" s="29">
        <f>H135+J135+L135+N135+P135+R135+T135+V135+X135+Z135+AB135</f>
        <v>0</v>
      </c>
      <c r="D135" s="29">
        <f>E135</f>
        <v>0</v>
      </c>
      <c r="E135" s="29">
        <f t="shared" si="99"/>
        <v>0</v>
      </c>
      <c r="F135" s="29">
        <f t="shared" si="96"/>
        <v>0</v>
      </c>
      <c r="G135" s="29">
        <f t="shared" si="97"/>
        <v>0</v>
      </c>
      <c r="H135" s="24">
        <v>0</v>
      </c>
      <c r="I135" s="24">
        <v>0</v>
      </c>
      <c r="J135" s="24">
        <v>0</v>
      </c>
      <c r="K135" s="24">
        <v>0</v>
      </c>
      <c r="L135" s="24">
        <v>0</v>
      </c>
      <c r="M135" s="24">
        <v>0</v>
      </c>
      <c r="N135" s="24">
        <v>0</v>
      </c>
      <c r="O135" s="24">
        <v>0</v>
      </c>
      <c r="P135" s="24">
        <v>0</v>
      </c>
      <c r="Q135" s="24">
        <v>0</v>
      </c>
      <c r="R135" s="24">
        <v>0</v>
      </c>
      <c r="S135" s="24">
        <v>0</v>
      </c>
      <c r="T135" s="24">
        <v>0</v>
      </c>
      <c r="U135" s="24">
        <v>0</v>
      </c>
      <c r="V135" s="24">
        <v>0</v>
      </c>
      <c r="W135" s="24">
        <v>0</v>
      </c>
      <c r="X135" s="24">
        <v>0</v>
      </c>
      <c r="Y135" s="24">
        <v>0</v>
      </c>
      <c r="Z135" s="24">
        <v>0</v>
      </c>
      <c r="AA135" s="24">
        <v>0</v>
      </c>
      <c r="AB135" s="24">
        <v>0</v>
      </c>
      <c r="AC135" s="24">
        <v>0</v>
      </c>
      <c r="AD135" s="24">
        <v>0</v>
      </c>
      <c r="AE135" s="24">
        <v>0</v>
      </c>
      <c r="AF135" s="37"/>
      <c r="AG135" s="19">
        <f t="shared" si="67"/>
        <v>0</v>
      </c>
      <c r="AH135" s="19">
        <f t="shared" si="68"/>
        <v>0</v>
      </c>
      <c r="AI135" s="19">
        <f t="shared" si="69"/>
        <v>0</v>
      </c>
      <c r="AJ135" s="19">
        <f t="shared" si="70"/>
        <v>0</v>
      </c>
    </row>
    <row r="136" spans="1:36" s="39" customFormat="1" ht="27.75" customHeight="1" x14ac:dyDescent="0.25">
      <c r="A136" s="51" t="s">
        <v>72</v>
      </c>
      <c r="B136" s="83"/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83"/>
      <c r="X136" s="83"/>
      <c r="Y136" s="83"/>
      <c r="Z136" s="83"/>
      <c r="AA136" s="83"/>
      <c r="AB136" s="83"/>
      <c r="AC136" s="83"/>
      <c r="AD136" s="83"/>
      <c r="AE136" s="84"/>
      <c r="AF136" s="42"/>
      <c r="AG136" s="19">
        <f t="shared" si="67"/>
        <v>0</v>
      </c>
      <c r="AH136" s="19">
        <f t="shared" si="68"/>
        <v>0</v>
      </c>
      <c r="AI136" s="19">
        <f t="shared" si="69"/>
        <v>0</v>
      </c>
      <c r="AJ136" s="19">
        <f t="shared" si="70"/>
        <v>0</v>
      </c>
    </row>
    <row r="137" spans="1:36" s="55" customFormat="1" ht="33.75" customHeight="1" x14ac:dyDescent="0.3">
      <c r="A137" s="22" t="s">
        <v>37</v>
      </c>
      <c r="B137" s="17">
        <f>B139+B138</f>
        <v>300</v>
      </c>
      <c r="C137" s="17">
        <f>C139+C138</f>
        <v>300</v>
      </c>
      <c r="D137" s="17">
        <f>D139+D138</f>
        <v>300</v>
      </c>
      <c r="E137" s="17">
        <f>E139+E138</f>
        <v>300</v>
      </c>
      <c r="F137" s="17">
        <f t="shared" ref="F137:F139" si="100">IFERROR(E137/B137*100,0)</f>
        <v>100</v>
      </c>
      <c r="G137" s="17">
        <f t="shared" ref="G137:G139" si="101">IFERROR(E137/C137*100,0)</f>
        <v>100</v>
      </c>
      <c r="H137" s="17">
        <f t="shared" ref="H137:AE137" si="102">H139+H138</f>
        <v>0</v>
      </c>
      <c r="I137" s="17">
        <f t="shared" si="102"/>
        <v>0</v>
      </c>
      <c r="J137" s="17">
        <f t="shared" si="102"/>
        <v>0</v>
      </c>
      <c r="K137" s="17">
        <f t="shared" si="102"/>
        <v>0</v>
      </c>
      <c r="L137" s="17">
        <f t="shared" si="102"/>
        <v>0</v>
      </c>
      <c r="M137" s="17">
        <f t="shared" si="102"/>
        <v>0</v>
      </c>
      <c r="N137" s="17">
        <f t="shared" si="102"/>
        <v>0</v>
      </c>
      <c r="O137" s="17">
        <f t="shared" si="102"/>
        <v>0</v>
      </c>
      <c r="P137" s="17">
        <f t="shared" si="102"/>
        <v>0</v>
      </c>
      <c r="Q137" s="17">
        <f t="shared" si="102"/>
        <v>0</v>
      </c>
      <c r="R137" s="17">
        <f t="shared" si="102"/>
        <v>0</v>
      </c>
      <c r="S137" s="17">
        <f t="shared" si="102"/>
        <v>0</v>
      </c>
      <c r="T137" s="17">
        <f t="shared" si="102"/>
        <v>0</v>
      </c>
      <c r="U137" s="17">
        <f t="shared" si="102"/>
        <v>0</v>
      </c>
      <c r="V137" s="17">
        <f t="shared" si="102"/>
        <v>0</v>
      </c>
      <c r="W137" s="17">
        <f t="shared" si="102"/>
        <v>0</v>
      </c>
      <c r="X137" s="17">
        <f t="shared" si="102"/>
        <v>300</v>
      </c>
      <c r="Y137" s="17">
        <f t="shared" si="102"/>
        <v>0</v>
      </c>
      <c r="Z137" s="17">
        <f t="shared" si="102"/>
        <v>0</v>
      </c>
      <c r="AA137" s="17">
        <f t="shared" si="102"/>
        <v>0</v>
      </c>
      <c r="AB137" s="17">
        <f t="shared" si="102"/>
        <v>0</v>
      </c>
      <c r="AC137" s="17">
        <f t="shared" si="102"/>
        <v>300</v>
      </c>
      <c r="AD137" s="17">
        <f t="shared" si="102"/>
        <v>0</v>
      </c>
      <c r="AE137" s="17">
        <f t="shared" si="102"/>
        <v>0</v>
      </c>
      <c r="AF137" s="12"/>
      <c r="AG137" s="19">
        <f t="shared" si="67"/>
        <v>300</v>
      </c>
      <c r="AH137" s="19">
        <f t="shared" si="68"/>
        <v>300</v>
      </c>
      <c r="AI137" s="19">
        <f t="shared" si="69"/>
        <v>300</v>
      </c>
      <c r="AJ137" s="19">
        <f t="shared" si="70"/>
        <v>0</v>
      </c>
    </row>
    <row r="138" spans="1:36" s="39" customFormat="1" ht="42.75" customHeight="1" x14ac:dyDescent="0.3">
      <c r="A138" s="20" t="s">
        <v>32</v>
      </c>
      <c r="B138" s="29">
        <f>H138+J138+L138+N138+P138+R138+T138+V138+X138+Z138+AB138+AD138</f>
        <v>0</v>
      </c>
      <c r="C138" s="29">
        <f>H138+J138+L138+N138+P138+R138+T138+V138+X138+Z138</f>
        <v>0</v>
      </c>
      <c r="D138" s="29">
        <f>E138</f>
        <v>0</v>
      </c>
      <c r="E138" s="29">
        <f>I138+K138+M138+O138+Q138+S138+U138+W138+Y138+AA138+AC138+AE138</f>
        <v>0</v>
      </c>
      <c r="F138" s="29">
        <f t="shared" si="100"/>
        <v>0</v>
      </c>
      <c r="G138" s="29">
        <f t="shared" si="101"/>
        <v>0</v>
      </c>
      <c r="H138" s="24">
        <v>0</v>
      </c>
      <c r="I138" s="24">
        <v>0</v>
      </c>
      <c r="J138" s="24">
        <v>0</v>
      </c>
      <c r="K138" s="24">
        <v>0</v>
      </c>
      <c r="L138" s="24">
        <v>0</v>
      </c>
      <c r="M138" s="24">
        <v>0</v>
      </c>
      <c r="N138" s="24">
        <v>0</v>
      </c>
      <c r="O138" s="24">
        <v>0</v>
      </c>
      <c r="P138" s="24">
        <v>0</v>
      </c>
      <c r="Q138" s="24">
        <v>0</v>
      </c>
      <c r="R138" s="24">
        <v>0</v>
      </c>
      <c r="S138" s="24">
        <v>0</v>
      </c>
      <c r="T138" s="24">
        <v>0</v>
      </c>
      <c r="U138" s="24">
        <v>0</v>
      </c>
      <c r="V138" s="24">
        <v>0</v>
      </c>
      <c r="W138" s="24">
        <v>0</v>
      </c>
      <c r="X138" s="24">
        <v>0</v>
      </c>
      <c r="Y138" s="24">
        <v>0</v>
      </c>
      <c r="Z138" s="24">
        <v>0</v>
      </c>
      <c r="AA138" s="24">
        <v>0</v>
      </c>
      <c r="AB138" s="24">
        <v>0</v>
      </c>
      <c r="AC138" s="24">
        <v>0</v>
      </c>
      <c r="AD138" s="24">
        <v>0</v>
      </c>
      <c r="AE138" s="24">
        <v>0</v>
      </c>
      <c r="AF138" s="37"/>
      <c r="AG138" s="19">
        <f t="shared" si="67"/>
        <v>0</v>
      </c>
      <c r="AH138" s="19">
        <f t="shared" si="68"/>
        <v>0</v>
      </c>
      <c r="AI138" s="19">
        <f t="shared" si="69"/>
        <v>0</v>
      </c>
      <c r="AJ138" s="19">
        <f t="shared" si="70"/>
        <v>0</v>
      </c>
    </row>
    <row r="139" spans="1:36" s="39" customFormat="1" ht="43.5" customHeight="1" x14ac:dyDescent="0.3">
      <c r="A139" s="16" t="s">
        <v>33</v>
      </c>
      <c r="B139" s="29">
        <f>H139+J139+L139+N139+P139+R139+T139+V139+X139+Z139+AB139+AD139</f>
        <v>300</v>
      </c>
      <c r="C139" s="29">
        <f>H139+J139+L139+N139+P139+R139+T139+V139+X139+Z139</f>
        <v>300</v>
      </c>
      <c r="D139" s="29">
        <f>E139</f>
        <v>300</v>
      </c>
      <c r="E139" s="29">
        <f t="shared" ref="E139" si="103">I139+K139+M139+O139+Q139+S139+U139+W139+Y139+AA139+AC139+AE139</f>
        <v>300</v>
      </c>
      <c r="F139" s="29">
        <f t="shared" si="100"/>
        <v>100</v>
      </c>
      <c r="G139" s="29">
        <f t="shared" si="101"/>
        <v>100</v>
      </c>
      <c r="H139" s="24">
        <v>0</v>
      </c>
      <c r="I139" s="24">
        <v>0</v>
      </c>
      <c r="J139" s="24">
        <v>0</v>
      </c>
      <c r="K139" s="24">
        <v>0</v>
      </c>
      <c r="L139" s="24">
        <v>0</v>
      </c>
      <c r="M139" s="24">
        <v>0</v>
      </c>
      <c r="N139" s="24">
        <v>0</v>
      </c>
      <c r="O139" s="24">
        <v>0</v>
      </c>
      <c r="P139" s="24">
        <v>0</v>
      </c>
      <c r="Q139" s="24">
        <v>0</v>
      </c>
      <c r="R139" s="24">
        <v>0</v>
      </c>
      <c r="S139" s="24">
        <v>0</v>
      </c>
      <c r="T139" s="24">
        <v>0</v>
      </c>
      <c r="U139" s="24">
        <v>0</v>
      </c>
      <c r="V139" s="24">
        <v>0</v>
      </c>
      <c r="W139" s="24">
        <v>0</v>
      </c>
      <c r="X139" s="24">
        <v>300</v>
      </c>
      <c r="Y139" s="24">
        <v>0</v>
      </c>
      <c r="Z139" s="24">
        <v>0</v>
      </c>
      <c r="AA139" s="24">
        <v>0</v>
      </c>
      <c r="AB139" s="24">
        <v>0</v>
      </c>
      <c r="AC139" s="24">
        <v>300</v>
      </c>
      <c r="AD139" s="24">
        <v>0</v>
      </c>
      <c r="AE139" s="24">
        <v>0</v>
      </c>
      <c r="AF139" s="37"/>
      <c r="AG139" s="19">
        <f t="shared" si="67"/>
        <v>300</v>
      </c>
      <c r="AH139" s="19">
        <f t="shared" si="68"/>
        <v>300</v>
      </c>
      <c r="AI139" s="19">
        <f t="shared" si="69"/>
        <v>300</v>
      </c>
      <c r="AJ139" s="19">
        <f t="shared" si="70"/>
        <v>0</v>
      </c>
    </row>
    <row r="140" spans="1:36" s="39" customFormat="1" ht="27.75" customHeight="1" x14ac:dyDescent="0.25">
      <c r="A140" s="51" t="s">
        <v>73</v>
      </c>
      <c r="B140" s="83"/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  <c r="X140" s="83"/>
      <c r="Y140" s="83"/>
      <c r="Z140" s="83"/>
      <c r="AA140" s="83"/>
      <c r="AB140" s="83"/>
      <c r="AC140" s="83"/>
      <c r="AD140" s="83"/>
      <c r="AE140" s="84"/>
      <c r="AF140" s="42"/>
      <c r="AG140" s="19">
        <f t="shared" si="67"/>
        <v>0</v>
      </c>
      <c r="AH140" s="19">
        <f t="shared" si="68"/>
        <v>0</v>
      </c>
      <c r="AI140" s="19">
        <f t="shared" si="69"/>
        <v>0</v>
      </c>
      <c r="AJ140" s="19">
        <f t="shared" si="70"/>
        <v>0</v>
      </c>
    </row>
    <row r="141" spans="1:36" s="55" customFormat="1" ht="33.75" customHeight="1" x14ac:dyDescent="0.3">
      <c r="A141" s="22" t="s">
        <v>37</v>
      </c>
      <c r="B141" s="17">
        <f>B143+B142</f>
        <v>1000</v>
      </c>
      <c r="C141" s="17">
        <f>C143+C142</f>
        <v>1000</v>
      </c>
      <c r="D141" s="17">
        <f>D143+D142</f>
        <v>1000</v>
      </c>
      <c r="E141" s="17">
        <f>E143+E142</f>
        <v>1000</v>
      </c>
      <c r="F141" s="17">
        <f t="shared" ref="F141:F143" si="104">IFERROR(E141/B141*100,0)</f>
        <v>100</v>
      </c>
      <c r="G141" s="17">
        <f t="shared" ref="G141:G143" si="105">IFERROR(E141/C141*100,0)</f>
        <v>100</v>
      </c>
      <c r="H141" s="17">
        <f t="shared" ref="H141:AE141" si="106">H143+H142</f>
        <v>0</v>
      </c>
      <c r="I141" s="17">
        <f t="shared" si="106"/>
        <v>0</v>
      </c>
      <c r="J141" s="17">
        <f t="shared" si="106"/>
        <v>0</v>
      </c>
      <c r="K141" s="17">
        <f t="shared" si="106"/>
        <v>0</v>
      </c>
      <c r="L141" s="17">
        <f t="shared" si="106"/>
        <v>0</v>
      </c>
      <c r="M141" s="17">
        <f t="shared" si="106"/>
        <v>0</v>
      </c>
      <c r="N141" s="17">
        <f t="shared" si="106"/>
        <v>0</v>
      </c>
      <c r="O141" s="17">
        <f t="shared" si="106"/>
        <v>0</v>
      </c>
      <c r="P141" s="17">
        <f t="shared" si="106"/>
        <v>0</v>
      </c>
      <c r="Q141" s="17">
        <f t="shared" si="106"/>
        <v>0</v>
      </c>
      <c r="R141" s="17">
        <f t="shared" si="106"/>
        <v>0</v>
      </c>
      <c r="S141" s="17">
        <f t="shared" si="106"/>
        <v>0</v>
      </c>
      <c r="T141" s="17">
        <f t="shared" si="106"/>
        <v>0</v>
      </c>
      <c r="U141" s="17">
        <f t="shared" si="106"/>
        <v>0</v>
      </c>
      <c r="V141" s="17">
        <f t="shared" si="106"/>
        <v>0</v>
      </c>
      <c r="W141" s="17">
        <f t="shared" si="106"/>
        <v>0</v>
      </c>
      <c r="X141" s="17">
        <f t="shared" si="106"/>
        <v>1000</v>
      </c>
      <c r="Y141" s="17">
        <f t="shared" si="106"/>
        <v>0</v>
      </c>
      <c r="Z141" s="17">
        <f t="shared" si="106"/>
        <v>0</v>
      </c>
      <c r="AA141" s="17">
        <f t="shared" si="106"/>
        <v>0</v>
      </c>
      <c r="AB141" s="17">
        <f t="shared" si="106"/>
        <v>0</v>
      </c>
      <c r="AC141" s="17">
        <f t="shared" si="106"/>
        <v>0</v>
      </c>
      <c r="AD141" s="17">
        <f t="shared" si="106"/>
        <v>0</v>
      </c>
      <c r="AE141" s="17">
        <f t="shared" si="106"/>
        <v>1000</v>
      </c>
      <c r="AF141" s="12"/>
      <c r="AG141" s="19">
        <f t="shared" si="67"/>
        <v>1000</v>
      </c>
      <c r="AH141" s="19">
        <f t="shared" si="68"/>
        <v>1000</v>
      </c>
      <c r="AI141" s="19">
        <f t="shared" si="69"/>
        <v>1000</v>
      </c>
      <c r="AJ141" s="19">
        <f t="shared" si="70"/>
        <v>0</v>
      </c>
    </row>
    <row r="142" spans="1:36" s="39" customFormat="1" ht="42.75" customHeight="1" x14ac:dyDescent="0.3">
      <c r="A142" s="20" t="s">
        <v>32</v>
      </c>
      <c r="B142" s="29">
        <f>H142+J142+L142+N142+P142+R142+T142+V142+X142+Z142+AB142+AD142</f>
        <v>0</v>
      </c>
      <c r="C142" s="29">
        <f>H142+J142+L142+N142+P142+R142+T142+V142+X142+Z142+AB142</f>
        <v>0</v>
      </c>
      <c r="D142" s="29">
        <f>E142</f>
        <v>0</v>
      </c>
      <c r="E142" s="29">
        <f t="shared" ref="E142:E143" si="107">I142+K142+M142+O142+Q142+S142+U142+W142+Y142+AA142+AC142+AE142</f>
        <v>0</v>
      </c>
      <c r="F142" s="29">
        <f t="shared" si="104"/>
        <v>0</v>
      </c>
      <c r="G142" s="29">
        <f t="shared" si="105"/>
        <v>0</v>
      </c>
      <c r="H142" s="24">
        <v>0</v>
      </c>
      <c r="I142" s="24">
        <v>0</v>
      </c>
      <c r="J142" s="24">
        <v>0</v>
      </c>
      <c r="K142" s="24">
        <v>0</v>
      </c>
      <c r="L142" s="24">
        <v>0</v>
      </c>
      <c r="M142" s="24">
        <v>0</v>
      </c>
      <c r="N142" s="24">
        <v>0</v>
      </c>
      <c r="O142" s="24">
        <v>0</v>
      </c>
      <c r="P142" s="24">
        <v>0</v>
      </c>
      <c r="Q142" s="24">
        <v>0</v>
      </c>
      <c r="R142" s="24">
        <v>0</v>
      </c>
      <c r="S142" s="24">
        <v>0</v>
      </c>
      <c r="T142" s="24">
        <v>0</v>
      </c>
      <c r="U142" s="24">
        <v>0</v>
      </c>
      <c r="V142" s="24">
        <v>0</v>
      </c>
      <c r="W142" s="24">
        <v>0</v>
      </c>
      <c r="X142" s="24">
        <v>0</v>
      </c>
      <c r="Y142" s="24">
        <v>0</v>
      </c>
      <c r="Z142" s="24">
        <v>0</v>
      </c>
      <c r="AA142" s="24">
        <v>0</v>
      </c>
      <c r="AB142" s="24">
        <v>0</v>
      </c>
      <c r="AC142" s="24">
        <v>0</v>
      </c>
      <c r="AD142" s="24">
        <v>0</v>
      </c>
      <c r="AE142" s="24">
        <v>0</v>
      </c>
      <c r="AF142" s="37"/>
      <c r="AG142" s="19">
        <f t="shared" si="67"/>
        <v>0</v>
      </c>
      <c r="AH142" s="19">
        <f t="shared" si="68"/>
        <v>0</v>
      </c>
      <c r="AI142" s="19">
        <f t="shared" si="69"/>
        <v>0</v>
      </c>
      <c r="AJ142" s="19">
        <f t="shared" si="70"/>
        <v>0</v>
      </c>
    </row>
    <row r="143" spans="1:36" s="39" customFormat="1" ht="43.5" customHeight="1" x14ac:dyDescent="0.3">
      <c r="A143" s="16" t="s">
        <v>33</v>
      </c>
      <c r="B143" s="29">
        <f>H143+J143+L143+N143+P143+R143+T143+V143+X143+Z143+AB143+AD143</f>
        <v>1000</v>
      </c>
      <c r="C143" s="29">
        <f>H143+J143+L143+N143+P143+R143+T143+V143+X143+Z143+AB143</f>
        <v>1000</v>
      </c>
      <c r="D143" s="29">
        <f>E143</f>
        <v>1000</v>
      </c>
      <c r="E143" s="29">
        <f t="shared" si="107"/>
        <v>1000</v>
      </c>
      <c r="F143" s="29">
        <f t="shared" si="104"/>
        <v>100</v>
      </c>
      <c r="G143" s="29">
        <f t="shared" si="105"/>
        <v>100</v>
      </c>
      <c r="H143" s="24">
        <v>0</v>
      </c>
      <c r="I143" s="24">
        <v>0</v>
      </c>
      <c r="J143" s="24">
        <v>0</v>
      </c>
      <c r="K143" s="24">
        <v>0</v>
      </c>
      <c r="L143" s="24">
        <v>0</v>
      </c>
      <c r="M143" s="24">
        <v>0</v>
      </c>
      <c r="N143" s="24">
        <v>0</v>
      </c>
      <c r="O143" s="24">
        <v>0</v>
      </c>
      <c r="P143" s="24">
        <v>0</v>
      </c>
      <c r="Q143" s="24">
        <v>0</v>
      </c>
      <c r="R143" s="24">
        <v>0</v>
      </c>
      <c r="S143" s="24">
        <v>0</v>
      </c>
      <c r="T143" s="24">
        <v>0</v>
      </c>
      <c r="U143" s="24">
        <v>0</v>
      </c>
      <c r="V143" s="24">
        <v>0</v>
      </c>
      <c r="W143" s="24">
        <v>0</v>
      </c>
      <c r="X143" s="24">
        <v>1000</v>
      </c>
      <c r="Y143" s="24">
        <v>0</v>
      </c>
      <c r="Z143" s="24">
        <v>0</v>
      </c>
      <c r="AA143" s="24">
        <v>0</v>
      </c>
      <c r="AB143" s="24">
        <v>0</v>
      </c>
      <c r="AC143" s="24">
        <v>0</v>
      </c>
      <c r="AD143" s="24">
        <v>0</v>
      </c>
      <c r="AE143" s="24">
        <v>1000</v>
      </c>
      <c r="AF143" s="37"/>
      <c r="AG143" s="19">
        <f t="shared" si="67"/>
        <v>1000</v>
      </c>
      <c r="AH143" s="19">
        <f t="shared" si="68"/>
        <v>1000</v>
      </c>
      <c r="AI143" s="19">
        <f t="shared" si="69"/>
        <v>1000</v>
      </c>
      <c r="AJ143" s="19">
        <f t="shared" si="70"/>
        <v>0</v>
      </c>
    </row>
    <row r="144" spans="1:36" s="39" customFormat="1" ht="27.75" customHeight="1" x14ac:dyDescent="0.25">
      <c r="A144" s="51" t="s">
        <v>74</v>
      </c>
      <c r="B144" s="83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83"/>
      <c r="Z144" s="83"/>
      <c r="AA144" s="83"/>
      <c r="AB144" s="83"/>
      <c r="AC144" s="83"/>
      <c r="AD144" s="83"/>
      <c r="AE144" s="84"/>
      <c r="AF144" s="42"/>
      <c r="AG144" s="19">
        <f t="shared" si="67"/>
        <v>0</v>
      </c>
      <c r="AH144" s="19">
        <f t="shared" si="68"/>
        <v>0</v>
      </c>
      <c r="AI144" s="19">
        <f t="shared" si="69"/>
        <v>0</v>
      </c>
      <c r="AJ144" s="19">
        <f t="shared" si="70"/>
        <v>0</v>
      </c>
    </row>
    <row r="145" spans="1:366" s="55" customFormat="1" ht="33.75" customHeight="1" x14ac:dyDescent="0.3">
      <c r="A145" s="22" t="s">
        <v>37</v>
      </c>
      <c r="B145" s="17">
        <f>B147+B146</f>
        <v>600</v>
      </c>
      <c r="C145" s="17">
        <f>C147+C146</f>
        <v>600</v>
      </c>
      <c r="D145" s="17">
        <f>D147+D146</f>
        <v>600</v>
      </c>
      <c r="E145" s="17">
        <f>E147+E146</f>
        <v>600</v>
      </c>
      <c r="F145" s="17">
        <f t="shared" ref="F145:F147" si="108">IFERROR(E145/B145*100,0)</f>
        <v>100</v>
      </c>
      <c r="G145" s="17">
        <f t="shared" ref="G145:G147" si="109">IFERROR(E145/C145*100,0)</f>
        <v>100</v>
      </c>
      <c r="H145" s="17">
        <f t="shared" ref="H145:AE145" si="110">H147+H146</f>
        <v>0</v>
      </c>
      <c r="I145" s="17">
        <f t="shared" si="110"/>
        <v>0</v>
      </c>
      <c r="J145" s="17">
        <f t="shared" si="110"/>
        <v>0</v>
      </c>
      <c r="K145" s="17">
        <f t="shared" si="110"/>
        <v>0</v>
      </c>
      <c r="L145" s="17">
        <f t="shared" si="110"/>
        <v>0</v>
      </c>
      <c r="M145" s="17">
        <f t="shared" si="110"/>
        <v>0</v>
      </c>
      <c r="N145" s="17">
        <f t="shared" si="110"/>
        <v>0</v>
      </c>
      <c r="O145" s="17">
        <f t="shared" si="110"/>
        <v>0</v>
      </c>
      <c r="P145" s="17">
        <f t="shared" si="110"/>
        <v>0</v>
      </c>
      <c r="Q145" s="17">
        <f t="shared" si="110"/>
        <v>0</v>
      </c>
      <c r="R145" s="17">
        <f t="shared" si="110"/>
        <v>0</v>
      </c>
      <c r="S145" s="17">
        <f t="shared" si="110"/>
        <v>0</v>
      </c>
      <c r="T145" s="17">
        <f t="shared" si="110"/>
        <v>0</v>
      </c>
      <c r="U145" s="17">
        <f t="shared" si="110"/>
        <v>0</v>
      </c>
      <c r="V145" s="17">
        <f t="shared" si="110"/>
        <v>0</v>
      </c>
      <c r="W145" s="17">
        <f t="shared" si="110"/>
        <v>0</v>
      </c>
      <c r="X145" s="17">
        <f t="shared" si="110"/>
        <v>600</v>
      </c>
      <c r="Y145" s="17">
        <f t="shared" si="110"/>
        <v>0</v>
      </c>
      <c r="Z145" s="17">
        <f t="shared" si="110"/>
        <v>0</v>
      </c>
      <c r="AA145" s="17">
        <f t="shared" si="110"/>
        <v>0</v>
      </c>
      <c r="AB145" s="17">
        <f t="shared" si="110"/>
        <v>0</v>
      </c>
      <c r="AC145" s="17">
        <f t="shared" si="110"/>
        <v>0</v>
      </c>
      <c r="AD145" s="17">
        <f t="shared" si="110"/>
        <v>0</v>
      </c>
      <c r="AE145" s="17">
        <f t="shared" si="110"/>
        <v>600</v>
      </c>
      <c r="AF145" s="12"/>
      <c r="AG145" s="19">
        <f t="shared" si="67"/>
        <v>600</v>
      </c>
      <c r="AH145" s="19">
        <f t="shared" si="68"/>
        <v>600</v>
      </c>
      <c r="AI145" s="19">
        <f t="shared" si="69"/>
        <v>600</v>
      </c>
      <c r="AJ145" s="19">
        <f t="shared" si="70"/>
        <v>0</v>
      </c>
    </row>
    <row r="146" spans="1:366" s="39" customFormat="1" ht="42.75" customHeight="1" x14ac:dyDescent="0.3">
      <c r="A146" s="20" t="s">
        <v>32</v>
      </c>
      <c r="B146" s="29">
        <f>H146+J146+L146+N146+P146+R146+T146+V146+X146+Z146+AB146+AD146</f>
        <v>0</v>
      </c>
      <c r="C146" s="29">
        <f>H146+J146+L146+N146+P146+R146+T146+V146+X146+Z146+AB146</f>
        <v>0</v>
      </c>
      <c r="D146" s="29">
        <f>E146</f>
        <v>0</v>
      </c>
      <c r="E146" s="29">
        <f t="shared" ref="E146:E147" si="111">I146+K146+M146+O146+Q146+S146+U146+W146+Y146+AA146+AC146+AE146</f>
        <v>0</v>
      </c>
      <c r="F146" s="29">
        <f t="shared" si="108"/>
        <v>0</v>
      </c>
      <c r="G146" s="29">
        <f t="shared" si="109"/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4">
        <v>0</v>
      </c>
      <c r="Z146" s="24">
        <v>0</v>
      </c>
      <c r="AA146" s="24">
        <v>0</v>
      </c>
      <c r="AB146" s="24">
        <v>0</v>
      </c>
      <c r="AC146" s="24">
        <v>0</v>
      </c>
      <c r="AD146" s="24">
        <v>0</v>
      </c>
      <c r="AE146" s="24">
        <v>0</v>
      </c>
      <c r="AF146" s="37"/>
      <c r="AG146" s="19">
        <f t="shared" si="67"/>
        <v>0</v>
      </c>
      <c r="AH146" s="19">
        <f t="shared" si="68"/>
        <v>0</v>
      </c>
      <c r="AI146" s="19">
        <f t="shared" si="69"/>
        <v>0</v>
      </c>
      <c r="AJ146" s="19">
        <f t="shared" si="70"/>
        <v>0</v>
      </c>
    </row>
    <row r="147" spans="1:366" s="39" customFormat="1" ht="43.5" customHeight="1" x14ac:dyDescent="0.3">
      <c r="A147" s="16" t="s">
        <v>33</v>
      </c>
      <c r="B147" s="29">
        <f>H147+J147+L147+N147+P147+R147+T147+V147+X147+Z147+AB147+AD147</f>
        <v>600</v>
      </c>
      <c r="C147" s="29">
        <f>H147+J147+L147+N147+P147+R147+T147+V147+X147+Z147+AB147</f>
        <v>600</v>
      </c>
      <c r="D147" s="29">
        <f>E147</f>
        <v>600</v>
      </c>
      <c r="E147" s="29">
        <f t="shared" si="111"/>
        <v>600</v>
      </c>
      <c r="F147" s="29">
        <f t="shared" si="108"/>
        <v>100</v>
      </c>
      <c r="G147" s="29">
        <f t="shared" si="109"/>
        <v>100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600</v>
      </c>
      <c r="Y147" s="24">
        <v>0</v>
      </c>
      <c r="Z147" s="24">
        <v>0</v>
      </c>
      <c r="AA147" s="24">
        <v>0</v>
      </c>
      <c r="AB147" s="24">
        <v>0</v>
      </c>
      <c r="AC147" s="24">
        <v>0</v>
      </c>
      <c r="AD147" s="24">
        <v>0</v>
      </c>
      <c r="AE147" s="24">
        <v>600</v>
      </c>
      <c r="AF147" s="37"/>
      <c r="AG147" s="19">
        <f t="shared" si="67"/>
        <v>600</v>
      </c>
      <c r="AH147" s="19">
        <f t="shared" si="68"/>
        <v>600</v>
      </c>
      <c r="AI147" s="19">
        <f t="shared" si="69"/>
        <v>600</v>
      </c>
      <c r="AJ147" s="19">
        <f t="shared" si="70"/>
        <v>0</v>
      </c>
    </row>
    <row r="148" spans="1:366" s="39" customFormat="1" ht="27.75" customHeight="1" x14ac:dyDescent="0.25">
      <c r="A148" s="51" t="s">
        <v>75</v>
      </c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83"/>
      <c r="X148" s="83"/>
      <c r="Y148" s="83"/>
      <c r="Z148" s="83"/>
      <c r="AA148" s="83"/>
      <c r="AB148" s="83"/>
      <c r="AC148" s="83"/>
      <c r="AD148" s="83"/>
      <c r="AE148" s="84"/>
      <c r="AF148" s="42"/>
      <c r="AG148" s="19">
        <f t="shared" si="67"/>
        <v>0</v>
      </c>
      <c r="AH148" s="19">
        <f t="shared" si="68"/>
        <v>0</v>
      </c>
      <c r="AI148" s="19">
        <f t="shared" si="69"/>
        <v>0</v>
      </c>
      <c r="AJ148" s="19">
        <f t="shared" si="70"/>
        <v>0</v>
      </c>
    </row>
    <row r="149" spans="1:366" s="55" customFormat="1" ht="33.75" customHeight="1" x14ac:dyDescent="0.3">
      <c r="A149" s="22" t="s">
        <v>37</v>
      </c>
      <c r="B149" s="17">
        <f>B151+B150</f>
        <v>600</v>
      </c>
      <c r="C149" s="17">
        <f>C151+C150</f>
        <v>600</v>
      </c>
      <c r="D149" s="17">
        <f>D151+D150</f>
        <v>600</v>
      </c>
      <c r="E149" s="17">
        <f>E151+E150</f>
        <v>600</v>
      </c>
      <c r="F149" s="17">
        <f t="shared" ref="F149:F151" si="112">IFERROR(E149/B149*100,0)</f>
        <v>100</v>
      </c>
      <c r="G149" s="17">
        <f t="shared" ref="G149:G151" si="113">IFERROR(E149/C149*100,0)</f>
        <v>100</v>
      </c>
      <c r="H149" s="17">
        <f t="shared" ref="H149:AE149" si="114">H151+H150</f>
        <v>0</v>
      </c>
      <c r="I149" s="17">
        <f t="shared" si="114"/>
        <v>0</v>
      </c>
      <c r="J149" s="17">
        <f t="shared" si="114"/>
        <v>0</v>
      </c>
      <c r="K149" s="17">
        <f t="shared" si="114"/>
        <v>0</v>
      </c>
      <c r="L149" s="17">
        <f t="shared" si="114"/>
        <v>0</v>
      </c>
      <c r="M149" s="17">
        <f t="shared" si="114"/>
        <v>0</v>
      </c>
      <c r="N149" s="17">
        <f t="shared" si="114"/>
        <v>0</v>
      </c>
      <c r="O149" s="17">
        <f t="shared" si="114"/>
        <v>0</v>
      </c>
      <c r="P149" s="17">
        <f t="shared" si="114"/>
        <v>0</v>
      </c>
      <c r="Q149" s="17">
        <f t="shared" si="114"/>
        <v>0</v>
      </c>
      <c r="R149" s="17">
        <f t="shared" si="114"/>
        <v>0</v>
      </c>
      <c r="S149" s="17">
        <f t="shared" si="114"/>
        <v>0</v>
      </c>
      <c r="T149" s="17">
        <f t="shared" si="114"/>
        <v>0</v>
      </c>
      <c r="U149" s="17">
        <f t="shared" si="114"/>
        <v>0</v>
      </c>
      <c r="V149" s="17">
        <f t="shared" si="114"/>
        <v>0</v>
      </c>
      <c r="W149" s="17">
        <f t="shared" si="114"/>
        <v>0</v>
      </c>
      <c r="X149" s="17">
        <f t="shared" si="114"/>
        <v>600</v>
      </c>
      <c r="Y149" s="17">
        <f t="shared" si="114"/>
        <v>0</v>
      </c>
      <c r="Z149" s="17">
        <f t="shared" si="114"/>
        <v>0</v>
      </c>
      <c r="AA149" s="17">
        <f t="shared" si="114"/>
        <v>0</v>
      </c>
      <c r="AB149" s="17">
        <f t="shared" si="114"/>
        <v>0</v>
      </c>
      <c r="AC149" s="17">
        <f t="shared" si="114"/>
        <v>0</v>
      </c>
      <c r="AD149" s="17">
        <f t="shared" si="114"/>
        <v>0</v>
      </c>
      <c r="AE149" s="17">
        <f t="shared" si="114"/>
        <v>600</v>
      </c>
      <c r="AF149" s="12"/>
      <c r="AG149" s="19">
        <f t="shared" si="67"/>
        <v>600</v>
      </c>
      <c r="AH149" s="19">
        <f t="shared" si="68"/>
        <v>600</v>
      </c>
      <c r="AI149" s="19">
        <f t="shared" si="69"/>
        <v>600</v>
      </c>
      <c r="AJ149" s="19">
        <f t="shared" si="70"/>
        <v>0</v>
      </c>
    </row>
    <row r="150" spans="1:366" s="39" customFormat="1" ht="42.75" customHeight="1" x14ac:dyDescent="0.3">
      <c r="A150" s="20" t="s">
        <v>32</v>
      </c>
      <c r="B150" s="29">
        <f>H150+J150+L150+N150+P150+R150+T150+V150+X150+Z150+AB150+AD150</f>
        <v>0</v>
      </c>
      <c r="C150" s="29">
        <f>H150+J150+L150+N150+P150+R150+T150+V150+X150+Z150+AB150</f>
        <v>0</v>
      </c>
      <c r="D150" s="29">
        <f>E150</f>
        <v>0</v>
      </c>
      <c r="E150" s="29">
        <f t="shared" ref="E150:E151" si="115">I150+K150+M150+O150+Q150+S150+U150+W150+Y150+AA150+AC150+AE150</f>
        <v>0</v>
      </c>
      <c r="F150" s="29">
        <f t="shared" si="112"/>
        <v>0</v>
      </c>
      <c r="G150" s="29">
        <f t="shared" si="113"/>
        <v>0</v>
      </c>
      <c r="H150" s="24">
        <v>0</v>
      </c>
      <c r="I150" s="24">
        <v>0</v>
      </c>
      <c r="J150" s="24">
        <v>0</v>
      </c>
      <c r="K150" s="24">
        <v>0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4">
        <v>0</v>
      </c>
      <c r="Z150" s="24">
        <v>0</v>
      </c>
      <c r="AA150" s="24">
        <v>0</v>
      </c>
      <c r="AB150" s="24">
        <v>0</v>
      </c>
      <c r="AC150" s="24">
        <v>0</v>
      </c>
      <c r="AD150" s="24">
        <v>0</v>
      </c>
      <c r="AE150" s="24">
        <v>0</v>
      </c>
      <c r="AF150" s="37"/>
      <c r="AG150" s="19">
        <f t="shared" si="67"/>
        <v>0</v>
      </c>
      <c r="AH150" s="19">
        <f t="shared" si="68"/>
        <v>0</v>
      </c>
      <c r="AI150" s="19">
        <f t="shared" si="69"/>
        <v>0</v>
      </c>
      <c r="AJ150" s="19">
        <f t="shared" si="70"/>
        <v>0</v>
      </c>
    </row>
    <row r="151" spans="1:366" s="39" customFormat="1" ht="43.5" customHeight="1" x14ac:dyDescent="0.3">
      <c r="A151" s="16" t="s">
        <v>33</v>
      </c>
      <c r="B151" s="29">
        <f>H151+J151+L151+N151+P151+R151+T151+V151+X151+Z151+AB151+AD151</f>
        <v>600</v>
      </c>
      <c r="C151" s="29">
        <f>H151+J151+L151+N151+P151+R151+T151+V151+X151+Z151+AB151</f>
        <v>600</v>
      </c>
      <c r="D151" s="29">
        <f>E151</f>
        <v>600</v>
      </c>
      <c r="E151" s="29">
        <f t="shared" si="115"/>
        <v>600</v>
      </c>
      <c r="F151" s="29">
        <f t="shared" si="112"/>
        <v>100</v>
      </c>
      <c r="G151" s="29">
        <f t="shared" si="113"/>
        <v>100</v>
      </c>
      <c r="H151" s="24">
        <v>0</v>
      </c>
      <c r="I151" s="24">
        <v>0</v>
      </c>
      <c r="J151" s="24">
        <v>0</v>
      </c>
      <c r="K151" s="24">
        <v>0</v>
      </c>
      <c r="L151" s="24">
        <v>0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600</v>
      </c>
      <c r="Y151" s="24">
        <v>0</v>
      </c>
      <c r="Z151" s="24">
        <v>0</v>
      </c>
      <c r="AA151" s="24">
        <v>0</v>
      </c>
      <c r="AB151" s="24">
        <v>0</v>
      </c>
      <c r="AC151" s="24">
        <v>0</v>
      </c>
      <c r="AD151" s="24">
        <v>0</v>
      </c>
      <c r="AE151" s="24">
        <v>600</v>
      </c>
      <c r="AF151" s="37"/>
      <c r="AG151" s="19">
        <f t="shared" si="67"/>
        <v>600</v>
      </c>
      <c r="AH151" s="19">
        <f t="shared" si="68"/>
        <v>600</v>
      </c>
      <c r="AI151" s="19">
        <f t="shared" si="69"/>
        <v>600</v>
      </c>
      <c r="AJ151" s="19">
        <f t="shared" si="70"/>
        <v>0</v>
      </c>
    </row>
    <row r="152" spans="1:366" s="39" customFormat="1" ht="30" customHeight="1" x14ac:dyDescent="0.25">
      <c r="A152" s="147" t="s">
        <v>51</v>
      </c>
      <c r="B152" s="148"/>
      <c r="C152" s="148"/>
      <c r="D152" s="148"/>
      <c r="E152" s="148"/>
      <c r="F152" s="148"/>
      <c r="G152" s="148"/>
      <c r="H152" s="148"/>
      <c r="I152" s="148"/>
      <c r="J152" s="148"/>
      <c r="K152" s="148"/>
      <c r="L152" s="148"/>
      <c r="M152" s="148"/>
      <c r="N152" s="148"/>
      <c r="O152" s="148"/>
      <c r="P152" s="148"/>
      <c r="Q152" s="148"/>
      <c r="R152" s="148"/>
      <c r="S152" s="148"/>
      <c r="T152" s="148"/>
      <c r="U152" s="148"/>
      <c r="V152" s="148"/>
      <c r="W152" s="148"/>
      <c r="X152" s="148"/>
      <c r="Y152" s="148"/>
      <c r="Z152" s="148"/>
      <c r="AA152" s="148"/>
      <c r="AB152" s="148"/>
      <c r="AC152" s="148"/>
      <c r="AD152" s="148"/>
      <c r="AE152" s="149"/>
      <c r="AF152" s="37"/>
      <c r="AG152" s="19"/>
      <c r="AH152" s="19"/>
      <c r="AI152" s="19"/>
      <c r="AJ152" s="19"/>
    </row>
    <row r="153" spans="1:366" s="39" customFormat="1" ht="40.5" customHeight="1" x14ac:dyDescent="0.25">
      <c r="A153" s="142" t="s">
        <v>52</v>
      </c>
      <c r="B153" s="142"/>
      <c r="C153" s="142"/>
      <c r="D153" s="142"/>
      <c r="E153" s="142"/>
      <c r="F153" s="142"/>
      <c r="G153" s="142"/>
      <c r="H153" s="142"/>
      <c r="I153" s="142"/>
      <c r="J153" s="142"/>
      <c r="K153" s="142"/>
      <c r="L153" s="142"/>
      <c r="M153" s="142"/>
      <c r="N153" s="142"/>
      <c r="O153" s="142"/>
      <c r="P153" s="142"/>
      <c r="Q153" s="142"/>
      <c r="R153" s="142"/>
      <c r="S153" s="142"/>
      <c r="T153" s="142"/>
      <c r="U153" s="142"/>
      <c r="V153" s="142"/>
      <c r="W153" s="142"/>
      <c r="X153" s="142"/>
      <c r="Y153" s="142"/>
      <c r="Z153" s="142"/>
      <c r="AA153" s="142"/>
      <c r="AB153" s="142"/>
      <c r="AC153" s="142"/>
      <c r="AD153" s="142"/>
      <c r="AE153" s="143"/>
      <c r="AF153" s="37"/>
      <c r="AG153" s="19"/>
      <c r="AH153" s="19"/>
      <c r="AI153" s="19"/>
      <c r="AJ153" s="19"/>
    </row>
    <row r="154" spans="1:366" s="39" customFormat="1" ht="24.75" customHeight="1" x14ac:dyDescent="0.3">
      <c r="A154" s="22" t="s">
        <v>37</v>
      </c>
      <c r="B154" s="18">
        <f>B155</f>
        <v>6586</v>
      </c>
      <c r="C154" s="18">
        <f t="shared" ref="C154:E154" si="116">C155</f>
        <v>6586</v>
      </c>
      <c r="D154" s="18">
        <f t="shared" si="116"/>
        <v>6585.32</v>
      </c>
      <c r="E154" s="18">
        <f t="shared" si="116"/>
        <v>6585.32</v>
      </c>
      <c r="F154" s="18">
        <f>E154/B154*100</f>
        <v>99.989675068326747</v>
      </c>
      <c r="G154" s="18">
        <f>E154/C154*100</f>
        <v>99.989675068326747</v>
      </c>
      <c r="H154" s="26">
        <f>H155</f>
        <v>0</v>
      </c>
      <c r="I154" s="26">
        <f t="shared" ref="I154:AE154" si="117">I155</f>
        <v>0</v>
      </c>
      <c r="J154" s="26">
        <f t="shared" si="117"/>
        <v>0</v>
      </c>
      <c r="K154" s="26">
        <f t="shared" si="117"/>
        <v>0</v>
      </c>
      <c r="L154" s="26">
        <f t="shared" si="117"/>
        <v>0</v>
      </c>
      <c r="M154" s="26">
        <f t="shared" si="117"/>
        <v>0</v>
      </c>
      <c r="N154" s="26">
        <f t="shared" si="117"/>
        <v>6586</v>
      </c>
      <c r="O154" s="26">
        <f t="shared" si="117"/>
        <v>6585.32</v>
      </c>
      <c r="P154" s="26">
        <f t="shared" si="117"/>
        <v>0</v>
      </c>
      <c r="Q154" s="26">
        <f t="shared" si="117"/>
        <v>0</v>
      </c>
      <c r="R154" s="26">
        <f t="shared" si="117"/>
        <v>0</v>
      </c>
      <c r="S154" s="26">
        <f t="shared" si="117"/>
        <v>0</v>
      </c>
      <c r="T154" s="26">
        <f t="shared" si="117"/>
        <v>0</v>
      </c>
      <c r="U154" s="26">
        <f t="shared" si="117"/>
        <v>0</v>
      </c>
      <c r="V154" s="26">
        <f t="shared" si="117"/>
        <v>0</v>
      </c>
      <c r="W154" s="26">
        <f t="shared" si="117"/>
        <v>0</v>
      </c>
      <c r="X154" s="26">
        <f t="shared" si="117"/>
        <v>0</v>
      </c>
      <c r="Y154" s="26">
        <f t="shared" si="117"/>
        <v>0</v>
      </c>
      <c r="Z154" s="26">
        <f t="shared" si="117"/>
        <v>0</v>
      </c>
      <c r="AA154" s="26">
        <f t="shared" si="117"/>
        <v>0</v>
      </c>
      <c r="AB154" s="26">
        <f t="shared" si="117"/>
        <v>0</v>
      </c>
      <c r="AC154" s="26">
        <f t="shared" si="117"/>
        <v>0</v>
      </c>
      <c r="AD154" s="26">
        <f t="shared" si="117"/>
        <v>0</v>
      </c>
      <c r="AE154" s="26">
        <f t="shared" si="117"/>
        <v>0</v>
      </c>
      <c r="AF154" s="37"/>
      <c r="AG154" s="19"/>
      <c r="AH154" s="19"/>
      <c r="AI154" s="19"/>
      <c r="AJ154" s="19"/>
    </row>
    <row r="155" spans="1:366" s="39" customFormat="1" ht="34.5" customHeight="1" x14ac:dyDescent="0.3">
      <c r="A155" s="16" t="s">
        <v>33</v>
      </c>
      <c r="B155" s="29">
        <f>H155+J155+L155+N155+P155+R155+T155+V155+X155+Z155+AB155+AD155</f>
        <v>6586</v>
      </c>
      <c r="C155" s="29">
        <f>H155+J155+L155+N155+P155+R155+T155+V155+X155+Z155+AB155</f>
        <v>6586</v>
      </c>
      <c r="D155" s="29">
        <f>E155</f>
        <v>6585.32</v>
      </c>
      <c r="E155" s="29">
        <f>I155+K155+M155+O155+Q155+S155+U155+W155+Y155+AA155+AC155+AE155</f>
        <v>6585.32</v>
      </c>
      <c r="F155" s="29">
        <f>E155/B155*100</f>
        <v>99.989675068326747</v>
      </c>
      <c r="G155" s="29">
        <f>E155/C155*100</f>
        <v>99.989675068326747</v>
      </c>
      <c r="H155" s="24">
        <v>0</v>
      </c>
      <c r="I155" s="24">
        <v>0</v>
      </c>
      <c r="J155" s="24">
        <v>0</v>
      </c>
      <c r="K155" s="24">
        <v>0</v>
      </c>
      <c r="L155" s="24">
        <v>0</v>
      </c>
      <c r="M155" s="24">
        <v>0</v>
      </c>
      <c r="N155" s="24">
        <v>6586</v>
      </c>
      <c r="O155" s="24">
        <v>6585.32</v>
      </c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37"/>
      <c r="AG155" s="19"/>
      <c r="AH155" s="19"/>
      <c r="AI155" s="19"/>
      <c r="AJ155" s="19"/>
    </row>
    <row r="156" spans="1:366" s="14" customFormat="1" ht="26.25" customHeight="1" x14ac:dyDescent="0.3">
      <c r="A156" s="64" t="s">
        <v>53</v>
      </c>
      <c r="B156" s="65">
        <f>B157+B158+B159</f>
        <v>58847.589899999992</v>
      </c>
      <c r="C156" s="65">
        <f>C157+C158+C159</f>
        <v>58847.589899999992</v>
      </c>
      <c r="D156" s="65">
        <f>D157+D158+D159</f>
        <v>56811.68922</v>
      </c>
      <c r="E156" s="65">
        <f>E157+E158+E159</f>
        <v>56811.68922</v>
      </c>
      <c r="F156" s="65">
        <f>IFERROR(E156/B156*100,0)</f>
        <v>96.540383924881866</v>
      </c>
      <c r="G156" s="65">
        <f>IFERROR(E156/C156*100,0)</f>
        <v>96.540383924881866</v>
      </c>
      <c r="H156" s="65">
        <f t="shared" ref="H156:AE156" si="118">H157+H158+H159+H161</f>
        <v>4432.0239000000001</v>
      </c>
      <c r="I156" s="65">
        <f t="shared" si="118"/>
        <v>3756.5731999999998</v>
      </c>
      <c r="J156" s="65">
        <f t="shared" si="118"/>
        <v>4305.3029999999999</v>
      </c>
      <c r="K156" s="65">
        <f t="shared" si="118"/>
        <v>3275.8634999999999</v>
      </c>
      <c r="L156" s="65">
        <f t="shared" si="118"/>
        <v>2492.5039999999999</v>
      </c>
      <c r="M156" s="65">
        <f t="shared" si="118"/>
        <v>2104.8045199999997</v>
      </c>
      <c r="N156" s="65">
        <f t="shared" si="118"/>
        <v>11916.608</v>
      </c>
      <c r="O156" s="65">
        <f t="shared" si="118"/>
        <v>11500.477999999999</v>
      </c>
      <c r="P156" s="65">
        <f t="shared" si="118"/>
        <v>3022.7820000000002</v>
      </c>
      <c r="Q156" s="65">
        <f t="shared" si="118"/>
        <v>3757.48</v>
      </c>
      <c r="R156" s="65">
        <f t="shared" si="118"/>
        <v>2996.8490000000002</v>
      </c>
      <c r="S156" s="65">
        <f t="shared" si="118"/>
        <v>3982.598</v>
      </c>
      <c r="T156" s="65">
        <f t="shared" si="118"/>
        <v>5914.5209999999997</v>
      </c>
      <c r="U156" s="65">
        <f t="shared" si="118"/>
        <v>6102.5869999999995</v>
      </c>
      <c r="V156" s="65">
        <f t="shared" si="118"/>
        <v>3118.3940000000002</v>
      </c>
      <c r="W156" s="65">
        <f t="shared" si="118"/>
        <v>2983.087</v>
      </c>
      <c r="X156" s="65">
        <f t="shared" si="118"/>
        <v>8903.6229999999996</v>
      </c>
      <c r="Y156" s="65">
        <f t="shared" si="118"/>
        <v>2059.89</v>
      </c>
      <c r="Z156" s="65">
        <f t="shared" si="118"/>
        <v>5136.5320000000002</v>
      </c>
      <c r="AA156" s="65">
        <f t="shared" si="118"/>
        <v>2659.7280000000001</v>
      </c>
      <c r="AB156" s="65">
        <f t="shared" si="118"/>
        <v>3509.6970000000001</v>
      </c>
      <c r="AC156" s="65">
        <f t="shared" si="118"/>
        <v>6529.2</v>
      </c>
      <c r="AD156" s="65">
        <f t="shared" si="118"/>
        <v>3098.7529999999997</v>
      </c>
      <c r="AE156" s="65">
        <f t="shared" si="118"/>
        <v>8099.4</v>
      </c>
      <c r="AF156" s="17"/>
      <c r="AG156" s="13">
        <f>H156+J156+L156+N156+P156+R156+T156+V156+X156+Z156+AB156+AD156</f>
        <v>58847.589899999999</v>
      </c>
      <c r="AH156" s="13">
        <f>H156+J156+L156+N156</f>
        <v>23146.438900000001</v>
      </c>
      <c r="AI156" s="13">
        <f t="shared" ref="AI156:AI161" si="119">I156+K156+M156+O156+Q156+S156+U156+W156+Y156+AA156+AC156+AE156</f>
        <v>56811.68922</v>
      </c>
      <c r="AJ156" s="13">
        <f t="shared" ref="AJ156:AJ161" si="120">E156-C156</f>
        <v>-2035.9006799999916</v>
      </c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  <c r="EP156" s="15"/>
      <c r="EQ156" s="15"/>
      <c r="ER156" s="15"/>
      <c r="ES156" s="15"/>
      <c r="ET156" s="15"/>
      <c r="EU156" s="15"/>
      <c r="EV156" s="15"/>
      <c r="EW156" s="15"/>
      <c r="EX156" s="15"/>
      <c r="EY156" s="15"/>
      <c r="EZ156" s="15"/>
      <c r="FA156" s="15"/>
      <c r="FB156" s="15"/>
      <c r="FC156" s="15"/>
      <c r="FD156" s="15"/>
      <c r="FE156" s="15"/>
      <c r="FF156" s="15"/>
      <c r="FG156" s="15"/>
      <c r="FH156" s="15"/>
      <c r="FI156" s="15"/>
      <c r="FJ156" s="15"/>
      <c r="FK156" s="15"/>
      <c r="FL156" s="15"/>
      <c r="FM156" s="15"/>
      <c r="FN156" s="15"/>
      <c r="FO156" s="15"/>
      <c r="FP156" s="15"/>
      <c r="FQ156" s="15"/>
      <c r="FR156" s="15"/>
      <c r="FS156" s="15"/>
      <c r="FT156" s="15"/>
      <c r="FU156" s="15"/>
      <c r="FV156" s="15"/>
      <c r="FW156" s="15"/>
      <c r="FX156" s="15"/>
      <c r="FY156" s="15"/>
      <c r="FZ156" s="15"/>
      <c r="GA156" s="15"/>
      <c r="GB156" s="15"/>
      <c r="GC156" s="15"/>
      <c r="GD156" s="15"/>
      <c r="GE156" s="15"/>
      <c r="GF156" s="15"/>
      <c r="GG156" s="15"/>
      <c r="GH156" s="15"/>
      <c r="GI156" s="15"/>
      <c r="GJ156" s="15"/>
      <c r="GK156" s="15"/>
      <c r="GL156" s="15"/>
      <c r="GM156" s="15"/>
      <c r="GN156" s="15"/>
      <c r="GO156" s="15"/>
      <c r="GP156" s="15"/>
      <c r="GQ156" s="15"/>
      <c r="GR156" s="15"/>
      <c r="GS156" s="15"/>
      <c r="GT156" s="15"/>
      <c r="GU156" s="15"/>
      <c r="GV156" s="15"/>
      <c r="GW156" s="15"/>
      <c r="GX156" s="15"/>
      <c r="GY156" s="15"/>
      <c r="GZ156" s="15"/>
      <c r="HA156" s="15"/>
      <c r="HB156" s="15"/>
      <c r="HC156" s="15"/>
      <c r="HD156" s="15"/>
      <c r="HE156" s="15"/>
      <c r="HF156" s="15"/>
      <c r="HG156" s="15"/>
      <c r="HH156" s="15"/>
      <c r="HI156" s="15"/>
      <c r="HJ156" s="15"/>
      <c r="HK156" s="15"/>
      <c r="HL156" s="15"/>
      <c r="HM156" s="15"/>
      <c r="HN156" s="15"/>
      <c r="HO156" s="15"/>
      <c r="HP156" s="15"/>
      <c r="HQ156" s="15"/>
      <c r="HR156" s="15"/>
      <c r="HS156" s="15"/>
      <c r="HT156" s="15"/>
      <c r="HU156" s="15"/>
      <c r="HV156" s="15"/>
      <c r="HW156" s="15"/>
      <c r="HX156" s="15"/>
      <c r="HY156" s="15"/>
      <c r="HZ156" s="15"/>
      <c r="IA156" s="15"/>
      <c r="IB156" s="15"/>
      <c r="IC156" s="15"/>
      <c r="ID156" s="15"/>
      <c r="IE156" s="15"/>
      <c r="IF156" s="15"/>
      <c r="IG156" s="15"/>
      <c r="IH156" s="15"/>
      <c r="II156" s="15"/>
      <c r="IJ156" s="15"/>
      <c r="IK156" s="15"/>
      <c r="IL156" s="15"/>
      <c r="IM156" s="15"/>
      <c r="IN156" s="15"/>
      <c r="IO156" s="15"/>
      <c r="IP156" s="15"/>
      <c r="IQ156" s="15"/>
      <c r="IR156" s="15"/>
      <c r="IS156" s="15"/>
      <c r="IT156" s="15"/>
      <c r="IU156" s="15"/>
      <c r="IV156" s="15"/>
      <c r="IW156" s="15"/>
      <c r="IX156" s="15"/>
      <c r="IY156" s="15"/>
      <c r="IZ156" s="15"/>
      <c r="JA156" s="15"/>
      <c r="JB156" s="15"/>
      <c r="JC156" s="15"/>
      <c r="JD156" s="15"/>
      <c r="JE156" s="15"/>
      <c r="JF156" s="15"/>
      <c r="JG156" s="15"/>
      <c r="JH156" s="15"/>
      <c r="JI156" s="15"/>
      <c r="JJ156" s="15"/>
      <c r="JK156" s="15"/>
      <c r="JL156" s="15"/>
      <c r="JM156" s="15"/>
      <c r="JN156" s="15"/>
      <c r="JO156" s="15"/>
      <c r="JP156" s="15"/>
      <c r="JQ156" s="15"/>
      <c r="JR156" s="15"/>
      <c r="JS156" s="15"/>
      <c r="JT156" s="15"/>
      <c r="JU156" s="15"/>
      <c r="JV156" s="15"/>
      <c r="JW156" s="15"/>
      <c r="JX156" s="15"/>
      <c r="JY156" s="15"/>
      <c r="JZ156" s="15"/>
      <c r="KA156" s="15"/>
      <c r="KB156" s="15"/>
      <c r="KC156" s="15"/>
      <c r="KD156" s="15"/>
      <c r="KE156" s="15"/>
      <c r="KF156" s="15"/>
      <c r="KG156" s="15"/>
      <c r="KH156" s="15"/>
      <c r="KI156" s="15"/>
      <c r="KJ156" s="15"/>
      <c r="KK156" s="15"/>
      <c r="KL156" s="15"/>
      <c r="KM156" s="15"/>
      <c r="KN156" s="15"/>
      <c r="KO156" s="15"/>
      <c r="KP156" s="15"/>
      <c r="KQ156" s="15"/>
      <c r="KR156" s="15"/>
      <c r="KS156" s="15"/>
      <c r="KT156" s="15"/>
      <c r="KU156" s="15"/>
      <c r="KV156" s="15"/>
      <c r="KW156" s="15"/>
      <c r="KX156" s="15"/>
      <c r="KY156" s="15"/>
      <c r="KZ156" s="15"/>
      <c r="LA156" s="15"/>
      <c r="LB156" s="15"/>
      <c r="LC156" s="15"/>
      <c r="LD156" s="15"/>
      <c r="LE156" s="15"/>
      <c r="LF156" s="15"/>
      <c r="LG156" s="15"/>
      <c r="LH156" s="15"/>
      <c r="LI156" s="15"/>
      <c r="LJ156" s="15"/>
      <c r="LK156" s="15"/>
      <c r="LL156" s="15"/>
      <c r="LM156" s="15"/>
      <c r="LN156" s="15"/>
      <c r="LO156" s="15"/>
      <c r="LP156" s="15"/>
      <c r="LQ156" s="15"/>
      <c r="LR156" s="15"/>
      <c r="LS156" s="15"/>
      <c r="LT156" s="15"/>
      <c r="LU156" s="15"/>
      <c r="LV156" s="15"/>
      <c r="LW156" s="15"/>
      <c r="LX156" s="15"/>
      <c r="LY156" s="15"/>
      <c r="LZ156" s="15"/>
      <c r="MA156" s="15"/>
      <c r="MB156" s="15"/>
      <c r="MC156" s="15"/>
      <c r="MD156" s="15"/>
      <c r="ME156" s="15"/>
      <c r="MF156" s="15"/>
      <c r="MG156" s="15"/>
      <c r="MH156" s="15"/>
      <c r="MI156" s="15"/>
      <c r="MJ156" s="15"/>
      <c r="MK156" s="15"/>
      <c r="ML156" s="15"/>
      <c r="MM156" s="15"/>
      <c r="MN156" s="15"/>
      <c r="MO156" s="15"/>
      <c r="MP156" s="15"/>
      <c r="MQ156" s="15"/>
      <c r="MR156" s="15"/>
      <c r="MS156" s="15"/>
      <c r="MT156" s="15"/>
      <c r="MU156" s="15"/>
      <c r="MV156" s="15"/>
      <c r="MW156" s="15"/>
      <c r="MX156" s="15"/>
      <c r="MY156" s="15"/>
      <c r="MZ156" s="15"/>
      <c r="NA156" s="15"/>
      <c r="NB156" s="15"/>
    </row>
    <row r="157" spans="1:366" s="39" customFormat="1" x14ac:dyDescent="0.3">
      <c r="A157" s="16" t="s">
        <v>31</v>
      </c>
      <c r="B157" s="29">
        <f>H157+J1090+L157+N157+P157+R157+T157+V157+X157+Z157+AB157+AD157+J157</f>
        <v>535.29999999999995</v>
      </c>
      <c r="C157" s="23">
        <f t="shared" ref="C157:C158" si="121">H157+J157+L157+N157+P157+R157+T157+V157+X157+Z157+AB157+AD157</f>
        <v>535.29999999999995</v>
      </c>
      <c r="D157" s="23">
        <f>E157</f>
        <v>311.51</v>
      </c>
      <c r="E157" s="23">
        <f>I157+K157+M157+O157+Q157+S157+U157+W157+Y157+AA157+AC157+AE157</f>
        <v>311.51</v>
      </c>
      <c r="F157" s="23">
        <f t="shared" ref="F157:F161" si="122">IFERROR(E157/B157*100,0)</f>
        <v>58.193536334765547</v>
      </c>
      <c r="G157" s="23">
        <f t="shared" ref="G157:G161" si="123">IFERROR(E157/C157*100,0)</f>
        <v>58.193536334765547</v>
      </c>
      <c r="H157" s="23">
        <f>H10</f>
        <v>0</v>
      </c>
      <c r="I157" s="23">
        <f>I10</f>
        <v>0</v>
      </c>
      <c r="J157" s="23">
        <f>J10</f>
        <v>0</v>
      </c>
      <c r="K157" s="23">
        <f>K10</f>
        <v>0</v>
      </c>
      <c r="L157" s="23">
        <f>L10</f>
        <v>0</v>
      </c>
      <c r="M157" s="23">
        <f>M10</f>
        <v>0</v>
      </c>
      <c r="N157" s="23">
        <f>N10</f>
        <v>0</v>
      </c>
      <c r="O157" s="23">
        <f>O10</f>
        <v>0</v>
      </c>
      <c r="P157" s="23">
        <f>P10</f>
        <v>0</v>
      </c>
      <c r="Q157" s="23">
        <f>Q10</f>
        <v>0</v>
      </c>
      <c r="R157" s="23">
        <f>R10</f>
        <v>0</v>
      </c>
      <c r="S157" s="23">
        <f>S10</f>
        <v>0</v>
      </c>
      <c r="T157" s="23">
        <f>T10</f>
        <v>0</v>
      </c>
      <c r="U157" s="23">
        <f>U10</f>
        <v>0</v>
      </c>
      <c r="V157" s="23">
        <f>V10</f>
        <v>0</v>
      </c>
      <c r="W157" s="23">
        <f>W10</f>
        <v>0</v>
      </c>
      <c r="X157" s="23">
        <f>X10</f>
        <v>0</v>
      </c>
      <c r="Y157" s="23">
        <f>Y10</f>
        <v>0</v>
      </c>
      <c r="Z157" s="23">
        <f>Z10</f>
        <v>0</v>
      </c>
      <c r="AA157" s="23">
        <f>AA10</f>
        <v>0</v>
      </c>
      <c r="AB157" s="23">
        <f>AB10</f>
        <v>535.29999999999995</v>
      </c>
      <c r="AC157" s="23">
        <f>AC10</f>
        <v>56.77</v>
      </c>
      <c r="AD157" s="23">
        <f>AD10</f>
        <v>0</v>
      </c>
      <c r="AE157" s="23">
        <f>AE10</f>
        <v>254.74</v>
      </c>
      <c r="AF157" s="23"/>
      <c r="AG157" s="38">
        <f t="shared" ref="AG157:AG161" si="124">H157+J157+L157+N157+P157+R157+T157+V157+X157+Z157+AB157+AD157</f>
        <v>535.29999999999995</v>
      </c>
      <c r="AH157" s="38">
        <f t="shared" ref="AH157:AH161" si="125">H157+J157+L157+N157+P157+R157+T157+V157+X157</f>
        <v>0</v>
      </c>
      <c r="AI157" s="38">
        <f t="shared" si="119"/>
        <v>311.51</v>
      </c>
      <c r="AJ157" s="38">
        <f t="shared" si="120"/>
        <v>-223.78999999999996</v>
      </c>
    </row>
    <row r="158" spans="1:366" s="39" customFormat="1" ht="37.5" x14ac:dyDescent="0.3">
      <c r="A158" s="20" t="s">
        <v>32</v>
      </c>
      <c r="B158" s="29">
        <f>H158+L158+N158+P158+R158+T158+V158+X158+Z158+AB158+AD158+J158</f>
        <v>2800.7999999999997</v>
      </c>
      <c r="C158" s="23">
        <f t="shared" si="121"/>
        <v>2800.7999999999997</v>
      </c>
      <c r="D158" s="23">
        <f>E158</f>
        <v>2800.7999999999997</v>
      </c>
      <c r="E158" s="23">
        <f>I158+K158+M158+O158+Q158+S158+U158+W158+Y158+AA158+AC158+AE158</f>
        <v>2800.7999999999997</v>
      </c>
      <c r="F158" s="23">
        <f t="shared" si="122"/>
        <v>100</v>
      </c>
      <c r="G158" s="23">
        <f t="shared" si="123"/>
        <v>100</v>
      </c>
      <c r="H158" s="23">
        <f>H11+H51</f>
        <v>0</v>
      </c>
      <c r="I158" s="23">
        <f>I11+I51</f>
        <v>0</v>
      </c>
      <c r="J158" s="23">
        <f>J11+J51</f>
        <v>0</v>
      </c>
      <c r="K158" s="23">
        <f>K11+K51</f>
        <v>0</v>
      </c>
      <c r="L158" s="23">
        <f>L11+L51</f>
        <v>0</v>
      </c>
      <c r="M158" s="23">
        <f>M11+M51</f>
        <v>0</v>
      </c>
      <c r="N158" s="23">
        <f>N11+N51</f>
        <v>0</v>
      </c>
      <c r="O158" s="23">
        <f>O11+O51</f>
        <v>0</v>
      </c>
      <c r="P158" s="23">
        <f>P11+P51</f>
        <v>0</v>
      </c>
      <c r="Q158" s="23">
        <f>Q11+Q51</f>
        <v>0</v>
      </c>
      <c r="R158" s="23">
        <f>R11+R51</f>
        <v>0</v>
      </c>
      <c r="S158" s="23">
        <f>S11+S51</f>
        <v>0</v>
      </c>
      <c r="T158" s="23">
        <f>T11+T51</f>
        <v>0</v>
      </c>
      <c r="U158" s="23">
        <f>U11+U51</f>
        <v>0</v>
      </c>
      <c r="V158" s="23">
        <f>V11+V51</f>
        <v>0</v>
      </c>
      <c r="W158" s="23">
        <f>W11+W51</f>
        <v>0</v>
      </c>
      <c r="X158" s="23">
        <f>X11+X51</f>
        <v>2800.7999999999997</v>
      </c>
      <c r="Y158" s="23">
        <f>Y11+Y51</f>
        <v>0</v>
      </c>
      <c r="Z158" s="23">
        <f>Z11+Z51</f>
        <v>0</v>
      </c>
      <c r="AA158" s="23">
        <f>AA11+AA51</f>
        <v>0</v>
      </c>
      <c r="AB158" s="23">
        <f>AB11+AB51</f>
        <v>0</v>
      </c>
      <c r="AC158" s="23">
        <f>AC11+AC51</f>
        <v>2800.7999999999997</v>
      </c>
      <c r="AD158" s="23">
        <f>AD11+AD51</f>
        <v>0</v>
      </c>
      <c r="AE158" s="23">
        <f>AE11+AE51</f>
        <v>0</v>
      </c>
      <c r="AF158" s="23"/>
      <c r="AG158" s="38">
        <f>H158+J158+L158+N158+P158+R158+T158+V158+X158+Z158+AB158+AD158</f>
        <v>2800.7999999999997</v>
      </c>
      <c r="AH158" s="38">
        <f t="shared" si="125"/>
        <v>2800.7999999999997</v>
      </c>
      <c r="AI158" s="38">
        <f t="shared" si="119"/>
        <v>2800.7999999999997</v>
      </c>
      <c r="AJ158" s="38">
        <f t="shared" si="120"/>
        <v>0</v>
      </c>
    </row>
    <row r="159" spans="1:366" s="39" customFormat="1" x14ac:dyDescent="0.3">
      <c r="A159" s="16" t="s">
        <v>33</v>
      </c>
      <c r="B159" s="29">
        <f>H159+J159+L159+N159+P159+R159+T159+V159+X159+Z159+AB159+AD159</f>
        <v>55511.489899999993</v>
      </c>
      <c r="C159" s="23">
        <f>H159+J159+L159+N159+P159+R159+T159+V159+X159+Z159+AB159+AD159</f>
        <v>55511.489899999993</v>
      </c>
      <c r="D159" s="23">
        <f>E159</f>
        <v>53699.379220000003</v>
      </c>
      <c r="E159" s="23">
        <f>I159+K159+M159+O159+Q159+S159+U159+W159+Y159+AA159+AC159+AE159</f>
        <v>53699.379220000003</v>
      </c>
      <c r="F159" s="23">
        <f t="shared" si="122"/>
        <v>96.735611522471515</v>
      </c>
      <c r="G159" s="23">
        <f t="shared" si="123"/>
        <v>96.735611522471515</v>
      </c>
      <c r="H159" s="23">
        <f>H12+H52+H155</f>
        <v>4432.0239000000001</v>
      </c>
      <c r="I159" s="23">
        <f>I12+I52+I155</f>
        <v>3756.5731999999998</v>
      </c>
      <c r="J159" s="23">
        <f>J12+J52+J155</f>
        <v>4305.3029999999999</v>
      </c>
      <c r="K159" s="23">
        <f>K12+K52+K155</f>
        <v>3275.8634999999999</v>
      </c>
      <c r="L159" s="23">
        <f>L12+L52+L155</f>
        <v>2492.5039999999999</v>
      </c>
      <c r="M159" s="23">
        <f>M12+M52+M155</f>
        <v>2104.8045199999997</v>
      </c>
      <c r="N159" s="23">
        <f>N12+N52+N155</f>
        <v>11916.608</v>
      </c>
      <c r="O159" s="23">
        <f>O12+O52+O155</f>
        <v>11500.477999999999</v>
      </c>
      <c r="P159" s="23">
        <f>P12+P52+P155</f>
        <v>3022.7820000000002</v>
      </c>
      <c r="Q159" s="23">
        <f>Q12+Q52+Q155</f>
        <v>3757.48</v>
      </c>
      <c r="R159" s="23">
        <f>R12+R52+R155</f>
        <v>2996.8490000000002</v>
      </c>
      <c r="S159" s="23">
        <f>S12+S52+S155</f>
        <v>3982.598</v>
      </c>
      <c r="T159" s="23">
        <f>T12+T52+T155</f>
        <v>5914.5209999999997</v>
      </c>
      <c r="U159" s="23">
        <f>U12+U52+U155</f>
        <v>6102.5869999999995</v>
      </c>
      <c r="V159" s="23">
        <f>V12+V52+V155</f>
        <v>3118.3940000000002</v>
      </c>
      <c r="W159" s="23">
        <f>W12+W52+W155</f>
        <v>2983.087</v>
      </c>
      <c r="X159" s="23">
        <f>X12+X52+X155</f>
        <v>6102.8230000000003</v>
      </c>
      <c r="Y159" s="23">
        <f>Y12+Y52+Y155</f>
        <v>2059.89</v>
      </c>
      <c r="Z159" s="23">
        <f>Z12+Z52+Z155</f>
        <v>5136.5320000000002</v>
      </c>
      <c r="AA159" s="23">
        <f>AA12+AA52+AA155</f>
        <v>2659.7280000000001</v>
      </c>
      <c r="AB159" s="23">
        <f>AB12+AB52+AB155</f>
        <v>2974.3969999999999</v>
      </c>
      <c r="AC159" s="23">
        <f>AC12+AC52+AC155</f>
        <v>3671.63</v>
      </c>
      <c r="AD159" s="23">
        <f>AD12+AD52+AD155</f>
        <v>3098.7529999999997</v>
      </c>
      <c r="AE159" s="23">
        <f>AE12+AE52+AE155</f>
        <v>7844.66</v>
      </c>
      <c r="AF159" s="23"/>
      <c r="AG159" s="38">
        <f t="shared" si="124"/>
        <v>55511.489899999993</v>
      </c>
      <c r="AH159" s="38">
        <f t="shared" si="125"/>
        <v>44301.8079</v>
      </c>
      <c r="AI159" s="38">
        <f t="shared" si="119"/>
        <v>53699.379220000003</v>
      </c>
      <c r="AJ159" s="38">
        <f t="shared" si="120"/>
        <v>-1812.1106799999907</v>
      </c>
    </row>
    <row r="160" spans="1:366" s="39" customFormat="1" ht="37.5" x14ac:dyDescent="0.3">
      <c r="A160" s="40" t="s">
        <v>34</v>
      </c>
      <c r="B160" s="41">
        <f>H160+J1093+L160+N160+P160+R160+T160+V160+X160+Z160+AB160+AD160+J160</f>
        <v>311.20000000000005</v>
      </c>
      <c r="C160" s="46">
        <f>H160+J160+L160+N160+P160+R160+T160+V160+X160+Z160+AB160</f>
        <v>311.20000000000005</v>
      </c>
      <c r="D160" s="46">
        <f>E160</f>
        <v>311.20000000000005</v>
      </c>
      <c r="E160" s="46">
        <f>I160+K160+M160+O160+Q160+S160+U160+W160+Y160+AA160+AC160+AE160</f>
        <v>311.20000000000005</v>
      </c>
      <c r="F160" s="46">
        <f t="shared" si="122"/>
        <v>100</v>
      </c>
      <c r="G160" s="46">
        <f t="shared" si="123"/>
        <v>100</v>
      </c>
      <c r="H160" s="46">
        <f>H13+H53</f>
        <v>0</v>
      </c>
      <c r="I160" s="46">
        <f>I13+I53</f>
        <v>0</v>
      </c>
      <c r="J160" s="46">
        <f>J13+J53</f>
        <v>0</v>
      </c>
      <c r="K160" s="46">
        <f>K13+K53</f>
        <v>0</v>
      </c>
      <c r="L160" s="46">
        <f>L13+L53</f>
        <v>0</v>
      </c>
      <c r="M160" s="46">
        <f>M13+M53</f>
        <v>0</v>
      </c>
      <c r="N160" s="46">
        <f>N13+N53</f>
        <v>0</v>
      </c>
      <c r="O160" s="46">
        <f>O13+O53</f>
        <v>0</v>
      </c>
      <c r="P160" s="46">
        <f>P13+P53</f>
        <v>0</v>
      </c>
      <c r="Q160" s="46">
        <f>Q13+Q53</f>
        <v>0</v>
      </c>
      <c r="R160" s="46">
        <f>R13+R53</f>
        <v>0</v>
      </c>
      <c r="S160" s="46">
        <f>S13+S53</f>
        <v>0</v>
      </c>
      <c r="T160" s="46">
        <f>T13+T53</f>
        <v>0</v>
      </c>
      <c r="U160" s="46">
        <f>U13+U53</f>
        <v>0</v>
      </c>
      <c r="V160" s="46">
        <f>V13+V53</f>
        <v>0</v>
      </c>
      <c r="W160" s="46">
        <f>W13+W53</f>
        <v>0</v>
      </c>
      <c r="X160" s="46">
        <f>X13+X53</f>
        <v>311.20000000000005</v>
      </c>
      <c r="Y160" s="46">
        <f>Y13+Y53</f>
        <v>0</v>
      </c>
      <c r="Z160" s="46">
        <f>Z13+Z53</f>
        <v>0</v>
      </c>
      <c r="AA160" s="46">
        <f>AA13+AA53</f>
        <v>0</v>
      </c>
      <c r="AB160" s="46">
        <f>AB13+AB53</f>
        <v>0</v>
      </c>
      <c r="AC160" s="46">
        <f>AC13+AC53</f>
        <v>311.20000000000005</v>
      </c>
      <c r="AD160" s="46">
        <f>AD13+AD53</f>
        <v>0</v>
      </c>
      <c r="AE160" s="46">
        <f>AE13+AE53</f>
        <v>0</v>
      </c>
      <c r="AF160" s="23"/>
      <c r="AG160" s="38">
        <f t="shared" si="124"/>
        <v>311.20000000000005</v>
      </c>
      <c r="AH160" s="38">
        <f t="shared" si="125"/>
        <v>311.20000000000005</v>
      </c>
      <c r="AI160" s="38">
        <f t="shared" si="119"/>
        <v>311.20000000000005</v>
      </c>
      <c r="AJ160" s="38">
        <f t="shared" si="120"/>
        <v>0</v>
      </c>
    </row>
    <row r="161" spans="1:41" s="39" customFormat="1" x14ac:dyDescent="0.3">
      <c r="A161" s="66" t="s">
        <v>35</v>
      </c>
      <c r="B161" s="29">
        <f>H161+J1094+L161+N161+P161+R161+T161+V161+X161+Z161+AB161+AD161+J161</f>
        <v>0</v>
      </c>
      <c r="C161" s="23">
        <f>H161+J161+L161+N161+P161+R161+T161+V161</f>
        <v>0</v>
      </c>
      <c r="D161" s="23">
        <v>0</v>
      </c>
      <c r="E161" s="23">
        <v>0</v>
      </c>
      <c r="F161" s="23">
        <f t="shared" si="122"/>
        <v>0</v>
      </c>
      <c r="G161" s="23">
        <f t="shared" si="123"/>
        <v>0</v>
      </c>
      <c r="H161" s="23">
        <v>0</v>
      </c>
      <c r="I161" s="23">
        <v>0</v>
      </c>
      <c r="J161" s="23">
        <v>0</v>
      </c>
      <c r="K161" s="23">
        <v>0</v>
      </c>
      <c r="L161" s="23">
        <v>0</v>
      </c>
      <c r="M161" s="23">
        <v>0</v>
      </c>
      <c r="N161" s="23">
        <v>0</v>
      </c>
      <c r="O161" s="23">
        <v>0</v>
      </c>
      <c r="P161" s="23">
        <v>0</v>
      </c>
      <c r="Q161" s="23">
        <v>0</v>
      </c>
      <c r="R161" s="23">
        <v>0</v>
      </c>
      <c r="S161" s="23">
        <v>0</v>
      </c>
      <c r="T161" s="23">
        <v>0</v>
      </c>
      <c r="U161" s="23">
        <v>0</v>
      </c>
      <c r="V161" s="23">
        <v>0</v>
      </c>
      <c r="W161" s="23">
        <v>0</v>
      </c>
      <c r="X161" s="23">
        <v>0</v>
      </c>
      <c r="Y161" s="23">
        <v>0</v>
      </c>
      <c r="Z161" s="23">
        <v>0</v>
      </c>
      <c r="AA161" s="23">
        <v>0</v>
      </c>
      <c r="AB161" s="23">
        <v>0</v>
      </c>
      <c r="AC161" s="23">
        <v>0</v>
      </c>
      <c r="AD161" s="23">
        <v>0</v>
      </c>
      <c r="AE161" s="23">
        <v>0</v>
      </c>
      <c r="AF161" s="23"/>
      <c r="AG161" s="38">
        <f t="shared" si="124"/>
        <v>0</v>
      </c>
      <c r="AH161" s="38">
        <f t="shared" si="125"/>
        <v>0</v>
      </c>
      <c r="AI161" s="38">
        <f t="shared" si="119"/>
        <v>0</v>
      </c>
      <c r="AJ161" s="38">
        <f t="shared" si="120"/>
        <v>0</v>
      </c>
    </row>
    <row r="162" spans="1:41" s="15" customFormat="1" x14ac:dyDescent="0.3">
      <c r="A162" s="103"/>
      <c r="B162" s="104"/>
      <c r="C162" s="104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  <c r="R162" s="104"/>
      <c r="S162" s="104"/>
      <c r="T162" s="104"/>
      <c r="U162" s="104"/>
      <c r="V162" s="105"/>
      <c r="W162" s="105"/>
      <c r="X162" s="104"/>
      <c r="Y162" s="104"/>
      <c r="Z162" s="104"/>
      <c r="AA162" s="104"/>
      <c r="AB162" s="104"/>
      <c r="AC162" s="104"/>
      <c r="AD162" s="104"/>
      <c r="AE162" s="106"/>
      <c r="AF162" s="52"/>
    </row>
    <row r="163" spans="1:41" ht="34.5" customHeight="1" x14ac:dyDescent="0.25">
      <c r="A163" s="82"/>
      <c r="B163" s="107"/>
      <c r="C163" s="82"/>
      <c r="D163" s="82"/>
      <c r="E163" s="107"/>
      <c r="F163" s="82"/>
      <c r="G163" s="82"/>
      <c r="H163" s="82"/>
      <c r="I163" s="107"/>
      <c r="J163" s="108"/>
      <c r="K163" s="88"/>
      <c r="L163" s="88"/>
      <c r="M163" s="88"/>
      <c r="N163" s="109"/>
      <c r="O163" s="109"/>
      <c r="P163" s="109"/>
      <c r="Q163" s="109"/>
      <c r="R163" s="109"/>
      <c r="S163" s="109"/>
      <c r="T163" s="109"/>
      <c r="U163" s="109"/>
      <c r="V163" s="109"/>
      <c r="W163" s="109"/>
      <c r="X163" s="109"/>
      <c r="Y163" s="109"/>
      <c r="Z163" s="109"/>
      <c r="AA163" s="109"/>
      <c r="AB163" s="109"/>
      <c r="AC163" s="109"/>
      <c r="AD163" s="109"/>
      <c r="AE163" s="86"/>
      <c r="AF163" s="110"/>
      <c r="AG163" s="86"/>
      <c r="AH163" s="86"/>
      <c r="AI163" s="86"/>
      <c r="AJ163" s="86"/>
      <c r="AK163" s="86"/>
      <c r="AL163" s="86"/>
      <c r="AM163" s="86"/>
      <c r="AN163" s="86"/>
      <c r="AO163" s="67"/>
    </row>
    <row r="164" spans="1:41" ht="24" customHeight="1" x14ac:dyDescent="0.25">
      <c r="B164" s="111"/>
      <c r="C164" s="45"/>
      <c r="D164" s="45"/>
      <c r="E164" s="45"/>
      <c r="F164" s="45"/>
      <c r="G164" s="45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45"/>
      <c r="U164" s="45"/>
      <c r="V164" s="45"/>
      <c r="W164" s="45"/>
      <c r="X164" s="45"/>
      <c r="Y164" s="45"/>
      <c r="Z164" s="45"/>
      <c r="AA164" s="112"/>
      <c r="AB164" s="45"/>
      <c r="AC164" s="45"/>
      <c r="AD164" s="45"/>
      <c r="AE164" s="86"/>
      <c r="AF164" s="110"/>
      <c r="AG164" s="86"/>
      <c r="AH164" s="86"/>
      <c r="AI164" s="86"/>
      <c r="AJ164" s="86"/>
      <c r="AK164" s="86"/>
      <c r="AL164" s="86"/>
      <c r="AM164" s="86"/>
      <c r="AN164" s="86"/>
      <c r="AO164" s="67"/>
    </row>
    <row r="165" spans="1:41" s="117" customFormat="1" ht="48.75" customHeight="1" x14ac:dyDescent="0.3">
      <c r="A165" s="85" t="s">
        <v>54</v>
      </c>
      <c r="B165" s="67"/>
      <c r="C165" s="68"/>
      <c r="D165" s="69"/>
      <c r="E165" s="69"/>
      <c r="F165" s="70"/>
      <c r="G165" s="71" t="s">
        <v>55</v>
      </c>
      <c r="H165" s="71"/>
      <c r="I165" s="71"/>
      <c r="J165" s="71"/>
      <c r="K165" s="113"/>
      <c r="L165" s="113"/>
      <c r="M165" s="113"/>
      <c r="N165" s="113"/>
      <c r="O165" s="114"/>
      <c r="P165" s="114"/>
      <c r="Q165" s="114"/>
      <c r="R165" s="114"/>
      <c r="S165" s="114"/>
      <c r="T165" s="114"/>
      <c r="U165" s="114"/>
      <c r="V165" s="114"/>
      <c r="W165" s="114"/>
      <c r="X165" s="114"/>
      <c r="Y165" s="114"/>
      <c r="Z165" s="114"/>
      <c r="AA165" s="114"/>
      <c r="AB165" s="114"/>
      <c r="AC165" s="114"/>
      <c r="AD165" s="114"/>
      <c r="AE165" s="114"/>
      <c r="AF165" s="115"/>
      <c r="AG165" s="116"/>
      <c r="AH165" s="116"/>
      <c r="AI165" s="116"/>
    </row>
    <row r="166" spans="1:41" s="119" customFormat="1" ht="39" customHeight="1" x14ac:dyDescent="0.3">
      <c r="A166" s="72"/>
      <c r="B166" s="151" t="s">
        <v>79</v>
      </c>
      <c r="C166" s="151"/>
      <c r="D166" s="68"/>
      <c r="E166" s="68"/>
      <c r="F166" s="73"/>
      <c r="G166" s="74"/>
      <c r="H166" s="45"/>
      <c r="I166" s="75" t="s">
        <v>56</v>
      </c>
      <c r="J166" s="45"/>
      <c r="K166" s="45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73"/>
      <c r="Y166" s="73"/>
      <c r="Z166" s="73"/>
      <c r="AA166" s="73"/>
      <c r="AB166" s="73"/>
      <c r="AC166" s="73"/>
      <c r="AD166" s="73"/>
      <c r="AE166" s="78"/>
      <c r="AF166" s="118"/>
    </row>
    <row r="167" spans="1:41" s="119" customFormat="1" ht="19.5" customHeight="1" x14ac:dyDescent="0.25">
      <c r="A167" s="76" t="s">
        <v>57</v>
      </c>
      <c r="B167" s="77"/>
      <c r="C167" s="78"/>
      <c r="D167" s="78"/>
      <c r="E167" s="78"/>
      <c r="F167" s="78"/>
      <c r="G167" s="79" t="s">
        <v>57</v>
      </c>
      <c r="H167" s="45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  <c r="AA167" s="78"/>
      <c r="AB167" s="78"/>
      <c r="AC167" s="78"/>
      <c r="AD167" s="78"/>
      <c r="AE167" s="78"/>
      <c r="AF167" s="120"/>
    </row>
    <row r="168" spans="1:41" s="119" customFormat="1" ht="19.5" customHeight="1" x14ac:dyDescent="0.25">
      <c r="A168" s="76"/>
      <c r="B168" s="77"/>
      <c r="C168" s="78"/>
      <c r="D168" s="78"/>
      <c r="E168" s="78"/>
      <c r="F168" s="78"/>
      <c r="G168" s="80"/>
      <c r="H168" s="80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8"/>
      <c r="Z168" s="78"/>
      <c r="AA168" s="78"/>
      <c r="AB168" s="78"/>
      <c r="AC168" s="78"/>
      <c r="AD168" s="78"/>
      <c r="AE168" s="78"/>
      <c r="AF168" s="120"/>
    </row>
    <row r="169" spans="1:41" s="117" customFormat="1" ht="48.75" customHeight="1" x14ac:dyDescent="0.3">
      <c r="A169" s="85" t="s">
        <v>76</v>
      </c>
      <c r="B169" s="67"/>
      <c r="C169" s="68"/>
      <c r="D169" s="68"/>
      <c r="E169" s="68"/>
      <c r="F169" s="70"/>
      <c r="G169" s="71" t="s">
        <v>58</v>
      </c>
      <c r="H169" s="71"/>
      <c r="I169" s="71"/>
      <c r="J169" s="71"/>
      <c r="K169" s="113"/>
      <c r="L169" s="113"/>
      <c r="M169" s="113"/>
      <c r="N169" s="113"/>
      <c r="O169" s="114"/>
      <c r="P169" s="114"/>
      <c r="Q169" s="114"/>
      <c r="R169" s="114"/>
      <c r="S169" s="114"/>
      <c r="T169" s="114"/>
      <c r="U169" s="114"/>
      <c r="V169" s="114"/>
      <c r="W169" s="114"/>
      <c r="X169" s="114"/>
      <c r="Y169" s="114"/>
      <c r="Z169" s="114"/>
      <c r="AA169" s="114"/>
      <c r="AB169" s="114"/>
      <c r="AC169" s="114"/>
      <c r="AD169" s="114"/>
      <c r="AE169" s="114"/>
      <c r="AF169" s="115"/>
      <c r="AG169" s="116"/>
      <c r="AH169" s="116"/>
      <c r="AI169" s="116"/>
    </row>
    <row r="170" spans="1:41" s="119" customFormat="1" ht="39" customHeight="1" x14ac:dyDescent="0.3">
      <c r="A170" s="72"/>
      <c r="B170" s="75" t="s">
        <v>59</v>
      </c>
      <c r="C170" s="67"/>
      <c r="D170" s="68"/>
      <c r="E170" s="68"/>
      <c r="F170" s="73"/>
      <c r="G170" s="74"/>
      <c r="H170" s="45"/>
      <c r="I170" s="75" t="s">
        <v>77</v>
      </c>
      <c r="J170" s="45"/>
      <c r="K170" s="45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3"/>
      <c r="AA170" s="73"/>
      <c r="AB170" s="73"/>
      <c r="AC170" s="73"/>
      <c r="AD170" s="73"/>
      <c r="AE170" s="78"/>
      <c r="AF170" s="118"/>
    </row>
    <row r="171" spans="1:41" s="119" customFormat="1" ht="19.5" customHeight="1" x14ac:dyDescent="0.25">
      <c r="A171" s="76" t="s">
        <v>57</v>
      </c>
      <c r="B171" s="77"/>
      <c r="C171" s="78"/>
      <c r="D171" s="78"/>
      <c r="E171" s="78"/>
      <c r="F171" s="78"/>
      <c r="G171" s="79" t="s">
        <v>57</v>
      </c>
      <c r="H171" s="45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  <c r="AA171" s="78"/>
      <c r="AB171" s="78"/>
      <c r="AC171" s="78"/>
      <c r="AD171" s="78"/>
      <c r="AE171" s="78"/>
      <c r="AF171" s="120"/>
    </row>
    <row r="172" spans="1:41" s="119" customFormat="1" ht="24.75" customHeight="1" x14ac:dyDescent="0.3">
      <c r="A172" s="81">
        <v>44578</v>
      </c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3"/>
      <c r="Z172" s="73"/>
      <c r="AA172" s="73"/>
      <c r="AB172" s="73"/>
      <c r="AC172" s="73"/>
      <c r="AD172" s="73"/>
      <c r="AE172" s="78"/>
      <c r="AF172" s="78"/>
    </row>
    <row r="173" spans="1:41" x14ac:dyDescent="0.3">
      <c r="A173" s="82"/>
      <c r="O173" s="82"/>
      <c r="P173" s="121"/>
      <c r="Q173" s="121"/>
      <c r="R173" s="86"/>
      <c r="S173" s="86"/>
      <c r="T173" s="45"/>
      <c r="U173" s="45"/>
      <c r="V173" s="45"/>
      <c r="W173" s="45"/>
      <c r="X173" s="45"/>
      <c r="Y173" s="45"/>
      <c r="Z173" s="109"/>
      <c r="AA173" s="109"/>
      <c r="AB173" s="45"/>
      <c r="AC173" s="45"/>
      <c r="AD173" s="45"/>
      <c r="AE173" s="86"/>
      <c r="AF173" s="110"/>
      <c r="AG173" s="86"/>
      <c r="AH173" s="86"/>
      <c r="AI173" s="86"/>
      <c r="AJ173" s="86"/>
      <c r="AK173" s="86"/>
      <c r="AL173" s="86"/>
      <c r="AM173" s="86"/>
      <c r="AN173" s="86"/>
      <c r="AO173" s="67"/>
    </row>
    <row r="174" spans="1:41" x14ac:dyDescent="0.25">
      <c r="A174" s="82"/>
      <c r="B174" s="45"/>
      <c r="C174" s="45"/>
      <c r="D174" s="45"/>
      <c r="E174" s="45"/>
      <c r="F174" s="45"/>
      <c r="G174" s="45"/>
    </row>
    <row r="175" spans="1:41" x14ac:dyDescent="0.25">
      <c r="B175" s="82"/>
      <c r="C175" s="82"/>
      <c r="D175" s="82"/>
      <c r="E175" s="82"/>
      <c r="F175" s="82"/>
      <c r="G175" s="82"/>
    </row>
  </sheetData>
  <mergeCells count="44">
    <mergeCell ref="A113:AE113"/>
    <mergeCell ref="A119:AE119"/>
    <mergeCell ref="A152:AE152"/>
    <mergeCell ref="A153:AE153"/>
    <mergeCell ref="B166:C166"/>
    <mergeCell ref="A107:AE107"/>
    <mergeCell ref="A46:AE46"/>
    <mergeCell ref="A49:AE49"/>
    <mergeCell ref="A54:AE54"/>
    <mergeCell ref="A61:AE61"/>
    <mergeCell ref="A66:AE66"/>
    <mergeCell ref="A71:AE71"/>
    <mergeCell ref="A76:AE76"/>
    <mergeCell ref="A81:AE81"/>
    <mergeCell ref="A88:AE88"/>
    <mergeCell ref="A100:AE100"/>
    <mergeCell ref="A42:AE42"/>
    <mergeCell ref="X4:Y5"/>
    <mergeCell ref="Z4:AA5"/>
    <mergeCell ref="AB4:AC5"/>
    <mergeCell ref="AD4:AE5"/>
    <mergeCell ref="A15:AE15"/>
    <mergeCell ref="A22:AE22"/>
    <mergeCell ref="A26:AE26"/>
    <mergeCell ref="A32:AE32"/>
    <mergeCell ref="A38:AE38"/>
    <mergeCell ref="AF4:AF6"/>
    <mergeCell ref="A8:AE8"/>
    <mergeCell ref="L4:M5"/>
    <mergeCell ref="N4:O5"/>
    <mergeCell ref="P4:Q5"/>
    <mergeCell ref="R4:S5"/>
    <mergeCell ref="T4:U5"/>
    <mergeCell ref="V4:W5"/>
    <mergeCell ref="A2:Q2"/>
    <mergeCell ref="A3:Q3"/>
    <mergeCell ref="A4:A6"/>
    <mergeCell ref="B4:B5"/>
    <mergeCell ref="C4:C5"/>
    <mergeCell ref="D4:D5"/>
    <mergeCell ref="E4:E5"/>
    <mergeCell ref="F4:G5"/>
    <mergeCell ref="H4:I5"/>
    <mergeCell ref="J4:K5"/>
  </mergeCells>
  <hyperlinks>
    <hyperlink ref="AG1" location="ОГЛАВЛЕНИЕ!A1" display="ОГЛАВЛЕНИЕ!A1"/>
  </hyperlinks>
  <printOptions horizontalCentered="1" verticalCentered="1"/>
  <pageMargins left="0.23622047244094491" right="0.23622047244094491" top="0.39370078740157483" bottom="0.39370078740157483" header="0.31496062992125984" footer="0.31496062992125984"/>
  <pageSetup paperSize="9" scale="33" fitToWidth="2" fitToHeight="3" pageOrder="overThenDown" orientation="landscape" r:id="rId1"/>
  <colBreaks count="2" manualBreakCount="2">
    <brk id="19" max="1048575" man="1"/>
    <brk id="3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МП СЭР</vt:lpstr>
      <vt:lpstr>'МП СЭР'!Область_печати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2023-08-21T05:25:58Z</dcterms:modified>
</cp:coreProperties>
</file>