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370" windowHeight="9000"/>
  </bookViews>
  <sheets>
    <sheet name="на 01.01.2025" sheetId="1" r:id="rId1"/>
    <sheet name="ТОЛЬКО ПО УСЛУГАМ " sheetId="3" r:id="rId2"/>
  </sheets>
  <definedNames>
    <definedName name="_xlnm._FilterDatabase" localSheetId="0" hidden="1">'на 01.01.2025'!$F$1:$F$63</definedName>
    <definedName name="_xlnm._FilterDatabase" localSheetId="1" hidden="1">'ТОЛЬКО ПО УСЛУГАМ '!$F$1:$F$63</definedName>
    <definedName name="_xlnm.Print_Area" localSheetId="0">'на 01.01.2025'!$A$1:$L$65</definedName>
  </definedNames>
  <calcPr calcId="162913"/>
</workbook>
</file>

<file path=xl/calcChain.xml><?xml version="1.0" encoding="utf-8"?>
<calcChain xmlns="http://schemas.openxmlformats.org/spreadsheetml/2006/main">
  <c r="F71" i="3" l="1"/>
  <c r="H71" i="3" s="1"/>
  <c r="G69" i="3"/>
  <c r="H80" i="3" s="1"/>
  <c r="F69" i="3"/>
  <c r="H65" i="3"/>
  <c r="B63" i="3"/>
  <c r="G48" i="3"/>
  <c r="G44" i="3"/>
  <c r="G63" i="3" s="1"/>
  <c r="G22" i="3"/>
  <c r="F67" i="3" s="1"/>
  <c r="G21" i="3"/>
  <c r="F73" i="3" s="1"/>
  <c r="H73" i="3" s="1"/>
  <c r="G52" i="3" l="1"/>
  <c r="G64" i="3"/>
  <c r="G50" i="3"/>
  <c r="G62" i="3"/>
  <c r="H67" i="3"/>
  <c r="I80" i="3"/>
  <c r="G76" i="3"/>
  <c r="H69" i="3"/>
  <c r="F74" i="3"/>
  <c r="F68" i="3"/>
  <c r="H68" i="3" s="1"/>
  <c r="G65" i="3" l="1"/>
  <c r="F76" i="3"/>
  <c r="H76" i="3" s="1"/>
  <c r="H65" i="1" l="1"/>
  <c r="G48" i="1" l="1"/>
  <c r="G22" i="1"/>
  <c r="G21" i="1"/>
  <c r="G62" i="1" l="1"/>
  <c r="G64" i="1"/>
  <c r="G44" i="1" l="1"/>
  <c r="G52" i="1" l="1"/>
  <c r="G50" i="1"/>
  <c r="G63" i="1"/>
</calcChain>
</file>

<file path=xl/sharedStrings.xml><?xml version="1.0" encoding="utf-8"?>
<sst xmlns="http://schemas.openxmlformats.org/spreadsheetml/2006/main" count="445" uniqueCount="189">
  <si>
    <t>№</t>
  </si>
  <si>
    <t>Наименование организации</t>
  </si>
  <si>
    <t>Адрес организации</t>
  </si>
  <si>
    <t>ФИО руководителя</t>
  </si>
  <si>
    <t>Срок оказания поддержки</t>
  </si>
  <si>
    <t>Автономная некоммерческая организация «Ресурсный центр поддержки НКО города Когалыма»</t>
  </si>
  <si>
    <t>628482, Ханты-Мансийский автономный округ-Югра, город Когалым, улица Набережная, дом 157, кв. 9</t>
  </si>
  <si>
    <t>Беседина Анастасия Сергеевна</t>
  </si>
  <si>
    <t>628486, Ханты-Мансийский Автономный округ - Югра, город Когалым, улица Молодежная, дом 2, кв. 108</t>
  </si>
  <si>
    <t>Сандо Евгений Иванович</t>
  </si>
  <si>
    <t>Автономная некоммерческая организация «Центр досуга «Алые паруса Югра» города Когалыма</t>
  </si>
  <si>
    <t>Максименко Евгений Валерьевич</t>
  </si>
  <si>
    <t>Автономная некоммерческая организация «Центр развития добровольчества (волонтерства) «Навигатор добра»</t>
  </si>
  <si>
    <t>Имакаева Елена Владимировна</t>
  </si>
  <si>
    <t>ИТОГО:</t>
  </si>
  <si>
    <t xml:space="preserve"> +7 (928) 827-60-67
ano_nko_kogalym@mail.ru</t>
  </si>
  <si>
    <t>ИНН
организации</t>
  </si>
  <si>
    <t>Телефон (факс),
e-mail</t>
  </si>
  <si>
    <t>ИП Мирсаяпов Фидан Радикович</t>
  </si>
  <si>
    <t>ИП Болыспаева Раушан Мусалимовна</t>
  </si>
  <si>
    <t>ИП Алиева Александра Николаевна</t>
  </si>
  <si>
    <t>ИП Демина Ольга Николаевна</t>
  </si>
  <si>
    <t>ИП Кузнецова Лариса Борисовна</t>
  </si>
  <si>
    <t>ИП Плотникова Ирина Николаевна</t>
  </si>
  <si>
    <t>ИП Попова Юлия Андреевна</t>
  </si>
  <si>
    <t>ООО "Детский сад "Академия детства"</t>
  </si>
  <si>
    <t>ИП Колеватых Светлана Николаевна</t>
  </si>
  <si>
    <t>Сумма
(тыс.рублей)</t>
  </si>
  <si>
    <t>Мирсаяпов Фидан Радикович</t>
  </si>
  <si>
    <t>Болыспаева Раушан Мусалимовна</t>
  </si>
  <si>
    <t>Алиева Александра Николаевна</t>
  </si>
  <si>
    <t>Демина Ольга Николаевна</t>
  </si>
  <si>
    <t>Кузнецова Лариса Борисовна</t>
  </si>
  <si>
    <t>Плотникова Ирина Николаевна</t>
  </si>
  <si>
    <t>Попова Юлия Андреевна</t>
  </si>
  <si>
    <t>Колеватых Светлана Николаевна</t>
  </si>
  <si>
    <t xml:space="preserve"> +7 (902) 692-13-64,
+7 (932) 429-26-92,
startjun86@gmail.com</t>
  </si>
  <si>
    <t xml:space="preserve"> +7 (982) 564-20-57,
upopov_a85@mail.ru
</t>
  </si>
  <si>
    <t xml:space="preserve"> +7 (34667) 6-91-29,
+7 (950) 512-19-05
umka_kog@mail.ru</t>
  </si>
  <si>
    <t xml:space="preserve"> +7 (34667) 7-07-98
plotnikovain@mail.ru</t>
  </si>
  <si>
    <t xml:space="preserve"> +7 (922) 793-82-20,
+7 (951) 977-55-11
katomec@mail.ru</t>
  </si>
  <si>
    <t>Валеев Артур Салаватович</t>
  </si>
  <si>
    <t xml:space="preserve"> 860805457216</t>
  </si>
  <si>
    <t xml:space="preserve">8608059683 </t>
  </si>
  <si>
    <t>860805896559</t>
  </si>
  <si>
    <t>860806634041</t>
  </si>
  <si>
    <t>628486, Ханты-Мансийский автономный округ - Югра, г. Когалым, ул. Дружбы Народов, д. 10/1</t>
  </si>
  <si>
    <t>sandrabv@mail.ru</t>
  </si>
  <si>
    <t>720214439005</t>
  </si>
  <si>
    <t>860804259606</t>
  </si>
  <si>
    <t>860801308083</t>
  </si>
  <si>
    <t>860805812541</t>
  </si>
  <si>
    <t>628485, Ханты-Мансийский Автономный округ - Югра, город Когалым,
ул. Мира, 4А</t>
  </si>
  <si>
    <t>628481, Ханты-Мансийский Автономный округ - Югра, город Когалым,
ул. Дружбы Народов, 8</t>
  </si>
  <si>
    <t>628485, Ханты-Мансийский Автономный округ - Югра, город Когалым,
ул. Молодежная, 7</t>
  </si>
  <si>
    <t>628483, Ханты-Мансийский Автономный округ - Югра, город Когалым,
ул. Молодежная, 28</t>
  </si>
  <si>
    <t>628481, Ханты-Мансийский Автономный округ - Югра, город Когалым,
ул. Дружбы Народов, д.11</t>
  </si>
  <si>
    <t>Перечень негосударственных организаций – получателей финансовой поддержки
за счет средств местного бюджета муниципального образования</t>
  </si>
  <si>
    <t>Общественная организация «Когалымская городская Федерация инвалидного спорта»</t>
  </si>
  <si>
    <t>628486, Ханты-Мансийский Автономный округ - Югра, город Когалым, улица Северная, д.5</t>
  </si>
  <si>
    <t>Дзябко Владислав Леонидович</t>
  </si>
  <si>
    <t>Автономная некоммерческая организация развития культуры, спорта и просвещения «Когалымский центр единоборств «Дзюдока»</t>
  </si>
  <si>
    <t>628482, Ханты-Мансийский Автономный округ - Югра, город Когалым, улица Центральная, стр.30</t>
  </si>
  <si>
    <t>Гребенкин Александр Леонидович</t>
  </si>
  <si>
    <t xml:space="preserve">628484, Ханты-Мансийский Автономный округ - Югра, город Когалым, улица Молодежная, д.30, кв. 68 </t>
  </si>
  <si>
    <t>Автономная некоммерческая организация развития культуры, спорта и просвещения детско-юношеский футбольный клуб «КойлДС» города Когалыма</t>
  </si>
  <si>
    <t>628485, Ханты-Мансийский Автономный округ - Югра, город Когалым, пр-кт Шмидта, д. 26, кв. 65</t>
  </si>
  <si>
    <t>Миронов Александр Игоревич</t>
  </si>
  <si>
    <t>ИП Шендрик Виктория Александровна</t>
  </si>
  <si>
    <t>Шендрик Виктория Александровна</t>
  </si>
  <si>
    <t>ИП Куликова Елена Николаевна</t>
  </si>
  <si>
    <t>Куликова Елена Николаевна</t>
  </si>
  <si>
    <t>ИП Бельская Анжела Викторовна</t>
  </si>
  <si>
    <t>Бельская Анжела Викторовна</t>
  </si>
  <si>
    <t>Автономная некоммерческая организация "Центр эстетического, интеллектуального и культурного развития детей "Город детства"</t>
  </si>
  <si>
    <t>8608062083</t>
  </si>
  <si>
    <t xml:space="preserve"> +7 (34667) 9-22-03
as@valeev86.ru</t>
  </si>
  <si>
    <t>628485, Ханты-Мансийский Автономный округ - Югра, город Когалым, улица Прибалтийская, д.7</t>
  </si>
  <si>
    <t>628481, Ханты-Мансийский Автономный округ - Югра, город Когалым,
ул. Молодежная, д.10</t>
  </si>
  <si>
    <t>860801429708</t>
  </si>
  <si>
    <t>860804186740</t>
  </si>
  <si>
    <t>860803168988</t>
  </si>
  <si>
    <t>628485, Ханты-Мансийский Автономный округ - Югра, город Когалым,
ул. Мира, д.18-А, кв.52</t>
  </si>
  <si>
    <t xml:space="preserve"> +7 (950) 506-00-69</t>
  </si>
  <si>
    <t>молод</t>
  </si>
  <si>
    <t>культ</t>
  </si>
  <si>
    <t>физк</t>
  </si>
  <si>
    <t>образ</t>
  </si>
  <si>
    <t>628484, Ханты-Мансийский Автономный округ - Югра, город Когалым, улица Сибирская, д. 11</t>
  </si>
  <si>
    <t xml:space="preserve">8(904)886-35-83
crd_navigator_dobra@mail.ru
</t>
  </si>
  <si>
    <t>8608063143</t>
  </si>
  <si>
    <t>г. Когалым, ул. Молодёжная д.12, кв. 55</t>
  </si>
  <si>
    <t>Крюкова Ольга Анатольевна</t>
  </si>
  <si>
    <t>Автономная некоммерческая организация «ЦЕНТР РАЗВИТИЯ ТЕННИСА»</t>
  </si>
  <si>
    <t>628482, Ханты-Мансийский автономный округ-Югра, город Когалым, ул. Дружбы Народов, д.64</t>
  </si>
  <si>
    <t>Чувашин Антон Сергеевич</t>
  </si>
  <si>
    <t xml:space="preserve">сонко </t>
  </si>
  <si>
    <t>Частное образовательное учреждение дополнительного образования "Школа иностранных языков "Диалог"</t>
  </si>
  <si>
    <t>Негосударственное образовательное частное учреждение высшего образования "Московский финансово-промышленный университет "Синергия"</t>
  </si>
  <si>
    <t>Автономная некомерческая организация креативного развития и отдыха "Дом творчества"</t>
  </si>
  <si>
    <t>8608999670</t>
  </si>
  <si>
    <t>7729152149</t>
  </si>
  <si>
    <t>8608063175</t>
  </si>
  <si>
    <t>Гуминская Марина Игоревна</t>
  </si>
  <si>
    <t xml:space="preserve">628485, Ханты-Мансийский Автономный округ - Югра, город Когалым, ул.Сибирская , д.13                                </t>
  </si>
  <si>
    <t>8 (950) 513-20-76
valeria.komornaya@yandex.ru</t>
  </si>
  <si>
    <t xml:space="preserve">
Коморная Валерия Владимировна
</t>
  </si>
  <si>
    <t>628486, Ханты-Мансийский автономный округ - Югра, г. о. Когалым, г. Когалым, ул. Дружбы Народов, д. 37, кв. 56</t>
  </si>
  <si>
    <t>Автономная некоммерческая организация развития волейбола «Волейбольный клуб «Пантера»</t>
  </si>
  <si>
    <t xml:space="preserve">628484, Ханты-Мансийский Автономный округ - Югра, г Когалым
ул. Ленинградская д.51, кв 11
</t>
  </si>
  <si>
    <t>129090, город Москва  улица Мещанская, дом 9/14, стр. 1</t>
  </si>
  <si>
    <t>Красильников Андрей Викторович</t>
  </si>
  <si>
    <t xml:space="preserve"> +7 (495) 663-93-88,
 +7 (495) 800-10-01
synergy@synergy.ru</t>
  </si>
  <si>
    <t xml:space="preserve"> +7 (904) 477-07-09,
 kgfis-kogalym.com</t>
  </si>
  <si>
    <t xml:space="preserve"> +7 (904) 451-55-64,
dzyudoka2022@mail.ru
</t>
  </si>
  <si>
    <t xml:space="preserve"> +7 (908) 888-03-08,
karina14.07kog@gmail.com</t>
  </si>
  <si>
    <t>тел. 8(960)333-33-05, zaa@novogorsktennis.ru</t>
  </si>
  <si>
    <t>8(912)579-07-79,  
magily1411@mail.ru</t>
  </si>
  <si>
    <t xml:space="preserve"> +7 (902) 692-28-21,
+7 (950) 513-37-40,
narik127@gmail.com</t>
  </si>
  <si>
    <t>8(932)421-20-03</t>
  </si>
  <si>
    <t>тел. 8(902)694-54-07, 
groshevao@mail.ru</t>
  </si>
  <si>
    <t xml:space="preserve"> +7 (34667) 3-62-92,
kuliko02@mail.ru</t>
  </si>
  <si>
    <t xml:space="preserve"> 7 (34667) 3-90-90,
kukla573@mail.ru</t>
  </si>
  <si>
    <t xml:space="preserve"> +7 (34667) 9-99-93,
as@valeev86.ru</t>
  </si>
  <si>
    <t xml:space="preserve"> +7 (902) 692-14-04,
svetlana.kolevatykh.96@mail.ru</t>
  </si>
  <si>
    <t xml:space="preserve">без грантов, соц. сфера </t>
  </si>
  <si>
    <t>Местная общественная организация Совет ветеранов войны и труда, инвалидов и пенсионеров города Когалыма</t>
  </si>
  <si>
    <t xml:space="preserve">ип </t>
  </si>
  <si>
    <t xml:space="preserve">итого </t>
  </si>
  <si>
    <t>01.01.2025-31.12.2025</t>
  </si>
  <si>
    <t xml:space="preserve">8608062005 </t>
  </si>
  <si>
    <t>АНО развития культуры, спорта и просвещения "Когалымский Дед Мороз"</t>
  </si>
  <si>
    <t>Грант из бюджета города Когалыма
  01.01.2025-31.12.2025</t>
  </si>
  <si>
    <t>МОО г.Когалыма "Федерация спортивной гимнастики"</t>
  </si>
  <si>
    <t>Грант из бюджета города Когалыма Предоставлен в 2025 году на реализацию проекта в 2026  году</t>
  </si>
  <si>
    <t>MOO "Курултай (собрание) башкир" г.Когалыма</t>
  </si>
  <si>
    <t>АНО "ЕРМАК"</t>
  </si>
  <si>
    <t>АНО "РЛСК"</t>
  </si>
  <si>
    <t>АНО "ТОС Приполярный"</t>
  </si>
  <si>
    <t>ИП Мусаева Хадижат Узайриевна</t>
  </si>
  <si>
    <t>053407791113</t>
  </si>
  <si>
    <t xml:space="preserve"> Мусаева Хадижат Узайриевна</t>
  </si>
  <si>
    <t>ПФДО</t>
  </si>
  <si>
    <t>ИП Семенишина Юлия Александровна</t>
  </si>
  <si>
    <t>860806244838</t>
  </si>
  <si>
    <t>Семенишина Юлия Александровна</t>
  </si>
  <si>
    <t>до 18.08.2026</t>
  </si>
  <si>
    <t>Веремеенко Андрей Александрович</t>
  </si>
  <si>
    <t xml:space="preserve">
 8-951-966-48-58 ded_moroz_kgl@mail.ru</t>
  </si>
  <si>
    <t xml:space="preserve">628482 Ханты-Мансийский Автономный округ - Югра, город Когалым, ул. Нефтяников, д.72 кв. 28 
</t>
  </si>
  <si>
    <t>Карамнов Александр Александрович</t>
  </si>
  <si>
    <t xml:space="preserve"> 8-902-855-34-35,
oilstations@yandex.ru</t>
  </si>
  <si>
    <t xml:space="preserve"> +7 (952) 709-65-34,
e.sando2013@yandex.ru</t>
  </si>
  <si>
    <t>628486, Ханты-Мансийский автономный округ - Югра, г. Когалым, ул. Северная, д. 3, кв. 54.</t>
  </si>
  <si>
    <t>628486, Ханты-Мансийский Автономный округ - Югра, г. Когалым, ул. Дружбы Народов, д. 12в, кв. 13</t>
  </si>
  <si>
    <t>Пуртов Евгений Юрьевич</t>
  </si>
  <si>
    <t>тел. 8-922-401-00-23
е-mail: purtovaya@mail.ru</t>
  </si>
  <si>
    <t>628484 Ханты-Мансийский Автономный округ - Югра, Когалым, Бакинская, д 49 кв 28</t>
  </si>
  <si>
    <t>628482 Ханты-Мансийский Автономный округ - Югра, Когалым, Кирова, д 13 кв 29</t>
  </si>
  <si>
    <t>628483 Ханты-Мансийский Автономный округ - Югра, г Когалым, Тер. ТСН СНТ Приполярный, д 76</t>
  </si>
  <si>
    <t>89678975301
yulia.ru-90@mail.ru</t>
  </si>
  <si>
    <t xml:space="preserve">628485, Ханты-Мансийский Автономный округ - Югра, г Когалымул .Степнана Повха 
д. 19, кв 71 </t>
  </si>
  <si>
    <t>01.01.2025-31.12.2026</t>
  </si>
  <si>
    <t xml:space="preserve">89887009186
ermak86hmao@mail.ru
</t>
  </si>
  <si>
    <t xml:space="preserve">Беседин 
Сергей Николаевич 
</t>
  </si>
  <si>
    <t xml:space="preserve">89279580993 
kogalym23koroltaybashkir@mail.ru
</t>
  </si>
  <si>
    <t xml:space="preserve">Давлетбердина 
Алсыу Саляхитдиновна 
</t>
  </si>
  <si>
    <t xml:space="preserve">89222597571
tos-pripolyarnyi@mail.ru
</t>
  </si>
  <si>
    <t xml:space="preserve">Лучкина 
Ольга Михайловна 
</t>
  </si>
  <si>
    <t xml:space="preserve">ООО, ЧУ </t>
  </si>
  <si>
    <t>присмтор и уход + реал-я основных общеор. Программ</t>
  </si>
  <si>
    <t xml:space="preserve">дом творчества </t>
  </si>
  <si>
    <t xml:space="preserve">орг-я проведения культ. Мас. Мероприятий </t>
  </si>
  <si>
    <t>спорт</t>
  </si>
  <si>
    <t>реализация доп. общ. Программ 
СЕРТИФИКАТЫ</t>
  </si>
  <si>
    <t>СЕРТИФИКАТЫ</t>
  </si>
  <si>
    <t>общественно-значимыхе мероприятия</t>
  </si>
  <si>
    <t xml:space="preserve">путевки </t>
  </si>
  <si>
    <t>молодежка</t>
  </si>
  <si>
    <t>без учета путевок</t>
  </si>
  <si>
    <t xml:space="preserve">по данным КФ </t>
  </si>
  <si>
    <t xml:space="preserve">всего с путевками </t>
  </si>
  <si>
    <t>с путевками по данным КФ</t>
  </si>
  <si>
    <t xml:space="preserve">из них 7 путевки </t>
  </si>
  <si>
    <t>(минус путевки, минус Гуминская без денег)</t>
  </si>
  <si>
    <t>34 поставщиков должно быть по услугам</t>
  </si>
  <si>
    <t>получателей фин поддержки (в рамках переданных услуг)</t>
  </si>
  <si>
    <t xml:space="preserve">ПРОВЕРКА </t>
  </si>
  <si>
    <t>628485, Ханты-Мансийский Автономный округ - Югра, город Когалым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</si>
</sst>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#,##0.0"/>
    <numFmt numFmtId="166" formatCode="_-* #,##0.0\ _₽_-;\-* #,##0.0\ _₽_-;_-* &quot;-&quot;??\ _₽_-;_-@_-"/>
    <numFmt numFmtId="167" formatCode="_-* #,##0.00\ _р_._-;\-* #,##0.00\ _р_._-;_-* &quot;-&quot;??\ _р_._-;_-@_-"/>
    <numFmt numFmtId="168" formatCode="_-* #,##0.0\ _р_._-;\-* #,##0.0\ _р_._-;_-* &quot;-&quot;?\ _р_._-;_-@_-"/>
  </numFmts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165" fontId="0" fillId="0" borderId="0" xfId="0" applyNumberForma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justify" vertical="center"/>
    </xf>
    <xf numFmtId="0" fontId="0" fillId="0" borderId="0" xfId="0" applyFill="1" applyAlignment="1">
      <alignment vertical="top"/>
    </xf>
    <xf numFmtId="165" fontId="0" fillId="0" borderId="0" xfId="0" applyNumberFormat="1" applyFill="1" applyAlignment="1">
      <alignment horizontal="center" vertical="top"/>
    </xf>
    <xf numFmtId="164" fontId="0" fillId="0" borderId="0" xfId="1" applyFont="1"/>
    <xf numFmtId="165" fontId="0" fillId="3" borderId="0" xfId="0" applyNumberFormat="1" applyFill="1" applyAlignment="1">
      <alignment vertical="top"/>
    </xf>
    <xf numFmtId="165" fontId="0" fillId="4" borderId="0" xfId="0" applyNumberForma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top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0" fillId="5" borderId="0" xfId="0" applyFill="1" applyAlignment="1">
      <alignment vertical="top"/>
    </xf>
    <xf numFmtId="165" fontId="0" fillId="5" borderId="0" xfId="0" applyNumberFormat="1" applyFill="1" applyAlignment="1">
      <alignment vertical="top"/>
    </xf>
    <xf numFmtId="0" fontId="0" fillId="5" borderId="0" xfId="0" applyFill="1" applyAlignment="1">
      <alignment horizontal="center" vertical="top"/>
    </xf>
    <xf numFmtId="165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165" fontId="4" fillId="3" borderId="1" xfId="0" applyNumberFormat="1" applyFont="1" applyFill="1" applyBorder="1" applyAlignment="1">
      <alignment horizontal="center" vertical="top" wrapText="1"/>
    </xf>
    <xf numFmtId="165" fontId="4" fillId="5" borderId="1" xfId="0" applyNumberFormat="1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165" fontId="4" fillId="3" borderId="4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top"/>
    </xf>
    <xf numFmtId="165" fontId="0" fillId="6" borderId="0" xfId="0" applyNumberFormat="1" applyFill="1" applyAlignment="1">
      <alignment vertical="top"/>
    </xf>
    <xf numFmtId="165" fontId="11" fillId="0" borderId="0" xfId="0" applyNumberFormat="1" applyFont="1" applyAlignment="1">
      <alignment vertical="top"/>
    </xf>
    <xf numFmtId="0" fontId="0" fillId="0" borderId="2" xfId="0" applyBorder="1" applyAlignment="1">
      <alignment vertical="top"/>
    </xf>
    <xf numFmtId="0" fontId="12" fillId="0" borderId="2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165" fontId="6" fillId="0" borderId="3" xfId="0" applyNumberFormat="1" applyFont="1" applyBorder="1" applyAlignment="1">
      <alignment vertical="top"/>
    </xf>
    <xf numFmtId="4" fontId="6" fillId="0" borderId="2" xfId="0" applyNumberFormat="1" applyFont="1" applyBorder="1" applyAlignment="1">
      <alignment vertical="top"/>
    </xf>
    <xf numFmtId="167" fontId="11" fillId="0" borderId="0" xfId="0" applyNumberFormat="1" applyFont="1"/>
    <xf numFmtId="166" fontId="0" fillId="0" borderId="3" xfId="1" applyNumberFormat="1" applyFont="1" applyFill="1" applyBorder="1" applyAlignment="1">
      <alignment horizontal="center" vertical="top"/>
    </xf>
    <xf numFmtId="166" fontId="0" fillId="0" borderId="2" xfId="1" applyNumberFormat="1" applyFont="1" applyFill="1" applyBorder="1" applyAlignment="1">
      <alignment horizontal="center" vertical="top"/>
    </xf>
    <xf numFmtId="0" fontId="8" fillId="8" borderId="0" xfId="0" applyFont="1" applyFill="1" applyAlignment="1">
      <alignment horizontal="left" vertical="top"/>
    </xf>
    <xf numFmtId="0" fontId="12" fillId="8" borderId="0" xfId="0" applyFont="1" applyFill="1" applyAlignment="1">
      <alignment vertical="top" wrapText="1"/>
    </xf>
    <xf numFmtId="0" fontId="0" fillId="0" borderId="8" xfId="0" applyBorder="1" applyAlignment="1">
      <alignment horizontal="left" vertical="top" wrapText="1"/>
    </xf>
    <xf numFmtId="166" fontId="10" fillId="0" borderId="0" xfId="1" applyNumberFormat="1" applyFont="1" applyBorder="1" applyAlignment="1">
      <alignment horizontal="center" vertical="top"/>
    </xf>
    <xf numFmtId="165" fontId="0" fillId="0" borderId="9" xfId="0" applyNumberFormat="1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166" fontId="0" fillId="0" borderId="0" xfId="1" applyNumberFormat="1" applyFont="1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166" fontId="6" fillId="0" borderId="0" xfId="0" applyNumberFormat="1" applyFont="1" applyBorder="1" applyAlignment="1">
      <alignment vertical="top"/>
    </xf>
    <xf numFmtId="168" fontId="0" fillId="0" borderId="9" xfId="0" applyNumberFormat="1" applyBorder="1" applyAlignment="1">
      <alignment vertical="top"/>
    </xf>
    <xf numFmtId="166" fontId="6" fillId="0" borderId="9" xfId="0" applyNumberFormat="1" applyFont="1" applyBorder="1" applyAlignment="1">
      <alignment horizontal="right"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1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/>
    </xf>
    <xf numFmtId="0" fontId="4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0" fillId="0" borderId="0" xfId="1" applyFont="1" applyFill="1"/>
    <xf numFmtId="14" fontId="9" fillId="0" borderId="1" xfId="0" applyNumberFormat="1" applyFont="1" applyFill="1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left" vertical="top" wrapText="1"/>
    </xf>
    <xf numFmtId="166" fontId="0" fillId="0" borderId="0" xfId="1" applyNumberFormat="1" applyFont="1" applyFill="1" applyBorder="1" applyAlignment="1">
      <alignment horizontal="center" vertical="top"/>
    </xf>
    <xf numFmtId="165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 wrapText="1"/>
    </xf>
    <xf numFmtId="165" fontId="6" fillId="0" borderId="0" xfId="0" applyNumberFormat="1" applyFont="1" applyBorder="1" applyAlignment="1">
      <alignment vertical="top"/>
    </xf>
    <xf numFmtId="168" fontId="0" fillId="0" borderId="0" xfId="0" applyNumberFormat="1" applyBorder="1" applyAlignment="1">
      <alignment vertical="top"/>
    </xf>
    <xf numFmtId="0" fontId="12" fillId="0" borderId="0" xfId="0" applyFont="1" applyBorder="1" applyAlignment="1">
      <alignment horizontal="right" vertical="top"/>
    </xf>
    <xf numFmtId="4" fontId="6" fillId="0" borderId="0" xfId="0" applyNumberFormat="1" applyFont="1" applyBorder="1" applyAlignment="1">
      <alignment vertical="top"/>
    </xf>
    <xf numFmtId="166" fontId="6" fillId="0" borderId="0" xfId="0" applyNumberFormat="1" applyFont="1" applyBorder="1" applyAlignment="1">
      <alignment horizontal="right" vertical="top"/>
    </xf>
    <xf numFmtId="167" fontId="11" fillId="0" borderId="0" xfId="0" applyNumberFormat="1" applyFont="1" applyBorder="1"/>
    <xf numFmtId="0" fontId="12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/>
    </xf>
    <xf numFmtId="165" fontId="0" fillId="0" borderId="0" xfId="0" applyNumberFormat="1" applyFill="1" applyAlignment="1">
      <alignment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65" fontId="4" fillId="0" borderId="3" xfId="0" applyNumberFormat="1" applyFont="1" applyFill="1" applyBorder="1" applyAlignment="1">
      <alignment horizontal="center"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4" fillId="0" borderId="4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0" fontId="12" fillId="0" borderId="0" xfId="0" applyFont="1" applyFill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lia.ru-90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lia.ru-9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view="pageBreakPreview" zoomScale="90" zoomScaleNormal="90" zoomScaleSheetLayoutView="90" workbookViewId="0">
      <selection activeCell="G71" sqref="G71"/>
    </sheetView>
  </sheetViews>
  <sheetFormatPr defaultRowHeight="15" x14ac:dyDescent="0.25"/>
  <cols>
    <col min="1" max="1" width="6.5703125" customWidth="1"/>
    <col min="2" max="2" width="17" style="3" customWidth="1"/>
    <col min="3" max="3" width="28.28515625" style="3" customWidth="1"/>
    <col min="4" max="4" width="30.140625" style="3" customWidth="1"/>
    <col min="5" max="5" width="35.42578125" style="3" customWidth="1"/>
    <col min="6" max="6" width="25.7109375" style="3" customWidth="1"/>
    <col min="7" max="7" width="15.5703125" style="3" customWidth="1"/>
    <col min="8" max="8" width="42.42578125" style="3" customWidth="1"/>
    <col min="9" max="9" width="12.7109375" bestFit="1" customWidth="1"/>
  </cols>
  <sheetData>
    <row r="1" spans="1:8" ht="36.75" customHeight="1" x14ac:dyDescent="0.25">
      <c r="A1" s="107" t="s">
        <v>57</v>
      </c>
      <c r="B1" s="107"/>
      <c r="C1" s="107"/>
      <c r="D1" s="107"/>
      <c r="E1" s="107"/>
      <c r="F1" s="107"/>
      <c r="G1" s="107"/>
      <c r="H1" s="107"/>
    </row>
    <row r="2" spans="1:8" x14ac:dyDescent="0.25">
      <c r="A2" s="1"/>
    </row>
    <row r="3" spans="1:8" ht="30" customHeight="1" x14ac:dyDescent="0.25">
      <c r="A3" s="6" t="s">
        <v>0</v>
      </c>
      <c r="B3" s="7" t="s">
        <v>16</v>
      </c>
      <c r="C3" s="7" t="s">
        <v>1</v>
      </c>
      <c r="D3" s="7" t="s">
        <v>2</v>
      </c>
      <c r="E3" s="7" t="s">
        <v>17</v>
      </c>
      <c r="F3" s="7" t="s">
        <v>3</v>
      </c>
      <c r="G3" s="7" t="s">
        <v>27</v>
      </c>
      <c r="H3" s="7" t="s">
        <v>4</v>
      </c>
    </row>
    <row r="4" spans="1:8" x14ac:dyDescent="0.25">
      <c r="A4" s="99">
        <v>1</v>
      </c>
      <c r="B4" s="95">
        <v>8608061629</v>
      </c>
      <c r="C4" s="95" t="s">
        <v>5</v>
      </c>
      <c r="D4" s="95" t="s">
        <v>6</v>
      </c>
      <c r="E4" s="95" t="s">
        <v>15</v>
      </c>
      <c r="F4" s="95" t="s">
        <v>7</v>
      </c>
      <c r="G4" s="27">
        <v>6499.4</v>
      </c>
      <c r="H4" s="65" t="s">
        <v>129</v>
      </c>
    </row>
    <row r="5" spans="1:8" ht="45" x14ac:dyDescent="0.25">
      <c r="A5" s="101"/>
      <c r="B5" s="96"/>
      <c r="C5" s="96"/>
      <c r="D5" s="96"/>
      <c r="E5" s="96"/>
      <c r="F5" s="96"/>
      <c r="G5" s="27">
        <v>200</v>
      </c>
      <c r="H5" s="65" t="s">
        <v>134</v>
      </c>
    </row>
    <row r="6" spans="1:8" ht="75" x14ac:dyDescent="0.25">
      <c r="A6" s="74">
        <v>2</v>
      </c>
      <c r="B6" s="76">
        <v>8608061749</v>
      </c>
      <c r="C6" s="76" t="s">
        <v>12</v>
      </c>
      <c r="D6" s="76" t="s">
        <v>88</v>
      </c>
      <c r="E6" s="76" t="s">
        <v>89</v>
      </c>
      <c r="F6" s="76" t="s">
        <v>13</v>
      </c>
      <c r="G6" s="27">
        <v>2992.1</v>
      </c>
      <c r="H6" s="65" t="s">
        <v>129</v>
      </c>
    </row>
    <row r="7" spans="1:8" ht="45" x14ac:dyDescent="0.25">
      <c r="A7" s="6">
        <v>3</v>
      </c>
      <c r="B7" s="65">
        <v>8608063070</v>
      </c>
      <c r="C7" s="65" t="s">
        <v>136</v>
      </c>
      <c r="D7" s="76" t="s">
        <v>158</v>
      </c>
      <c r="E7" s="65" t="s">
        <v>163</v>
      </c>
      <c r="F7" s="65" t="s">
        <v>164</v>
      </c>
      <c r="G7" s="27">
        <v>200</v>
      </c>
      <c r="H7" s="65" t="s">
        <v>134</v>
      </c>
    </row>
    <row r="8" spans="1:8" ht="45" x14ac:dyDescent="0.25">
      <c r="A8" s="6">
        <v>4</v>
      </c>
      <c r="B8" s="65">
        <v>8608063136</v>
      </c>
      <c r="C8" s="65" t="s">
        <v>135</v>
      </c>
      <c r="D8" s="76" t="s">
        <v>157</v>
      </c>
      <c r="E8" s="65" t="s">
        <v>165</v>
      </c>
      <c r="F8" s="65" t="s">
        <v>166</v>
      </c>
      <c r="G8" s="27">
        <v>200</v>
      </c>
      <c r="H8" s="65" t="s">
        <v>134</v>
      </c>
    </row>
    <row r="9" spans="1:8" ht="75" x14ac:dyDescent="0.25">
      <c r="A9" s="6">
        <v>5</v>
      </c>
      <c r="B9" s="65">
        <v>8608150886</v>
      </c>
      <c r="C9" s="65" t="s">
        <v>126</v>
      </c>
      <c r="D9" s="65" t="s">
        <v>8</v>
      </c>
      <c r="E9" s="65" t="s">
        <v>152</v>
      </c>
      <c r="F9" s="65" t="s">
        <v>9</v>
      </c>
      <c r="G9" s="27">
        <v>200</v>
      </c>
      <c r="H9" s="65" t="s">
        <v>134</v>
      </c>
    </row>
    <row r="10" spans="1:8" ht="60" x14ac:dyDescent="0.25">
      <c r="A10" s="78">
        <v>6</v>
      </c>
      <c r="B10" s="65">
        <v>8608150967</v>
      </c>
      <c r="C10" s="65" t="s">
        <v>58</v>
      </c>
      <c r="D10" s="65" t="s">
        <v>59</v>
      </c>
      <c r="E10" s="65" t="s">
        <v>113</v>
      </c>
      <c r="F10" s="65" t="s">
        <v>60</v>
      </c>
      <c r="G10" s="27">
        <v>200</v>
      </c>
      <c r="H10" s="65" t="s">
        <v>134</v>
      </c>
    </row>
    <row r="11" spans="1:8" ht="48.75" customHeight="1" x14ac:dyDescent="0.25">
      <c r="A11" s="6">
        <v>7</v>
      </c>
      <c r="B11" s="65">
        <v>8608061964</v>
      </c>
      <c r="C11" s="65" t="s">
        <v>133</v>
      </c>
      <c r="D11" s="65" t="s">
        <v>153</v>
      </c>
      <c r="E11" s="65" t="s">
        <v>151</v>
      </c>
      <c r="F11" s="65" t="s">
        <v>150</v>
      </c>
      <c r="G11" s="27">
        <v>61.4</v>
      </c>
      <c r="H11" s="72" t="s">
        <v>129</v>
      </c>
    </row>
    <row r="12" spans="1:8" ht="43.5" customHeight="1" x14ac:dyDescent="0.25">
      <c r="A12" s="71">
        <v>8</v>
      </c>
      <c r="B12" s="72">
        <v>8608062774</v>
      </c>
      <c r="C12" s="72" t="s">
        <v>137</v>
      </c>
      <c r="D12" s="65" t="s">
        <v>154</v>
      </c>
      <c r="E12" s="65" t="s">
        <v>156</v>
      </c>
      <c r="F12" s="65" t="s">
        <v>155</v>
      </c>
      <c r="G12" s="30">
        <v>61.4</v>
      </c>
      <c r="H12" s="72" t="s">
        <v>129</v>
      </c>
    </row>
    <row r="13" spans="1:8" ht="90" x14ac:dyDescent="0.25">
      <c r="A13" s="6">
        <v>9</v>
      </c>
      <c r="B13" s="65">
        <v>8608062358</v>
      </c>
      <c r="C13" s="65" t="s">
        <v>61</v>
      </c>
      <c r="D13" s="65" t="s">
        <v>62</v>
      </c>
      <c r="E13" s="65" t="s">
        <v>114</v>
      </c>
      <c r="F13" s="65" t="s">
        <v>63</v>
      </c>
      <c r="G13" s="27">
        <v>61.4</v>
      </c>
      <c r="H13" s="65" t="s">
        <v>129</v>
      </c>
    </row>
    <row r="14" spans="1:8" ht="15" customHeight="1" x14ac:dyDescent="0.25">
      <c r="A14" s="99">
        <v>10</v>
      </c>
      <c r="B14" s="95">
        <v>8608061594</v>
      </c>
      <c r="C14" s="95" t="s">
        <v>10</v>
      </c>
      <c r="D14" s="95" t="s">
        <v>64</v>
      </c>
      <c r="E14" s="95" t="s">
        <v>115</v>
      </c>
      <c r="F14" s="95" t="s">
        <v>11</v>
      </c>
      <c r="G14" s="27">
        <v>126.7</v>
      </c>
      <c r="H14" s="65" t="s">
        <v>129</v>
      </c>
    </row>
    <row r="15" spans="1:8" x14ac:dyDescent="0.25">
      <c r="A15" s="100"/>
      <c r="B15" s="102"/>
      <c r="C15" s="102"/>
      <c r="D15" s="102"/>
      <c r="E15" s="102"/>
      <c r="F15" s="102"/>
      <c r="G15" s="27">
        <v>882</v>
      </c>
      <c r="H15" s="65" t="s">
        <v>129</v>
      </c>
    </row>
    <row r="16" spans="1:8" ht="30" x14ac:dyDescent="0.25">
      <c r="A16" s="100"/>
      <c r="B16" s="102"/>
      <c r="C16" s="102"/>
      <c r="D16" s="102"/>
      <c r="E16" s="102"/>
      <c r="F16" s="102"/>
      <c r="G16" s="27">
        <v>122.5</v>
      </c>
      <c r="H16" s="65" t="s">
        <v>132</v>
      </c>
    </row>
    <row r="17" spans="1:8" x14ac:dyDescent="0.25">
      <c r="A17" s="101"/>
      <c r="B17" s="96"/>
      <c r="C17" s="96"/>
      <c r="D17" s="96"/>
      <c r="E17" s="96"/>
      <c r="F17" s="96"/>
      <c r="G17" s="27">
        <v>411.56299999999999</v>
      </c>
      <c r="H17" s="73">
        <v>46023</v>
      </c>
    </row>
    <row r="18" spans="1:8" ht="30" x14ac:dyDescent="0.25">
      <c r="A18" s="99">
        <v>11</v>
      </c>
      <c r="B18" s="95">
        <v>8608062943</v>
      </c>
      <c r="C18" s="95" t="s">
        <v>93</v>
      </c>
      <c r="D18" s="95" t="s">
        <v>94</v>
      </c>
      <c r="E18" s="95" t="s">
        <v>116</v>
      </c>
      <c r="F18" s="95" t="s">
        <v>95</v>
      </c>
      <c r="G18" s="27">
        <v>150</v>
      </c>
      <c r="H18" s="65" t="s">
        <v>132</v>
      </c>
    </row>
    <row r="19" spans="1:8" x14ac:dyDescent="0.25">
      <c r="A19" s="101"/>
      <c r="B19" s="96"/>
      <c r="C19" s="96"/>
      <c r="D19" s="96"/>
      <c r="E19" s="96"/>
      <c r="F19" s="96"/>
      <c r="G19" s="27">
        <v>1750</v>
      </c>
      <c r="H19" s="65" t="s">
        <v>129</v>
      </c>
    </row>
    <row r="20" spans="1:8" ht="60" x14ac:dyDescent="0.25">
      <c r="A20" s="6">
        <v>12</v>
      </c>
      <c r="B20" s="65">
        <v>8608063802</v>
      </c>
      <c r="C20" s="65" t="s">
        <v>138</v>
      </c>
      <c r="D20" s="65" t="s">
        <v>159</v>
      </c>
      <c r="E20" s="65" t="s">
        <v>167</v>
      </c>
      <c r="F20" s="65" t="s">
        <v>168</v>
      </c>
      <c r="G20" s="27">
        <v>300</v>
      </c>
      <c r="H20" s="65" t="s">
        <v>129</v>
      </c>
    </row>
    <row r="21" spans="1:8" ht="90" x14ac:dyDescent="0.25">
      <c r="A21" s="6">
        <v>13</v>
      </c>
      <c r="B21" s="65">
        <v>8608062661</v>
      </c>
      <c r="C21" s="65" t="s">
        <v>65</v>
      </c>
      <c r="D21" s="65" t="s">
        <v>66</v>
      </c>
      <c r="E21" s="65" t="s">
        <v>117</v>
      </c>
      <c r="F21" s="65" t="s">
        <v>67</v>
      </c>
      <c r="G21" s="27">
        <f>99.7+99.7+61.4+1085</f>
        <v>1345.8</v>
      </c>
      <c r="H21" s="65" t="s">
        <v>129</v>
      </c>
    </row>
    <row r="22" spans="1:8" ht="34.5" customHeight="1" x14ac:dyDescent="0.25">
      <c r="A22" s="99">
        <v>14</v>
      </c>
      <c r="B22" s="97" t="s">
        <v>102</v>
      </c>
      <c r="C22" s="95" t="s">
        <v>99</v>
      </c>
      <c r="D22" s="95" t="s">
        <v>107</v>
      </c>
      <c r="E22" s="95" t="s">
        <v>105</v>
      </c>
      <c r="F22" s="95" t="s">
        <v>106</v>
      </c>
      <c r="G22" s="27">
        <f>15407.074</f>
        <v>15407.074000000001</v>
      </c>
      <c r="H22" s="65" t="s">
        <v>129</v>
      </c>
    </row>
    <row r="23" spans="1:8" ht="33.75" customHeight="1" x14ac:dyDescent="0.25">
      <c r="A23" s="101"/>
      <c r="B23" s="98"/>
      <c r="C23" s="96"/>
      <c r="D23" s="96"/>
      <c r="E23" s="96"/>
      <c r="F23" s="96"/>
      <c r="G23" s="27">
        <v>7859.3</v>
      </c>
      <c r="H23" s="65" t="s">
        <v>162</v>
      </c>
    </row>
    <row r="24" spans="1:8" ht="75.75" customHeight="1" x14ac:dyDescent="0.25">
      <c r="A24" s="74">
        <v>15</v>
      </c>
      <c r="B24" s="75" t="s">
        <v>90</v>
      </c>
      <c r="C24" s="65" t="s">
        <v>108</v>
      </c>
      <c r="D24" s="65" t="s">
        <v>91</v>
      </c>
      <c r="E24" s="76" t="s">
        <v>120</v>
      </c>
      <c r="F24" s="76" t="s">
        <v>92</v>
      </c>
      <c r="G24" s="27">
        <v>61.4</v>
      </c>
      <c r="H24" s="65" t="s">
        <v>129</v>
      </c>
    </row>
    <row r="25" spans="1:8" ht="36.75" customHeight="1" x14ac:dyDescent="0.25">
      <c r="A25" s="109">
        <v>16</v>
      </c>
      <c r="B25" s="97" t="s">
        <v>75</v>
      </c>
      <c r="C25" s="95" t="s">
        <v>74</v>
      </c>
      <c r="D25" s="95" t="s">
        <v>77</v>
      </c>
      <c r="E25" s="95" t="s">
        <v>76</v>
      </c>
      <c r="F25" s="95" t="s">
        <v>41</v>
      </c>
      <c r="G25" s="27">
        <v>41524.502</v>
      </c>
      <c r="H25" s="65" t="s">
        <v>129</v>
      </c>
    </row>
    <row r="26" spans="1:8" ht="60" customHeight="1" x14ac:dyDescent="0.25">
      <c r="A26" s="110"/>
      <c r="B26" s="98"/>
      <c r="C26" s="96"/>
      <c r="D26" s="96"/>
      <c r="E26" s="96"/>
      <c r="F26" s="102"/>
      <c r="G26" s="27">
        <v>8072</v>
      </c>
      <c r="H26" s="65" t="s">
        <v>129</v>
      </c>
    </row>
    <row r="27" spans="1:8" ht="15" customHeight="1" x14ac:dyDescent="0.25">
      <c r="A27" s="99">
        <v>17</v>
      </c>
      <c r="B27" s="103" t="s">
        <v>130</v>
      </c>
      <c r="C27" s="103" t="s">
        <v>131</v>
      </c>
      <c r="D27" s="95" t="s">
        <v>149</v>
      </c>
      <c r="E27" s="95" t="s">
        <v>148</v>
      </c>
      <c r="F27" s="95" t="s">
        <v>147</v>
      </c>
      <c r="G27" s="27">
        <v>126.7</v>
      </c>
      <c r="H27" s="65" t="s">
        <v>129</v>
      </c>
    </row>
    <row r="28" spans="1:8" x14ac:dyDescent="0.25">
      <c r="A28" s="100"/>
      <c r="B28" s="104"/>
      <c r="C28" s="104"/>
      <c r="D28" s="102"/>
      <c r="E28" s="102"/>
      <c r="F28" s="102"/>
      <c r="G28" s="27">
        <v>126.7</v>
      </c>
      <c r="H28" s="65" t="s">
        <v>129</v>
      </c>
    </row>
    <row r="29" spans="1:8" x14ac:dyDescent="0.25">
      <c r="A29" s="100"/>
      <c r="B29" s="104"/>
      <c r="C29" s="104"/>
      <c r="D29" s="102"/>
      <c r="E29" s="102"/>
      <c r="F29" s="102"/>
      <c r="G29" s="27">
        <v>126.7</v>
      </c>
      <c r="H29" s="65" t="s">
        <v>129</v>
      </c>
    </row>
    <row r="30" spans="1:8" x14ac:dyDescent="0.25">
      <c r="A30" s="100"/>
      <c r="B30" s="104"/>
      <c r="C30" s="104"/>
      <c r="D30" s="102"/>
      <c r="E30" s="102"/>
      <c r="F30" s="102"/>
      <c r="G30" s="27">
        <v>6345.1</v>
      </c>
      <c r="H30" s="65" t="s">
        <v>129</v>
      </c>
    </row>
    <row r="31" spans="1:8" x14ac:dyDescent="0.25">
      <c r="A31" s="101"/>
      <c r="B31" s="105"/>
      <c r="C31" s="105"/>
      <c r="D31" s="96"/>
      <c r="E31" s="96"/>
      <c r="F31" s="96"/>
      <c r="G31" s="27">
        <v>882</v>
      </c>
      <c r="H31" s="65" t="s">
        <v>129</v>
      </c>
    </row>
    <row r="32" spans="1:8" ht="60" x14ac:dyDescent="0.25">
      <c r="A32" s="6">
        <v>18</v>
      </c>
      <c r="B32" s="77" t="s">
        <v>81</v>
      </c>
      <c r="C32" s="65" t="s">
        <v>68</v>
      </c>
      <c r="D32" s="65" t="s">
        <v>82</v>
      </c>
      <c r="E32" s="65" t="s">
        <v>83</v>
      </c>
      <c r="F32" s="66" t="s">
        <v>69</v>
      </c>
      <c r="G32" s="31">
        <v>965.851</v>
      </c>
      <c r="H32" s="65" t="s">
        <v>129</v>
      </c>
    </row>
    <row r="33" spans="1:9" ht="60" x14ac:dyDescent="0.25">
      <c r="A33" s="78">
        <v>19</v>
      </c>
      <c r="B33" s="65">
        <v>27305564688</v>
      </c>
      <c r="C33" s="65" t="s">
        <v>18</v>
      </c>
      <c r="D33" s="65" t="s">
        <v>53</v>
      </c>
      <c r="E33" s="65" t="s">
        <v>36</v>
      </c>
      <c r="F33" s="66" t="s">
        <v>28</v>
      </c>
      <c r="G33" s="31">
        <v>995.94799999999998</v>
      </c>
      <c r="H33" s="65" t="s">
        <v>129</v>
      </c>
      <c r="I33" s="13"/>
    </row>
    <row r="34" spans="1:9" ht="63" customHeight="1" x14ac:dyDescent="0.25">
      <c r="A34" s="6">
        <v>20</v>
      </c>
      <c r="B34" s="77" t="s">
        <v>44</v>
      </c>
      <c r="C34" s="65" t="s">
        <v>19</v>
      </c>
      <c r="D34" s="65" t="s">
        <v>52</v>
      </c>
      <c r="E34" s="65" t="s">
        <v>118</v>
      </c>
      <c r="F34" s="66" t="s">
        <v>29</v>
      </c>
      <c r="G34" s="31">
        <v>9829.2780000000002</v>
      </c>
      <c r="H34" s="65" t="s">
        <v>129</v>
      </c>
    </row>
    <row r="35" spans="1:9" ht="63" customHeight="1" x14ac:dyDescent="0.25">
      <c r="A35" s="78">
        <v>21</v>
      </c>
      <c r="B35" s="77" t="s">
        <v>45</v>
      </c>
      <c r="C35" s="65" t="s">
        <v>20</v>
      </c>
      <c r="D35" s="65" t="s">
        <v>46</v>
      </c>
      <c r="E35" s="65" t="s">
        <v>47</v>
      </c>
      <c r="F35" s="66" t="s">
        <v>30</v>
      </c>
      <c r="G35" s="31">
        <v>3001.52</v>
      </c>
      <c r="H35" s="65" t="s">
        <v>129</v>
      </c>
    </row>
    <row r="36" spans="1:9" ht="60" x14ac:dyDescent="0.25">
      <c r="A36" s="78">
        <v>22</v>
      </c>
      <c r="B36" s="77" t="s">
        <v>51</v>
      </c>
      <c r="C36" s="65" t="s">
        <v>21</v>
      </c>
      <c r="D36" s="65" t="s">
        <v>52</v>
      </c>
      <c r="E36" s="65" t="s">
        <v>40</v>
      </c>
      <c r="F36" s="66" t="s">
        <v>31</v>
      </c>
      <c r="G36" s="31">
        <v>1258.3209999999999</v>
      </c>
      <c r="H36" s="65" t="s">
        <v>129</v>
      </c>
    </row>
    <row r="37" spans="1:9" ht="45" x14ac:dyDescent="0.25">
      <c r="A37" s="78">
        <v>23</v>
      </c>
      <c r="B37" s="77" t="s">
        <v>140</v>
      </c>
      <c r="C37" s="65" t="s">
        <v>139</v>
      </c>
      <c r="D37" s="65" t="s">
        <v>188</v>
      </c>
      <c r="E37" s="65">
        <v>89285910086</v>
      </c>
      <c r="F37" s="66" t="s">
        <v>141</v>
      </c>
      <c r="G37" s="31">
        <v>51.210999999999999</v>
      </c>
      <c r="H37" s="65" t="s">
        <v>129</v>
      </c>
    </row>
    <row r="38" spans="1:9" ht="61.5" customHeight="1" x14ac:dyDescent="0.25">
      <c r="A38" s="78">
        <v>24</v>
      </c>
      <c r="B38" s="77" t="s">
        <v>50</v>
      </c>
      <c r="C38" s="65" t="s">
        <v>22</v>
      </c>
      <c r="D38" s="65" t="s">
        <v>54</v>
      </c>
      <c r="E38" s="65" t="s">
        <v>38</v>
      </c>
      <c r="F38" s="66" t="s">
        <v>32</v>
      </c>
      <c r="G38" s="31">
        <v>3191.54</v>
      </c>
      <c r="H38" s="65" t="s">
        <v>129</v>
      </c>
    </row>
    <row r="39" spans="1:9" ht="62.25" customHeight="1" x14ac:dyDescent="0.25">
      <c r="A39" s="78">
        <v>25</v>
      </c>
      <c r="B39" s="77" t="s">
        <v>49</v>
      </c>
      <c r="C39" s="65" t="s">
        <v>23</v>
      </c>
      <c r="D39" s="65" t="s">
        <v>52</v>
      </c>
      <c r="E39" s="65" t="s">
        <v>39</v>
      </c>
      <c r="F39" s="66" t="s">
        <v>33</v>
      </c>
      <c r="G39" s="31">
        <v>304.55900000000003</v>
      </c>
      <c r="H39" s="65" t="s">
        <v>129</v>
      </c>
    </row>
    <row r="40" spans="1:9" ht="60" x14ac:dyDescent="0.25">
      <c r="A40" s="6">
        <v>26</v>
      </c>
      <c r="B40" s="77" t="s">
        <v>100</v>
      </c>
      <c r="C40" s="65" t="s">
        <v>97</v>
      </c>
      <c r="D40" s="65" t="s">
        <v>104</v>
      </c>
      <c r="E40" s="65" t="s">
        <v>119</v>
      </c>
      <c r="F40" s="66" t="s">
        <v>103</v>
      </c>
      <c r="G40" s="31">
        <v>281.04599999999999</v>
      </c>
      <c r="H40" s="65" t="s">
        <v>129</v>
      </c>
    </row>
    <row r="41" spans="1:9" ht="64.5" customHeight="1" x14ac:dyDescent="0.25">
      <c r="A41" s="78">
        <v>27</v>
      </c>
      <c r="B41" s="77" t="s">
        <v>48</v>
      </c>
      <c r="C41" s="65" t="s">
        <v>24</v>
      </c>
      <c r="D41" s="65" t="s">
        <v>56</v>
      </c>
      <c r="E41" s="65" t="s">
        <v>37</v>
      </c>
      <c r="F41" s="66" t="s">
        <v>34</v>
      </c>
      <c r="G41" s="31">
        <v>353.279</v>
      </c>
      <c r="H41" s="65" t="s">
        <v>129</v>
      </c>
    </row>
    <row r="42" spans="1:9" ht="64.5" customHeight="1" x14ac:dyDescent="0.25">
      <c r="A42" s="78">
        <v>28</v>
      </c>
      <c r="B42" s="77" t="s">
        <v>80</v>
      </c>
      <c r="C42" s="65" t="s">
        <v>70</v>
      </c>
      <c r="D42" s="65" t="s">
        <v>52</v>
      </c>
      <c r="E42" s="65" t="s">
        <v>121</v>
      </c>
      <c r="F42" s="66" t="s">
        <v>71</v>
      </c>
      <c r="G42" s="31">
        <v>1219.9690000000001</v>
      </c>
      <c r="H42" s="65" t="s">
        <v>129</v>
      </c>
    </row>
    <row r="43" spans="1:9" ht="64.5" customHeight="1" x14ac:dyDescent="0.25">
      <c r="A43" s="78">
        <v>29</v>
      </c>
      <c r="B43" s="77" t="s">
        <v>79</v>
      </c>
      <c r="C43" s="65" t="s">
        <v>72</v>
      </c>
      <c r="D43" s="65" t="s">
        <v>78</v>
      </c>
      <c r="E43" s="65" t="s">
        <v>122</v>
      </c>
      <c r="F43" s="66" t="s">
        <v>73</v>
      </c>
      <c r="G43" s="31">
        <v>1987.5820000000001</v>
      </c>
      <c r="H43" s="65" t="s">
        <v>129</v>
      </c>
    </row>
    <row r="44" spans="1:9" ht="61.5" customHeight="1" x14ac:dyDescent="0.25">
      <c r="A44" s="78">
        <v>30</v>
      </c>
      <c r="B44" s="77" t="s">
        <v>42</v>
      </c>
      <c r="C44" s="65" t="s">
        <v>26</v>
      </c>
      <c r="D44" s="65" t="s">
        <v>109</v>
      </c>
      <c r="E44" s="65" t="s">
        <v>124</v>
      </c>
      <c r="F44" s="65" t="s">
        <v>35</v>
      </c>
      <c r="G44" s="31">
        <f>147+147</f>
        <v>294</v>
      </c>
      <c r="H44" s="80" t="s">
        <v>146</v>
      </c>
    </row>
    <row r="45" spans="1:9" ht="66.75" customHeight="1" x14ac:dyDescent="0.25">
      <c r="A45" s="6">
        <v>31</v>
      </c>
      <c r="B45" s="77" t="s">
        <v>144</v>
      </c>
      <c r="C45" s="65" t="s">
        <v>143</v>
      </c>
      <c r="D45" s="65" t="s">
        <v>161</v>
      </c>
      <c r="E45" s="65" t="s">
        <v>160</v>
      </c>
      <c r="F45" s="65" t="s">
        <v>145</v>
      </c>
      <c r="G45" s="31">
        <v>253.4</v>
      </c>
      <c r="H45" s="65" t="s">
        <v>129</v>
      </c>
    </row>
    <row r="46" spans="1:9" ht="27.75" customHeight="1" x14ac:dyDescent="0.25">
      <c r="A46" s="99">
        <v>32</v>
      </c>
      <c r="B46" s="97" t="s">
        <v>43</v>
      </c>
      <c r="C46" s="95" t="s">
        <v>25</v>
      </c>
      <c r="D46" s="95" t="s">
        <v>55</v>
      </c>
      <c r="E46" s="95" t="s">
        <v>123</v>
      </c>
      <c r="F46" s="95" t="s">
        <v>41</v>
      </c>
      <c r="G46" s="28">
        <v>27816.35</v>
      </c>
      <c r="H46" s="65" t="s">
        <v>129</v>
      </c>
      <c r="I46" s="13"/>
    </row>
    <row r="47" spans="1:9" ht="26.25" customHeight="1" x14ac:dyDescent="0.25">
      <c r="A47" s="100"/>
      <c r="B47" s="108"/>
      <c r="C47" s="102"/>
      <c r="D47" s="102"/>
      <c r="E47" s="102"/>
      <c r="F47" s="102"/>
      <c r="G47" s="28">
        <v>5599.8530000000001</v>
      </c>
      <c r="H47" s="65" t="s">
        <v>129</v>
      </c>
      <c r="I47" s="13"/>
    </row>
    <row r="48" spans="1:9" ht="24.75" customHeight="1" x14ac:dyDescent="0.25">
      <c r="A48" s="101"/>
      <c r="B48" s="98"/>
      <c r="C48" s="96"/>
      <c r="D48" s="96"/>
      <c r="E48" s="96"/>
      <c r="F48" s="96"/>
      <c r="G48" s="28">
        <f>5036+272</f>
        <v>5308</v>
      </c>
      <c r="H48" s="65" t="s">
        <v>129</v>
      </c>
      <c r="I48" s="13"/>
    </row>
    <row r="49" spans="1:10" ht="90" x14ac:dyDescent="0.25">
      <c r="A49" s="6">
        <v>33</v>
      </c>
      <c r="B49" s="77" t="s">
        <v>101</v>
      </c>
      <c r="C49" s="65" t="s">
        <v>98</v>
      </c>
      <c r="D49" s="65" t="s">
        <v>110</v>
      </c>
      <c r="E49" s="65" t="s">
        <v>112</v>
      </c>
      <c r="F49" s="65" t="s">
        <v>111</v>
      </c>
      <c r="G49" s="28">
        <v>1081.0920000000001</v>
      </c>
      <c r="H49" s="65" t="s">
        <v>129</v>
      </c>
    </row>
    <row r="50" spans="1:10" x14ac:dyDescent="0.25">
      <c r="A50" s="6"/>
      <c r="B50" s="7"/>
      <c r="C50" s="7"/>
      <c r="D50" s="7"/>
      <c r="E50" s="7"/>
      <c r="F50" s="8" t="s">
        <v>14</v>
      </c>
      <c r="G50" s="9">
        <f>SUM(G4:G49)</f>
        <v>160088.53799999997</v>
      </c>
      <c r="H50" s="7"/>
    </row>
    <row r="51" spans="1:10" x14ac:dyDescent="0.25">
      <c r="A51" s="10"/>
      <c r="B51" s="11"/>
      <c r="C51" s="11"/>
      <c r="D51" s="11"/>
      <c r="E51" s="11"/>
      <c r="F51" s="11"/>
      <c r="G51" s="12"/>
      <c r="H51" s="4"/>
    </row>
    <row r="52" spans="1:10" x14ac:dyDescent="0.25">
      <c r="F52" s="11" t="s">
        <v>125</v>
      </c>
      <c r="G52" s="94">
        <f>G46+G47+G25+G26+G48+G32+G33+G34+G35+G36+G37+G38+G39+G40+G41+G42+G43+G44+G45+G49+G22+G14+G15+G1+G17+G13+G24+G21+G19+G11+G12+G27+G28+G29+G30+G31+G23</f>
        <v>149024.53799999997</v>
      </c>
      <c r="H52" s="39"/>
    </row>
    <row r="53" spans="1:10" hidden="1" x14ac:dyDescent="0.25"/>
    <row r="54" spans="1:10" hidden="1" x14ac:dyDescent="0.25"/>
    <row r="55" spans="1:10" hidden="1" x14ac:dyDescent="0.25">
      <c r="F55" s="3" t="s">
        <v>84</v>
      </c>
      <c r="G55" s="5"/>
    </row>
    <row r="56" spans="1:10" hidden="1" x14ac:dyDescent="0.25">
      <c r="F56" s="3" t="s">
        <v>85</v>
      </c>
      <c r="G56" s="5"/>
    </row>
    <row r="57" spans="1:10" hidden="1" x14ac:dyDescent="0.25">
      <c r="F57" s="3" t="s">
        <v>86</v>
      </c>
      <c r="G57" s="5"/>
    </row>
    <row r="58" spans="1:10" hidden="1" x14ac:dyDescent="0.25">
      <c r="F58" s="3" t="s">
        <v>87</v>
      </c>
      <c r="G58" s="5"/>
    </row>
    <row r="59" spans="1:10" hidden="1" x14ac:dyDescent="0.25">
      <c r="G59" s="5"/>
    </row>
    <row r="60" spans="1:10" hidden="1" x14ac:dyDescent="0.25">
      <c r="G60" s="5"/>
    </row>
    <row r="61" spans="1:10" x14ac:dyDescent="0.25">
      <c r="H61" s="5"/>
    </row>
    <row r="62" spans="1:10" x14ac:dyDescent="0.25">
      <c r="F62" s="16" t="s">
        <v>96</v>
      </c>
      <c r="G62" s="14">
        <f>SUM(G4:G31)</f>
        <v>96295.739000000001</v>
      </c>
      <c r="H62" s="17">
        <v>17</v>
      </c>
      <c r="J62" s="2"/>
    </row>
    <row r="63" spans="1:10" x14ac:dyDescent="0.25">
      <c r="F63" s="18" t="s">
        <v>127</v>
      </c>
      <c r="G63" s="15">
        <f>SUM(G32:G45)</f>
        <v>23987.504000000001</v>
      </c>
      <c r="H63" s="19">
        <v>14</v>
      </c>
    </row>
    <row r="64" spans="1:10" ht="19.5" customHeight="1" x14ac:dyDescent="0.25">
      <c r="F64" s="20" t="s">
        <v>169</v>
      </c>
      <c r="G64" s="21">
        <f>SUM(G46:G49)</f>
        <v>39805.294999999998</v>
      </c>
      <c r="H64" s="22">
        <v>2</v>
      </c>
    </row>
    <row r="65" spans="5:10" x14ac:dyDescent="0.25">
      <c r="F65" s="25"/>
      <c r="G65" s="23"/>
      <c r="H65" s="24">
        <f>H62+H63+H64</f>
        <v>33</v>
      </c>
    </row>
    <row r="66" spans="5:10" x14ac:dyDescent="0.25">
      <c r="E66" s="106"/>
      <c r="F66" s="106"/>
      <c r="G66" s="106"/>
      <c r="H66" s="106"/>
      <c r="I66" s="81"/>
      <c r="J66" s="81"/>
    </row>
    <row r="67" spans="5:10" ht="40.5" customHeight="1" x14ac:dyDescent="0.25">
      <c r="E67" s="82"/>
      <c r="F67" s="26"/>
      <c r="G67" s="26"/>
      <c r="I67" s="81"/>
      <c r="J67" s="81"/>
    </row>
    <row r="68" spans="5:10" ht="45.75" customHeight="1" x14ac:dyDescent="0.25">
      <c r="E68" s="85"/>
      <c r="F68" s="11"/>
      <c r="I68" s="81"/>
      <c r="J68" s="81"/>
    </row>
    <row r="69" spans="5:10" ht="24" customHeight="1" x14ac:dyDescent="0.25">
      <c r="E69" s="57"/>
      <c r="F69" s="118"/>
      <c r="I69" s="81"/>
      <c r="J69" s="81"/>
    </row>
    <row r="70" spans="5:10" ht="24" customHeight="1" x14ac:dyDescent="0.25">
      <c r="E70" s="57"/>
      <c r="F70" s="119"/>
      <c r="I70" s="81"/>
      <c r="J70" s="81"/>
    </row>
    <row r="71" spans="5:10" x14ac:dyDescent="0.25">
      <c r="E71" s="85"/>
      <c r="F71" s="83"/>
      <c r="G71" s="83"/>
      <c r="H71" s="84"/>
      <c r="I71" s="81"/>
      <c r="J71" s="81"/>
    </row>
    <row r="72" spans="5:10" x14ac:dyDescent="0.25">
      <c r="E72" s="57"/>
      <c r="F72" s="55"/>
      <c r="G72" s="83"/>
      <c r="H72" s="57"/>
      <c r="I72" s="81"/>
      <c r="J72" s="81"/>
    </row>
    <row r="73" spans="5:10" ht="30" customHeight="1" x14ac:dyDescent="0.25">
      <c r="E73" s="57"/>
      <c r="F73" s="55"/>
      <c r="G73" s="83"/>
      <c r="H73" s="84"/>
      <c r="I73" s="81"/>
      <c r="J73" s="81"/>
    </row>
    <row r="74" spans="5:10" ht="23.25" customHeight="1" x14ac:dyDescent="0.25">
      <c r="E74" s="57"/>
      <c r="F74" s="55"/>
      <c r="G74" s="83"/>
      <c r="H74" s="84"/>
      <c r="I74" s="81"/>
      <c r="J74" s="81"/>
    </row>
    <row r="75" spans="5:10" x14ac:dyDescent="0.25">
      <c r="E75" s="57"/>
      <c r="F75" s="57"/>
      <c r="G75" s="57"/>
      <c r="H75" s="57"/>
      <c r="I75" s="81"/>
      <c r="J75" s="81"/>
    </row>
    <row r="76" spans="5:10" x14ac:dyDescent="0.25">
      <c r="E76" s="57"/>
      <c r="F76" s="58"/>
      <c r="G76" s="86"/>
      <c r="H76" s="87"/>
      <c r="I76" s="81"/>
      <c r="J76" s="81"/>
    </row>
    <row r="77" spans="5:10" x14ac:dyDescent="0.25">
      <c r="E77" s="57"/>
      <c r="F77" s="57"/>
      <c r="G77" s="88"/>
      <c r="H77" s="57"/>
      <c r="I77" s="81"/>
      <c r="J77" s="81"/>
    </row>
    <row r="78" spans="5:10" x14ac:dyDescent="0.25">
      <c r="E78" s="57"/>
      <c r="F78" s="57"/>
      <c r="G78" s="57"/>
      <c r="H78" s="57"/>
      <c r="I78" s="81"/>
      <c r="J78" s="81"/>
    </row>
    <row r="79" spans="5:10" x14ac:dyDescent="0.25">
      <c r="E79" s="57"/>
      <c r="F79" s="57"/>
      <c r="G79" s="57"/>
      <c r="H79" s="57"/>
      <c r="I79" s="81"/>
      <c r="J79" s="81"/>
    </row>
    <row r="80" spans="5:10" x14ac:dyDescent="0.25">
      <c r="E80" s="57"/>
      <c r="F80" s="57"/>
      <c r="G80" s="89"/>
      <c r="H80" s="90"/>
      <c r="I80" s="91"/>
      <c r="J80" s="81"/>
    </row>
    <row r="81" spans="5:10" x14ac:dyDescent="0.25">
      <c r="E81" s="57"/>
      <c r="F81" s="57"/>
      <c r="G81" s="92"/>
      <c r="H81" s="93"/>
      <c r="I81" s="81"/>
      <c r="J81" s="81"/>
    </row>
    <row r="82" spans="5:10" x14ac:dyDescent="0.25">
      <c r="E82" s="57"/>
      <c r="F82" s="57"/>
      <c r="G82" s="57"/>
      <c r="H82" s="57"/>
      <c r="I82" s="81"/>
      <c r="J82" s="81"/>
    </row>
    <row r="83" spans="5:10" x14ac:dyDescent="0.25">
      <c r="E83" s="57"/>
      <c r="F83" s="57"/>
      <c r="G83" s="57"/>
      <c r="H83" s="57"/>
      <c r="I83" s="81"/>
      <c r="J83" s="81"/>
    </row>
    <row r="84" spans="5:10" x14ac:dyDescent="0.25">
      <c r="E84" s="57"/>
      <c r="F84" s="57"/>
      <c r="G84" s="57"/>
      <c r="H84" s="57"/>
      <c r="I84" s="81"/>
      <c r="J84" s="81"/>
    </row>
    <row r="85" spans="5:10" x14ac:dyDescent="0.25">
      <c r="E85" s="57"/>
      <c r="F85" s="57"/>
      <c r="G85" s="57"/>
      <c r="H85" s="57"/>
      <c r="I85" s="81"/>
      <c r="J85" s="81"/>
    </row>
    <row r="86" spans="5:10" x14ac:dyDescent="0.25">
      <c r="E86" s="57"/>
      <c r="F86" s="57"/>
      <c r="G86" s="57"/>
      <c r="H86" s="57"/>
      <c r="I86" s="81"/>
      <c r="J86" s="81"/>
    </row>
    <row r="87" spans="5:10" x14ac:dyDescent="0.25">
      <c r="E87" s="57"/>
      <c r="F87" s="57"/>
      <c r="G87" s="57"/>
      <c r="H87" s="57"/>
      <c r="I87" s="81"/>
      <c r="J87" s="81"/>
    </row>
    <row r="88" spans="5:10" x14ac:dyDescent="0.25">
      <c r="E88" s="57"/>
      <c r="F88" s="57"/>
      <c r="G88" s="57"/>
      <c r="H88" s="57"/>
      <c r="I88" s="81"/>
      <c r="J88" s="81"/>
    </row>
    <row r="89" spans="5:10" x14ac:dyDescent="0.25">
      <c r="E89" s="57"/>
      <c r="F89" s="57"/>
      <c r="G89" s="57"/>
      <c r="H89" s="57"/>
      <c r="I89" s="81"/>
      <c r="J89" s="81"/>
    </row>
    <row r="90" spans="5:10" x14ac:dyDescent="0.25">
      <c r="E90" s="57"/>
      <c r="F90" s="57"/>
      <c r="G90" s="57"/>
      <c r="H90" s="57"/>
      <c r="I90" s="81"/>
      <c r="J90" s="81"/>
    </row>
    <row r="91" spans="5:10" x14ac:dyDescent="0.25">
      <c r="E91" s="57"/>
      <c r="F91" s="57"/>
      <c r="G91" s="57"/>
      <c r="H91" s="57"/>
      <c r="I91" s="81"/>
      <c r="J91" s="81"/>
    </row>
    <row r="92" spans="5:10" x14ac:dyDescent="0.25">
      <c r="E92" s="57"/>
      <c r="F92" s="57"/>
      <c r="G92" s="57"/>
      <c r="H92" s="57"/>
      <c r="I92" s="81"/>
      <c r="J92" s="81"/>
    </row>
    <row r="93" spans="5:10" x14ac:dyDescent="0.25">
      <c r="E93" s="57"/>
      <c r="F93" s="57"/>
      <c r="G93" s="57"/>
      <c r="H93" s="57"/>
      <c r="I93" s="81"/>
      <c r="J93" s="81"/>
    </row>
  </sheetData>
  <autoFilter ref="F1:F63"/>
  <mergeCells count="44">
    <mergeCell ref="E66:H66"/>
    <mergeCell ref="F27:F31"/>
    <mergeCell ref="C27:C31"/>
    <mergeCell ref="A1:H1"/>
    <mergeCell ref="A4:A5"/>
    <mergeCell ref="B46:B48"/>
    <mergeCell ref="C46:C48"/>
    <mergeCell ref="D46:D48"/>
    <mergeCell ref="E46:E48"/>
    <mergeCell ref="F46:F48"/>
    <mergeCell ref="B25:B26"/>
    <mergeCell ref="C25:C26"/>
    <mergeCell ref="D25:D26"/>
    <mergeCell ref="E25:E26"/>
    <mergeCell ref="F25:F26"/>
    <mergeCell ref="A25:A26"/>
    <mergeCell ref="A46:A48"/>
    <mergeCell ref="C18:C19"/>
    <mergeCell ref="D18:D19"/>
    <mergeCell ref="E18:E19"/>
    <mergeCell ref="B27:B31"/>
    <mergeCell ref="D27:D31"/>
    <mergeCell ref="E27:E31"/>
    <mergeCell ref="E22:E23"/>
    <mergeCell ref="B4:B5"/>
    <mergeCell ref="C4:C5"/>
    <mergeCell ref="D4:D5"/>
    <mergeCell ref="E4:E5"/>
    <mergeCell ref="F4:F5"/>
    <mergeCell ref="F22:F23"/>
    <mergeCell ref="B22:B23"/>
    <mergeCell ref="A27:A31"/>
    <mergeCell ref="C14:C17"/>
    <mergeCell ref="D14:D17"/>
    <mergeCell ref="A22:A23"/>
    <mergeCell ref="C22:C23"/>
    <mergeCell ref="D22:D23"/>
    <mergeCell ref="A14:A17"/>
    <mergeCell ref="B14:B17"/>
    <mergeCell ref="E14:E17"/>
    <mergeCell ref="F14:F17"/>
    <mergeCell ref="F18:F19"/>
    <mergeCell ref="B18:B19"/>
    <mergeCell ref="A18:A19"/>
  </mergeCells>
  <hyperlinks>
    <hyperlink ref="E45" r:id="rId1" display="yulia.ru-90@mail.ru"/>
  </hyperlinks>
  <pageMargins left="0.7" right="0.7" top="0.75" bottom="0.75" header="0.3" footer="0.3"/>
  <pageSetup paperSize="9" scale="32" orientation="portrait" r:id="rId2"/>
  <rowBreaks count="2" manualBreakCount="2">
    <brk id="21" max="11" man="1"/>
    <brk id="4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view="pageBreakPreview" topLeftCell="B39" zoomScale="90" zoomScaleNormal="90" zoomScaleSheetLayoutView="90" workbookViewId="0">
      <selection activeCell="C25" sqref="C25:C26"/>
    </sheetView>
  </sheetViews>
  <sheetFormatPr defaultRowHeight="15" x14ac:dyDescent="0.25"/>
  <cols>
    <col min="1" max="1" width="6.5703125" customWidth="1"/>
    <col min="2" max="2" width="17" style="3" customWidth="1"/>
    <col min="3" max="3" width="28.28515625" style="3" customWidth="1"/>
    <col min="4" max="4" width="30.140625" style="3" customWidth="1"/>
    <col min="5" max="5" width="35.42578125" style="3" customWidth="1"/>
    <col min="6" max="6" width="25.7109375" style="3" customWidth="1"/>
    <col min="7" max="7" width="15.5703125" style="3" customWidth="1"/>
    <col min="8" max="8" width="42.42578125" style="3" customWidth="1"/>
    <col min="9" max="9" width="12.7109375" bestFit="1" customWidth="1"/>
  </cols>
  <sheetData>
    <row r="1" spans="1:8" ht="36.75" customHeight="1" x14ac:dyDescent="0.25">
      <c r="A1" s="107" t="s">
        <v>57</v>
      </c>
      <c r="B1" s="107"/>
      <c r="C1" s="107"/>
      <c r="D1" s="107"/>
      <c r="E1" s="107"/>
      <c r="F1" s="107"/>
      <c r="G1" s="107"/>
      <c r="H1" s="107"/>
    </row>
    <row r="2" spans="1:8" x14ac:dyDescent="0.25">
      <c r="A2" s="1"/>
    </row>
    <row r="3" spans="1:8" ht="30" customHeight="1" x14ac:dyDescent="0.25">
      <c r="A3" s="6" t="s">
        <v>0</v>
      </c>
      <c r="B3" s="7" t="s">
        <v>16</v>
      </c>
      <c r="C3" s="7" t="s">
        <v>1</v>
      </c>
      <c r="D3" s="7" t="s">
        <v>2</v>
      </c>
      <c r="E3" s="7" t="s">
        <v>17</v>
      </c>
      <c r="F3" s="7" t="s">
        <v>3</v>
      </c>
      <c r="G3" s="7" t="s">
        <v>27</v>
      </c>
      <c r="H3" s="7" t="s">
        <v>4</v>
      </c>
    </row>
    <row r="4" spans="1:8" hidden="1" x14ac:dyDescent="0.25">
      <c r="A4" s="111">
        <v>1</v>
      </c>
      <c r="B4" s="113">
        <v>8608061629</v>
      </c>
      <c r="C4" s="113" t="s">
        <v>5</v>
      </c>
      <c r="D4" s="113" t="s">
        <v>6</v>
      </c>
      <c r="E4" s="113" t="s">
        <v>15</v>
      </c>
      <c r="F4" s="113" t="s">
        <v>7</v>
      </c>
      <c r="G4" s="27">
        <v>6499.4</v>
      </c>
      <c r="H4" s="32" t="s">
        <v>129</v>
      </c>
    </row>
    <row r="5" spans="1:8" ht="45" hidden="1" x14ac:dyDescent="0.25">
      <c r="A5" s="112"/>
      <c r="B5" s="114"/>
      <c r="C5" s="114"/>
      <c r="D5" s="114"/>
      <c r="E5" s="114"/>
      <c r="F5" s="114"/>
      <c r="G5" s="27">
        <v>200</v>
      </c>
      <c r="H5" s="32" t="s">
        <v>134</v>
      </c>
    </row>
    <row r="6" spans="1:8" ht="75" hidden="1" x14ac:dyDescent="0.25">
      <c r="A6" s="33">
        <v>2</v>
      </c>
      <c r="B6" s="34">
        <v>8608061749</v>
      </c>
      <c r="C6" s="34" t="s">
        <v>12</v>
      </c>
      <c r="D6" s="34" t="s">
        <v>88</v>
      </c>
      <c r="E6" s="34" t="s">
        <v>89</v>
      </c>
      <c r="F6" s="34" t="s">
        <v>13</v>
      </c>
      <c r="G6" s="27">
        <v>2992.1</v>
      </c>
      <c r="H6" s="32" t="s">
        <v>129</v>
      </c>
    </row>
    <row r="7" spans="1:8" ht="45" hidden="1" x14ac:dyDescent="0.25">
      <c r="A7" s="35">
        <v>3</v>
      </c>
      <c r="B7" s="32">
        <v>8608063070</v>
      </c>
      <c r="C7" s="32" t="s">
        <v>136</v>
      </c>
      <c r="D7" s="34" t="s">
        <v>158</v>
      </c>
      <c r="E7" s="32" t="s">
        <v>163</v>
      </c>
      <c r="F7" s="32" t="s">
        <v>164</v>
      </c>
      <c r="G7" s="27">
        <v>200</v>
      </c>
      <c r="H7" s="32" t="s">
        <v>134</v>
      </c>
    </row>
    <row r="8" spans="1:8" ht="45" hidden="1" x14ac:dyDescent="0.25">
      <c r="A8" s="35">
        <v>4</v>
      </c>
      <c r="B8" s="32">
        <v>8608063136</v>
      </c>
      <c r="C8" s="32" t="s">
        <v>135</v>
      </c>
      <c r="D8" s="34" t="s">
        <v>157</v>
      </c>
      <c r="E8" s="32" t="s">
        <v>165</v>
      </c>
      <c r="F8" s="32" t="s">
        <v>166</v>
      </c>
      <c r="G8" s="27">
        <v>200</v>
      </c>
      <c r="H8" s="32" t="s">
        <v>134</v>
      </c>
    </row>
    <row r="9" spans="1:8" ht="75" hidden="1" x14ac:dyDescent="0.25">
      <c r="A9" s="35">
        <v>5</v>
      </c>
      <c r="B9" s="32">
        <v>8608150886</v>
      </c>
      <c r="C9" s="32" t="s">
        <v>126</v>
      </c>
      <c r="D9" s="32" t="s">
        <v>8</v>
      </c>
      <c r="E9" s="32" t="s">
        <v>152</v>
      </c>
      <c r="F9" s="32" t="s">
        <v>9</v>
      </c>
      <c r="G9" s="27">
        <v>200</v>
      </c>
      <c r="H9" s="32" t="s">
        <v>134</v>
      </c>
    </row>
    <row r="10" spans="1:8" ht="60" hidden="1" x14ac:dyDescent="0.25">
      <c r="A10" s="36">
        <v>6</v>
      </c>
      <c r="B10" s="32">
        <v>8608150967</v>
      </c>
      <c r="C10" s="32" t="s">
        <v>58</v>
      </c>
      <c r="D10" s="32" t="s">
        <v>59</v>
      </c>
      <c r="E10" s="32" t="s">
        <v>113</v>
      </c>
      <c r="F10" s="32" t="s">
        <v>60</v>
      </c>
      <c r="G10" s="27">
        <v>200</v>
      </c>
      <c r="H10" s="32" t="s">
        <v>134</v>
      </c>
    </row>
    <row r="11" spans="1:8" s="68" customFormat="1" ht="48.75" customHeight="1" x14ac:dyDescent="0.25">
      <c r="A11" s="6">
        <v>7</v>
      </c>
      <c r="B11" s="65">
        <v>8608061964</v>
      </c>
      <c r="C11" s="65" t="s">
        <v>133</v>
      </c>
      <c r="D11" s="65" t="s">
        <v>153</v>
      </c>
      <c r="E11" s="65" t="s">
        <v>151</v>
      </c>
      <c r="F11" s="65" t="s">
        <v>150</v>
      </c>
      <c r="G11" s="66">
        <v>61.4</v>
      </c>
      <c r="H11" s="67" t="s">
        <v>129</v>
      </c>
    </row>
    <row r="12" spans="1:8" s="68" customFormat="1" ht="43.5" customHeight="1" x14ac:dyDescent="0.25">
      <c r="A12" s="69">
        <v>8</v>
      </c>
      <c r="B12" s="67">
        <v>8608062774</v>
      </c>
      <c r="C12" s="67" t="s">
        <v>137</v>
      </c>
      <c r="D12" s="65" t="s">
        <v>154</v>
      </c>
      <c r="E12" s="65" t="s">
        <v>156</v>
      </c>
      <c r="F12" s="65" t="s">
        <v>155</v>
      </c>
      <c r="G12" s="70">
        <v>61.4</v>
      </c>
      <c r="H12" s="67" t="s">
        <v>129</v>
      </c>
    </row>
    <row r="13" spans="1:8" s="68" customFormat="1" ht="90" x14ac:dyDescent="0.25">
      <c r="A13" s="6">
        <v>9</v>
      </c>
      <c r="B13" s="65">
        <v>8608062358</v>
      </c>
      <c r="C13" s="65" t="s">
        <v>61</v>
      </c>
      <c r="D13" s="65" t="s">
        <v>62</v>
      </c>
      <c r="E13" s="65" t="s">
        <v>114</v>
      </c>
      <c r="F13" s="65" t="s">
        <v>63</v>
      </c>
      <c r="G13" s="66">
        <v>61.4</v>
      </c>
      <c r="H13" s="65" t="s">
        <v>129</v>
      </c>
    </row>
    <row r="14" spans="1:8" s="68" customFormat="1" ht="15" customHeight="1" x14ac:dyDescent="0.25">
      <c r="A14" s="99">
        <v>10</v>
      </c>
      <c r="B14" s="95">
        <v>8608061594</v>
      </c>
      <c r="C14" s="95" t="s">
        <v>10</v>
      </c>
      <c r="D14" s="95" t="s">
        <v>64</v>
      </c>
      <c r="E14" s="95" t="s">
        <v>115</v>
      </c>
      <c r="F14" s="95" t="s">
        <v>11</v>
      </c>
      <c r="G14" s="66">
        <v>126.7</v>
      </c>
      <c r="H14" s="65" t="s">
        <v>129</v>
      </c>
    </row>
    <row r="15" spans="1:8" s="68" customFormat="1" x14ac:dyDescent="0.25">
      <c r="A15" s="100"/>
      <c r="B15" s="102"/>
      <c r="C15" s="102"/>
      <c r="D15" s="102"/>
      <c r="E15" s="102"/>
      <c r="F15" s="102"/>
      <c r="G15" s="66">
        <v>882</v>
      </c>
      <c r="H15" s="65" t="s">
        <v>129</v>
      </c>
    </row>
    <row r="16" spans="1:8" s="68" customFormat="1" ht="30" hidden="1" x14ac:dyDescent="0.25">
      <c r="A16" s="100"/>
      <c r="B16" s="102"/>
      <c r="C16" s="102"/>
      <c r="D16" s="102"/>
      <c r="E16" s="102"/>
      <c r="F16" s="102"/>
      <c r="G16" s="66">
        <v>122.5</v>
      </c>
      <c r="H16" s="65" t="s">
        <v>132</v>
      </c>
    </row>
    <row r="17" spans="1:9" s="68" customFormat="1" x14ac:dyDescent="0.25">
      <c r="A17" s="101"/>
      <c r="B17" s="96"/>
      <c r="C17" s="96"/>
      <c r="D17" s="96"/>
      <c r="E17" s="96"/>
      <c r="F17" s="96"/>
      <c r="G17" s="66">
        <v>411.56299999999999</v>
      </c>
      <c r="H17" s="73">
        <v>46023</v>
      </c>
      <c r="I17" s="68" t="s">
        <v>142</v>
      </c>
    </row>
    <row r="18" spans="1:9" s="68" customFormat="1" ht="30" hidden="1" x14ac:dyDescent="0.25">
      <c r="A18" s="99">
        <v>11</v>
      </c>
      <c r="B18" s="95">
        <v>8608062943</v>
      </c>
      <c r="C18" s="95" t="s">
        <v>93</v>
      </c>
      <c r="D18" s="95" t="s">
        <v>94</v>
      </c>
      <c r="E18" s="95" t="s">
        <v>116</v>
      </c>
      <c r="F18" s="95" t="s">
        <v>95</v>
      </c>
      <c r="G18" s="66">
        <v>150</v>
      </c>
      <c r="H18" s="65" t="s">
        <v>132</v>
      </c>
    </row>
    <row r="19" spans="1:9" s="68" customFormat="1" ht="45" customHeight="1" x14ac:dyDescent="0.25">
      <c r="A19" s="101"/>
      <c r="B19" s="96"/>
      <c r="C19" s="96"/>
      <c r="D19" s="96"/>
      <c r="E19" s="96"/>
      <c r="F19" s="96"/>
      <c r="G19" s="66">
        <v>1750</v>
      </c>
      <c r="H19" s="65" t="s">
        <v>129</v>
      </c>
    </row>
    <row r="20" spans="1:9" s="68" customFormat="1" ht="60" hidden="1" x14ac:dyDescent="0.25">
      <c r="A20" s="6">
        <v>12</v>
      </c>
      <c r="B20" s="65">
        <v>8608063802</v>
      </c>
      <c r="C20" s="65" t="s">
        <v>138</v>
      </c>
      <c r="D20" s="65" t="s">
        <v>159</v>
      </c>
      <c r="E20" s="65" t="s">
        <v>167</v>
      </c>
      <c r="F20" s="65" t="s">
        <v>168</v>
      </c>
      <c r="G20" s="66">
        <v>300</v>
      </c>
      <c r="H20" s="65" t="s">
        <v>129</v>
      </c>
    </row>
    <row r="21" spans="1:9" s="68" customFormat="1" ht="90" x14ac:dyDescent="0.25">
      <c r="A21" s="6">
        <v>13</v>
      </c>
      <c r="B21" s="65">
        <v>8608062661</v>
      </c>
      <c r="C21" s="65" t="s">
        <v>65</v>
      </c>
      <c r="D21" s="65" t="s">
        <v>66</v>
      </c>
      <c r="E21" s="65" t="s">
        <v>117</v>
      </c>
      <c r="F21" s="65" t="s">
        <v>67</v>
      </c>
      <c r="G21" s="66">
        <f>99.7+99.7+61.4+1085</f>
        <v>1345.8</v>
      </c>
      <c r="H21" s="65" t="s">
        <v>129</v>
      </c>
    </row>
    <row r="22" spans="1:9" s="68" customFormat="1" ht="65.25" customHeight="1" x14ac:dyDescent="0.25">
      <c r="A22" s="99">
        <v>14</v>
      </c>
      <c r="B22" s="97" t="s">
        <v>102</v>
      </c>
      <c r="C22" s="95" t="s">
        <v>99</v>
      </c>
      <c r="D22" s="95" t="s">
        <v>107</v>
      </c>
      <c r="E22" s="95" t="s">
        <v>105</v>
      </c>
      <c r="F22" s="95" t="s">
        <v>106</v>
      </c>
      <c r="G22" s="66">
        <f>15407.074</f>
        <v>15407.074000000001</v>
      </c>
      <c r="H22" s="65" t="s">
        <v>129</v>
      </c>
      <c r="I22" s="68" t="s">
        <v>175</v>
      </c>
    </row>
    <row r="23" spans="1:9" s="68" customFormat="1" ht="25.5" customHeight="1" x14ac:dyDescent="0.25">
      <c r="A23" s="101"/>
      <c r="B23" s="98"/>
      <c r="C23" s="96"/>
      <c r="D23" s="96"/>
      <c r="E23" s="96"/>
      <c r="F23" s="96"/>
      <c r="G23" s="66">
        <v>7859.3</v>
      </c>
      <c r="H23" s="65" t="s">
        <v>162</v>
      </c>
      <c r="I23" s="68" t="s">
        <v>176</v>
      </c>
    </row>
    <row r="24" spans="1:9" s="68" customFormat="1" ht="75.75" customHeight="1" x14ac:dyDescent="0.25">
      <c r="A24" s="74">
        <v>15</v>
      </c>
      <c r="B24" s="75" t="s">
        <v>90</v>
      </c>
      <c r="C24" s="65" t="s">
        <v>108</v>
      </c>
      <c r="D24" s="65" t="s">
        <v>91</v>
      </c>
      <c r="E24" s="76" t="s">
        <v>120</v>
      </c>
      <c r="F24" s="76" t="s">
        <v>92</v>
      </c>
      <c r="G24" s="66">
        <v>61.4</v>
      </c>
      <c r="H24" s="65" t="s">
        <v>129</v>
      </c>
    </row>
    <row r="25" spans="1:9" s="68" customFormat="1" ht="36.75" customHeight="1" x14ac:dyDescent="0.25">
      <c r="A25" s="109">
        <v>16</v>
      </c>
      <c r="B25" s="97" t="s">
        <v>75</v>
      </c>
      <c r="C25" s="95" t="s">
        <v>74</v>
      </c>
      <c r="D25" s="95" t="s">
        <v>77</v>
      </c>
      <c r="E25" s="95" t="s">
        <v>76</v>
      </c>
      <c r="F25" s="95" t="s">
        <v>41</v>
      </c>
      <c r="G25" s="66">
        <v>41524.502</v>
      </c>
      <c r="H25" s="65" t="s">
        <v>129</v>
      </c>
    </row>
    <row r="26" spans="1:9" s="68" customFormat="1" ht="60" customHeight="1" x14ac:dyDescent="0.25">
      <c r="A26" s="110"/>
      <c r="B26" s="98"/>
      <c r="C26" s="96"/>
      <c r="D26" s="96"/>
      <c r="E26" s="96"/>
      <c r="F26" s="102"/>
      <c r="G26" s="66">
        <v>8072</v>
      </c>
      <c r="H26" s="65" t="s">
        <v>129</v>
      </c>
    </row>
    <row r="27" spans="1:9" s="68" customFormat="1" ht="15" customHeight="1" x14ac:dyDescent="0.25">
      <c r="A27" s="99">
        <v>17</v>
      </c>
      <c r="B27" s="103" t="s">
        <v>130</v>
      </c>
      <c r="C27" s="103" t="s">
        <v>131</v>
      </c>
      <c r="D27" s="95" t="s">
        <v>149</v>
      </c>
      <c r="E27" s="95" t="s">
        <v>148</v>
      </c>
      <c r="F27" s="95" t="s">
        <v>147</v>
      </c>
      <c r="G27" s="66">
        <v>126.7</v>
      </c>
      <c r="H27" s="65" t="s">
        <v>129</v>
      </c>
    </row>
    <row r="28" spans="1:9" s="68" customFormat="1" x14ac:dyDescent="0.25">
      <c r="A28" s="100"/>
      <c r="B28" s="104"/>
      <c r="C28" s="104"/>
      <c r="D28" s="102"/>
      <c r="E28" s="102"/>
      <c r="F28" s="102"/>
      <c r="G28" s="66">
        <v>126.7</v>
      </c>
      <c r="H28" s="65" t="s">
        <v>129</v>
      </c>
    </row>
    <row r="29" spans="1:9" s="68" customFormat="1" x14ac:dyDescent="0.25">
      <c r="A29" s="100"/>
      <c r="B29" s="104"/>
      <c r="C29" s="104"/>
      <c r="D29" s="102"/>
      <c r="E29" s="102"/>
      <c r="F29" s="102"/>
      <c r="G29" s="66">
        <v>126.7</v>
      </c>
      <c r="H29" s="65" t="s">
        <v>129</v>
      </c>
    </row>
    <row r="30" spans="1:9" s="68" customFormat="1" x14ac:dyDescent="0.25">
      <c r="A30" s="100"/>
      <c r="B30" s="104"/>
      <c r="C30" s="104"/>
      <c r="D30" s="102"/>
      <c r="E30" s="102"/>
      <c r="F30" s="102"/>
      <c r="G30" s="66">
        <v>6345.1</v>
      </c>
      <c r="H30" s="65" t="s">
        <v>129</v>
      </c>
    </row>
    <row r="31" spans="1:9" s="68" customFormat="1" x14ac:dyDescent="0.25">
      <c r="A31" s="101"/>
      <c r="B31" s="105"/>
      <c r="C31" s="105"/>
      <c r="D31" s="96"/>
      <c r="E31" s="96"/>
      <c r="F31" s="96"/>
      <c r="G31" s="66">
        <v>882</v>
      </c>
      <c r="H31" s="65" t="s">
        <v>129</v>
      </c>
    </row>
    <row r="32" spans="1:9" s="68" customFormat="1" ht="69" customHeight="1" x14ac:dyDescent="0.25">
      <c r="A32" s="6">
        <v>18</v>
      </c>
      <c r="B32" s="77" t="s">
        <v>81</v>
      </c>
      <c r="C32" s="65" t="s">
        <v>68</v>
      </c>
      <c r="D32" s="65" t="s">
        <v>82</v>
      </c>
      <c r="E32" s="65" t="s">
        <v>83</v>
      </c>
      <c r="F32" s="65" t="s">
        <v>69</v>
      </c>
      <c r="G32" s="66">
        <v>965.851</v>
      </c>
      <c r="H32" s="65" t="s">
        <v>129</v>
      </c>
    </row>
    <row r="33" spans="1:9" s="68" customFormat="1" ht="60" x14ac:dyDescent="0.25">
      <c r="A33" s="78">
        <v>19</v>
      </c>
      <c r="B33" s="65">
        <v>27305564688</v>
      </c>
      <c r="C33" s="65" t="s">
        <v>18</v>
      </c>
      <c r="D33" s="65" t="s">
        <v>53</v>
      </c>
      <c r="E33" s="65" t="s">
        <v>36</v>
      </c>
      <c r="F33" s="65" t="s">
        <v>28</v>
      </c>
      <c r="G33" s="66">
        <v>995.94799999999998</v>
      </c>
      <c r="H33" s="65" t="s">
        <v>129</v>
      </c>
      <c r="I33" s="79"/>
    </row>
    <row r="34" spans="1:9" s="68" customFormat="1" ht="63" customHeight="1" x14ac:dyDescent="0.25">
      <c r="A34" s="6">
        <v>20</v>
      </c>
      <c r="B34" s="77" t="s">
        <v>44</v>
      </c>
      <c r="C34" s="65" t="s">
        <v>19</v>
      </c>
      <c r="D34" s="65" t="s">
        <v>52</v>
      </c>
      <c r="E34" s="65" t="s">
        <v>118</v>
      </c>
      <c r="F34" s="65" t="s">
        <v>29</v>
      </c>
      <c r="G34" s="66">
        <v>9829.2780000000002</v>
      </c>
      <c r="H34" s="65" t="s">
        <v>129</v>
      </c>
    </row>
    <row r="35" spans="1:9" s="68" customFormat="1" ht="63" customHeight="1" x14ac:dyDescent="0.25">
      <c r="A35" s="78">
        <v>21</v>
      </c>
      <c r="B35" s="77" t="s">
        <v>45</v>
      </c>
      <c r="C35" s="65" t="s">
        <v>20</v>
      </c>
      <c r="D35" s="65" t="s">
        <v>46</v>
      </c>
      <c r="E35" s="65" t="s">
        <v>47</v>
      </c>
      <c r="F35" s="65" t="s">
        <v>30</v>
      </c>
      <c r="G35" s="66">
        <v>3001.52</v>
      </c>
      <c r="H35" s="65" t="s">
        <v>129</v>
      </c>
    </row>
    <row r="36" spans="1:9" s="68" customFormat="1" ht="69.75" customHeight="1" x14ac:dyDescent="0.25">
      <c r="A36" s="78">
        <v>22</v>
      </c>
      <c r="B36" s="77" t="s">
        <v>51</v>
      </c>
      <c r="C36" s="65" t="s">
        <v>21</v>
      </c>
      <c r="D36" s="65" t="s">
        <v>52</v>
      </c>
      <c r="E36" s="65" t="s">
        <v>40</v>
      </c>
      <c r="F36" s="65" t="s">
        <v>31</v>
      </c>
      <c r="G36" s="66">
        <v>1258.3209999999999</v>
      </c>
      <c r="H36" s="65" t="s">
        <v>129</v>
      </c>
    </row>
    <row r="37" spans="1:9" s="68" customFormat="1" ht="65.25" customHeight="1" x14ac:dyDescent="0.25">
      <c r="A37" s="78">
        <v>23</v>
      </c>
      <c r="B37" s="77" t="s">
        <v>140</v>
      </c>
      <c r="C37" s="65" t="s">
        <v>139</v>
      </c>
      <c r="D37" s="29"/>
      <c r="E37" s="65">
        <v>89285910086</v>
      </c>
      <c r="F37" s="65" t="s">
        <v>141</v>
      </c>
      <c r="G37" s="66">
        <v>51.210999999999999</v>
      </c>
      <c r="H37" s="65" t="s">
        <v>129</v>
      </c>
    </row>
    <row r="38" spans="1:9" s="68" customFormat="1" ht="61.5" customHeight="1" x14ac:dyDescent="0.25">
      <c r="A38" s="78">
        <v>24</v>
      </c>
      <c r="B38" s="77" t="s">
        <v>50</v>
      </c>
      <c r="C38" s="65" t="s">
        <v>22</v>
      </c>
      <c r="D38" s="65" t="s">
        <v>54</v>
      </c>
      <c r="E38" s="65" t="s">
        <v>38</v>
      </c>
      <c r="F38" s="65" t="s">
        <v>32</v>
      </c>
      <c r="G38" s="66">
        <v>3191.54</v>
      </c>
      <c r="H38" s="65" t="s">
        <v>129</v>
      </c>
    </row>
    <row r="39" spans="1:9" s="68" customFormat="1" ht="62.25" customHeight="1" x14ac:dyDescent="0.25">
      <c r="A39" s="78">
        <v>25</v>
      </c>
      <c r="B39" s="77" t="s">
        <v>49</v>
      </c>
      <c r="C39" s="65" t="s">
        <v>23</v>
      </c>
      <c r="D39" s="65" t="s">
        <v>52</v>
      </c>
      <c r="E39" s="65" t="s">
        <v>39</v>
      </c>
      <c r="F39" s="65" t="s">
        <v>33</v>
      </c>
      <c r="G39" s="66">
        <v>304.55900000000003</v>
      </c>
      <c r="H39" s="65" t="s">
        <v>129</v>
      </c>
    </row>
    <row r="40" spans="1:9" s="68" customFormat="1" ht="60" x14ac:dyDescent="0.25">
      <c r="A40" s="6">
        <v>26</v>
      </c>
      <c r="B40" s="77" t="s">
        <v>100</v>
      </c>
      <c r="C40" s="65" t="s">
        <v>97</v>
      </c>
      <c r="D40" s="65" t="s">
        <v>104</v>
      </c>
      <c r="E40" s="65" t="s">
        <v>119</v>
      </c>
      <c r="F40" s="65" t="s">
        <v>103</v>
      </c>
      <c r="G40" s="66">
        <v>281.04599999999999</v>
      </c>
      <c r="H40" s="65" t="s">
        <v>129</v>
      </c>
    </row>
    <row r="41" spans="1:9" s="68" customFormat="1" ht="64.5" customHeight="1" x14ac:dyDescent="0.25">
      <c r="A41" s="78">
        <v>27</v>
      </c>
      <c r="B41" s="77" t="s">
        <v>48</v>
      </c>
      <c r="C41" s="65" t="s">
        <v>24</v>
      </c>
      <c r="D41" s="65" t="s">
        <v>56</v>
      </c>
      <c r="E41" s="65" t="s">
        <v>37</v>
      </c>
      <c r="F41" s="65" t="s">
        <v>34</v>
      </c>
      <c r="G41" s="66">
        <v>353.279</v>
      </c>
      <c r="H41" s="65" t="s">
        <v>129</v>
      </c>
    </row>
    <row r="42" spans="1:9" s="68" customFormat="1" ht="64.5" customHeight="1" x14ac:dyDescent="0.25">
      <c r="A42" s="78">
        <v>28</v>
      </c>
      <c r="B42" s="77" t="s">
        <v>80</v>
      </c>
      <c r="C42" s="65" t="s">
        <v>70</v>
      </c>
      <c r="D42" s="65" t="s">
        <v>52</v>
      </c>
      <c r="E42" s="65" t="s">
        <v>121</v>
      </c>
      <c r="F42" s="65" t="s">
        <v>71</v>
      </c>
      <c r="G42" s="66">
        <v>1219.9690000000001</v>
      </c>
      <c r="H42" s="65" t="s">
        <v>129</v>
      </c>
    </row>
    <row r="43" spans="1:9" s="68" customFormat="1" ht="64.5" customHeight="1" x14ac:dyDescent="0.25">
      <c r="A43" s="78">
        <v>29</v>
      </c>
      <c r="B43" s="77" t="s">
        <v>79</v>
      </c>
      <c r="C43" s="65" t="s">
        <v>72</v>
      </c>
      <c r="D43" s="65" t="s">
        <v>78</v>
      </c>
      <c r="E43" s="65" t="s">
        <v>122</v>
      </c>
      <c r="F43" s="65" t="s">
        <v>73</v>
      </c>
      <c r="G43" s="66">
        <v>1987.5820000000001</v>
      </c>
      <c r="H43" s="65" t="s">
        <v>129</v>
      </c>
    </row>
    <row r="44" spans="1:9" s="68" customFormat="1" ht="61.5" customHeight="1" x14ac:dyDescent="0.25">
      <c r="A44" s="78">
        <v>30</v>
      </c>
      <c r="B44" s="77" t="s">
        <v>42</v>
      </c>
      <c r="C44" s="65" t="s">
        <v>26</v>
      </c>
      <c r="D44" s="65" t="s">
        <v>109</v>
      </c>
      <c r="E44" s="65" t="s">
        <v>124</v>
      </c>
      <c r="F44" s="65" t="s">
        <v>35</v>
      </c>
      <c r="G44" s="66">
        <f>147+147</f>
        <v>294</v>
      </c>
      <c r="H44" s="80" t="s">
        <v>146</v>
      </c>
    </row>
    <row r="45" spans="1:9" s="68" customFormat="1" ht="66.75" customHeight="1" x14ac:dyDescent="0.25">
      <c r="A45" s="6">
        <v>31</v>
      </c>
      <c r="B45" s="77" t="s">
        <v>144</v>
      </c>
      <c r="C45" s="65" t="s">
        <v>143</v>
      </c>
      <c r="D45" s="65" t="s">
        <v>161</v>
      </c>
      <c r="E45" s="65" t="s">
        <v>160</v>
      </c>
      <c r="F45" s="65" t="s">
        <v>145</v>
      </c>
      <c r="G45" s="66">
        <v>253.4</v>
      </c>
      <c r="H45" s="65" t="s">
        <v>129</v>
      </c>
    </row>
    <row r="46" spans="1:9" s="68" customFormat="1" ht="27.75" customHeight="1" x14ac:dyDescent="0.25">
      <c r="A46" s="99">
        <v>32</v>
      </c>
      <c r="B46" s="97" t="s">
        <v>43</v>
      </c>
      <c r="C46" s="95" t="s">
        <v>25</v>
      </c>
      <c r="D46" s="95" t="s">
        <v>55</v>
      </c>
      <c r="E46" s="95" t="s">
        <v>123</v>
      </c>
      <c r="F46" s="95" t="s">
        <v>41</v>
      </c>
      <c r="G46" s="66">
        <v>27816.35</v>
      </c>
      <c r="H46" s="65" t="s">
        <v>129</v>
      </c>
      <c r="I46" s="79"/>
    </row>
    <row r="47" spans="1:9" s="68" customFormat="1" ht="26.25" customHeight="1" x14ac:dyDescent="0.25">
      <c r="A47" s="100"/>
      <c r="B47" s="108"/>
      <c r="C47" s="102"/>
      <c r="D47" s="102"/>
      <c r="E47" s="102"/>
      <c r="F47" s="102"/>
      <c r="G47" s="66">
        <v>5599.8530000000001</v>
      </c>
      <c r="H47" s="65" t="s">
        <v>129</v>
      </c>
      <c r="I47" s="79"/>
    </row>
    <row r="48" spans="1:9" s="68" customFormat="1" ht="24.75" customHeight="1" x14ac:dyDescent="0.25">
      <c r="A48" s="101"/>
      <c r="B48" s="98"/>
      <c r="C48" s="96"/>
      <c r="D48" s="96"/>
      <c r="E48" s="96"/>
      <c r="F48" s="96"/>
      <c r="G48" s="66">
        <f>5036+272</f>
        <v>5308</v>
      </c>
      <c r="H48" s="65" t="s">
        <v>129</v>
      </c>
      <c r="I48" s="79"/>
    </row>
    <row r="49" spans="1:10" s="68" customFormat="1" ht="90" x14ac:dyDescent="0.25">
      <c r="A49" s="6">
        <v>33</v>
      </c>
      <c r="B49" s="77" t="s">
        <v>101</v>
      </c>
      <c r="C49" s="65" t="s">
        <v>98</v>
      </c>
      <c r="D49" s="65" t="s">
        <v>110</v>
      </c>
      <c r="E49" s="65" t="s">
        <v>112</v>
      </c>
      <c r="F49" s="65" t="s">
        <v>111</v>
      </c>
      <c r="G49" s="66">
        <v>1081.0920000000001</v>
      </c>
      <c r="H49" s="65" t="s">
        <v>129</v>
      </c>
    </row>
    <row r="50" spans="1:10" x14ac:dyDescent="0.25">
      <c r="A50" s="6"/>
      <c r="B50" s="7"/>
      <c r="C50" s="7"/>
      <c r="D50" s="7"/>
      <c r="E50" s="7"/>
      <c r="F50" s="8" t="s">
        <v>14</v>
      </c>
      <c r="G50" s="9">
        <f>SUM(G4:G49)</f>
        <v>160088.53799999997</v>
      </c>
      <c r="H50" s="7"/>
    </row>
    <row r="51" spans="1:10" x14ac:dyDescent="0.25">
      <c r="A51" s="10"/>
      <c r="B51" s="11"/>
      <c r="C51" s="11"/>
      <c r="D51" s="11"/>
      <c r="E51" s="11"/>
      <c r="F51" s="11"/>
      <c r="G51" s="12"/>
      <c r="H51" s="4"/>
    </row>
    <row r="52" spans="1:10" x14ac:dyDescent="0.25">
      <c r="F52" s="37" t="s">
        <v>125</v>
      </c>
      <c r="G52" s="38">
        <f>G46+G47+G25+G26+G48+G32+G33+G34+G35+G36+G37+G38+G39+G40+G41+G42+G43+G44+G45+G49+G22+G14+G15+G1+G17+G13+G24+G21+G19+G11+G12+G27+G28+G29+G30+G31+G23</f>
        <v>149024.53799999997</v>
      </c>
      <c r="H52" s="39"/>
    </row>
    <row r="53" spans="1:10" hidden="1" x14ac:dyDescent="0.25"/>
    <row r="54" spans="1:10" hidden="1" x14ac:dyDescent="0.25"/>
    <row r="55" spans="1:10" hidden="1" x14ac:dyDescent="0.25">
      <c r="F55" s="3" t="s">
        <v>84</v>
      </c>
      <c r="G55" s="5"/>
    </row>
    <row r="56" spans="1:10" hidden="1" x14ac:dyDescent="0.25">
      <c r="F56" s="3" t="s">
        <v>85</v>
      </c>
      <c r="G56" s="5"/>
    </row>
    <row r="57" spans="1:10" hidden="1" x14ac:dyDescent="0.25">
      <c r="F57" s="3" t="s">
        <v>86</v>
      </c>
      <c r="G57" s="5"/>
    </row>
    <row r="58" spans="1:10" hidden="1" x14ac:dyDescent="0.25">
      <c r="F58" s="3" t="s">
        <v>87</v>
      </c>
      <c r="G58" s="5"/>
    </row>
    <row r="59" spans="1:10" hidden="1" x14ac:dyDescent="0.25">
      <c r="G59" s="5"/>
    </row>
    <row r="60" spans="1:10" hidden="1" x14ac:dyDescent="0.25">
      <c r="G60" s="5"/>
    </row>
    <row r="61" spans="1:10" ht="23.25" x14ac:dyDescent="0.25">
      <c r="B61" s="26" t="s">
        <v>185</v>
      </c>
      <c r="C61" s="26"/>
      <c r="H61" s="5"/>
    </row>
    <row r="62" spans="1:10" x14ac:dyDescent="0.25">
      <c r="B62" s="3" t="s">
        <v>183</v>
      </c>
      <c r="F62" s="16" t="s">
        <v>96</v>
      </c>
      <c r="G62" s="14">
        <f>SUM(G4:G31)</f>
        <v>96295.739000000001</v>
      </c>
      <c r="H62" s="17">
        <v>17</v>
      </c>
      <c r="J62" s="2"/>
    </row>
    <row r="63" spans="1:10" ht="23.25" x14ac:dyDescent="0.25">
      <c r="B63" s="48">
        <f>34-7-1</f>
        <v>26</v>
      </c>
      <c r="C63" s="3" t="s">
        <v>184</v>
      </c>
      <c r="F63" s="18" t="s">
        <v>127</v>
      </c>
      <c r="G63" s="15">
        <f>SUM(G32:G45)</f>
        <v>23987.504000000001</v>
      </c>
      <c r="H63" s="19">
        <v>14</v>
      </c>
    </row>
    <row r="64" spans="1:10" ht="56.25" customHeight="1" x14ac:dyDescent="0.25">
      <c r="B64" s="49" t="s">
        <v>186</v>
      </c>
      <c r="F64" s="20" t="s">
        <v>169</v>
      </c>
      <c r="G64" s="21">
        <f>SUM(G46:G49)</f>
        <v>39805.294999999998</v>
      </c>
      <c r="H64" s="22">
        <v>2</v>
      </c>
    </row>
    <row r="65" spans="5:9" x14ac:dyDescent="0.25">
      <c r="F65" s="25" t="s">
        <v>128</v>
      </c>
      <c r="G65" s="23">
        <f>G62+G63+G64</f>
        <v>160088.538</v>
      </c>
      <c r="H65" s="24">
        <f>H62+H63+H64</f>
        <v>33</v>
      </c>
    </row>
    <row r="66" spans="5:9" x14ac:dyDescent="0.25">
      <c r="E66" s="115" t="s">
        <v>187</v>
      </c>
      <c r="F66" s="116"/>
      <c r="G66" s="116"/>
      <c r="H66" s="117"/>
    </row>
    <row r="67" spans="5:9" ht="40.5" customHeight="1" x14ac:dyDescent="0.25">
      <c r="E67" s="50" t="s">
        <v>174</v>
      </c>
      <c r="F67" s="51">
        <f>G49+G47+G43+G42+G41+G40+G39+G38+G37+G36+G35+G34+G33+G32+G22+G17</f>
        <v>45939.686000000002</v>
      </c>
      <c r="G67" s="46">
        <v>45939.7</v>
      </c>
      <c r="H67" s="52">
        <f t="shared" ref="H67:H69" si="0">G67-F67</f>
        <v>1.3999999995576218E-2</v>
      </c>
    </row>
    <row r="68" spans="5:9" ht="45.75" customHeight="1" x14ac:dyDescent="0.25">
      <c r="E68" s="53" t="s">
        <v>170</v>
      </c>
      <c r="F68" s="51">
        <f>G46+G48+G25+G26</f>
        <v>82720.851999999999</v>
      </c>
      <c r="G68" s="47">
        <v>82720.899999999994</v>
      </c>
      <c r="H68" s="52">
        <f t="shared" si="0"/>
        <v>4.7999999995226972E-2</v>
      </c>
    </row>
    <row r="69" spans="5:9" ht="24" customHeight="1" x14ac:dyDescent="0.25">
      <c r="E69" s="54" t="s">
        <v>171</v>
      </c>
      <c r="F69" s="51">
        <f>G23</f>
        <v>7859.3</v>
      </c>
      <c r="G69" s="47">
        <f>7859.3</f>
        <v>7859.3</v>
      </c>
      <c r="H69" s="52">
        <f t="shared" si="0"/>
        <v>0</v>
      </c>
    </row>
    <row r="70" spans="5:9" ht="24" customHeight="1" x14ac:dyDescent="0.25">
      <c r="E70" s="54" t="s">
        <v>177</v>
      </c>
      <c r="F70" s="51"/>
      <c r="G70" s="47">
        <v>22764</v>
      </c>
      <c r="H70" s="52"/>
    </row>
    <row r="71" spans="5:9" ht="30" x14ac:dyDescent="0.25">
      <c r="E71" s="53" t="s">
        <v>172</v>
      </c>
      <c r="F71" s="55">
        <f>G27+G28+G29+G30+G31+G45+G14+G15</f>
        <v>8869.2999999999993</v>
      </c>
      <c r="G71" s="47">
        <v>8869.2999999999993</v>
      </c>
      <c r="H71" s="52">
        <f>G71-F71</f>
        <v>0</v>
      </c>
    </row>
    <row r="72" spans="5:9" x14ac:dyDescent="0.25">
      <c r="E72" s="54"/>
      <c r="F72" s="55"/>
      <c r="G72" s="47"/>
      <c r="H72" s="56"/>
    </row>
    <row r="73" spans="5:9" ht="30" customHeight="1" x14ac:dyDescent="0.25">
      <c r="E73" s="54" t="s">
        <v>173</v>
      </c>
      <c r="F73" s="55">
        <f>G21+G11+G24+G13+G12+G19</f>
        <v>3341.4000000000005</v>
      </c>
      <c r="G73" s="47">
        <v>3341.4</v>
      </c>
      <c r="H73" s="52">
        <f>G73-F73</f>
        <v>0</v>
      </c>
    </row>
    <row r="74" spans="5:9" ht="23.25" customHeight="1" x14ac:dyDescent="0.25">
      <c r="E74" s="54" t="s">
        <v>178</v>
      </c>
      <c r="F74" s="55">
        <f>G44</f>
        <v>294</v>
      </c>
      <c r="G74" s="47">
        <v>294</v>
      </c>
      <c r="H74" s="52"/>
    </row>
    <row r="75" spans="5:9" x14ac:dyDescent="0.25">
      <c r="E75" s="54"/>
      <c r="F75" s="57"/>
      <c r="G75" s="40"/>
      <c r="H75" s="56"/>
    </row>
    <row r="76" spans="5:9" x14ac:dyDescent="0.25">
      <c r="E76" s="54"/>
      <c r="F76" s="58">
        <f>SUM(F67:F74)</f>
        <v>149024.53799999997</v>
      </c>
      <c r="G76" s="43">
        <f>H80-G70</f>
        <v>149024.59999999998</v>
      </c>
      <c r="H76" s="59">
        <f>G76-F76</f>
        <v>6.2000000005355105E-2</v>
      </c>
    </row>
    <row r="77" spans="5:9" x14ac:dyDescent="0.25">
      <c r="E77" s="54"/>
      <c r="F77" s="57"/>
      <c r="G77" s="41" t="s">
        <v>179</v>
      </c>
      <c r="H77" s="56"/>
    </row>
    <row r="78" spans="5:9" x14ac:dyDescent="0.25">
      <c r="E78" s="54"/>
      <c r="F78" s="57"/>
      <c r="G78" s="42" t="s">
        <v>180</v>
      </c>
      <c r="H78" s="56"/>
    </row>
    <row r="79" spans="5:9" x14ac:dyDescent="0.25">
      <c r="E79" s="54"/>
      <c r="F79" s="57"/>
      <c r="G79" s="40"/>
      <c r="H79" s="56"/>
    </row>
    <row r="80" spans="5:9" x14ac:dyDescent="0.25">
      <c r="E80" s="54"/>
      <c r="F80" s="57"/>
      <c r="G80" s="44">
        <v>171789.3</v>
      </c>
      <c r="H80" s="60">
        <f>SUM(G67:G74)</f>
        <v>171788.59999999998</v>
      </c>
      <c r="I80" s="45">
        <f>H80-G80</f>
        <v>-0.70000000001164153</v>
      </c>
    </row>
    <row r="81" spans="5:8" ht="24" x14ac:dyDescent="0.25">
      <c r="E81" s="61"/>
      <c r="F81" s="62"/>
      <c r="G81" s="63" t="s">
        <v>182</v>
      </c>
      <c r="H81" s="64" t="s">
        <v>181</v>
      </c>
    </row>
    <row r="82" spans="5:8" x14ac:dyDescent="0.25">
      <c r="G82" s="40"/>
    </row>
    <row r="83" spans="5:8" x14ac:dyDescent="0.25">
      <c r="G83" s="42"/>
    </row>
  </sheetData>
  <autoFilter ref="F1:F63"/>
  <mergeCells count="44">
    <mergeCell ref="E66:H66"/>
    <mergeCell ref="A46:A48"/>
    <mergeCell ref="B46:B48"/>
    <mergeCell ref="C46:C48"/>
    <mergeCell ref="D46:D48"/>
    <mergeCell ref="E46:E48"/>
    <mergeCell ref="F46:F48"/>
    <mergeCell ref="F27:F31"/>
    <mergeCell ref="A25:A26"/>
    <mergeCell ref="B25:B26"/>
    <mergeCell ref="C25:C26"/>
    <mergeCell ref="D25:D26"/>
    <mergeCell ref="E25:E26"/>
    <mergeCell ref="F25:F26"/>
    <mergeCell ref="A27:A31"/>
    <mergeCell ref="B27:B31"/>
    <mergeCell ref="C27:C31"/>
    <mergeCell ref="D27:D31"/>
    <mergeCell ref="E27:E31"/>
    <mergeCell ref="F22:F23"/>
    <mergeCell ref="A18:A19"/>
    <mergeCell ref="B18:B19"/>
    <mergeCell ref="C18:C19"/>
    <mergeCell ref="D18:D19"/>
    <mergeCell ref="E18:E19"/>
    <mergeCell ref="F18:F19"/>
    <mergeCell ref="A22:A23"/>
    <mergeCell ref="B22:B23"/>
    <mergeCell ref="C22:C23"/>
    <mergeCell ref="D22:D23"/>
    <mergeCell ref="E22:E23"/>
    <mergeCell ref="F14:F17"/>
    <mergeCell ref="A1:H1"/>
    <mergeCell ref="A4:A5"/>
    <mergeCell ref="B4:B5"/>
    <mergeCell ref="C4:C5"/>
    <mergeCell ref="D4:D5"/>
    <mergeCell ref="E4:E5"/>
    <mergeCell ref="F4:F5"/>
    <mergeCell ref="A14:A17"/>
    <mergeCell ref="B14:B17"/>
    <mergeCell ref="C14:C17"/>
    <mergeCell ref="D14:D17"/>
    <mergeCell ref="E14:E17"/>
  </mergeCells>
  <hyperlinks>
    <hyperlink ref="E45" r:id="rId1" display="yulia.ru-90@mail.ru"/>
  </hyperlinks>
  <pageMargins left="0.7" right="0.7" top="0.75" bottom="0.75" header="0.3" footer="0.3"/>
  <pageSetup paperSize="9" scale="54" fitToHeight="0" orientation="landscape" r:id="rId2"/>
  <rowBreaks count="5" manualBreakCount="5">
    <brk id="9" max="16383" man="1"/>
    <brk id="26" max="16383" man="1"/>
    <brk id="34" max="16383" man="1"/>
    <brk id="42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01.01.2025</vt:lpstr>
      <vt:lpstr>ТОЛЬКО ПО УСЛУГАМ </vt:lpstr>
      <vt:lpstr>'на 01.01.2025'!Область_печати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2026-03-10T04:23:45Z</dcterms:modified>
</cp:coreProperties>
</file>