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Эльвира\Сетевые графики\Управление экономики\июнь 2023\"/>
    </mc:Choice>
  </mc:AlternateContent>
  <bookViews>
    <workbookView xWindow="0" yWindow="0" windowWidth="19200" windowHeight="1119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АПК'!$C$13</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2" hidden="1">'МП СОГХ'!$A$1:$T$18</definedName>
    <definedName name="Z_29B41C1A_DE4D_4DEA_B90B_19C46C754CB5_.wvu.PrintArea" localSheetId="3" hidden="1">'МП ФКГС'!$A$1:$T$11</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СОГХ'!$A$1:$T$18</definedName>
    <definedName name="Z_6A6C9703_C16B_46D2_8CEE_AD24BCFE6CF3_.wvu.PrintArea" localSheetId="3" hidden="1">'МП ФКГС'!$A$1:$T$11</definedName>
    <definedName name="Z_6AC0ED22_CCBF_444B_9F29_F3EDD4234483_.wvu.Cols" localSheetId="7" hidden="1">'МП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10" hidden="1">'МП ППиООПГ'!$S:$S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Шамерзоева Татьяна Федоровна - Личное представление" guid="{6AC0ED22-CCBF-444B-9F29-F3EDD4234483}" mergeInterval="0" personalView="1" maximized="1" xWindow="-8" yWindow="-8" windowWidth="1936" windowHeight="1056" tabRatio="836" activeSheetId="8" showComments="commIndAndComment"/>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Лаврентьева Александра Николаевна - Личное представление" guid="{F48E67D2-2C8C-4D86-A2A9-F44F569AC752}" mergeInterval="0" personalView="1" maximized="1" xWindow="-8" yWindow="-8" windowWidth="1936" windowHeight="1056" tabRatio="836" activeSheetId="2"/>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Корнишина Марина Геннадьевна - Личное представление" guid="{E82CE51D-E642-4881-A0F3-F33C1C34AFA1}" mergeInterval="0" personalView="1" xWindow="857" yWindow="127" windowWidth="970" windowHeight="848" tabRatio="836" activeSheetId="11"/>
    <customWorkbookView name="Мартынова Снежана Владимировна - Личное представление" guid="{AA1E88D6-B765-4D8A-BB20-FCE31C48857F}" mergeInterval="0" personalView="1" maximized="1" windowWidth="1916" windowHeight="815" tabRatio="836" activeSheetId="7"/>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Подворчан Оксана - Личное представление" guid="{0E67524B-A824-49FB-A67D-C1771603425D}" mergeInterval="0" personalView="1" xWindow="6" yWindow="30" windowWidth="1902" windowHeight="812" tabRatio="836" activeSheetId="17"/>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Колесник Елена Николаевна - Личное представление" guid="{BC0D032C-B7DF-4F2E-B1DC-6C55D32E50A7}" mergeInterval="0" personalView="1" maximized="1" xWindow="-4" yWindow="-4" windowWidth="1928" windowHeight="1044" tabRatio="836" activeSheetId="11"/>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Саратова Ольга Сергеевна - Личное представление" guid="{73C3B9D4-9210-43F5-9883-0E949EA0E341}" mergeInterval="0" personalView="1" xWindow="13" yWindow="56" windowWidth="1401" windowHeight="910" tabRatio="836" activeSheetId="1"/>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Степаненко Наталья Алексеевна - Личное представление" guid="{F1DC9DCC-06E3-4E7B-88AF-BCE58DCEC1FC}" mergeInterval="0" personalView="1" maximized="1" xWindow="-8" yWindow="-8" windowWidth="1936" windowHeight="1056" tabRatio="836" activeSheetId="8"/>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s>
</workbook>
</file>

<file path=xl/calcChain.xml><?xml version="1.0" encoding="utf-8"?>
<calcChain xmlns="http://schemas.openxmlformats.org/spreadsheetml/2006/main">
  <c r="S20" i="2" l="1"/>
  <c r="S14" i="10" l="1"/>
  <c r="J13" i="8" l="1"/>
  <c r="K13" i="8" s="1"/>
  <c r="L13" i="8" s="1"/>
  <c r="J9" i="8"/>
  <c r="K9" i="8" s="1"/>
  <c r="L9" i="8" s="1"/>
  <c r="J8" i="8"/>
  <c r="K8" i="8" s="1"/>
  <c r="L8" i="8" s="1"/>
  <c r="J7" i="8"/>
  <c r="K7" i="8" s="1"/>
  <c r="L7" i="8" s="1"/>
  <c r="S11" i="4" l="1"/>
  <c r="H6" i="1" l="1"/>
  <c r="S6" i="2" l="1"/>
  <c r="S7" i="2"/>
  <c r="S8" i="2"/>
  <c r="S9" i="2"/>
  <c r="S10" i="2"/>
  <c r="S11" i="2"/>
  <c r="S12" i="2"/>
  <c r="S13" i="2"/>
  <c r="S14" i="2"/>
  <c r="S15" i="2"/>
  <c r="S16" i="2"/>
  <c r="S17" i="2"/>
  <c r="S18" i="2"/>
  <c r="S19" i="2"/>
  <c r="S21" i="2"/>
  <c r="S22" i="2"/>
  <c r="S23" i="2"/>
  <c r="S24" i="2"/>
  <c r="S25" i="2"/>
  <c r="S26" i="2"/>
  <c r="S27" i="2"/>
  <c r="S28" i="2"/>
  <c r="S29" i="2"/>
  <c r="S30" i="2"/>
  <c r="S31" i="2"/>
  <c r="S32" i="2"/>
  <c r="S11" i="11" l="1"/>
  <c r="S10" i="11"/>
  <c r="S9" i="11"/>
  <c r="S8" i="11"/>
  <c r="S7" i="11"/>
  <c r="S6" i="11"/>
  <c r="S10" i="19" l="1"/>
  <c r="S9" i="19"/>
  <c r="S8" i="19"/>
  <c r="S7" i="19"/>
  <c r="S6" i="19"/>
  <c r="S9" i="1"/>
  <c r="S8" i="1"/>
  <c r="S7" i="1"/>
  <c r="S6" i="1"/>
  <c r="S10" i="18"/>
  <c r="S9" i="18"/>
  <c r="S8" i="18"/>
  <c r="S7" i="18"/>
  <c r="S6" i="18"/>
  <c r="S13" i="17"/>
  <c r="S12" i="17"/>
  <c r="S11" i="17"/>
  <c r="S9" i="17"/>
  <c r="S8" i="17"/>
  <c r="S7" i="17"/>
  <c r="S6" i="17"/>
  <c r="S7" i="16"/>
  <c r="S6" i="16"/>
  <c r="S16" i="15"/>
  <c r="S15" i="15"/>
  <c r="S14" i="15"/>
  <c r="S13" i="15"/>
  <c r="S12" i="15"/>
  <c r="S11" i="15"/>
  <c r="S9" i="15"/>
  <c r="S8" i="15"/>
  <c r="S7" i="15"/>
  <c r="S10" i="13" l="1"/>
  <c r="S9" i="13"/>
  <c r="S8" i="13"/>
  <c r="S7" i="13"/>
  <c r="S6" i="13"/>
  <c r="S9" i="12"/>
  <c r="S7" i="12"/>
  <c r="S6" i="12"/>
  <c r="S13" i="10"/>
  <c r="S11" i="10"/>
  <c r="S10" i="10"/>
  <c r="S17" i="9"/>
  <c r="S16" i="9"/>
  <c r="S15" i="9"/>
  <c r="S14" i="9"/>
  <c r="S13" i="9"/>
  <c r="S12" i="9"/>
  <c r="S11" i="9"/>
  <c r="S10" i="9"/>
  <c r="S9" i="9"/>
  <c r="S8" i="9"/>
  <c r="S7" i="9"/>
  <c r="S6" i="9"/>
  <c r="S13" i="8"/>
  <c r="S12" i="8"/>
  <c r="S11" i="8"/>
  <c r="S10" i="8"/>
  <c r="S9" i="8"/>
  <c r="S8" i="8"/>
  <c r="S7" i="8"/>
  <c r="S6" i="8"/>
  <c r="S10" i="7"/>
  <c r="S9" i="7"/>
  <c r="S8" i="7"/>
  <c r="S7" i="7"/>
  <c r="S6" i="7"/>
  <c r="S19" i="6"/>
  <c r="S18" i="6"/>
  <c r="S17" i="6"/>
  <c r="S16" i="6"/>
  <c r="S15" i="6"/>
  <c r="S14" i="6"/>
  <c r="S12" i="6"/>
  <c r="S11" i="6"/>
  <c r="S10" i="6"/>
  <c r="S9" i="6"/>
  <c r="S8" i="6"/>
  <c r="S7" i="6"/>
  <c r="S6" i="6"/>
  <c r="S14" i="5"/>
  <c r="S13" i="5"/>
  <c r="S12" i="5"/>
  <c r="S11" i="5"/>
  <c r="S10" i="5"/>
  <c r="S9" i="5"/>
  <c r="S8" i="5"/>
  <c r="S7" i="5"/>
  <c r="S6" i="5"/>
  <c r="S10" i="4"/>
  <c r="S9" i="4"/>
  <c r="S8" i="4"/>
  <c r="S7" i="4"/>
  <c r="S6" i="4"/>
  <c r="S17" i="3"/>
  <c r="S16" i="3"/>
  <c r="S15" i="3"/>
  <c r="S14" i="3"/>
  <c r="S13" i="3"/>
  <c r="S12" i="3"/>
  <c r="S11" i="3"/>
  <c r="S10" i="3"/>
  <c r="S9" i="3"/>
  <c r="S8" i="3"/>
  <c r="S7" i="3"/>
  <c r="S6" i="3"/>
  <c r="S14" i="14" l="1"/>
  <c r="S13" i="14"/>
  <c r="S12" i="14"/>
  <c r="S11" i="14"/>
  <c r="S10" i="14"/>
  <c r="S9" i="14"/>
  <c r="S8" i="14"/>
  <c r="S7" i="14"/>
  <c r="S6" i="14"/>
</calcChain>
</file>

<file path=xl/sharedStrings.xml><?xml version="1.0" encoding="utf-8"?>
<sst xmlns="http://schemas.openxmlformats.org/spreadsheetml/2006/main" count="1149" uniqueCount="351">
  <si>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</si>
  <si>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</si>
  <si>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</si>
  <si>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</si>
  <si>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</si>
  <si>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</si>
  <si>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</si>
  <si>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</si>
  <si>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</si>
  <si>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</si>
  <si>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</si>
  <si>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</si>
  <si>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</si>
  <si>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</si>
  <si>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</si>
  <si>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</si>
  <si>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</si>
  <si>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</si>
  <si>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</si>
  <si>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</si>
  <si>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</si>
  <si>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</si>
  <si>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</si>
  <si>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Показатель заполняется на основании статистических данных, которые поступают согласно графику предоставления стат.данных, по условиям контракта заключенного с органами статистики</t>
  </si>
  <si>
    <t>II</t>
  </si>
  <si>
    <t xml:space="preserve">Число субъектов малого и среднего предпринимательства в расчете на 10 тыс. населения </t>
  </si>
  <si>
    <t>единиц</t>
  </si>
  <si>
    <t>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</si>
  <si>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</si>
  <si>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</si>
  <si>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</si>
  <si>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Показатель формируется на основании Единого реестра субъектов малого и среднего предпринимательства</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</si>
  <si>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</si>
  <si>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</si>
  <si>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</si>
  <si>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</si>
  <si>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 - </t>
  </si>
  <si>
    <t xml:space="preserve">Число субъектов малого и среднего предпринимательства, включая индивидуальных предпринимателей и самозанятых </t>
  </si>
  <si>
    <t>Показатель формируется на основании Единого реестра субъектов малого и среднего предпринимательства.</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</si>
  <si>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</si>
  <si>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</si>
  <si>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</si>
  <si>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</si>
  <si>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</si>
  <si>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Показатель формируется ежеквартально,  в соответствии с приказом Депинформтехнологий Югры от 25.12.2020 №08-Пр-336 "О проведении конкурса "Лучший муниципалитет по цифровой трансформации" в 2023 году</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</si>
  <si>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</si>
  <si>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</si>
  <si>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</si>
  <si>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</si>
  <si>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 xml:space="preserve">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«IТ-куб»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</si>
  <si>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</si>
  <si>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</si>
  <si>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</si>
  <si>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</si>
  <si>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 xml:space="preserve">Доля детей, которые обеспечены сертификатами персонифицированного дополнительного образования </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</si>
  <si>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</si>
  <si>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</si>
  <si>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</si>
  <si>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</si>
  <si>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</si>
  <si>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</si>
  <si>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</si>
  <si>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</si>
  <si>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</si>
  <si>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</si>
  <si>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</si>
  <si>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</si>
  <si>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</si>
  <si>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</si>
  <si>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</si>
  <si>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</si>
  <si>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</si>
  <si>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ХV</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</si>
  <si>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</si>
  <si>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</si>
  <si>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</si>
  <si>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</si>
  <si>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</si>
  <si>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</si>
  <si>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</si>
  <si>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</si>
  <si>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</si>
  <si>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</si>
  <si>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</si>
  <si>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</si>
  <si>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</si>
  <si>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</si>
  <si>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</si>
  <si>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</si>
  <si>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</si>
  <si>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</si>
  <si>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</si>
  <si>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</si>
  <si>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Покраска, отделка фасадов зданий и сооружений, количество объектов 10</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</si>
  <si>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</si>
  <si>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</si>
  <si>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</si>
  <si>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</si>
  <si>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</si>
  <si>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</si>
  <si>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Осуществление иных полномочий в сфере жилищно-коммунального и городского хозяйства в городе Когалыме</t>
  </si>
  <si>
    <t>м</t>
  </si>
  <si>
    <t>Выполнение работ по обустройству и ремонту пешеходных дорожек и тротуаров</t>
  </si>
  <si>
    <t>Установка ограждений в районе пешеходных переходов</t>
  </si>
  <si>
    <t>Количество благоустроенных объектов территории города Когалыма (устройство, ремонт системы ливневой канализации)</t>
  </si>
  <si>
    <t xml:space="preserve">количество объектов </t>
  </si>
  <si>
    <t>Муниципальная программа "Формирование комфортной 
городской среды в городе Когалыме"</t>
  </si>
  <si>
    <t>Количество благоустроенных общественных пространств, включенных в реализацию программы формирования современной городской среды</t>
  </si>
  <si>
    <t>шт.</t>
  </si>
  <si>
    <t xml:space="preserve">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 </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</si>
  <si>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</si>
  <si>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</si>
  <si>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</si>
  <si>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Количество благоустроенных дворовых территорий</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</si>
  <si>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</si>
  <si>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</si>
  <si>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</si>
  <si>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</si>
  <si>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</si>
  <si>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</si>
  <si>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</si>
  <si>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</si>
  <si>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</si>
  <si>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</si>
  <si>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</si>
  <si>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</si>
  <si>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</si>
  <si>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</si>
  <si>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</si>
  <si>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</si>
  <si>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</si>
  <si>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</si>
  <si>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</si>
  <si>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</si>
  <si>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</si>
  <si>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</si>
  <si>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</si>
  <si>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</si>
  <si>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</si>
  <si>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</si>
  <si>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</si>
  <si>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(влияет на достижение показателя «Доля граждан, систематически занимающихся физической культурой и спортом)</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</si>
  <si>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</si>
  <si>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</si>
  <si>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</si>
  <si>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</si>
  <si>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</si>
  <si>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</si>
  <si>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</si>
  <si>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</si>
  <si>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</si>
  <si>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</si>
  <si>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</si>
  <si>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</si>
  <si>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</si>
  <si>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</si>
  <si>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</si>
  <si>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</si>
  <si>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Количество приобретенной сельскохозяйственной техники и (или) оборудования</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</si>
  <si>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</si>
  <si>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</si>
  <si>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</si>
  <si>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</si>
  <si>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</si>
  <si>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0,004*</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</si>
  <si>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</si>
  <si>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</si>
  <si>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</si>
  <si>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</si>
  <si>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Количество построенных пандусов, шт.</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</si>
  <si>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</si>
  <si>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</si>
  <si>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</si>
  <si>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</si>
  <si>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</si>
  <si>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</si>
  <si>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</si>
  <si>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</si>
  <si>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</si>
  <si>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</si>
  <si>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</si>
  <si>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</si>
  <si>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Актуализированная документация, в том числе: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</si>
  <si>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</si>
  <si>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</si>
  <si>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программа комплексного развития коммунальной инфраструктуры города Когалыма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</si>
  <si>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</si>
  <si>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</si>
  <si>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</si>
  <si>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</si>
  <si>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</si>
  <si>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</si>
  <si>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</si>
  <si>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</si>
  <si>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</si>
  <si>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</si>
  <si>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</si>
  <si>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</si>
  <si>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</si>
  <si>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</si>
  <si>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</si>
  <si>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</si>
  <si>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</si>
  <si>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</si>
  <si>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</si>
  <si>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</si>
  <si>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</si>
  <si>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</si>
  <si>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</si>
  <si>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км/трасса</t>
  </si>
  <si>
    <t xml:space="preserve">Обеспечение  автомобильных дорог города Когалыма  сетями наружного освещения </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</si>
  <si>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</si>
  <si>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</si>
  <si>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</si>
  <si>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</si>
  <si>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</si>
  <si>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</si>
  <si>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</si>
  <si>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</si>
  <si>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</si>
  <si>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</si>
  <si>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</si>
  <si>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</si>
  <si>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</si>
  <si>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</si>
  <si>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</si>
  <si>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</si>
  <si>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</si>
  <si>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</si>
  <si>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</si>
  <si>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</si>
  <si>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Удельный вес используемого недвижимого имущества города Когалыма в общем количестве недвижимого имущества города Когалыма</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</si>
  <si>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</si>
  <si>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</si>
  <si>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Улучшение технических характеристик, поддержание эксплуатационного ресурса объектов муниципальной собственности</t>
  </si>
  <si>
    <t>Доля сданного в аренду субъектам малого и среднего предпринимательства муниципального недвижимого имущества, свободного от прав третьих лиц, включенного в перечень муниципального имущества, в общем количестве муниципального недвижимого имущества, свободного от прав третьих лиц, включенного в указанный перечень</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</si>
  <si>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</si>
  <si>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</si>
  <si>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</si>
  <si>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</si>
  <si>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</si>
  <si>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</si>
  <si>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</si>
  <si>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</si>
  <si>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</si>
  <si>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х</t>
  </si>
  <si>
    <t xml:space="preserve">Отчет формируется по итогам анкетирования 1 раз в конце года </t>
  </si>
  <si>
    <t>Отчет формируется по итогам конкурсов на предоставление субсидий в сфере культуры</t>
  </si>
  <si>
    <t>Отчет о достижении целевого показателя формируется на основании итогового отчета немуниципальных (коммерческих, некоммерческих) организаций</t>
  </si>
  <si>
    <t xml:space="preserve">Д=В/А х 100%, 
Д - 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культуры; 
В – объем средств муниципальной программы, переданных негосударственным (немуниципальным) организациям, в том числе социально ориентированным некоммерческим организациям на предоставление услуг в сфере культуры;
А – общий объем средств, предусмотренный в бюджете города Когалыма для обеспечения предоставления муниципальных услуг (работ), оказываемых подведомственными организациями и негосударственными (немуниципальными) поставщиками, в том числе социально ориентированным некоммерческим организациям.
Отчет о достижении целевого показателя предоставляется ежеквартально.
</t>
  </si>
  <si>
    <t xml:space="preserve">Чт=Чг+Чск, где Чт – общая численность туристов; Чг – численность лиц, размещенных в гостиницах и аналогичных средствах размещениях; Чск – численность лиц, обслуженных в организациях санаторно-курортного комплекса.
Информация, предоставляемая коллективными средствами размещения.
</t>
  </si>
  <si>
    <t>Отчет о достижении целевого показателя формируется ежегодно на основании форм статистической отчетности 6-НК, 8-НК, 7-НК до 20 февраля 2024 года</t>
  </si>
  <si>
    <t>Отчет о достижении целевого показателя формируется ежегодно на основании формы статистической отчетности форма №1 до 15 февраля 2024 года</t>
  </si>
  <si>
    <t>Опрос проводится ежегодно в период с июля по сентябрь меясц каждого года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</si>
  <si>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</si>
  <si>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</si>
  <si>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</si>
  <si>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Доля обучающихся и молодёжи, вовлеченной в мероприятия, направленные на профилактику незаконного оборота и потребления наркотических средств и психотропных веществ, наркомании (от количества обучающихся и молодёжи города)</t>
  </si>
  <si>
    <t>Общая распространённость наркомании на территории города Когалыма (на 100 тыс. населения)</t>
  </si>
  <si>
    <t>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t>
  </si>
  <si>
    <t>Уровень преступности на улицах и в общественных местах (число зарегистрированных преступлений на 100 тыс. человек населения)</t>
  </si>
  <si>
    <t xml:space="preserve">Отрицательная динамика сложилась в связи с неисполнением по МП "Развитие образования в г. Когалыме". 
</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</si>
  <si>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</si>
  <si>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</si>
  <si>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</si>
  <si>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2023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</si>
  <si>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</si>
  <si>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Значение показателя установлено в соответствии с паспортом регионального проекта</t>
  </si>
  <si>
    <t>Объект благоустройства "Этнодеревня" (2 этап)</t>
  </si>
  <si>
    <t>Запланированы работы по обустройству пешеходных дорожек:
- ул. Южная (2 этап) - 804 м2, 
- ул. Ленинградская, 61 - 232 м2, 
- ул. Ст.Повха, 4 - 292 м2</t>
  </si>
  <si>
    <t>Запланированы работы по объектам: 
- кольцо Дружбы народов - пр.Нефтяников (385 м); 
- кольцевая развязка ул.Сибиркая-Повха (206 м).</t>
  </si>
  <si>
    <t>Запланированы работы по объектам:
- ул.Югорская, 16 - МАДОУ Сказка (2 корп); 
- МАОУ СОШ №6;
- ул.Нефтяников, 17, 19; 
- Сург.шоссе, 7; 
- заезд Сург.шоссе, 3.</t>
  </si>
  <si>
    <t>Дополнительная помощь (субсидия) выделяется только в случае возникновения неотложной необходимости в проведении капитального ремонта общего имущества в многоквартирных домах на финансирование аварийно-восстановительных работ и иных мероприятий, связанных с ликвидацией стихийных бедствий и других чрезвычайных ситуаций (носит заявительный характер).</t>
  </si>
  <si>
    <t>Обучение муниципальных служащих не проводилось, в связи с этим доля  муниципальных служащих, прошедших обучение по программам дополнительного профессионального образования не увеличилась.</t>
  </si>
  <si>
    <t xml:space="preserve">Все муниципальные служащие соблюдают ограничения,  запреты, требования к служебному поведению. </t>
  </si>
  <si>
    <t>Закупка  средств защиты от несанкционированного доступа (НСД) в январе 2023 года не проводилась в связи, с чем значение показателя не изменилось.</t>
  </si>
  <si>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</si>
  <si>
    <t>Жалобы, нарекания на качество оказания услуг по государственной регистрации актов гражданского состояния и юридически значимых действий от граждан в январе 2023 года не поступали. Государственные услуги оказаны качественно и в срок. За январь 2023 по заявлениям граждан зарегистрировано актов гражданского состояния 140, оказано юридически значимых действий – 495.</t>
  </si>
  <si>
    <t>Отчет о достижении показателя формируется в конце года. В 2023 году повышают квалификацию сотрудники МАУ"МВЦ".</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</si>
  <si>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</si>
  <si>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Согласно техническому заданию, реализация данного мероприятия муниципальной программы. запланирована в декабре месяце 2023 года.</t>
  </si>
  <si>
    <t>Количество минут в сюжетах ТРК «Инфосервис+» сформировано исходя из коммерческих предложений, представленных участниками рынка.</t>
  </si>
  <si>
    <t>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представлено на основе данных по публикациям предыдущего года, подготовленных специалистами сектора пресс - службы Администрации города Когалыма.</t>
  </si>
  <si>
    <t>Конкурс проводится в 4 квартале.Конкурс на присуждение премии «Общественное признание» с целью признания заслуг граждан, внесших значительный вклад в развитие города Когалыма» 
Лауреаты Конкурса определяются по номинациям для физических и юридических лиц. Премия имеет общественный статус и не имеет денежного выражения.</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</si>
  <si>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t>
  </si>
  <si>
    <t>Муниципальная программа "Профилактика правонарушений и обеспечение отдельных прав граждан в городе Когалыме"</t>
  </si>
  <si>
    <t>В связи с убытием 12.02.2023 г. Титлина В.Г. в зону СВО в составе добровольческого отряда "БАРС", производство яиц временно приостановлено.</t>
  </si>
  <si>
    <t>Планируется выполнение работ по благоустройству дворовой территории по ул. Мира, д.19, 21, 31 (в случае победы в региональном конкурсе инициативных проектов), а также ул. Ленинградская, д.8, 12, Молодежная, 9, 11</t>
  </si>
  <si>
    <t>Количество созданных объектов массового отдыха</t>
  </si>
  <si>
    <t>Создание Экотропы и литературного сквера</t>
  </si>
  <si>
    <t>Снос здания средней образовательной школы №7 корпус №2</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</si>
  <si>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</si>
  <si>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0,0</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</si>
  <si>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</si>
  <si>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92</t>
  </si>
  <si>
    <t>312</t>
  </si>
  <si>
    <t>409</t>
  </si>
  <si>
    <t>1,5</t>
  </si>
  <si>
    <t>Знаки отличия присваиваются по кварталам. Основной вид "лёгкая атлетика" проводится в мае месяце, знаки будут присвоены в конце второго квартала.</t>
  </si>
  <si>
    <t>1,6</t>
  </si>
  <si>
    <t>1,8</t>
  </si>
  <si>
    <t>100</t>
  </si>
  <si>
    <t>0</t>
  </si>
  <si>
    <t>2</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</si>
  <si>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</si>
  <si>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</si>
  <si>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Обустройство, модернизация светофорных объектов на территории города Когалыма</t>
  </si>
  <si>
    <t xml:space="preserve">АНО «Ресурсный центр поддержки НКО города Когалыма»  организованы и проведены следующие мероприятия (по направлениям):
           - консультации для НКО (очные, по телефону, электронная почта):  за отчетный период проведены консультации для НКО по вопросам реализации проектов и участия в мероприятиях. Специалистами Ресурсного центра поддержки НКО проведено более 50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 реализация проекта «Школа актива НКО»:  18.03.2023 года состоялся обучающий семинар в рамках проекта «Школа актива НКО»  (с привлечением главного бухгалтера Фонда «Центр гражданских и социальных инициатив»).
Состоялось участие специалистов Ресурсного центра поддержки НКО в следующих мероприятиях:
 - 01.03.2023 Специалисты РЦ прослушали подкаст юриста «Правовой команды» на тему «Как оформить работу руководителя в рамках социального проекта». 
- 03.03.2023 Специалисты РЦ приняли участие в вебинаре «Первый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- 07.03.2023 Специалисты РЦ прослушали вебинар на тему «Лайфхаки заполнения заявки на конкурс Губернатора Югры для СО НКО» Ссылка на публикацию: https://vk.com/wall-203821726_719
- 06.03.2023 Специалисты РЦ прослушали вебинар  «Новые ОКВЭД для НКО». Ссылка на публикацию: https://vk.com/wall-203821726_721 09.03.2023 Специалисты РЦ приняли участие в «Онлайн-консультации» для участников конкурса гранта Губернатора. 
- 09.03.2023 Специалисты РЦ прослушали мини-подкасты для НКО «Добро по закону» 20.03.2023 Команда РЦ приняла участие во встрече ресурсных центров «Проектируем устойчивое будущее» в г. Ханты-Мансийске.  
- 22.03.2023 Специалисты РЦ приняли участие в «Онлайн-консультации» для участников конкурса гранта Губернатора. 
- 23.03.2023 Директор РЦ приняла участие в публичном обсуждении Этнодеревни в г. Когалыме 
- 27.03.2023 Специалисты РЦ прослушали вебинар на тему «Как НКО оформить протокол заочного голосования». 
- 29.03.2023 Специалисты РЦ ознакомились с записью вебинара «Отчетность НКО в МИНЮСТ». 
- 30.03.2023 Специалисты РЦ ознакомились материалами  на тему: «Какими документами подтвердить адрес места нахождения НКО». 
         АНО Ресцрсный центр поддержки НКО осуществляется 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о существующих возможностях повышения квалификации (публикаций, сюжетов, интервью и др. Все ссылки на посты в социальных сетях ресурсного центра и на официальном сайте: https://рцнкокогалыма.рф/  https://vk.com/public203821726
          В период с января по март  2023 года осуществлялась информирование некоммерческих организаций на официальном сайте Администрации города Когалыма (450 материалов), в различных группах и мессенджерах (официальная страница Администрации города ВКонтакте).    
</t>
  </si>
  <si>
    <t>15</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</si>
  <si>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 - 3 единицы</t>
  </si>
  <si>
    <t>Информационная поддержка субъектам малого и среднего предпринимательства оказывается в виде консультаций.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149 человека</t>
  </si>
  <si>
    <t>5</t>
  </si>
  <si>
    <t xml:space="preserve">          </t>
  </si>
  <si>
    <t>1,9</t>
  </si>
  <si>
    <t>Конкурс проводится в 4 квартале 2023 года</t>
  </si>
  <si>
    <t>Реконструкция КНС-1 СКК «Галактика» в городе Когалым, объект.</t>
  </si>
  <si>
    <t>объект</t>
  </si>
  <si>
    <t>I.</t>
  </si>
  <si>
    <t xml:space="preserve">Строительство, реконструкция объектов инженерной и коммунальной инфраструктуры </t>
  </si>
  <si>
    <t>мВт</t>
  </si>
  <si>
    <t>комплект</t>
  </si>
  <si>
    <t>комплекс</t>
  </si>
  <si>
    <t>м.п.</t>
  </si>
  <si>
    <t xml:space="preserve">МКУ "УОДОМС": с 5 чел. из числа безработных граждан заключены срочные трудовые договоры для работы в должности машинистка (план/год. 14 чел.). Средства в размере 436,6 тыс.рублей выплачены на заработную плату, налоги и мед.осмотр. Период участия в данном мероприятии 2 месяца. </t>
  </si>
  <si>
    <t>Принято 766 заявлений от  несовершеннолетних граждан и их законных представителей для трудоустройства в летние трудовые бригады. Средства в размере 575,7 тыс.рублей использованы на приобретение канц.товаров, журналов регистрации и аптечек . Период участия в данном мероприятии 1 месяц.</t>
  </si>
  <si>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80 срочных трудовых договоров. Средства в размере 1899,0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</si>
  <si>
    <t>Актуализация программы комплексного развития транспортной инфраструктуры города Когалыма</t>
  </si>
  <si>
    <t>0,1</t>
  </si>
  <si>
    <t>410</t>
  </si>
  <si>
    <t xml:space="preserve">В апреле месяце 2023 объявлен приём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 Передона субсидия на проведение 3-х мерлоприятий. В сетябре месяце будут объявлены: конкурс на проведение 4-х мероприятий и грантовую поддержку </t>
  </si>
  <si>
    <t>В реестр МСП включена Пустовалова Лилия Борисовна 
ОГРН: 323861700023118 (дата включения в реестр 10.06.2023 г.)</t>
  </si>
  <si>
    <t>Реализация мяса не осуществлялась, поскольку не было забоя.</t>
  </si>
  <si>
    <t>исключен</t>
  </si>
  <si>
    <t xml:space="preserve">Охват детей в возрасте от 5 до 18 лет дополнительными общеобразовательными программами на 17.06.2023 г. составляет 10656 человек (включая спортивную подготовку и статистическую отчетность ДШИ) или 82,1 % от общей численности детей в возрасте от 5 до 18 лет,  проживающих в городе Когалыме (12977 чел.)
</t>
  </si>
  <si>
    <t>Охват детей в возрасте от 5 до 18 лет деятельностью Регионального центра выявления, поддержки и развития способностей и талантов у детей и молодежи, технопарков «Кванториум» и Центров «IT-куб» на 17.06.2023 г. составляет 1446 человек или 13,6 % от общей численности детей охваченных дополнительным образованием (10656 чел.)</t>
  </si>
  <si>
    <t>Изменены значения показателя в 2023 - 37%. Внесено изменение в программу (постановление Администрации города Когалыма от 31.05.2023 №1003). Общая численность обучающихся по образовательным программам основного и среднего общего образования составляет 4657 человек, из них в отчётный период:
Приняли участие в открытых онлайн-уроках, реализуемых с учетом опыта цикла открытых уроков «Проектория», направленных на раннюю профориентацию, 0 человек;
Приняли участие в мероприятиях по ранней профориентации в рамках реализации проекта «Билет в будущее» 559 человек.
Значение целевого показателя по состоянию на 17.06.2023 составило 12,0 % или 559 человек.</t>
  </si>
  <si>
    <t>Показатель исключен из регионального проекта "Успех каждого ребенка" . Внесено изменение в программу (постановление Администрации города Когалыма от 31.05.2023 №1003)</t>
  </si>
  <si>
    <t>0, 004898</t>
  </si>
  <si>
    <t xml:space="preserve">По состоянию на 18.06.2023 года проведено 342  мероприятия добровольческого характера с участием в них жителей города Когалыма, предполагающих безвозмездное и добровольное проявление социальной активности. Общая численность граждан, вовлечённых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составила 0,005707 млн. чел. (5 707 чел.) </t>
  </si>
  <si>
    <t>Данные показателя изменены в 2023 - 100%, На март 2023 года все общеобразовательные организации (7) оснащены  оборудованием в рамках внедрения цифровой образовательной среды. Процент достижения показателя составляет - 100%. Внесено изменение в программу (постановление Администрации города Когалыма от 31.05.2023 №1003)</t>
  </si>
  <si>
    <t xml:space="preserve">Изменено значение показателя в 2023 году - 55%.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расчитывается на основании данных  ИКОП "Сферум". На 19 июня активных учащихся 4500 чел., что составляет 54,5% от общего числа обучающихся  (8259 чел.). </t>
  </si>
  <si>
    <t>Изменено значение показателя в 2023 году - 75,0%.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считается по количеству педагогических работников, зарегистрированных  и активно работающих на ИКОП "Сферум". Таких педагогов - 383 чел., что составляет 72,5% от общего числа педагогических работников города (538 чел.).</t>
  </si>
  <si>
    <t xml:space="preserve">Изменено значение показателя в 2023 году - 100%. Внесено изменение в программу (постановление Администрации города Когалыма от 31.05.2023 №1003).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ФГИС "Моя школа" и ИКОП "Сферум". Все 7 школ города Когалыма зарегистрированы на платформе, что составляет 100%. </t>
  </si>
  <si>
    <t>Установлен показатель на 2023 год - 75%. Внесено изменение в программу (постановление Администрации города Когалыма от 31.05.2023 №1003). На 19.06.2023 курсы повышения квалификации прошли 466 человек. Достижение показателя составляет 88,25%.</t>
  </si>
  <si>
    <t>В федеральную стиатистическую отетность ОО-2 включен объект МАОУ СОШ №7, требующий проведение капитального ремонта (информация вносится в апреле месяце)</t>
  </si>
  <si>
    <t>0,2</t>
  </si>
  <si>
    <t>6</t>
  </si>
  <si>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На основании приказа КФ Администрации г.Когалыма от 25.04.2023 №40-О доведены плановые ассигнования в сумме 7,6 тыс.руб.
За июнь отловлено 19 животных; внесена информация в АИС по 19 животным; содержание животных составило 2455 суток.
С начала года отловлено 88 животных; внесена информация в АИС по 88 животным; содержание животных составило 12 639 суток.
В соответствии с решением Думы г.Когалыма  от 20.06.2023 №273-ГД выделены дополнительные плановые ассигнования в сумме 2 226,7 тыс.руб.</t>
  </si>
  <si>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</si>
  <si>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t>
  </si>
  <si>
    <t xml:space="preserve">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</si>
</sst>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00"/>
    <numFmt numFmtId="168" formatCode="#,##0.0_ ;\-#,##0.0\ "/>
    <numFmt numFmtId="169" formatCode="0.000"/>
    <numFmt numFmtId="170" formatCode="#,##0_ ;[Red]\-#,##0\ "/>
  </numFmts>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2" fillId="0" borderId="0"/>
    <xf numFmtId="0" fontId="18" fillId="0" borderId="0"/>
    <xf numFmtId="0" fontId="1" fillId="0" borderId="0"/>
  </cellStyleXfs>
  <cellXfs count="197">
    <xf numFmtId="0" fontId="0" fillId="0" borderId="0" xfId="0"/>
    <xf numFmtId="0" fontId="7" fillId="0" borderId="5" xfId="1" applyFont="1" applyFill="1" applyBorder="1" applyAlignment="1">
      <alignment vertical="center"/>
    </xf>
    <xf numFmtId="0" fontId="7" fillId="2" borderId="1" xfId="1" applyFont="1" applyFill="1" applyBorder="1" applyAlignment="1">
      <alignment horizontal="center" vertical="center" textRotation="90" wrapText="1"/>
    </xf>
    <xf numFmtId="0" fontId="7" fillId="0" borderId="1"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7" xfId="1"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5" xfId="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4" borderId="5" xfId="1"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2" fontId="6" fillId="0" borderId="5" xfId="1" applyNumberFormat="1" applyFont="1" applyFill="1" applyBorder="1" applyAlignment="1">
      <alignment horizontal="center" vertical="center" wrapText="1"/>
    </xf>
    <xf numFmtId="0" fontId="6" fillId="0" borderId="5" xfId="1" applyNumberFormat="1" applyFont="1" applyFill="1" applyBorder="1" applyAlignment="1">
      <alignment horizontal="center" vertical="center" wrapText="1"/>
    </xf>
    <xf numFmtId="1" fontId="6" fillId="0" borderId="5"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164" fontId="11" fillId="0" borderId="5" xfId="1"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5" xfId="1" applyFont="1" applyFill="1" applyBorder="1" applyAlignment="1">
      <alignment horizontal="center" vertical="center" wrapText="1"/>
    </xf>
    <xf numFmtId="3" fontId="6" fillId="0" borderId="5" xfId="1" applyNumberFormat="1" applyFont="1" applyFill="1" applyBorder="1" applyAlignment="1">
      <alignment horizontal="center" vertical="center" wrapText="1"/>
    </xf>
    <xf numFmtId="3" fontId="6" fillId="4" borderId="5" xfId="1" applyNumberFormat="1" applyFont="1" applyFill="1" applyBorder="1" applyAlignment="1">
      <alignment horizontal="center" vertical="center" wrapText="1"/>
    </xf>
    <xf numFmtId="0" fontId="7" fillId="0" borderId="0"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1"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2" fontId="12" fillId="0" borderId="5" xfId="1"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15" fillId="0" borderId="5" xfId="1" applyFont="1" applyFill="1" applyBorder="1" applyAlignment="1">
      <alignment horizontal="center" vertical="center" wrapText="1"/>
    </xf>
    <xf numFmtId="164" fontId="15" fillId="0" borderId="5" xfId="1" applyNumberFormat="1" applyFont="1" applyFill="1" applyBorder="1" applyAlignment="1">
      <alignment horizontal="center" vertical="center" wrapText="1"/>
    </xf>
    <xf numFmtId="0" fontId="16" fillId="0" borderId="5" xfId="1" applyFont="1" applyFill="1" applyBorder="1" applyAlignment="1">
      <alignment horizontal="left" vertical="center" wrapText="1"/>
    </xf>
    <xf numFmtId="0" fontId="17" fillId="0" borderId="5" xfId="0"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9" fillId="0" borderId="0" xfId="0" applyFont="1"/>
    <xf numFmtId="0" fontId="20" fillId="0" borderId="0" xfId="0" applyFont="1"/>
    <xf numFmtId="0" fontId="21" fillId="0" borderId="5" xfId="1" applyFont="1" applyFill="1" applyBorder="1" applyAlignment="1">
      <alignment horizontal="center" vertical="center" wrapText="1"/>
    </xf>
    <xf numFmtId="0" fontId="18" fillId="0" borderId="0" xfId="0" applyFont="1"/>
    <xf numFmtId="3" fontId="16" fillId="4" borderId="5" xfId="1" applyNumberFormat="1" applyFont="1" applyFill="1" applyBorder="1" applyAlignment="1">
      <alignment horizontal="center" vertical="center" wrapText="1"/>
    </xf>
    <xf numFmtId="0" fontId="0" fillId="0" borderId="5" xfId="0" applyBorder="1"/>
    <xf numFmtId="0" fontId="13" fillId="0" borderId="8" xfId="0" applyFont="1" applyFill="1" applyBorder="1" applyAlignment="1">
      <alignment horizontal="center" vertical="center" wrapText="1"/>
    </xf>
    <xf numFmtId="165" fontId="6" fillId="4" borderId="5"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16" fillId="0" borderId="5" xfId="0" applyFont="1" applyBorder="1" applyAlignment="1">
      <alignment horizontal="left" vertical="top" wrapText="1"/>
    </xf>
    <xf numFmtId="165" fontId="11" fillId="5" borderId="5" xfId="0" applyNumberFormat="1" applyFont="1" applyFill="1" applyBorder="1" applyAlignment="1">
      <alignment horizontal="left" vertical="top" wrapText="1"/>
    </xf>
    <xf numFmtId="165" fontId="11" fillId="0" borderId="5" xfId="0" applyNumberFormat="1" applyFont="1" applyFill="1" applyBorder="1" applyAlignment="1">
      <alignment horizontal="left" vertical="top" wrapText="1"/>
    </xf>
    <xf numFmtId="4" fontId="17" fillId="0" borderId="5" xfId="0" applyNumberFormat="1" applyFont="1" applyBorder="1" applyAlignment="1">
      <alignment vertical="top" wrapText="1"/>
    </xf>
    <xf numFmtId="166" fontId="6" fillId="4" borderId="5"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0" fillId="0" borderId="0" xfId="0" applyFill="1"/>
    <xf numFmtId="0" fontId="7" fillId="0" borderId="1" xfId="1" applyFont="1" applyFill="1" applyBorder="1" applyAlignment="1">
      <alignment horizontal="center" vertical="center" textRotation="90" wrapText="1"/>
    </xf>
    <xf numFmtId="164" fontId="16" fillId="0" borderId="5" xfId="1" applyNumberFormat="1" applyFont="1" applyFill="1" applyBorder="1" applyAlignment="1">
      <alignment horizontal="center" vertical="center" wrapText="1"/>
    </xf>
    <xf numFmtId="164" fontId="6" fillId="4" borderId="5" xfId="1" applyNumberFormat="1" applyFont="1" applyFill="1" applyBorder="1" applyAlignment="1">
      <alignment horizontal="center" vertical="center" wrapText="1"/>
    </xf>
    <xf numFmtId="1" fontId="16" fillId="0" borderId="5" xfId="1" applyNumberFormat="1" applyFont="1" applyFill="1" applyBorder="1" applyAlignment="1">
      <alignment horizontal="center" vertical="center" wrapText="1"/>
    </xf>
    <xf numFmtId="1" fontId="6" fillId="4"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5" xfId="1" applyFont="1" applyFill="1" applyBorder="1" applyAlignment="1">
      <alignment horizontal="center" vertical="center" wrapText="1"/>
    </xf>
    <xf numFmtId="49" fontId="22" fillId="6" borderId="5" xfId="0" applyNumberFormat="1" applyFont="1" applyFill="1" applyBorder="1" applyAlignment="1">
      <alignment vertical="center" wrapText="1"/>
    </xf>
    <xf numFmtId="0" fontId="23" fillId="6" borderId="5" xfId="0" applyFont="1" applyFill="1" applyBorder="1" applyAlignment="1">
      <alignment vertical="center" wrapText="1"/>
    </xf>
    <xf numFmtId="0" fontId="22" fillId="6" borderId="5" xfId="0" applyFont="1" applyFill="1" applyBorder="1" applyAlignment="1">
      <alignment vertical="center" wrapText="1"/>
    </xf>
    <xf numFmtId="0" fontId="0" fillId="6" borderId="0" xfId="0" applyFill="1"/>
    <xf numFmtId="0" fontId="6" fillId="0" borderId="5" xfId="1" applyFont="1" applyFill="1" applyBorder="1" applyAlignment="1">
      <alignment horizontal="center" vertical="center" wrapText="1"/>
    </xf>
    <xf numFmtId="0" fontId="6" fillId="0" borderId="5" xfId="1" applyFont="1" applyFill="1" applyBorder="1" applyAlignment="1">
      <alignment horizontal="left" vertical="top" wrapText="1"/>
    </xf>
    <xf numFmtId="0" fontId="12" fillId="0" borderId="5" xfId="1" applyFont="1" applyFill="1" applyBorder="1" applyAlignment="1">
      <alignment horizontal="left" vertical="top" wrapText="1"/>
    </xf>
    <xf numFmtId="0" fontId="7" fillId="6" borderId="1" xfId="1" applyFont="1" applyFill="1" applyBorder="1" applyAlignment="1">
      <alignment horizontal="center" vertical="center" textRotation="90" wrapText="1"/>
    </xf>
    <xf numFmtId="0" fontId="6" fillId="0" borderId="5" xfId="1" applyFont="1" applyFill="1" applyBorder="1" applyAlignment="1">
      <alignment horizontal="justify"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4" fontId="6" fillId="0" borderId="5" xfId="1" applyNumberFormat="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24" fillId="6" borderId="5" xfId="1" applyFont="1" applyFill="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xf numFmtId="0" fontId="0" fillId="0" borderId="9" xfId="0" applyBorder="1" applyAlignment="1">
      <alignment horizontal="center" vertical="center"/>
    </xf>
    <xf numFmtId="164" fontId="26" fillId="0" borderId="6" xfId="0" applyNumberFormat="1" applyFont="1" applyFill="1" applyBorder="1" applyAlignment="1">
      <alignment horizontal="center" vertical="center" wrapText="1"/>
    </xf>
    <xf numFmtId="0" fontId="26" fillId="4" borderId="8"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7" borderId="5" xfId="1" applyFont="1" applyFill="1" applyBorder="1" applyAlignment="1">
      <alignment horizontal="center" vertical="center" wrapText="1"/>
    </xf>
    <xf numFmtId="0" fontId="11" fillId="7" borderId="5" xfId="1" applyFont="1" applyFill="1" applyBorder="1" applyAlignment="1">
      <alignment horizontal="center" vertical="center" wrapText="1"/>
    </xf>
    <xf numFmtId="164" fontId="11" fillId="7" borderId="5" xfId="1" applyNumberFormat="1" applyFont="1" applyFill="1" applyBorder="1" applyAlignment="1">
      <alignment horizontal="center" vertical="center" wrapText="1"/>
    </xf>
    <xf numFmtId="0" fontId="12" fillId="7" borderId="5"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10" fillId="8" borderId="5"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4" fontId="6"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6" fillId="0" borderId="5" xfId="1" applyFont="1" applyFill="1" applyBorder="1" applyAlignment="1">
      <alignment horizontal="center" vertical="center" wrapText="1"/>
    </xf>
    <xf numFmtId="167" fontId="6" fillId="4" borderId="5" xfId="1"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165" fontId="16" fillId="6" borderId="5" xfId="1" applyNumberFormat="1" applyFont="1" applyFill="1" applyBorder="1" applyAlignment="1">
      <alignment horizontal="center" vertical="center" wrapText="1"/>
    </xf>
    <xf numFmtId="165" fontId="6" fillId="6"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49" fontId="6" fillId="4" borderId="5"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0" fontId="16" fillId="0" borderId="5" xfId="0" applyFont="1" applyBorder="1" applyAlignment="1">
      <alignment vertical="center" wrapText="1"/>
    </xf>
    <xf numFmtId="49" fontId="19" fillId="0" borderId="5" xfId="0" applyNumberFormat="1" applyFont="1" applyFill="1" applyBorder="1" applyAlignment="1">
      <alignment horizontal="center" vertical="center"/>
    </xf>
    <xf numFmtId="0" fontId="6" fillId="0" borderId="5" xfId="1" applyNumberFormat="1" applyFont="1" applyFill="1" applyBorder="1" applyAlignment="1" applyProtection="1">
      <alignment horizontal="left" vertical="center" wrapText="1"/>
    </xf>
    <xf numFmtId="49" fontId="11" fillId="0" borderId="5" xfId="1" applyNumberFormat="1" applyFont="1" applyFill="1" applyBorder="1" applyAlignment="1">
      <alignment horizontal="center" vertical="center" wrapText="1"/>
    </xf>
    <xf numFmtId="168" fontId="6" fillId="4" borderId="5"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6" fillId="0" borderId="5" xfId="1" applyNumberFormat="1" applyFont="1" applyFill="1" applyBorder="1" applyAlignment="1">
      <alignment horizontal="center" vertical="center" wrapText="1"/>
    </xf>
    <xf numFmtId="169" fontId="11" fillId="0" borderId="5" xfId="0"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70" fontId="6" fillId="0" borderId="5" xfId="0" applyNumberFormat="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1" fillId="0" borderId="5" xfId="0" applyFont="1" applyFill="1" applyBorder="1" applyAlignment="1">
      <alignment horizontal="left" vertical="center" wrapText="1"/>
    </xf>
    <xf numFmtId="0" fontId="27" fillId="0" borderId="0" xfId="0" applyFont="1" applyFill="1"/>
    <xf numFmtId="0" fontId="6" fillId="0" borderId="5" xfId="0" applyFont="1" applyFill="1" applyBorder="1" applyAlignment="1">
      <alignment vertical="top" wrapText="1"/>
    </xf>
    <xf numFmtId="0" fontId="11" fillId="4" borderId="5" xfId="0" applyFont="1" applyFill="1" applyBorder="1" applyAlignment="1">
      <alignment horizontal="center" vertical="center" wrapTex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6" fillId="0" borderId="5"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12"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2" fontId="6" fillId="7" borderId="5"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8" fillId="0" borderId="3" xfId="1" applyFont="1" applyFill="1" applyBorder="1" applyAlignment="1">
      <alignment vertical="center"/>
    </xf>
    <xf numFmtId="0" fontId="8" fillId="0" borderId="4" xfId="1" applyFont="1" applyFill="1" applyBorder="1" applyAlignment="1">
      <alignment vertical="center"/>
    </xf>
    <xf numFmtId="0" fontId="9" fillId="3" borderId="2" xfId="1" applyFont="1" applyFill="1" applyBorder="1" applyAlignment="1">
      <alignment horizontal="center" vertical="center"/>
    </xf>
    <xf numFmtId="0" fontId="6" fillId="0" borderId="5"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4" fillId="0" borderId="8"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cellXfs>
  <cellStyles count="5">
    <cellStyle name="Обычный" xfId="0" builtinId="0"/>
    <cellStyle name="Обычный 2" xfId="2"/>
    <cellStyle name="Обычный 2 2" xfId="3"/>
    <cellStyle name="Обычный 3" xfId="4"/>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6696258-C671-4509-8D58-198AAD29F026}" diskRevisions="1" revisionId="643" version="13">
  <header guid="{FD30B61A-76F9-4739-B50B-FB09BF631D92}" dateTime="2023-06-08T09:28:07" maxSheetId="20" userName="Саратова Ольга Сергеевна"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DF9FEA5-086D-4C52-A442-2FD5EB90F623}" dateTime="2023-06-08T09:29:15" maxSheetId="20" userName="Саратова Ольга Сергеевна" r:id="rId2" minRId="1" maxRId="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5489B28-E5B1-4A97-8C3D-DE55A9B4B4B7}" dateTime="2023-06-08T09:29:46" maxSheetId="20" userName="Саратова Ольга Сергеевна" r:id="rId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720A3D5-8A14-473C-AD24-AED02F3755AA}" dateTime="2023-06-08T09:31:23" maxSheetId="20" userName="Саратова Ольга Сергеевна" r:id="rId4" minRId="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9378FD7-D066-4899-97D0-CCB16C20185F}" dateTime="2023-06-09T15:31:13" maxSheetId="20" userName="Мартынова Снежана Владимировна" r:id="rId5" minRId="24" maxRId="2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F8595917-D56D-4AEB-8023-9C3ADDAC1CE6}" dateTime="2023-06-09T15:32:13" maxSheetId="20" userName="Мартынова Снежана Владимировна" r:id="rId6" minRId="45" maxRId="4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26C751B-5F79-4BCB-959D-E1EC4F87BFD5}" dateTime="2023-06-09T18:08:30" maxSheetId="20" userName="Мартынова Снежана Владимировна" r:id="rId7" minRId="48" maxRId="5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7EB94FA-9ADB-4B8E-8C62-4E3B33E34212}" dateTime="2023-06-14T09:32:26" maxSheetId="20" userName="Цыганкова Ирина Анатольевн" r:id="rId8" minRId="51" maxRId="8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0AC16AC-5969-4475-87DB-7C739D7A0E35}" dateTime="2023-06-14T09:33:17" maxSheetId="20" userName="Цыганкова Ирина Анатольевн" r:id="rId9" minRId="109" maxRId="11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D47F0AE-235B-493F-A827-ACCA5F1D7366}" dateTime="2023-06-14T10:04:44" maxSheetId="20" userName="Корнишина Марина Геннадьевна" r:id="rId10" minRId="141" maxRId="14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112EF2A-DE67-4197-9F36-1BCFC23564AE}" dateTime="2023-06-14T16:19:44" maxSheetId="20" userName="Тихонова Лариса Анатольевна" r:id="rId11" minRId="166" maxRId="16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339F67E-35F2-4F9F-B72D-E2F037F90F13}" dateTime="2023-06-21T13:25:33" maxSheetId="20" userName="Смекалин Дмитрий Александрович" r:id="rId12" minRId="187" maxRId="19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4EA6F7B-95BD-4AB7-A19A-DBEF552C25B7}" dateTime="2023-06-22T16:21:26" maxSheetId="20" userName="Мягкова Оксана Викторовна" r:id="rId13" minRId="214" maxRId="22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583EC5B-8CF9-4A3B-A3B2-72F1F4A0E2DE}" dateTime="2023-06-23T16:57:50" maxSheetId="20" userName="Мягкова Оксана Викторовна" r:id="rId1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77435DF-DF1C-475E-B08D-FF8BADF101E7}" dateTime="2023-06-30T12:29:54" maxSheetId="20" userName="Шамерзоева Татьяна Федоровна" r:id="rId15" minRId="249" maxRId="25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9F32DBC-2124-411A-9B47-5674896C48DA}" dateTime="2023-06-30T13:12:45" maxSheetId="20" userName="Лаврентьева Александра Николаевна" r:id="rId16" minRId="278" maxRId="37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BB0F5DF-E69D-4DA2-9C75-E5134919586A}" dateTime="2023-06-30T14:17:52" maxSheetId="20" userName="Мягкова Оксана Викторовна" r:id="rId17" minRId="394" maxRId="40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49D995D-D8C6-4452-B92C-EDBA53021A95}" dateTime="2023-06-30T14:21:23" maxSheetId="20" userName="Мягкова Оксана Викторовна" r:id="rId1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0803580-C5B3-468E-8FAD-5BB01145DB87}" dateTime="2023-06-30T14:53:01" maxSheetId="20" userName="Тихонова Лариса Анатольевна" r:id="rId19" minRId="449" maxRId="45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00F1958-9AB5-497B-9B14-0E95EC0B48BD}" dateTime="2023-06-30T16:11:34" maxSheetId="20" userName="Шамерзоева Татьяна Федоровна" r:id="rId20" minRId="473" maxRId="47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132882D-7087-4C7B-8B10-63C4B0A47705}" dateTime="2023-06-30T16:18:38" maxSheetId="20" userName="Иванова Марина Валерьевна" r:id="rId21" minRId="494" maxRId="49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43A4A01-FD1D-48CE-91EE-4A93CFCE7537}" dateTime="2023-06-30T16:20:17" maxSheetId="20" userName="Иванова Марина Валерьевна" r:id="rId22" minRId="519" maxRId="52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0928AF2-A316-4E89-8422-C2FCED6E6B30}" dateTime="2023-06-30T16:28:18" maxSheetId="20" userName="Иванова Марина Валерьевна" r:id="rId23" minRId="521" maxRId="52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EC2037C-61F4-4797-8925-3BD870A0CE5B}" dateTime="2023-06-30T16:57:30" maxSheetId="20" userName="Степаненко Наталья Алексеевна" r:id="rId24" minRId="523" maxRId="52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4241015-E46D-4909-AE79-E726338ADC42}" dateTime="2023-06-30T17:14:58" maxSheetId="20" userName="Лукманова Эльвира Наильевна" r:id="rId2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1BD5B48-16A3-4D67-9F72-35F0CDB27520}" dateTime="2023-06-30T17:15:43" maxSheetId="20" userName="Лукманова Эльвира Наильевна" r:id="rId2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4602CB7-5584-4BDB-B6C9-542E4D5CBB74}" dateTime="2023-06-30T17:16:03" maxSheetId="20" userName="Лукманова Эльвира Наильевна" r:id="rId27" minRId="58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AFA56FA-C992-4DB5-9760-4789A87FAEFF}" dateTime="2023-06-30T17:19:22" maxSheetId="20" userName="Лукманова Эльвира Наильевна" r:id="rId28" minRId="590" maxRId="59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CF79258-0A6E-4CFD-A54B-E50B3C50EACE}" dateTime="2023-06-30T18:04:15" maxSheetId="20" userName="Лукманова Эльвира Наильевна" r:id="rId29" minRId="59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B7D7CA5-14DA-4A58-8BBC-4B8E9B734B5E}" dateTime="2023-07-03T09:26:16" maxSheetId="20" userName="Лукманова Эльвира Наильевна" r:id="rId30" minRId="593" maxRId="59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DA2F392-E541-4D19-A02D-E21B8F32950D}" dateTime="2023-07-03T09:28:23" maxSheetId="20" userName="Лукманова Эльвира Наильевна" r:id="rId31" minRId="595" maxRId="59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545F2D5-E787-4219-985D-4458AB0866BE}" dateTime="2023-07-03T10:14:49" maxSheetId="20" userName="Лукманова Эльвира Наильевна" r:id="rId32" minRId="597" maxRId="59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3113FE9-097E-4281-8A88-F667D5E16331}" dateTime="2023-07-03T16:45:18" maxSheetId="20" userName="Лукманова Эльвира Наильевна" r:id="rId33" minRId="619" maxRId="62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F860795-BEAD-4FAD-9BC5-C099174B5A6B}" dateTime="2023-07-03T16:46:44" maxSheetId="20" userName="Лукманова Эльвира Наильевна" r:id="rId34" minRId="62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2A9DC49-5584-4CC8-A38D-783A8AE87E51}" dateTime="2023-07-03T16:49:00" maxSheetId="20" userName="Лукманова Эльвира Наильевна" r:id="rId3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6696258-C671-4509-8D58-198AAD29F026}" dateTime="2023-07-03T17:12:48" maxSheetId="20" userName="Лукманова Эльвира Наильевна" r:id="rId36" minRId="642" maxRId="64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11">
    <nc r="K6">
      <v>95.12</v>
    </nc>
  </rcc>
  <rcc rId="142" sId="11" numFmtId="4">
    <nc r="K7">
      <v>100</v>
    </nc>
  </rcc>
  <rcc rId="143" sId="11">
    <nc r="K8">
      <v>6.23</v>
    </nc>
  </rcc>
  <rcc rId="144" sId="11">
    <nc r="K9">
      <v>21.62</v>
    </nc>
  </rcc>
  <rcc rId="145" sId="11">
    <nc r="K10">
      <v>2</v>
    </nc>
  </rcc>
  <rcc rId="146" sId="11">
    <nc r="K11">
      <v>20.18</v>
    </nc>
  </rcc>
  <rcv guid="{E82CE51D-E642-4881-A0F3-F33C1C34AFA1}" action="delete"/>
  <rdn rId="0" localSheetId="1" customView="1" name="Z_E82CE51D_E642_4881_A0F3_F33C1C34AFA1_.wvu.Cols" hidden="1" oldHidden="1">
    <formula>'МП Экстремизм'!$S:$S</formula>
    <oldFormula>'МП Экстремизм'!$S:$S</oldFormula>
  </rdn>
  <rdn rId="0" localSheetId="2" customView="1" name="Z_E82CE51D_E642_4881_A0F3_F33C1C34AFA1_.wvu.Cols" hidden="1" oldHidden="1">
    <formula>'МП РО'!$S:$S</formula>
    <oldFormula>'МП РО'!$S:$S</oldFormula>
  </rdn>
  <rdn rId="0" localSheetId="3" customView="1" name="Z_E82CE51D_E642_4881_A0F3_F33C1C34AFA1_.wvu.Cols" hidden="1" oldHidden="1">
    <formula>'МП СОГХ'!$S:$S</formula>
    <oldFormula>'МП СОГХ'!$S:$S</oldFormula>
  </rdn>
  <rdn rId="0" localSheetId="4" customView="1" name="Z_E82CE51D_E642_4881_A0F3_F33C1C34AFA1_.wvu.Cols" hidden="1" oldHidden="1">
    <formula>'МП ФКГС'!$S:$S</formula>
    <oldFormula>'МП ФКГС'!$S:$S</oldFormula>
  </rdn>
  <rdn rId="0" localSheetId="5" customView="1" name="Z_E82CE51D_E642_4881_A0F3_F33C1C34AFA1_.wvu.Cols" hidden="1" oldHidden="1">
    <formula>'МП КП'!$S:$S</formula>
    <oldFormula>'МП КП'!$S:$S</oldFormula>
  </rdn>
  <rdn rId="0" localSheetId="6" customView="1" name="Z_E82CE51D_E642_4881_A0F3_F33C1C34AFA1_.wvu.Cols" hidden="1" oldHidden="1">
    <formula>'МП РФКиС'!$S:$S</formula>
    <oldFormula>'МП РФКиС'!$S:$S</oldFormula>
  </rdn>
  <rdn rId="0" localSheetId="7" customView="1" name="Z_E82CE51D_E642_4881_A0F3_F33C1C34AFA1_.wvu.Cols" hidden="1" oldHidden="1">
    <formula>'МП СЗН'!$A:$A,'МП СЗН'!$S:$S</formula>
    <oldFormula>'МП СЗН'!$A:$A,'МП СЗН'!$S:$S</oldFormula>
  </rdn>
  <rdn rId="0" localSheetId="8" customView="1" name="Z_E82CE51D_E642_4881_A0F3_F33C1C34AFA1_.wvu.Cols" hidden="1" oldHidden="1">
    <formula>'МП АПК'!$S:$S</formula>
    <oldFormula>'МП АПК'!$S:$S</oldFormula>
  </rdn>
  <rdn rId="0" localSheetId="9" customView="1" name="Z_E82CE51D_E642_4881_A0F3_F33C1C34AFA1_.wvu.Cols" hidden="1" oldHidden="1">
    <formula>'МП РЖС'!$S:$S</formula>
    <oldFormula>'МП РЖС'!$S:$S</oldFormula>
  </rdn>
  <rdn rId="0" localSheetId="10" customView="1" name="Z_E82CE51D_E642_4881_A0F3_F33C1C34AFA1_.wvu.Cols" hidden="1" oldHidden="1">
    <formula>'МП РЖКК'!$S:$S</formula>
    <oldFormula>'МП РЖКК'!$S:$S</oldFormula>
  </rdn>
  <rdn rId="0" localSheetId="11" customView="1" name="Z_E82CE51D_E642_4881_A0F3_F33C1C34AFA1_.wvu.Cols" hidden="1" oldHidden="1">
    <formula>'МП ППиООПГ'!$S:$S</formula>
    <oldFormula>'МП ППиООПГ'!$S:$S</oldFormula>
  </rdn>
  <rdn rId="0" localSheetId="12" customView="1" name="Z_E82CE51D_E642_4881_A0F3_F33C1C34AFA1_.wvu.Cols" hidden="1" oldHidden="1">
    <formula>'МП БЖД'!$S:$S</formula>
    <oldFormula>'МП БЖД'!$S:$S</oldFormula>
  </rdn>
  <rdn rId="0" localSheetId="13" customView="1" name="Z_E82CE51D_E642_4881_A0F3_F33C1C34AFA1_.wvu.Cols" hidden="1" oldHidden="1">
    <formula>'МП ЭБ'!$S:$S</formula>
    <oldFormula>'МП ЭБ'!$S:$S</oldFormula>
  </rdn>
  <rdn rId="0" localSheetId="14" customView="1" name="Z_E82CE51D_E642_4881_A0F3_F33C1C34AFA1_.wvu.Cols" hidden="1" oldHidden="1">
    <formula>'МП СЭР'!$S:$S</formula>
    <oldFormula>'МП СЭР'!$S:$S</oldFormula>
  </rdn>
  <rdn rId="0" localSheetId="15" customView="1" name="Z_E82CE51D_E642_4881_A0F3_F33C1C34AFA1_.wvu.Cols" hidden="1" oldHidden="1">
    <formula>'МП РТС'!$S:$S</formula>
    <oldFormula>'МП РТС'!$S:$S</oldFormula>
  </rdn>
  <rdn rId="0" localSheetId="16" customView="1" name="Z_E82CE51D_E642_4881_A0F3_F33C1C34AFA1_.wvu.Cols" hidden="1" oldHidden="1">
    <formula>'МП УМФ'!$A:$A,'МП УМФ'!$S:$S</formula>
    <oldFormula>'МП УМФ'!$A:$A,'МП УМФ'!$S:$S</oldFormula>
  </rdn>
  <rdn rId="0" localSheetId="17" customView="1" name="Z_E82CE51D_E642_4881_A0F3_F33C1C34AFA1_.wvu.Cols" hidden="1" oldHidden="1">
    <formula>'МП РИГО'!$S:$S</formula>
    <oldFormula>'МП РИГО'!$S:$S</oldFormula>
  </rdn>
  <rdn rId="0" localSheetId="18" customView="1" name="Z_E82CE51D_E642_4881_A0F3_F33C1C34AFA1_.wvu.Cols" hidden="1" oldHidden="1">
    <formula>'МП УМИ'!$S:$S</formula>
    <oldFormula>'МП УМИ'!$S:$S</oldFormula>
  </rdn>
  <rdn rId="0" localSheetId="19" customView="1" name="Z_E82CE51D_E642_4881_A0F3_F33C1C34AFA1_.wvu.Cols" hidden="1" oldHidden="1">
    <formula>'МП РМС'!$S:$S</formula>
    <oldFormula>'МП РМС'!$S:$S</oldFormula>
  </rdn>
  <rcv guid="{E82CE51D-E642-4881-A0F3-F33C1C34AFA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5">
    <nc r="K6">
      <v>33</v>
    </nc>
  </rcc>
  <rfmt sheetId="5" sqref="K6" start="0" length="2147483647">
    <dxf>
      <font>
        <color auto="1"/>
      </font>
    </dxf>
  </rfmt>
  <rfmt sheetId="5" xfDxf="1" s="1" sqref="K7" start="0" length="0">
    <dxf>
      <font>
        <b val="0"/>
        <i val="0"/>
        <strike val="0"/>
        <condense val="0"/>
        <extend val="0"/>
        <outline val="0"/>
        <shadow val="0"/>
        <u val="none"/>
        <vertAlign val="baseline"/>
        <sz val="12"/>
        <color rgb="FFFF0000"/>
        <name val="Times New Roman"/>
        <scheme val="none"/>
      </font>
      <numFmt numFmtId="164"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rfmt>
  <rfmt sheetId="5" sqref="K7" start="0" length="2147483647">
    <dxf>
      <font>
        <sz val="13"/>
      </font>
    </dxf>
  </rfmt>
  <rcc rId="167" sId="5" numFmtId="4">
    <nc r="K7">
      <v>267.67500000000001</v>
    </nc>
  </rcc>
  <rfmt sheetId="5" sqref="K7">
    <dxf>
      <numFmt numFmtId="169" formatCode="0.000"/>
    </dxf>
  </rfmt>
  <rfmt sheetId="5" sqref="K7" start="0" length="2147483647">
    <dxf>
      <font>
        <color auto="1"/>
      </font>
    </dxf>
  </rfmt>
  <rcv guid="{E5A2ECE4-B75B-45A2-AE22-0D04E85CEB66}" action="delete"/>
  <rdn rId="0" localSheetId="1" customView="1" name="Z_E5A2ECE4_B75B_45A2_AE22_0D04E85CEB66_.wvu.Cols" hidden="1" oldHidden="1">
    <formula>'МП Экстремизм'!$S:$S</formula>
    <oldFormula>'МП Экстремизм'!$S:$S</oldFormula>
  </rdn>
  <rdn rId="0" localSheetId="2" customView="1" name="Z_E5A2ECE4_B75B_45A2_AE22_0D04E85CEB66_.wvu.Cols" hidden="1" oldHidden="1">
    <formula>'МП РО'!$S:$S</formula>
    <oldFormula>'МП РО'!$S:$S</oldFormula>
  </rdn>
  <rdn rId="0" localSheetId="3" customView="1" name="Z_E5A2ECE4_B75B_45A2_AE22_0D04E85CEB66_.wvu.Cols" hidden="1" oldHidden="1">
    <formula>'МП СОГХ'!$S:$S</formula>
    <oldFormula>'МП СОГХ'!$S:$S</oldFormula>
  </rdn>
  <rdn rId="0" localSheetId="4" customView="1" name="Z_E5A2ECE4_B75B_45A2_AE22_0D04E85CEB66_.wvu.Cols" hidden="1" oldHidden="1">
    <formula>'МП ФКГС'!$S:$S</formula>
    <oldFormula>'МП ФКГС'!$S:$S</oldFormula>
  </rdn>
  <rdn rId="0" localSheetId="5" customView="1" name="Z_E5A2ECE4_B75B_45A2_AE22_0D04E85CEB66_.wvu.Cols" hidden="1" oldHidden="1">
    <formula>'МП КП'!$S:$S</formula>
    <oldFormula>'МП КП'!$S:$S</oldFormula>
  </rdn>
  <rdn rId="0" localSheetId="6" customView="1" name="Z_E5A2ECE4_B75B_45A2_AE22_0D04E85CEB66_.wvu.Cols" hidden="1" oldHidden="1">
    <formula>'МП РФКиС'!$S:$S</formula>
    <oldFormula>'МП РФКиС'!$S:$S</oldFormula>
  </rdn>
  <rdn rId="0" localSheetId="7" customView="1" name="Z_E5A2ECE4_B75B_45A2_AE22_0D04E85CEB66_.wvu.Cols" hidden="1" oldHidden="1">
    <formula>'МП СЗН'!$S:$S</formula>
    <oldFormula>'МП СЗН'!$S:$S</oldFormula>
  </rdn>
  <rdn rId="0" localSheetId="8" customView="1" name="Z_E5A2ECE4_B75B_45A2_AE22_0D04E85CEB66_.wvu.Cols" hidden="1" oldHidden="1">
    <formula>'МП АПК'!$S:$S</formula>
    <oldFormula>'МП АПК'!$S:$S</oldFormula>
  </rdn>
  <rdn rId="0" localSheetId="9" customView="1" name="Z_E5A2ECE4_B75B_45A2_AE22_0D04E85CEB66_.wvu.Cols" hidden="1" oldHidden="1">
    <formula>'МП РЖС'!$S:$S</formula>
    <oldFormula>'МП РЖС'!$S:$S</oldFormula>
  </rdn>
  <rdn rId="0" localSheetId="10" customView="1" name="Z_E5A2ECE4_B75B_45A2_AE22_0D04E85CEB66_.wvu.Cols" hidden="1" oldHidden="1">
    <formula>'МП РЖКК'!$S:$S</formula>
    <oldFormula>'МП РЖКК'!$S:$S</oldFormula>
  </rdn>
  <rdn rId="0" localSheetId="11" customView="1" name="Z_E5A2ECE4_B75B_45A2_AE22_0D04E85CEB66_.wvu.Cols" hidden="1" oldHidden="1">
    <formula>'МП ППиООПГ'!$S:$S</formula>
    <oldFormula>'МП ППиООПГ'!$S:$S</oldFormula>
  </rdn>
  <rdn rId="0" localSheetId="12" customView="1" name="Z_E5A2ECE4_B75B_45A2_AE22_0D04E85CEB66_.wvu.Cols" hidden="1" oldHidden="1">
    <formula>'МП БЖД'!$S:$S</formula>
    <oldFormula>'МП БЖД'!$S:$S</oldFormula>
  </rdn>
  <rdn rId="0" localSheetId="13" customView="1" name="Z_E5A2ECE4_B75B_45A2_AE22_0D04E85CEB66_.wvu.Cols" hidden="1" oldHidden="1">
    <formula>'МП ЭБ'!$S:$S</formula>
    <oldFormula>'МП ЭБ'!$S:$S</oldFormula>
  </rdn>
  <rdn rId="0" localSheetId="14" customView="1" name="Z_E5A2ECE4_B75B_45A2_AE22_0D04E85CEB66_.wvu.Cols" hidden="1" oldHidden="1">
    <formula>'МП СЭР'!$S:$S</formula>
    <oldFormula>'МП СЭР'!$S:$S</oldFormula>
  </rdn>
  <rdn rId="0" localSheetId="15" customView="1" name="Z_E5A2ECE4_B75B_45A2_AE22_0D04E85CEB66_.wvu.Cols" hidden="1" oldHidden="1">
    <formula>'МП РТС'!$S:$S</formula>
    <oldFormula>'МП РТС'!$S:$S</oldFormula>
  </rdn>
  <rdn rId="0" localSheetId="16" customView="1" name="Z_E5A2ECE4_B75B_45A2_AE22_0D04E85CEB66_.wvu.Cols" hidden="1" oldHidden="1">
    <formula>'МП УМФ'!$S:$S</formula>
    <oldFormula>'МП УМФ'!$S:$S</oldFormula>
  </rdn>
  <rdn rId="0" localSheetId="17" customView="1" name="Z_E5A2ECE4_B75B_45A2_AE22_0D04E85CEB66_.wvu.Cols" hidden="1" oldHidden="1">
    <formula>'МП РИГО'!$S:$S</formula>
    <oldFormula>'МП РИГО'!$S:$S</oldFormula>
  </rdn>
  <rdn rId="0" localSheetId="18" customView="1" name="Z_E5A2ECE4_B75B_45A2_AE22_0D04E85CEB66_.wvu.Cols" hidden="1" oldHidden="1">
    <formula>'МП УМИ'!$S:$S</formula>
    <oldFormula>'МП УМИ'!$S:$S</oldFormula>
  </rdn>
  <rdn rId="0" localSheetId="19" customView="1" name="Z_E5A2ECE4_B75B_45A2_AE22_0D04E85CEB66_.wvu.Cols" hidden="1" oldHidden="1">
    <formula>'МП РМС'!$S:$S</formula>
    <oldFormula>'МП РМС'!$S:$S</oldFormula>
  </rdn>
  <rcv guid="{E5A2ECE4-B75B-45A2-AE22-0D04E85CEB6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12" odxf="1" dxf="1">
    <nc r="J6" t="inlineStr">
      <is>
        <t>Х</t>
      </is>
    </nc>
    <odxf/>
    <ndxf/>
  </rcc>
  <rcc rId="188" sId="12" odxf="1" dxf="1">
    <nc r="K6" t="inlineStr">
      <is>
        <t>Х</t>
      </is>
    </nc>
    <odxf/>
    <ndxf/>
  </rcc>
  <rcc rId="189" sId="12" odxf="1" dxf="1">
    <nc r="J7">
      <v>100</v>
    </nc>
    <odxf>
      <numFmt numFmtId="164" formatCode="0.0"/>
    </odxf>
    <ndxf>
      <numFmt numFmtId="0" formatCode="General"/>
    </ndxf>
  </rcc>
  <rcc rId="190" sId="12" odxf="1" dxf="1">
    <nc r="K7">
      <v>100</v>
    </nc>
    <odxf>
      <numFmt numFmtId="164" formatCode="0.0"/>
    </odxf>
    <ndxf>
      <numFmt numFmtId="0" formatCode="General"/>
    </ndxf>
  </rcc>
  <rcc rId="191" sId="12" odxf="1" s="1" dxf="1">
    <nc r="J8">
      <v>100</v>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vertical="center" wrapText="1" readingOrder="0"/>
    </ndxf>
  </rcc>
  <rcc rId="192" sId="12" odxf="1" s="1" dxf="1">
    <nc r="K8">
      <v>100</v>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horizontal="center" vertical="center" wrapText="1" readingOrder="0"/>
    </ndxf>
  </rcc>
  <rcc rId="193" sId="12" odxf="1" dxf="1">
    <nc r="J9">
      <v>100</v>
    </nc>
    <odxf>
      <font>
        <sz val="12"/>
        <color rgb="FFFF0000"/>
        <name val="Times New Roman"/>
        <scheme val="none"/>
      </font>
    </odxf>
    <ndxf>
      <font>
        <sz val="12"/>
        <color auto="1"/>
        <name val="Times New Roman"/>
        <scheme val="none"/>
      </font>
    </ndxf>
  </rcc>
  <rcc rId="194" sId="12" odxf="1" dxf="1">
    <nc r="K9">
      <v>100</v>
    </nc>
    <odxf>
      <font>
        <sz val="12"/>
        <color rgb="FFFF0000"/>
        <name val="Times New Roman"/>
        <scheme val="none"/>
      </font>
    </odxf>
    <ndxf>
      <font>
        <sz val="12"/>
        <color auto="1"/>
        <name val="Times New Roman"/>
        <scheme val="none"/>
      </font>
    </ndxf>
  </rcc>
  <rcv guid="{B08D60EB-17AC-43BC-A2EA-BCC34DA15115}" action="delete"/>
  <rdn rId="0" localSheetId="1" customView="1" name="Z_B08D60EB_17AC_43BC_A2EA_BCC34DA15115_.wvu.Cols" hidden="1" oldHidden="1">
    <formula>'МП Экстремизм'!$S:$S</formula>
    <oldFormula>'МП Экстремизм'!$S:$S</oldFormula>
  </rdn>
  <rdn rId="0" localSheetId="2" customView="1" name="Z_B08D60EB_17AC_43BC_A2EA_BCC34DA15115_.wvu.Cols" hidden="1" oldHidden="1">
    <formula>'МП РО'!$S:$S</formula>
    <oldFormula>'МП РО'!$S:$S</oldFormula>
  </rdn>
  <rdn rId="0" localSheetId="3" customView="1" name="Z_B08D60EB_17AC_43BC_A2EA_BCC34DA15115_.wvu.Cols" hidden="1" oldHidden="1">
    <formula>'МП СОГХ'!$S:$S</formula>
    <oldFormula>'МП СОГХ'!$S:$S</oldFormula>
  </rdn>
  <rdn rId="0" localSheetId="4" customView="1" name="Z_B08D60EB_17AC_43BC_A2EA_BCC34DA15115_.wvu.Cols" hidden="1" oldHidden="1">
    <formula>'МП ФКГС'!$S:$S</formula>
    <oldFormula>'МП ФКГС'!$S:$S</oldFormula>
  </rdn>
  <rdn rId="0" localSheetId="5" customView="1" name="Z_B08D60EB_17AC_43BC_A2EA_BCC34DA15115_.wvu.Cols" hidden="1" oldHidden="1">
    <formula>'МП КП'!$S:$S</formula>
    <oldFormula>'МП КП'!$S:$S</oldFormula>
  </rdn>
  <rdn rId="0" localSheetId="6" customView="1" name="Z_B08D60EB_17AC_43BC_A2EA_BCC34DA15115_.wvu.Cols" hidden="1" oldHidden="1">
    <formula>'МП РФКиС'!$S:$S</formula>
    <oldFormula>'МП РФКиС'!$S:$S</oldFormula>
  </rdn>
  <rdn rId="0" localSheetId="7" customView="1" name="Z_B08D60EB_17AC_43BC_A2EA_BCC34DA15115_.wvu.Cols" hidden="1" oldHidden="1">
    <formula>'МП СЗН'!$S:$S</formula>
    <oldFormula>'МП СЗН'!$S:$S</oldFormula>
  </rdn>
  <rdn rId="0" localSheetId="8" customView="1" name="Z_B08D60EB_17AC_43BC_A2EA_BCC34DA15115_.wvu.Cols" hidden="1" oldHidden="1">
    <formula>'МП АПК'!$S:$S</formula>
    <oldFormula>'МП АПК'!$S:$S</oldFormula>
  </rdn>
  <rdn rId="0" localSheetId="9" customView="1" name="Z_B08D60EB_17AC_43BC_A2EA_BCC34DA15115_.wvu.Cols" hidden="1" oldHidden="1">
    <formula>'МП РЖС'!$S:$S</formula>
    <oldFormula>'МП РЖС'!$S:$S</oldFormula>
  </rdn>
  <rdn rId="0" localSheetId="10" customView="1" name="Z_B08D60EB_17AC_43BC_A2EA_BCC34DA15115_.wvu.Cols" hidden="1" oldHidden="1">
    <formula>'МП РЖКК'!$S:$S</formula>
    <oldFormula>'МП РЖКК'!$S:$S</oldFormula>
  </rdn>
  <rdn rId="0" localSheetId="11" customView="1" name="Z_B08D60EB_17AC_43BC_A2EA_BCC34DA15115_.wvu.Cols" hidden="1" oldHidden="1">
    <formula>'МП ППиООПГ'!$S:$S</formula>
    <oldFormula>'МП ППиООПГ'!$S:$S</oldFormula>
  </rdn>
  <rdn rId="0" localSheetId="12" customView="1" name="Z_B08D60EB_17AC_43BC_A2EA_BCC34DA15115_.wvu.Cols" hidden="1" oldHidden="1">
    <formula>'МП БЖД'!$S:$S</formula>
    <oldFormula>'МП БЖД'!$S:$S</oldFormula>
  </rdn>
  <rdn rId="0" localSheetId="13" customView="1" name="Z_B08D60EB_17AC_43BC_A2EA_BCC34DA15115_.wvu.Cols" hidden="1" oldHidden="1">
    <formula>'МП ЭБ'!$S:$S</formula>
    <oldFormula>'МП ЭБ'!$S:$S</oldFormula>
  </rdn>
  <rdn rId="0" localSheetId="14" customView="1" name="Z_B08D60EB_17AC_43BC_A2EA_BCC34DA15115_.wvu.Cols" hidden="1" oldHidden="1">
    <formula>'МП СЭР'!$S:$S</formula>
    <oldFormula>'МП СЭР'!$S:$S</oldFormula>
  </rdn>
  <rdn rId="0" localSheetId="15" customView="1" name="Z_B08D60EB_17AC_43BC_A2EA_BCC34DA15115_.wvu.Cols" hidden="1" oldHidden="1">
    <formula>'МП РТС'!$S:$S</formula>
    <oldFormula>'МП РТС'!$S:$S</oldFormula>
  </rdn>
  <rdn rId="0" localSheetId="16" customView="1" name="Z_B08D60EB_17AC_43BC_A2EA_BCC34DA15115_.wvu.Cols" hidden="1" oldHidden="1">
    <formula>'МП УМФ'!$S:$S</formula>
    <oldFormula>'МП УМФ'!$S:$S</oldFormula>
  </rdn>
  <rdn rId="0" localSheetId="17" customView="1" name="Z_B08D60EB_17AC_43BC_A2EA_BCC34DA15115_.wvu.Cols" hidden="1" oldHidden="1">
    <formula>'МП РИГО'!$S:$S</formula>
    <oldFormula>'МП РИГО'!$S:$S</oldFormula>
  </rdn>
  <rdn rId="0" localSheetId="18" customView="1" name="Z_B08D60EB_17AC_43BC_A2EA_BCC34DA15115_.wvu.Cols" hidden="1" oldHidden="1">
    <formula>'МП УМИ'!$S:$S</formula>
    <oldFormula>'МП УМИ'!$S:$S</oldFormula>
  </rdn>
  <rdn rId="0" localSheetId="19" customView="1" name="Z_B08D60EB_17AC_43BC_A2EA_BCC34DA15115_.wvu.Cols" hidden="1" oldHidden="1">
    <formula>'МП РМС'!$S:$S</formula>
    <oldFormula>'МП РМС'!$S:$S</oldFormula>
  </rdn>
  <rcv guid="{B08D60EB-17AC-43BC-A2EA-BCC34DA1511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6" odxf="1" dxf="1" numFmtId="4">
    <nc r="K6">
      <v>50.4</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168" formatCode="#,##0.0_ ;\-#,##0.0\ "/>
      <fill>
        <patternFill patternType="solid">
          <bgColor theme="0" tint="-4.9989318521683403E-2"/>
        </patternFill>
      </fill>
    </ndxf>
  </rcc>
  <rcc rId="215" sId="6" odxf="1" dxf="1" numFmtId="4">
    <nc r="K7">
      <v>55</v>
    </nc>
    <odxf>
      <font>
        <sz val="12"/>
        <color rgb="FFFF0000"/>
        <name val="Times New Roman"/>
        <scheme val="none"/>
      </font>
      <numFmt numFmtId="164" formatCode="0.0"/>
      <fill>
        <patternFill patternType="none">
          <bgColor indexed="65"/>
        </patternFill>
      </fill>
    </odxf>
    <ndxf>
      <font>
        <sz val="12"/>
        <color auto="1"/>
        <name val="Times New Roman"/>
        <scheme val="none"/>
      </font>
      <numFmt numFmtId="3" formatCode="#,##0"/>
      <fill>
        <patternFill patternType="solid">
          <bgColor theme="0" tint="-4.9989318521683403E-2"/>
        </patternFill>
      </fill>
    </ndxf>
  </rcc>
  <rcc rId="216" sId="6" odxf="1" dxf="1" numFmtId="4">
    <nc r="K8">
      <v>46</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 formatCode="#,##0"/>
      <fill>
        <patternFill patternType="solid">
          <bgColor theme="0" tint="-4.9989318521683403E-2"/>
        </patternFill>
      </fill>
    </ndxf>
  </rcc>
  <rcc rId="217" sId="6" odxf="1" dxf="1" numFmtId="30">
    <nc r="K9">
      <v>14.5</v>
    </nc>
    <odxf>
      <font>
        <sz val="12"/>
        <color rgb="FFFF0000"/>
        <name val="Times New Roman"/>
        <scheme val="none"/>
      </font>
      <numFmt numFmtId="164" formatCode="0.0"/>
      <fill>
        <patternFill patternType="none">
          <bgColor indexed="65"/>
        </patternFill>
      </fill>
    </odxf>
    <ndxf>
      <font>
        <sz val="12"/>
        <color auto="1"/>
        <name val="Times New Roman"/>
        <scheme val="none"/>
      </font>
      <numFmt numFmtId="30" formatCode="@"/>
      <fill>
        <patternFill patternType="solid">
          <bgColor theme="0" tint="-4.9989318521683403E-2"/>
        </patternFill>
      </fill>
    </ndxf>
  </rcc>
  <rcc rId="218" sId="6" odxf="1" dxf="1" numFmtId="30">
    <nc r="K10">
      <v>87.4</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0" formatCode="@"/>
      <fill>
        <patternFill patternType="solid">
          <bgColor theme="0" tint="-4.9989318521683403E-2"/>
        </patternFill>
      </fill>
    </ndxf>
  </rcc>
  <rcc rId="219" sId="6" odxf="1" dxf="1" numFmtId="30">
    <nc r="K11">
      <v>29.9</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0" formatCode="@"/>
      <fill>
        <patternFill patternType="solid">
          <bgColor theme="0" tint="-4.9989318521683403E-2"/>
        </patternFill>
      </fill>
    </ndxf>
  </rcc>
  <rfmt sheetId="6" sqref="K12" start="0" length="0">
    <dxf>
      <font>
        <sz val="12"/>
        <color auto="1"/>
        <name val="Times New Roman"/>
        <scheme val="none"/>
      </font>
      <numFmt numFmtId="30" formatCode="@"/>
    </dxf>
  </rfmt>
  <rcc rId="220" sId="6" odxf="1" dxf="1">
    <nc r="K13" t="inlineStr">
      <is>
        <t>0,1</t>
      </is>
    </nc>
    <odxf>
      <font>
        <sz val="11"/>
        <color theme="1"/>
        <name val="Calibri"/>
        <scheme val="minor"/>
      </font>
      <numFmt numFmtId="0" formatCode="General"/>
      <alignment horizontal="general" vertical="bottom" readingOrder="0"/>
    </odxf>
    <ndxf>
      <font>
        <sz val="11"/>
        <color auto="1"/>
        <name val="Calibri"/>
        <scheme val="minor"/>
      </font>
      <numFmt numFmtId="30" formatCode="@"/>
      <alignment horizontal="center" vertical="center" readingOrder="0"/>
    </ndxf>
  </rcc>
  <rcc rId="221" sId="6" odxf="1" dxf="1" numFmtId="30">
    <nc r="K14">
      <v>65.099999999999994</v>
    </nc>
    <odxf>
      <font>
        <sz val="13"/>
        <color rgb="FFFF0000"/>
        <name val="Times New Roman"/>
        <scheme val="none"/>
      </font>
      <numFmt numFmtId="0" formatCode="General"/>
      <fill>
        <patternFill patternType="none">
          <bgColor indexed="65"/>
        </patternFill>
      </fill>
    </odxf>
    <ndxf>
      <font>
        <sz val="12"/>
        <color auto="1"/>
        <name val="Times New Roman"/>
        <scheme val="none"/>
      </font>
      <numFmt numFmtId="30" formatCode="@"/>
      <fill>
        <patternFill patternType="solid">
          <bgColor theme="0" tint="-4.9989318521683403E-2"/>
        </patternFill>
      </fill>
    </ndxf>
  </rcc>
  <rfmt sheetId="6" sqref="K15" start="0" length="0">
    <dxf>
      <font>
        <sz val="12"/>
        <color auto="1"/>
        <name val="Times New Roman"/>
        <scheme val="none"/>
      </font>
      <numFmt numFmtId="30" formatCode="@"/>
    </dxf>
  </rfmt>
  <rcc rId="222" sId="6">
    <nc r="K12" t="inlineStr">
      <is>
        <t>0,0</t>
      </is>
    </nc>
  </rcc>
  <rcc rId="223" sId="6" odxf="1" dxf="1">
    <nc r="K16" t="inlineStr">
      <is>
        <t>410</t>
      </is>
    </nc>
    <odxf>
      <font>
        <sz val="12"/>
        <color rgb="FFFF0000"/>
        <name val="Times New Roman"/>
        <scheme val="none"/>
      </font>
      <numFmt numFmtId="0" formatCode="General"/>
    </odxf>
    <ndxf>
      <font>
        <sz val="12"/>
        <color auto="1"/>
        <name val="Times New Roman"/>
        <scheme val="none"/>
      </font>
      <numFmt numFmtId="30" formatCode="@"/>
    </ndxf>
  </rcc>
  <rfmt sheetId="6" sqref="K17" start="0" length="0">
    <dxf>
      <font>
        <sz val="12"/>
        <color auto="1"/>
        <name val="Times New Roman"/>
        <scheme val="none"/>
      </font>
      <numFmt numFmtId="30" formatCode="@"/>
    </dxf>
  </rfmt>
  <rcc rId="224" sId="6">
    <nc r="K17" t="inlineStr">
      <is>
        <t>1,9</t>
      </is>
    </nc>
  </rcc>
  <rcc rId="225" sId="6" odxf="1" dxf="1">
    <nc r="K18" t="inlineStr">
      <is>
        <t>5</t>
      </is>
    </nc>
    <odxf>
      <font>
        <sz val="13"/>
        <color rgb="FFFF0000"/>
        <name val="Times New Roman"/>
        <scheme val="none"/>
      </font>
      <numFmt numFmtId="0" formatCode="General"/>
    </odxf>
    <ndxf>
      <font>
        <sz val="13"/>
        <color auto="1"/>
        <name val="Times New Roman"/>
        <scheme val="none"/>
      </font>
      <numFmt numFmtId="30" formatCode="@"/>
    </ndxf>
  </rcc>
  <rcc rId="226" sId="6" odxf="1" dxf="1">
    <nc r="K19" t="inlineStr">
      <is>
        <t>100</t>
      </is>
    </nc>
    <odxf>
      <font>
        <sz val="12"/>
        <color rgb="FFFF0000"/>
        <name val="Times New Roman"/>
        <scheme val="none"/>
      </font>
      <numFmt numFmtId="0" formatCode="General"/>
    </odxf>
    <ndxf>
      <font>
        <sz val="12"/>
        <color auto="1"/>
        <name val="Times New Roman"/>
        <scheme val="none"/>
      </font>
      <numFmt numFmtId="30" formatCode="@"/>
    </ndxf>
  </rcc>
  <rcc rId="227" sId="6">
    <nc r="K15" t="inlineStr">
      <is>
        <t>0,1</t>
      </is>
    </nc>
  </rcc>
  <rcc rId="228" sId="6">
    <oc r="T15" t="inlineStr">
      <is>
        <t>В апреле месяце 2023 объявлен приём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t>
      </is>
    </oc>
    <nc r="T15" t="inlineStr">
      <is>
        <t xml:space="preserve">В апреле месяце 2023 объявлен приём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 Передона субсидия на проведение 3-х мерлоприятий. В сетябре месяце будут объявлены: конкурс на проведение 4-х мероприятий и грантовую поддержку </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E7CBF92-2A8A-4486-AE31-320A2A4BD935}" action="delete"/>
  <rdn rId="0" localSheetId="1" customView="1" name="Z_8E7CBF92_2A8A_4486_AE31_320A2A4BD935_.wvu.Cols" hidden="1" oldHidden="1">
    <formula>'МП Экстремизм'!$S:$S</formula>
    <oldFormula>'МП Экстремизм'!$S:$S</oldFormula>
  </rdn>
  <rdn rId="0" localSheetId="2" customView="1" name="Z_8E7CBF92_2A8A_4486_AE31_320A2A4BD935_.wvu.Cols" hidden="1" oldHidden="1">
    <formula>'МП РО'!$S:$S</formula>
    <oldFormula>'МП РО'!$S:$S</oldFormula>
  </rdn>
  <rdn rId="0" localSheetId="3" customView="1" name="Z_8E7CBF92_2A8A_4486_AE31_320A2A4BD935_.wvu.Cols" hidden="1" oldHidden="1">
    <formula>'МП СОГХ'!$S:$S</formula>
    <oldFormula>'МП СОГХ'!$S:$S</oldFormula>
  </rdn>
  <rdn rId="0" localSheetId="4" customView="1" name="Z_8E7CBF92_2A8A_4486_AE31_320A2A4BD935_.wvu.Cols" hidden="1" oldHidden="1">
    <formula>'МП ФКГС'!$S:$S</formula>
    <oldFormula>'МП ФКГС'!$S:$S</oldFormula>
  </rdn>
  <rdn rId="0" localSheetId="5" customView="1" name="Z_8E7CBF92_2A8A_4486_AE31_320A2A4BD935_.wvu.Cols" hidden="1" oldHidden="1">
    <formula>'МП КП'!$S:$S</formula>
    <oldFormula>'МП КП'!$S:$S</oldFormula>
  </rdn>
  <rdn rId="0" localSheetId="6" customView="1" name="Z_8E7CBF92_2A8A_4486_AE31_320A2A4BD935_.wvu.Cols" hidden="1" oldHidden="1">
    <formula>'МП РФКиС'!$S:$S</formula>
    <oldFormula>'МП РФКиС'!$S:$S</oldFormula>
  </rdn>
  <rdn rId="0" localSheetId="7" customView="1" name="Z_8E7CBF92_2A8A_4486_AE31_320A2A4BD935_.wvu.Cols" hidden="1" oldHidden="1">
    <formula>'МП СЗН'!$S:$S</formula>
    <oldFormula>'МП СЗН'!$S:$S</oldFormula>
  </rdn>
  <rdn rId="0" localSheetId="8" customView="1" name="Z_8E7CBF92_2A8A_4486_AE31_320A2A4BD935_.wvu.Cols" hidden="1" oldHidden="1">
    <formula>'МП АПК'!$S:$S</formula>
    <oldFormula>'МП АПК'!$S:$S</oldFormula>
  </rdn>
  <rdn rId="0" localSheetId="9" customView="1" name="Z_8E7CBF92_2A8A_4486_AE31_320A2A4BD935_.wvu.Cols" hidden="1" oldHidden="1">
    <formula>'МП РЖС'!$S:$S</formula>
    <oldFormula>'МП РЖС'!$S:$S</oldFormula>
  </rdn>
  <rdn rId="0" localSheetId="10" customView="1" name="Z_8E7CBF92_2A8A_4486_AE31_320A2A4BD935_.wvu.Cols" hidden="1" oldHidden="1">
    <formula>'МП РЖКК'!$S:$S</formula>
    <oldFormula>'МП РЖКК'!$S:$S</oldFormula>
  </rdn>
  <rdn rId="0" localSheetId="11" customView="1" name="Z_8E7CBF92_2A8A_4486_AE31_320A2A4BD935_.wvu.Cols" hidden="1" oldHidden="1">
    <formula>'МП ППиООПГ'!$S:$S</formula>
    <oldFormula>'МП ППиООПГ'!$S:$S</oldFormula>
  </rdn>
  <rdn rId="0" localSheetId="12" customView="1" name="Z_8E7CBF92_2A8A_4486_AE31_320A2A4BD935_.wvu.Cols" hidden="1" oldHidden="1">
    <formula>'МП БЖД'!$S:$S</formula>
    <oldFormula>'МП БЖД'!$S:$S</oldFormula>
  </rdn>
  <rdn rId="0" localSheetId="13" customView="1" name="Z_8E7CBF92_2A8A_4486_AE31_320A2A4BD935_.wvu.Cols" hidden="1" oldHidden="1">
    <formula>'МП ЭБ'!$S:$S</formula>
    <oldFormula>'МП ЭБ'!$S:$S</oldFormula>
  </rdn>
  <rdn rId="0" localSheetId="14" customView="1" name="Z_8E7CBF92_2A8A_4486_AE31_320A2A4BD935_.wvu.Cols" hidden="1" oldHidden="1">
    <formula>'МП СЭР'!$S:$S</formula>
    <oldFormula>'МП СЭР'!$S:$S</oldFormula>
  </rdn>
  <rdn rId="0" localSheetId="15" customView="1" name="Z_8E7CBF92_2A8A_4486_AE31_320A2A4BD935_.wvu.Cols" hidden="1" oldHidden="1">
    <formula>'МП РТС'!$S:$S</formula>
    <oldFormula>'МП РТС'!$S:$S</oldFormula>
  </rdn>
  <rdn rId="0" localSheetId="16" customView="1" name="Z_8E7CBF92_2A8A_4486_AE31_320A2A4BD935_.wvu.Cols" hidden="1" oldHidden="1">
    <formula>'МП УМФ'!$S:$S</formula>
    <oldFormula>'МП УМФ'!$S:$S</oldFormula>
  </rdn>
  <rdn rId="0" localSheetId="17" customView="1" name="Z_8E7CBF92_2A8A_4486_AE31_320A2A4BD935_.wvu.Cols" hidden="1" oldHidden="1">
    <formula>'МП РИГО'!$S:$S</formula>
    <oldFormula>'МП РИГО'!$S:$S</oldFormula>
  </rdn>
  <rdn rId="0" localSheetId="18" customView="1" name="Z_8E7CBF92_2A8A_4486_AE31_320A2A4BD935_.wvu.Cols" hidden="1" oldHidden="1">
    <formula>'МП УМИ'!$S:$S</formula>
    <oldFormula>'МП УМИ'!$S:$S</oldFormula>
  </rdn>
  <rdn rId="0" localSheetId="19" customView="1" name="Z_8E7CBF92_2A8A_4486_AE31_320A2A4BD935_.wvu.PrintArea" hidden="1" oldHidden="1">
    <formula>'МП РМС'!$A$1:$T$11</formula>
    <oldFormula>'МП РМС'!$A$1:$T$11</oldFormula>
  </rdn>
  <rdn rId="0" localSheetId="19" customView="1" name="Z_8E7CBF92_2A8A_4486_AE31_320A2A4BD935_.wvu.Cols" hidden="1" oldHidden="1">
    <formula>'МП РМС'!$S:$S</formula>
    <oldFormula>'МП РМС'!$S:$S</oldFormula>
  </rdn>
  <rcv guid="{8E7CBF92-2A8A-4486-AE31-320A2A4BD93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 sId="8">
    <nc r="L6">
      <v>15</v>
    </nc>
  </rcc>
  <rcc rId="250" sId="8">
    <oc r="T6" t="inlineStr">
      <is>
        <t>В реестр МСП включена Ермакова Елена Никифоровна 
ОГРН: 323861700023118 (дата включения в реестр 10.04.2023 г.)</t>
      </is>
    </oc>
    <nc r="T6" t="inlineStr">
      <is>
        <t>В реестр МСП включена Пустовалова Лилия Борисовна 
ОГРН: 323861700023118 (дата включения в реестр 10.06.2023 г.)</t>
      </is>
    </nc>
  </rcc>
  <rcc rId="251" sId="8" odxf="1" dxf="1">
    <nc r="L7">
      <f>K7+3.16</f>
    </nc>
    <odxf>
      <numFmt numFmtId="0" formatCode="General"/>
    </odxf>
    <ndxf>
      <numFmt numFmtId="2" formatCode="0.00"/>
    </ndxf>
  </rcc>
  <rcc rId="252" sId="8">
    <oc r="T7" t="inlineStr">
      <is>
        <t>Молоко не реализуется по причине откорма приплода КРС</t>
      </is>
    </oc>
    <nc r="T7"/>
  </rcc>
  <rcc rId="253" sId="8">
    <nc r="L8">
      <f>K8</f>
    </nc>
  </rcc>
  <rcc rId="254" sId="8">
    <nc r="L9">
      <f>K9</f>
    </nc>
  </rcc>
  <rcc rId="255" sId="8">
    <nc r="L10">
      <v>0</v>
    </nc>
  </rcc>
  <rcc rId="256" sId="8" numFmtId="4">
    <nc r="L11">
      <v>0</v>
    </nc>
  </rcc>
  <rcc rId="257" sId="8">
    <nc r="L12">
      <v>0</v>
    </nc>
  </rcc>
  <rcc rId="258" sId="8" xfDxf="1" s="1" dxf="1">
    <nc r="T8" t="inlineStr">
      <is>
        <t>Реализация мяса не осуществлялась, поскольку не было забоя.</t>
      </is>
    </nc>
    <n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ndxf>
  </rcc>
  <rfmt sheetId="8" sqref="L8">
    <dxf>
      <numFmt numFmtId="169" formatCode="0.000"/>
    </dxf>
  </rfmt>
  <rcv guid="{6AC0ED22-CCBF-444B-9F29-F3EDD4234483}" action="delete"/>
  <rdn rId="0" localSheetId="1" customView="1" name="Z_6AC0ED22_CCBF_444B_9F29_F3EDD4234483_.wvu.Cols" hidden="1" oldHidden="1">
    <formula>'МП Экстремизм'!$S:$S</formula>
    <oldFormula>'МП Экстремизм'!$S:$S</oldFormula>
  </rdn>
  <rdn rId="0" localSheetId="2" customView="1" name="Z_6AC0ED22_CCBF_444B_9F29_F3EDD4234483_.wvu.Cols" hidden="1" oldHidden="1">
    <formula>'МП РО'!$S:$S</formula>
    <oldFormula>'МП РО'!$S:$S</oldFormula>
  </rdn>
  <rdn rId="0" localSheetId="3" customView="1" name="Z_6AC0ED22_CCBF_444B_9F29_F3EDD4234483_.wvu.Cols" hidden="1" oldHidden="1">
    <formula>'МП СОГХ'!$S:$S</formula>
    <oldFormula>'МП СОГХ'!$S:$S</oldFormula>
  </rdn>
  <rdn rId="0" localSheetId="4" customView="1" name="Z_6AC0ED22_CCBF_444B_9F29_F3EDD4234483_.wvu.Cols" hidden="1" oldHidden="1">
    <formula>'МП ФКГС'!$S:$S</formula>
    <oldFormula>'МП ФКГС'!$S:$S</oldFormula>
  </rdn>
  <rdn rId="0" localSheetId="5" customView="1" name="Z_6AC0ED22_CCBF_444B_9F29_F3EDD4234483_.wvu.Cols" hidden="1" oldHidden="1">
    <formula>'МП КП'!$S:$S</formula>
    <oldFormula>'МП КП'!$S:$S</oldFormula>
  </rdn>
  <rdn rId="0" localSheetId="6" customView="1" name="Z_6AC0ED22_CCBF_444B_9F29_F3EDD4234483_.wvu.Cols" hidden="1" oldHidden="1">
    <formula>'МП РФКиС'!$S:$S</formula>
    <oldFormula>'МП РФКиС'!$S:$S</oldFormula>
  </rdn>
  <rdn rId="0" localSheetId="7" customView="1" name="Z_6AC0ED22_CCBF_444B_9F29_F3EDD4234483_.wvu.Cols" hidden="1" oldHidden="1">
    <formula>'МП СЗН'!$S:$S</formula>
    <oldFormula>'МП СЗН'!$S:$S</oldFormula>
  </rdn>
  <rdn rId="0" localSheetId="8" customView="1" name="Z_6AC0ED22_CCBF_444B_9F29_F3EDD4234483_.wvu.Cols" hidden="1" oldHidden="1">
    <formula>'МП АПК'!$S:$S</formula>
    <oldFormula>'МП АПК'!$S:$S</oldFormula>
  </rdn>
  <rdn rId="0" localSheetId="9" customView="1" name="Z_6AC0ED22_CCBF_444B_9F29_F3EDD4234483_.wvu.Cols" hidden="1" oldHidden="1">
    <formula>'МП РЖС'!$S:$S</formula>
    <oldFormula>'МП РЖС'!$S:$S</oldFormula>
  </rdn>
  <rdn rId="0" localSheetId="10" customView="1" name="Z_6AC0ED22_CCBF_444B_9F29_F3EDD4234483_.wvu.Cols" hidden="1" oldHidden="1">
    <formula>'МП РЖКК'!$S:$S</formula>
    <oldFormula>'МП РЖКК'!$S:$S</oldFormula>
  </rdn>
  <rdn rId="0" localSheetId="11" customView="1" name="Z_6AC0ED22_CCBF_444B_9F29_F3EDD4234483_.wvu.Cols" hidden="1" oldHidden="1">
    <formula>'МП ППиООПГ'!$S:$S</formula>
    <oldFormula>'МП ППиООПГ'!$S:$S</oldFormula>
  </rdn>
  <rdn rId="0" localSheetId="12" customView="1" name="Z_6AC0ED22_CCBF_444B_9F29_F3EDD4234483_.wvu.Cols" hidden="1" oldHidden="1">
    <formula>'МП БЖД'!$S:$S</formula>
    <oldFormula>'МП БЖД'!$S:$S</oldFormula>
  </rdn>
  <rdn rId="0" localSheetId="13" customView="1" name="Z_6AC0ED22_CCBF_444B_9F29_F3EDD4234483_.wvu.Cols" hidden="1" oldHidden="1">
    <formula>'МП ЭБ'!$S:$S</formula>
    <oldFormula>'МП ЭБ'!$S:$S</oldFormula>
  </rdn>
  <rdn rId="0" localSheetId="14" customView="1" name="Z_6AC0ED22_CCBF_444B_9F29_F3EDD4234483_.wvu.Cols" hidden="1" oldHidden="1">
    <formula>'МП СЭР'!$S:$S</formula>
    <oldFormula>'МП СЭР'!$S:$S</oldFormula>
  </rdn>
  <rdn rId="0" localSheetId="15" customView="1" name="Z_6AC0ED22_CCBF_444B_9F29_F3EDD4234483_.wvu.Cols" hidden="1" oldHidden="1">
    <formula>'МП РТС'!$S:$S</formula>
    <oldFormula>'МП РТС'!$S:$S</oldFormula>
  </rdn>
  <rdn rId="0" localSheetId="16" customView="1" name="Z_6AC0ED22_CCBF_444B_9F29_F3EDD4234483_.wvu.Cols" hidden="1" oldHidden="1">
    <formula>'МП УМФ'!$S:$S</formula>
    <oldFormula>'МП УМФ'!$S:$S</oldFormula>
  </rdn>
  <rdn rId="0" localSheetId="17" customView="1" name="Z_6AC0ED22_CCBF_444B_9F29_F3EDD4234483_.wvu.Cols" hidden="1" oldHidden="1">
    <formula>'МП РИГО'!$S:$S</formula>
    <oldFormula>'МП РИГО'!$S:$S</oldFormula>
  </rdn>
  <rdn rId="0" localSheetId="18" customView="1" name="Z_6AC0ED22_CCBF_444B_9F29_F3EDD4234483_.wvu.Cols" hidden="1" oldHidden="1">
    <formula>'МП УМИ'!$S:$S</formula>
    <oldFormula>'МП УМИ'!$S:$S</oldFormula>
  </rdn>
  <rdn rId="0" localSheetId="19" customView="1" name="Z_6AC0ED22_CCBF_444B_9F29_F3EDD4234483_.wvu.Cols" hidden="1" oldHidden="1">
    <formula>'МП РМС'!$S:$S</formula>
    <oldFormula>'МП РМС'!$S:$S</oldFormula>
  </rdn>
  <rcv guid="{6AC0ED22-CCBF-444B-9F29-F3EDD4234483}"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 sId="2">
    <nc r="J6">
      <v>100</v>
    </nc>
  </rcc>
  <rcc rId="279" sId="2">
    <nc r="K6">
      <v>100</v>
    </nc>
  </rcc>
  <rcc rId="280" sId="2">
    <nc r="L6">
      <v>100</v>
    </nc>
  </rcc>
  <rcc rId="281" sId="2" numFmtId="4">
    <nc r="J7">
      <v>0</v>
    </nc>
  </rcc>
  <rcc rId="282" sId="2" numFmtId="4">
    <nc r="K7">
      <v>0</v>
    </nc>
  </rcc>
  <rcc rId="283" sId="2">
    <nc r="L7">
      <v>0</v>
    </nc>
  </rcc>
  <rcc rId="284" sId="2">
    <nc r="J8">
      <v>81.900000000000006</v>
    </nc>
  </rcc>
  <rcc rId="285" sId="2">
    <nc r="K8">
      <v>81.900000000000006</v>
    </nc>
  </rcc>
  <rcc rId="286" sId="2" numFmtId="4">
    <nc r="L8">
      <v>82.1</v>
    </nc>
  </rcc>
  <rcc rId="287" sId="2">
    <nc r="J9">
      <v>13.5</v>
    </nc>
  </rcc>
  <rcc rId="288" sId="2">
    <nc r="K9">
      <v>13.5</v>
    </nc>
  </rcc>
  <rcc rId="289" sId="2">
    <nc r="L9">
      <v>13.6</v>
    </nc>
  </rcc>
  <rcc rId="290" sId="2">
    <nc r="J10">
      <v>8</v>
    </nc>
  </rcc>
  <rcc rId="291" sId="2">
    <nc r="K10">
      <v>8</v>
    </nc>
  </rcc>
  <rcc rId="292" sId="2">
    <nc r="L10">
      <v>12</v>
    </nc>
  </rcc>
  <rcc rId="293" sId="2">
    <nc r="J11" t="inlineStr">
      <is>
        <t>исключен</t>
      </is>
    </nc>
  </rcc>
  <rcc rId="294" sId="2">
    <nc r="T8" t="inlineStr">
      <is>
        <t xml:space="preserve">Охват детей в возрасте от 5 до 18 лет дополнительными общеобразовательными программами на 17.06.2023 г. составляет 10656 человек (включая спортивную подготовку и статистическую отчетность ДШИ) или 82,1 % от общей численности детей в возрасте от 5 до 18 лет,  проживающих в городе Когалыме (12977 чел.)
</t>
      </is>
    </nc>
  </rcc>
  <rcc rId="295" sId="2">
    <oc r="T9" t="inlineStr">
      <is>
        <t xml:space="preserve">Письмом Департамента образования и науки ХМАО-Югры от 16.01.2023 №10-Исх-315 доведены новые количественные показатели, в 2023 году - 20,9%, Будет внесено изменение в программу </t>
      </is>
    </oc>
    <nc r="T9" t="inlineStr">
      <is>
        <t>Охват детей в возрасте от 5 до 18 лет деятельностью Регионального центра выявления, поддержки и развития способностей и талантов у детей и молодежи, технопарков «Кванториум» и Центров «IT-куб» на 17.06.2023 г. составляет 1446 человек или 13,6 % от общей численности детей охваченных дополнительным образованием (10656 чел.)</t>
      </is>
    </nc>
  </rcc>
  <rcc rId="296" sId="2">
    <oc r="T10" t="inlineStr">
      <is>
        <t>Изменены значения показателя в 2023 - 37%, будут внесены изменения в программу</t>
      </is>
    </oc>
    <nc r="T10" t="inlineStr">
      <is>
        <t>Изменены значения показателя в 2023 - 37%. Внесено изменение в программу (постановление Администрации города Когалыма от 31.05.2023 №1003). Общая численность обучающихся по образовательным программам основного и среднего общего образования составляет 4657 человек, из них в отчётный период:
Приняли участие в открытых онлайн-уроках, реализуемых с учетом опыта цикла открытых уроков «Проектория», направленных на раннюю профориентацию, 0 человек;
Приняли участие в мероприятиях по ранней профориентации в рамках реализации проекта «Билет в будущее» 559 человек.
Значение целевого показателя по состоянию на 17.06.2023 составило 12,0 % или 559 человек.</t>
      </is>
    </nc>
  </rcc>
  <rcc rId="297" sId="2">
    <nc r="T11" t="inlineStr">
      <is>
        <t>Показатель исключен из регионального проекта "Успех каждого ребенка" . Внесено изменение в программу (постановление Администрации города Когалыма от 31.05.2023 №1003)</t>
      </is>
    </nc>
  </rcc>
  <rcc rId="298" sId="2">
    <nc r="J12">
      <v>3.7100000000000002E-3</v>
    </nc>
  </rcc>
  <rcc rId="299" sId="2">
    <nc r="K12" t="inlineStr">
      <is>
        <t>0, 004898</t>
      </is>
    </nc>
  </rcc>
  <rcc rId="300" sId="2">
    <nc r="L12">
      <v>5.7070000000000003E-3</v>
    </nc>
  </rcc>
  <rcc rId="301" sId="2">
    <nc r="J13">
      <v>100</v>
    </nc>
  </rcc>
  <rcc rId="302" sId="2">
    <nc r="K13">
      <v>100</v>
    </nc>
  </rcc>
  <rcc rId="303" sId="2">
    <nc r="L13">
      <v>100</v>
    </nc>
  </rcc>
  <rcc rId="304" sId="2">
    <nc r="J14">
      <v>5</v>
    </nc>
  </rcc>
  <rcc rId="305" sId="2">
    <nc r="K14">
      <v>5</v>
    </nc>
  </rcc>
  <rcc rId="306" sId="2">
    <nc r="L14">
      <v>54.5</v>
    </nc>
  </rcc>
  <rcc rId="307" sId="2">
    <nc r="J15">
      <v>50.4</v>
    </nc>
  </rcc>
  <rcc rId="308" sId="2">
    <nc r="K15">
      <v>39.200000000000003</v>
    </nc>
  </rcc>
  <rcc rId="309" sId="2" numFmtId="4">
    <nc r="L15">
      <v>72.5</v>
    </nc>
  </rcc>
  <rcc rId="310" sId="2">
    <oc r="T12" t="inlineStr">
      <is>
        <t>Изменены значения показателя в 2023 - 0,0089 млн. человек, будут внесены изменения в программу</t>
      </is>
    </oc>
    <nc r="T12" t="inlineStr">
      <is>
        <t xml:space="preserve">По состоянию на 18.06.2023 года проведено 342  мероприятия добровольческого характера с участием в них жителей города Когалыма, предполагающих безвозмездное и добровольное проявление социальной активности. Общая численность граждан, вовлечённых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составила 0,005707 млн. чел. (5 707 чел.) </t>
      </is>
    </nc>
  </rcc>
  <rcc rId="311" sId="2">
    <oc r="T13" t="inlineStr">
      <is>
        <t>Данные показателя изменены в 2023 - 100%,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платформе "Моя школа" от общего числа школ округа. Все 7 школ города Когалыма зарегистрированы на платформе, что составляет 100%. Будут внесены изменения в программу</t>
      </is>
    </oc>
    <nc r="T13" t="inlineStr">
      <is>
        <t>Данные показателя изменены в 2023 - 100%, На март 2023 года все общеобразовательные организации (7) оснащены  оборудованием в рамках внедрения цифровой образовательной среды. Процент достижения показателя составляет - 100%. Внесено изменение в программу (постановление Администрации города Когалыма от 31.05.2023 №1003)</t>
      </is>
    </nc>
  </rcc>
  <rcc rId="312" sId="2">
    <oc r="T14" t="inlineStr">
      <is>
        <t>Изменено значение показателя в 2023 году - 55%. В соответствии с разъяснениями федерального оператора, к федеральной информационно-сервисной платформе цифровой образовательной среды относится ФГИС «Моя школа» и «Сферум». Данный показатель считается по количеству учащихся, зарегистрированных на платформе "Сферум".  На данный момент зарегистрировано 6702 человека, что составляет 81,4%. Количество учащихся, зарегистрированных на платформе "Моя школа",  2872 человека (34,8%). Будут внесены изменения в программу</t>
      </is>
    </oc>
    <nc r="T14" t="inlineStr">
      <is>
        <t xml:space="preserve">Изменено значение показателя в 2023 году - 55%.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расчитывается на основании данных  ИКОП "Сферум". На 19 июня активных учащихся 4500 чел., что составляет 54,5% от общего числа обучающихся  (8259 чел.). </t>
      </is>
    </nc>
  </rcc>
  <rcc rId="313" sId="2">
    <oc r="T15" t="inlineStr">
      <is>
        <t>Изменено значение показателя в 2023 году - 75%.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педагогических работников, зарегистрированных на платформе "Моя школа". На март  2023 года их число составляет 386, что сосавляет 73,1% от общего числа педагогов общеобразовательной организации. Будут внесены изменения в программу</t>
      </is>
    </oc>
    <nc r="T15" t="inlineStr">
      <is>
        <t>Изменено значение показателя в 2023 году - 75,0%.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считается по количеству педагогических работников, зарегистрированных  и активно работающих на ИКОП "Сферум". Таких педагогов - 383 чел., что составляет 72,5% от общего числа педагогических работников города (538 чел.).</t>
      </is>
    </nc>
  </rcc>
  <rcc rId="314" sId="2">
    <nc r="J16">
      <v>100</v>
    </nc>
  </rcc>
  <rcc rId="315" sId="2">
    <nc r="K16">
      <v>100</v>
    </nc>
  </rcc>
  <rcc rId="316" sId="2">
    <nc r="L16">
      <v>100</v>
    </nc>
  </rcc>
  <rcc rId="317" sId="2">
    <nc r="J17">
      <v>39.200000000000003</v>
    </nc>
  </rcc>
  <rcc rId="318" sId="2">
    <nc r="K17">
      <v>46.4</v>
    </nc>
  </rcc>
  <rcc rId="319" sId="2">
    <nc r="L17">
      <v>88.25</v>
    </nc>
  </rcc>
  <rcc rId="320" sId="2">
    <nc r="J18">
      <v>0</v>
    </nc>
  </rcc>
  <rcc rId="321" sId="2">
    <nc r="K18">
      <v>0</v>
    </nc>
  </rcc>
  <rcc rId="322" sId="2">
    <nc r="L18">
      <v>0</v>
    </nc>
  </rcc>
  <rcc rId="323" sId="2">
    <nc r="J19">
      <v>28.9</v>
    </nc>
  </rcc>
  <rcc rId="324" sId="2">
    <nc r="K19">
      <v>28.9</v>
    </nc>
  </rcc>
  <rcc rId="325" sId="2">
    <nc r="L19">
      <v>28.9</v>
    </nc>
  </rcc>
  <rcc rId="326" sId="2">
    <oc r="T16" t="inlineStr">
      <is>
        <t>Изменено значение показателя в 2023 году - 100%.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платформе "Моя школа" от общего числа школ округа. Все 7 школ города Когалыма зарегистрированы на платформе, что составляет 100%. Будут внесены изменения в программу</t>
      </is>
    </oc>
    <nc r="T16" t="inlineStr">
      <is>
        <t xml:space="preserve">Изменено значение показателя в 2023 году - 100%. Внесено изменение в программу (постановление Администрации города Когалыма от 31.05.2023 №1003).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ФГИС "Моя школа" и ИКОП "Сферум". Все 7 школ города Когалыма зарегистрированы на платформе, что составляет 100%. </t>
      </is>
    </nc>
  </rcc>
  <rcc rId="327" sId="2">
    <nc r="T17" t="inlineStr">
      <is>
        <t>Установлен показатель на 2023 год - 75%. Внесено изменение в программу (постановление Администрации города Когалыма от 31.05.2023 №1003). На 19.06.2023 курсы повышения квалификации прошли 466 человек. Достижение показателя составляет 88,25%.</t>
      </is>
    </nc>
  </rcc>
  <rcc rId="328" sId="2">
    <nc r="J20">
      <v>99.1</v>
    </nc>
  </rcc>
  <rcc rId="329" sId="2">
    <nc r="K20">
      <v>99.1</v>
    </nc>
  </rcc>
  <rcc rId="330" sId="2">
    <nc r="L20">
      <v>99.1</v>
    </nc>
  </rcc>
  <rcc rId="331" sId="2">
    <nc r="T20" t="inlineStr">
      <is>
        <t>В федеральную стиатистическую отетность ОО-2 включен объект МАОУ СОШ №7, требующий проведение капитального ремонта (информация вносится в апреле месяце)</t>
      </is>
    </nc>
  </rcc>
  <rcc rId="332" sId="2">
    <nc r="J21">
      <v>0</v>
    </nc>
  </rcc>
  <rcc rId="333" sId="2">
    <nc r="K21">
      <v>0</v>
    </nc>
  </rcc>
  <rcc rId="334" sId="2">
    <nc r="L21">
      <v>0</v>
    </nc>
  </rcc>
  <rcc rId="335" sId="2" numFmtId="4">
    <nc r="J22">
      <v>10.5</v>
    </nc>
  </rcc>
  <rcc rId="336" sId="2" numFmtId="4">
    <nc r="K22">
      <v>17.600000000000001</v>
    </nc>
  </rcc>
  <rcc rId="337" sId="2">
    <nc r="L22">
      <v>22.3</v>
    </nc>
  </rcc>
  <rcc rId="338" sId="2">
    <nc r="J23">
      <v>100</v>
    </nc>
  </rcc>
  <rcc rId="339" sId="2">
    <nc r="K23">
      <v>100</v>
    </nc>
  </rcc>
  <rcc rId="340" sId="2" numFmtId="4">
    <nc r="L23">
      <v>100</v>
    </nc>
  </rcc>
  <rcc rId="341" sId="2">
    <nc r="J24">
      <v>0</v>
    </nc>
  </rcc>
  <rcc rId="342" sId="2">
    <nc r="K24">
      <v>0</v>
    </nc>
  </rcc>
  <rcc rId="343" sId="2">
    <nc r="L24">
      <v>0</v>
    </nc>
  </rcc>
  <rcc rId="344" sId="2">
    <nc r="J25">
      <v>0</v>
    </nc>
  </rcc>
  <rcc rId="345" sId="2">
    <nc r="K25">
      <v>0</v>
    </nc>
  </rcc>
  <rcc rId="346" sId="2">
    <nc r="L25">
      <v>0</v>
    </nc>
  </rcc>
  <rcc rId="347" sId="2">
    <nc r="J26">
      <v>5.8</v>
    </nc>
  </rcc>
  <rcc rId="348" sId="2">
    <nc r="K26">
      <v>12.7</v>
    </nc>
  </rcc>
  <rcc rId="349" sId="2" numFmtId="4">
    <nc r="L26">
      <v>12.7</v>
    </nc>
  </rcc>
  <rcc rId="350" sId="2">
    <nc r="J27">
      <v>100</v>
    </nc>
  </rcc>
  <rcc rId="351" sId="2">
    <nc r="K27">
      <v>100</v>
    </nc>
  </rcc>
  <rcc rId="352" sId="2">
    <nc r="L27">
      <v>100</v>
    </nc>
  </rcc>
  <rcc rId="353" sId="2">
    <nc r="J28">
      <v>0</v>
    </nc>
  </rcc>
  <rcc rId="354" sId="2">
    <nc r="K28">
      <v>0</v>
    </nc>
  </rcc>
  <rcc rId="355" sId="2">
    <nc r="L28">
      <v>0</v>
    </nc>
  </rcc>
  <rcc rId="356" sId="2">
    <nc r="J29">
      <v>0</v>
    </nc>
  </rcc>
  <rcc rId="357" sId="2">
    <nc r="K29">
      <v>0</v>
    </nc>
  </rcc>
  <rcc rId="358" sId="2">
    <nc r="L29">
      <v>0</v>
    </nc>
  </rcc>
  <rcc rId="359" sId="2">
    <nc r="J30">
      <v>100</v>
    </nc>
  </rcc>
  <rcc rId="360" sId="2">
    <nc r="K30">
      <v>100</v>
    </nc>
  </rcc>
  <rcc rId="361" sId="2" numFmtId="4">
    <nc r="L30">
      <v>100</v>
    </nc>
  </rcc>
  <rcc rId="362" sId="2">
    <nc r="J31">
      <v>6.5</v>
    </nc>
  </rcc>
  <rcc rId="363" sId="2">
    <nc r="K31">
      <v>0.7</v>
    </nc>
  </rcc>
  <rcc rId="364" sId="2">
    <nc r="L31">
      <v>1.5</v>
    </nc>
  </rcc>
  <rcc rId="365" sId="2">
    <nc r="J32">
      <v>0</v>
    </nc>
  </rcc>
  <rcc rId="366" sId="2">
    <nc r="K32">
      <v>0</v>
    </nc>
  </rcc>
  <rcc rId="367" sId="2">
    <nc r="L32">
      <v>0</v>
    </nc>
  </rcc>
  <rcc rId="368" sId="2" numFmtId="4">
    <oc r="F9">
      <v>15</v>
    </oc>
    <nc r="F9">
      <v>20.9</v>
    </nc>
  </rcc>
  <rcc rId="369" sId="2" numFmtId="4">
    <oc r="F10">
      <v>30</v>
    </oc>
    <nc r="F10">
      <v>37</v>
    </nc>
  </rcc>
  <rcc rId="370" sId="2" numFmtId="4">
    <oc r="F13">
      <v>2.36</v>
    </oc>
    <nc r="F13">
      <v>100</v>
    </nc>
  </rcc>
  <rcc rId="371" sId="2" numFmtId="4">
    <oc r="F14">
      <v>0.55000000000000004</v>
    </oc>
    <nc r="F14">
      <v>55</v>
    </nc>
  </rcc>
  <rcc rId="372" sId="2" numFmtId="4">
    <oc r="F15">
      <v>0.64</v>
    </oc>
    <nc r="F15">
      <v>75</v>
    </nc>
  </rcc>
  <rcc rId="373" sId="2" numFmtId="4">
    <oc r="F16">
      <v>0.47</v>
    </oc>
    <nc r="F16">
      <v>100</v>
    </nc>
  </rcc>
  <rcc rId="374" sId="2" numFmtId="4">
    <oc r="F17">
      <v>0.89</v>
    </oc>
    <nc r="F17">
      <v>46.4</v>
    </nc>
  </rcc>
  <rfmt sheetId="2" sqref="J6:L32" start="0" length="2147483647">
    <dxf>
      <font>
        <color auto="1"/>
      </font>
    </dxf>
  </rfmt>
  <rcv guid="{F48E67D2-2C8C-4D86-A2A9-F44F569AC752}" action="delete"/>
  <rdn rId="0" localSheetId="1" customView="1" name="Z_F48E67D2_2C8C_4D86_A2A9_F44F569AC752_.wvu.Cols" hidden="1" oldHidden="1">
    <formula>'МП Экстремизм'!$S:$S</formula>
    <oldFormula>'МП Экстремизм'!$S:$S</oldFormula>
  </rdn>
  <rdn rId="0" localSheetId="2" customView="1" name="Z_F48E67D2_2C8C_4D86_A2A9_F44F569AC752_.wvu.Cols" hidden="1" oldHidden="1">
    <formula>'МП РО'!$S:$S</formula>
    <oldFormula>'МП РО'!$S:$S</oldFormula>
  </rdn>
  <rdn rId="0" localSheetId="3" customView="1" name="Z_F48E67D2_2C8C_4D86_A2A9_F44F569AC752_.wvu.Cols" hidden="1" oldHidden="1">
    <formula>'МП СОГХ'!$S:$S</formula>
    <oldFormula>'МП СОГХ'!$S:$S</oldFormula>
  </rdn>
  <rdn rId="0" localSheetId="4" customView="1" name="Z_F48E67D2_2C8C_4D86_A2A9_F44F569AC752_.wvu.Cols" hidden="1" oldHidden="1">
    <formula>'МП ФКГС'!$S:$S</formula>
    <oldFormula>'МП ФКГС'!$S:$S</oldFormula>
  </rdn>
  <rdn rId="0" localSheetId="5" customView="1" name="Z_F48E67D2_2C8C_4D86_A2A9_F44F569AC752_.wvu.Cols" hidden="1" oldHidden="1">
    <formula>'МП КП'!$S:$S</formula>
    <oldFormula>'МП КП'!$S:$S</oldFormula>
  </rdn>
  <rdn rId="0" localSheetId="6" customView="1" name="Z_F48E67D2_2C8C_4D86_A2A9_F44F569AC752_.wvu.Cols" hidden="1" oldHidden="1">
    <formula>'МП РФКиС'!$S:$S</formula>
    <oldFormula>'МП РФКиС'!$S:$S</oldFormula>
  </rdn>
  <rdn rId="0" localSheetId="7" customView="1" name="Z_F48E67D2_2C8C_4D86_A2A9_F44F569AC752_.wvu.Cols" hidden="1" oldHidden="1">
    <formula>'МП СЗН'!$A:$A,'МП СЗН'!$S:$S</formula>
    <oldFormula>'МП СЗН'!$A:$A,'МП СЗН'!$S:$S</oldFormula>
  </rdn>
  <rdn rId="0" localSheetId="8" customView="1" name="Z_F48E67D2_2C8C_4D86_A2A9_F44F569AC752_.wvu.Cols" hidden="1" oldHidden="1">
    <formula>'МП АПК'!$S:$S</formula>
    <oldFormula>'МП АПК'!$S:$S</oldFormula>
  </rdn>
  <rdn rId="0" localSheetId="9" customView="1" name="Z_F48E67D2_2C8C_4D86_A2A9_F44F569AC752_.wvu.Cols" hidden="1" oldHidden="1">
    <formula>'МП РЖС'!$S:$S</formula>
    <oldFormula>'МП РЖС'!$S:$S</oldFormula>
  </rdn>
  <rdn rId="0" localSheetId="10" customView="1" name="Z_F48E67D2_2C8C_4D86_A2A9_F44F569AC752_.wvu.Cols" hidden="1" oldHidden="1">
    <formula>'МП РЖКК'!$S:$S</formula>
    <oldFormula>'МП РЖКК'!$S:$S</oldFormula>
  </rdn>
  <rdn rId="0" localSheetId="11" customView="1" name="Z_F48E67D2_2C8C_4D86_A2A9_F44F569AC752_.wvu.Cols" hidden="1" oldHidden="1">
    <formula>'МП ППиООПГ'!$S:$S</formula>
    <oldFormula>'МП ППиООПГ'!$S:$S</oldFormula>
  </rdn>
  <rdn rId="0" localSheetId="12" customView="1" name="Z_F48E67D2_2C8C_4D86_A2A9_F44F569AC752_.wvu.Cols" hidden="1" oldHidden="1">
    <formula>'МП БЖД'!$S:$S</formula>
    <oldFormula>'МП БЖД'!$S:$S</oldFormula>
  </rdn>
  <rdn rId="0" localSheetId="13" customView="1" name="Z_F48E67D2_2C8C_4D86_A2A9_F44F569AC752_.wvu.Cols" hidden="1" oldHidden="1">
    <formula>'МП ЭБ'!$S:$S</formula>
    <oldFormula>'МП ЭБ'!$S:$S</oldFormula>
  </rdn>
  <rdn rId="0" localSheetId="14" customView="1" name="Z_F48E67D2_2C8C_4D86_A2A9_F44F569AC752_.wvu.Cols" hidden="1" oldHidden="1">
    <formula>'МП СЭР'!$S:$S</formula>
    <oldFormula>'МП СЭР'!$S:$S</oldFormula>
  </rdn>
  <rdn rId="0" localSheetId="15" customView="1" name="Z_F48E67D2_2C8C_4D86_A2A9_F44F569AC752_.wvu.Cols" hidden="1" oldHidden="1">
    <formula>'МП РТС'!$S:$S</formula>
    <oldFormula>'МП РТС'!$S:$S</oldFormula>
  </rdn>
  <rdn rId="0" localSheetId="16" customView="1" name="Z_F48E67D2_2C8C_4D86_A2A9_F44F569AC752_.wvu.Cols" hidden="1" oldHidden="1">
    <formula>'МП УМФ'!$A:$A,'МП УМФ'!$S:$S</formula>
    <oldFormula>'МП УМФ'!$A:$A,'МП УМФ'!$S:$S</oldFormula>
  </rdn>
  <rdn rId="0" localSheetId="17" customView="1" name="Z_F48E67D2_2C8C_4D86_A2A9_F44F569AC752_.wvu.Cols" hidden="1" oldHidden="1">
    <formula>'МП РИГО'!$S:$S</formula>
    <oldFormula>'МП РИГО'!$S:$S</oldFormula>
  </rdn>
  <rdn rId="0" localSheetId="18" customView="1" name="Z_F48E67D2_2C8C_4D86_A2A9_F44F569AC752_.wvu.Cols" hidden="1" oldHidden="1">
    <formula>'МП УМИ'!$S:$S</formula>
    <oldFormula>'МП УМИ'!$S:$S</oldFormula>
  </rdn>
  <rdn rId="0" localSheetId="19" customView="1" name="Z_F48E67D2_2C8C_4D86_A2A9_F44F569AC752_.wvu.Cols" hidden="1" oldHidden="1">
    <formula>'МП РМС'!$S:$S</formula>
    <oldFormula>'МП РМС'!$S:$S</oldFormula>
  </rdn>
  <rcv guid="{F48E67D2-2C8C-4D86-A2A9-F44F569AC752}"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4" sId="6" odxf="1" dxf="1" numFmtId="4">
    <nc r="L6">
      <v>50.4</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168" formatCode="#,##0.0_ ;\-#,##0.0\ "/>
      <fill>
        <patternFill patternType="solid">
          <bgColor theme="0" tint="-4.9989318521683403E-2"/>
        </patternFill>
      </fill>
    </ndxf>
  </rcc>
  <rcc rId="395" sId="6" odxf="1" dxf="1" numFmtId="4">
    <nc r="L7">
      <v>55</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 formatCode="#,##0"/>
      <fill>
        <patternFill patternType="solid">
          <bgColor theme="0" tint="-4.9989318521683403E-2"/>
        </patternFill>
      </fill>
    </ndxf>
  </rcc>
  <rcc rId="396" sId="6" odxf="1" dxf="1" numFmtId="4">
    <nc r="L8">
      <v>46</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 formatCode="#,##0"/>
      <fill>
        <patternFill patternType="solid">
          <bgColor theme="0" tint="-4.9989318521683403E-2"/>
        </patternFill>
      </fill>
    </ndxf>
  </rcc>
  <rcc rId="397" sId="6" odxf="1" dxf="1" numFmtId="30">
    <nc r="L9">
      <v>14.5</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0" formatCode="@"/>
      <fill>
        <patternFill patternType="solid">
          <bgColor theme="0" tint="-4.9989318521683403E-2"/>
        </patternFill>
      </fill>
    </ndxf>
  </rcc>
  <rcc rId="398" sId="6" odxf="1" dxf="1" numFmtId="30">
    <nc r="L10">
      <v>87.4</v>
    </nc>
    <odxf>
      <font>
        <sz val="12"/>
        <color rgb="FFFF0000"/>
        <name val="Times New Roman"/>
        <scheme val="none"/>
      </font>
      <numFmt numFmtId="2" formatCode="0.00"/>
      <fill>
        <patternFill patternType="none">
          <bgColor indexed="65"/>
        </patternFill>
      </fill>
    </odxf>
    <ndxf>
      <font>
        <sz val="12"/>
        <color auto="1"/>
        <name val="Times New Roman"/>
        <scheme val="none"/>
      </font>
      <numFmt numFmtId="30" formatCode="@"/>
      <fill>
        <patternFill patternType="solid">
          <bgColor theme="0" tint="-4.9989318521683403E-2"/>
        </patternFill>
      </fill>
    </ndxf>
  </rcc>
  <rcc rId="399" sId="6" odxf="1" dxf="1" numFmtId="30">
    <nc r="L11">
      <v>29.9</v>
    </nc>
    <odxf>
      <font>
        <sz val="12"/>
        <color rgb="FFFF0000"/>
        <name val="Times New Roman"/>
        <scheme val="none"/>
      </font>
      <numFmt numFmtId="0" formatCode="General"/>
      <fill>
        <patternFill patternType="none">
          <bgColor indexed="65"/>
        </patternFill>
      </fill>
    </odxf>
    <ndxf>
      <font>
        <sz val="12"/>
        <color auto="1"/>
        <name val="Times New Roman"/>
        <scheme val="none"/>
      </font>
      <numFmt numFmtId="30" formatCode="@"/>
      <fill>
        <patternFill patternType="solid">
          <bgColor theme="0" tint="-4.9989318521683403E-2"/>
        </patternFill>
      </fill>
    </ndxf>
  </rcc>
  <rcc rId="400" sId="6" odxf="1" dxf="1">
    <nc r="L12" t="inlineStr">
      <is>
        <t>0,0</t>
      </is>
    </nc>
    <odxf>
      <font>
        <sz val="12"/>
        <color rgb="FFFF0000"/>
        <name val="Times New Roman"/>
        <scheme val="none"/>
      </font>
      <numFmt numFmtId="0" formatCode="General"/>
    </odxf>
    <ndxf>
      <font>
        <sz val="12"/>
        <color auto="1"/>
        <name val="Times New Roman"/>
        <scheme val="none"/>
      </font>
      <numFmt numFmtId="30" formatCode="@"/>
    </ndxf>
  </rcc>
  <rcc rId="401" sId="6">
    <oc r="K13" t="inlineStr">
      <is>
        <t>0,1</t>
      </is>
    </oc>
    <nc r="K13" t="inlineStr">
      <is>
        <t>0,0</t>
      </is>
    </nc>
  </rcc>
  <rcc rId="402" sId="6" odxf="1" dxf="1">
    <nc r="L13" t="inlineStr">
      <is>
        <t>0,0</t>
      </is>
    </nc>
    <odxf>
      <font>
        <sz val="11"/>
        <color theme="1"/>
        <name val="Calibri"/>
        <scheme val="minor"/>
      </font>
      <numFmt numFmtId="0" formatCode="General"/>
      <alignment horizontal="general" vertical="bottom" readingOrder="0"/>
    </odxf>
    <ndxf>
      <font>
        <sz val="11"/>
        <color auto="1"/>
        <name val="Calibri"/>
        <scheme val="minor"/>
      </font>
      <numFmt numFmtId="30" formatCode="@"/>
      <alignment horizontal="center" vertical="center" readingOrder="0"/>
    </ndxf>
  </rcc>
  <rcc rId="403" sId="6" odxf="1" dxf="1" numFmtId="30">
    <nc r="L14">
      <v>65.099999999999994</v>
    </nc>
    <odxf>
      <font>
        <sz val="13"/>
        <color rgb="FFFF0000"/>
        <name val="Times New Roman"/>
        <scheme val="none"/>
      </font>
      <numFmt numFmtId="164" formatCode="0.0"/>
      <fill>
        <patternFill patternType="none">
          <bgColor indexed="65"/>
        </patternFill>
      </fill>
    </odxf>
    <ndxf>
      <font>
        <sz val="12"/>
        <color auto="1"/>
        <name val="Times New Roman"/>
        <scheme val="none"/>
      </font>
      <numFmt numFmtId="30" formatCode="@"/>
      <fill>
        <patternFill patternType="solid">
          <bgColor theme="0" tint="-4.9989318521683403E-2"/>
        </patternFill>
      </fill>
    </ndxf>
  </rcc>
  <rcc rId="404" sId="6" odxf="1" dxf="1">
    <nc r="L15" t="inlineStr">
      <is>
        <t>0,2</t>
      </is>
    </nc>
    <odxf>
      <font>
        <sz val="12"/>
        <color rgb="FFFF0000"/>
        <name val="Times New Roman"/>
        <scheme val="none"/>
      </font>
      <numFmt numFmtId="0" formatCode="General"/>
    </odxf>
    <ndxf>
      <font>
        <sz val="12"/>
        <color auto="1"/>
        <name val="Times New Roman"/>
        <scheme val="none"/>
      </font>
      <numFmt numFmtId="30" formatCode="@"/>
    </ndxf>
  </rcc>
  <rcc rId="405" sId="6">
    <nc r="L16">
      <v>450</v>
    </nc>
  </rcc>
  <rfmt sheetId="6" sqref="L16" start="0" length="2147483647">
    <dxf>
      <font>
        <color auto="1"/>
      </font>
    </dxf>
  </rfmt>
  <rcc rId="406" sId="6" odxf="1" dxf="1">
    <nc r="L17" t="inlineStr">
      <is>
        <t>1,9</t>
      </is>
    </nc>
    <odxf>
      <font>
        <sz val="12"/>
        <color rgb="FFFF0000"/>
        <name val="Times New Roman"/>
        <scheme val="none"/>
      </font>
      <numFmt numFmtId="0" formatCode="General"/>
    </odxf>
    <ndxf>
      <font>
        <sz val="12"/>
        <color auto="1"/>
        <name val="Times New Roman"/>
        <scheme val="none"/>
      </font>
      <numFmt numFmtId="30" formatCode="@"/>
    </ndxf>
  </rcc>
  <rcc rId="407" sId="6" odxf="1" dxf="1">
    <nc r="L18" t="inlineStr">
      <is>
        <t>6</t>
      </is>
    </nc>
    <odxf>
      <font>
        <sz val="13"/>
        <color rgb="FFFF0000"/>
        <name val="Times New Roman"/>
        <scheme val="none"/>
      </font>
      <numFmt numFmtId="164" formatCode="0.0"/>
    </odxf>
    <ndxf>
      <font>
        <sz val="13"/>
        <color auto="1"/>
        <name val="Times New Roman"/>
        <scheme val="none"/>
      </font>
      <numFmt numFmtId="30" formatCode="@"/>
    </ndxf>
  </rcc>
  <rcc rId="408" sId="6" odxf="1" dxf="1">
    <nc r="L19" t="inlineStr">
      <is>
        <t>100</t>
      </is>
    </nc>
    <odxf>
      <font>
        <sz val="12"/>
        <color rgb="FFFF0000"/>
        <name val="Times New Roman"/>
        <scheme val="none"/>
      </font>
      <numFmt numFmtId="0" formatCode="General"/>
    </odxf>
    <ndxf>
      <font>
        <sz val="12"/>
        <color auto="1"/>
        <name val="Times New Roman"/>
        <scheme val="none"/>
      </font>
      <numFmt numFmtId="30" formatCode="@"/>
    </ndxf>
  </rcc>
  <rcv guid="{8E7CBF92-2A8A-4486-AE31-320A2A4BD935}" action="delete"/>
  <rdn rId="0" localSheetId="1" customView="1" name="Z_8E7CBF92_2A8A_4486_AE31_320A2A4BD935_.wvu.Cols" hidden="1" oldHidden="1">
    <formula>'МП Экстремизм'!$S:$S</formula>
    <oldFormula>'МП Экстремизм'!$S:$S</oldFormula>
  </rdn>
  <rdn rId="0" localSheetId="2" customView="1" name="Z_8E7CBF92_2A8A_4486_AE31_320A2A4BD935_.wvu.Cols" hidden="1" oldHidden="1">
    <formula>'МП РО'!$S:$S</formula>
    <oldFormula>'МП РО'!$S:$S</oldFormula>
  </rdn>
  <rdn rId="0" localSheetId="3" customView="1" name="Z_8E7CBF92_2A8A_4486_AE31_320A2A4BD935_.wvu.Cols" hidden="1" oldHidden="1">
    <formula>'МП СОГХ'!$S:$S</formula>
    <oldFormula>'МП СОГХ'!$S:$S</oldFormula>
  </rdn>
  <rdn rId="0" localSheetId="4" customView="1" name="Z_8E7CBF92_2A8A_4486_AE31_320A2A4BD935_.wvu.Cols" hidden="1" oldHidden="1">
    <formula>'МП ФКГС'!$S:$S</formula>
    <oldFormula>'МП ФКГС'!$S:$S</oldFormula>
  </rdn>
  <rdn rId="0" localSheetId="5" customView="1" name="Z_8E7CBF92_2A8A_4486_AE31_320A2A4BD935_.wvu.Cols" hidden="1" oldHidden="1">
    <formula>'МП КП'!$S:$S</formula>
    <oldFormula>'МП КП'!$S:$S</oldFormula>
  </rdn>
  <rdn rId="0" localSheetId="6" customView="1" name="Z_8E7CBF92_2A8A_4486_AE31_320A2A4BD935_.wvu.Cols" hidden="1" oldHidden="1">
    <formula>'МП РФКиС'!$S:$S</formula>
    <oldFormula>'МП РФКиС'!$S:$S</oldFormula>
  </rdn>
  <rdn rId="0" localSheetId="7" customView="1" name="Z_8E7CBF92_2A8A_4486_AE31_320A2A4BD935_.wvu.Cols" hidden="1" oldHidden="1">
    <formula>'МП СЗН'!$S:$S</formula>
    <oldFormula>'МП СЗН'!$S:$S</oldFormula>
  </rdn>
  <rdn rId="0" localSheetId="8" customView="1" name="Z_8E7CBF92_2A8A_4486_AE31_320A2A4BD935_.wvu.Cols" hidden="1" oldHidden="1">
    <formula>'МП АПК'!$S:$S</formula>
    <oldFormula>'МП АПК'!$S:$S</oldFormula>
  </rdn>
  <rdn rId="0" localSheetId="9" customView="1" name="Z_8E7CBF92_2A8A_4486_AE31_320A2A4BD935_.wvu.Cols" hidden="1" oldHidden="1">
    <formula>'МП РЖС'!$S:$S</formula>
    <oldFormula>'МП РЖС'!$S:$S</oldFormula>
  </rdn>
  <rdn rId="0" localSheetId="10" customView="1" name="Z_8E7CBF92_2A8A_4486_AE31_320A2A4BD935_.wvu.Cols" hidden="1" oldHidden="1">
    <formula>'МП РЖКК'!$S:$S</formula>
    <oldFormula>'МП РЖКК'!$S:$S</oldFormula>
  </rdn>
  <rdn rId="0" localSheetId="11" customView="1" name="Z_8E7CBF92_2A8A_4486_AE31_320A2A4BD935_.wvu.Cols" hidden="1" oldHidden="1">
    <formula>'МП ППиООПГ'!$S:$S</formula>
    <oldFormula>'МП ППиООПГ'!$S:$S</oldFormula>
  </rdn>
  <rdn rId="0" localSheetId="12" customView="1" name="Z_8E7CBF92_2A8A_4486_AE31_320A2A4BD935_.wvu.Cols" hidden="1" oldHidden="1">
    <formula>'МП БЖД'!$S:$S</formula>
    <oldFormula>'МП БЖД'!$S:$S</oldFormula>
  </rdn>
  <rdn rId="0" localSheetId="13" customView="1" name="Z_8E7CBF92_2A8A_4486_AE31_320A2A4BD935_.wvu.Cols" hidden="1" oldHidden="1">
    <formula>'МП ЭБ'!$S:$S</formula>
    <oldFormula>'МП ЭБ'!$S:$S</oldFormula>
  </rdn>
  <rdn rId="0" localSheetId="14" customView="1" name="Z_8E7CBF92_2A8A_4486_AE31_320A2A4BD935_.wvu.Cols" hidden="1" oldHidden="1">
    <formula>'МП СЭР'!$S:$S</formula>
    <oldFormula>'МП СЭР'!$S:$S</oldFormula>
  </rdn>
  <rdn rId="0" localSheetId="15" customView="1" name="Z_8E7CBF92_2A8A_4486_AE31_320A2A4BD935_.wvu.Cols" hidden="1" oldHidden="1">
    <formula>'МП РТС'!$S:$S</formula>
    <oldFormula>'МП РТС'!$S:$S</oldFormula>
  </rdn>
  <rdn rId="0" localSheetId="16" customView="1" name="Z_8E7CBF92_2A8A_4486_AE31_320A2A4BD935_.wvu.Cols" hidden="1" oldHidden="1">
    <formula>'МП УМФ'!$S:$S</formula>
    <oldFormula>'МП УМФ'!$S:$S</oldFormula>
  </rdn>
  <rdn rId="0" localSheetId="17" customView="1" name="Z_8E7CBF92_2A8A_4486_AE31_320A2A4BD935_.wvu.Cols" hidden="1" oldHidden="1">
    <formula>'МП РИГО'!$S:$S</formula>
    <oldFormula>'МП РИГО'!$S:$S</oldFormula>
  </rdn>
  <rdn rId="0" localSheetId="18" customView="1" name="Z_8E7CBF92_2A8A_4486_AE31_320A2A4BD935_.wvu.Cols" hidden="1" oldHidden="1">
    <formula>'МП УМИ'!$S:$S</formula>
    <oldFormula>'МП УМИ'!$S:$S</oldFormula>
  </rdn>
  <rdn rId="0" localSheetId="19" customView="1" name="Z_8E7CBF92_2A8A_4486_AE31_320A2A4BD935_.wvu.PrintArea" hidden="1" oldHidden="1">
    <formula>'МП РМС'!$A$1:$T$11</formula>
    <oldFormula>'МП РМС'!$A$1:$T$11</oldFormula>
  </rdn>
  <rdn rId="0" localSheetId="19" customView="1" name="Z_8E7CBF92_2A8A_4486_AE31_320A2A4BD935_.wvu.Cols" hidden="1" oldHidden="1">
    <formula>'МП РМС'!$S:$S</formula>
    <oldFormula>'МП РМС'!$S:$S</oldFormula>
  </rdn>
  <rcv guid="{8E7CBF92-2A8A-4486-AE31-320A2A4BD93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E7CBF92-2A8A-4486-AE31-320A2A4BD935}" action="delete"/>
  <rdn rId="0" localSheetId="1" customView="1" name="Z_8E7CBF92_2A8A_4486_AE31_320A2A4BD935_.wvu.Cols" hidden="1" oldHidden="1">
    <formula>'МП Экстремизм'!$S:$S</formula>
    <oldFormula>'МП Экстремизм'!$S:$S</oldFormula>
  </rdn>
  <rdn rId="0" localSheetId="2" customView="1" name="Z_8E7CBF92_2A8A_4486_AE31_320A2A4BD935_.wvu.Cols" hidden="1" oldHidden="1">
    <formula>'МП РО'!$S:$S</formula>
    <oldFormula>'МП РО'!$S:$S</oldFormula>
  </rdn>
  <rdn rId="0" localSheetId="3" customView="1" name="Z_8E7CBF92_2A8A_4486_AE31_320A2A4BD935_.wvu.Cols" hidden="1" oldHidden="1">
    <formula>'МП СОГХ'!$S:$S</formula>
    <oldFormula>'МП СОГХ'!$S:$S</oldFormula>
  </rdn>
  <rdn rId="0" localSheetId="4" customView="1" name="Z_8E7CBF92_2A8A_4486_AE31_320A2A4BD935_.wvu.Cols" hidden="1" oldHidden="1">
    <formula>'МП ФКГС'!$S:$S</formula>
    <oldFormula>'МП ФКГС'!$S:$S</oldFormula>
  </rdn>
  <rdn rId="0" localSheetId="5" customView="1" name="Z_8E7CBF92_2A8A_4486_AE31_320A2A4BD935_.wvu.Cols" hidden="1" oldHidden="1">
    <formula>'МП КП'!$S:$S</formula>
    <oldFormula>'МП КП'!$S:$S</oldFormula>
  </rdn>
  <rdn rId="0" localSheetId="6" customView="1" name="Z_8E7CBF92_2A8A_4486_AE31_320A2A4BD935_.wvu.Cols" hidden="1" oldHidden="1">
    <formula>'МП РФКиС'!$S:$S</formula>
    <oldFormula>'МП РФКиС'!$S:$S</oldFormula>
  </rdn>
  <rdn rId="0" localSheetId="7" customView="1" name="Z_8E7CBF92_2A8A_4486_AE31_320A2A4BD935_.wvu.Cols" hidden="1" oldHidden="1">
    <formula>'МП СЗН'!$S:$S</formula>
    <oldFormula>'МП СЗН'!$S:$S</oldFormula>
  </rdn>
  <rdn rId="0" localSheetId="8" customView="1" name="Z_8E7CBF92_2A8A_4486_AE31_320A2A4BD935_.wvu.Cols" hidden="1" oldHidden="1">
    <formula>'МП АПК'!$S:$S</formula>
    <oldFormula>'МП АПК'!$S:$S</oldFormula>
  </rdn>
  <rdn rId="0" localSheetId="9" customView="1" name="Z_8E7CBF92_2A8A_4486_AE31_320A2A4BD935_.wvu.Cols" hidden="1" oldHidden="1">
    <formula>'МП РЖС'!$S:$S</formula>
    <oldFormula>'МП РЖС'!$S:$S</oldFormula>
  </rdn>
  <rdn rId="0" localSheetId="10" customView="1" name="Z_8E7CBF92_2A8A_4486_AE31_320A2A4BD935_.wvu.Cols" hidden="1" oldHidden="1">
    <formula>'МП РЖКК'!$S:$S</formula>
    <oldFormula>'МП РЖКК'!$S:$S</oldFormula>
  </rdn>
  <rdn rId="0" localSheetId="11" customView="1" name="Z_8E7CBF92_2A8A_4486_AE31_320A2A4BD935_.wvu.Cols" hidden="1" oldHidden="1">
    <formula>'МП ППиООПГ'!$S:$S</formula>
    <oldFormula>'МП ППиООПГ'!$S:$S</oldFormula>
  </rdn>
  <rdn rId="0" localSheetId="12" customView="1" name="Z_8E7CBF92_2A8A_4486_AE31_320A2A4BD935_.wvu.Cols" hidden="1" oldHidden="1">
    <formula>'МП БЖД'!$S:$S</formula>
    <oldFormula>'МП БЖД'!$S:$S</oldFormula>
  </rdn>
  <rdn rId="0" localSheetId="13" customView="1" name="Z_8E7CBF92_2A8A_4486_AE31_320A2A4BD935_.wvu.Cols" hidden="1" oldHidden="1">
    <formula>'МП ЭБ'!$S:$S</formula>
    <oldFormula>'МП ЭБ'!$S:$S</oldFormula>
  </rdn>
  <rdn rId="0" localSheetId="14" customView="1" name="Z_8E7CBF92_2A8A_4486_AE31_320A2A4BD935_.wvu.Cols" hidden="1" oldHidden="1">
    <formula>'МП СЭР'!$S:$S</formula>
    <oldFormula>'МП СЭР'!$S:$S</oldFormula>
  </rdn>
  <rdn rId="0" localSheetId="15" customView="1" name="Z_8E7CBF92_2A8A_4486_AE31_320A2A4BD935_.wvu.Cols" hidden="1" oldHidden="1">
    <formula>'МП РТС'!$S:$S</formula>
    <oldFormula>'МП РТС'!$S:$S</oldFormula>
  </rdn>
  <rdn rId="0" localSheetId="16" customView="1" name="Z_8E7CBF92_2A8A_4486_AE31_320A2A4BD935_.wvu.Cols" hidden="1" oldHidden="1">
    <formula>'МП УМФ'!$S:$S</formula>
    <oldFormula>'МП УМФ'!$S:$S</oldFormula>
  </rdn>
  <rdn rId="0" localSheetId="17" customView="1" name="Z_8E7CBF92_2A8A_4486_AE31_320A2A4BD935_.wvu.Cols" hidden="1" oldHidden="1">
    <formula>'МП РИГО'!$S:$S</formula>
    <oldFormula>'МП РИГО'!$S:$S</oldFormula>
  </rdn>
  <rdn rId="0" localSheetId="18" customView="1" name="Z_8E7CBF92_2A8A_4486_AE31_320A2A4BD935_.wvu.Cols" hidden="1" oldHidden="1">
    <formula>'МП УМИ'!$S:$S</formula>
    <oldFormula>'МП УМИ'!$S:$S</oldFormula>
  </rdn>
  <rdn rId="0" localSheetId="19" customView="1" name="Z_8E7CBF92_2A8A_4486_AE31_320A2A4BD935_.wvu.PrintArea" hidden="1" oldHidden="1">
    <formula>'МП РМС'!$A$1:$T$11</formula>
    <oldFormula>'МП РМС'!$A$1:$T$11</oldFormula>
  </rdn>
  <rdn rId="0" localSheetId="19" customView="1" name="Z_8E7CBF92_2A8A_4486_AE31_320A2A4BD935_.wvu.Cols" hidden="1" oldHidden="1">
    <formula>'МП РМС'!$S:$S</formula>
    <oldFormula>'МП РМС'!$S:$S</oldFormula>
  </rdn>
  <rcv guid="{8E7CBF92-2A8A-4486-AE31-320A2A4BD935}"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9" sId="5">
    <nc r="L6">
      <v>33</v>
    </nc>
  </rcc>
  <rfmt sheetId="5" sqref="L6" start="0" length="2147483647">
    <dxf>
      <font>
        <color auto="1"/>
      </font>
    </dxf>
  </rfmt>
  <rfmt sheetId="5" s="1" sqref="L7" start="0" length="0">
    <dxf>
      <font>
        <sz val="13"/>
        <color auto="1"/>
        <name val="Times New Roman"/>
        <scheme val="none"/>
      </font>
      <numFmt numFmtId="3" formatCode="#,##0"/>
      <fill>
        <patternFill patternType="solid">
          <bgColor rgb="FF92D050"/>
        </patternFill>
      </fill>
    </dxf>
  </rfmt>
  <rcc rId="450" sId="5" numFmtId="4">
    <nc r="L7">
      <v>321.57</v>
    </nc>
  </rcc>
  <rfmt sheetId="5" sqref="L7:M7">
    <dxf>
      <numFmt numFmtId="169" formatCode="0.000"/>
    </dxf>
  </rfmt>
  <rfmt sheetId="5" sqref="L7">
    <dxf>
      <fill>
        <patternFill patternType="none">
          <bgColor auto="1"/>
        </patternFill>
      </fill>
    </dxf>
  </rfmt>
  <rcc rId="451" sId="5">
    <nc r="I13" t="inlineStr">
      <is>
        <t>х</t>
      </is>
    </nc>
  </rcc>
  <rcc rId="452" sId="5">
    <nc r="L13">
      <v>5.4</v>
    </nc>
  </rcc>
  <rfmt sheetId="5" sqref="L14">
    <dxf>
      <fill>
        <patternFill>
          <bgColor auto="1"/>
        </patternFill>
      </fill>
    </dxf>
  </rfmt>
  <rfmt sheetId="5" sqref="L14">
    <dxf>
      <fill>
        <patternFill>
          <bgColor auto="1"/>
        </patternFill>
      </fill>
    </dxf>
  </rfmt>
  <rfmt sheetId="5" sqref="I13">
    <dxf>
      <fill>
        <patternFill patternType="none">
          <bgColor auto="1"/>
        </patternFill>
      </fill>
    </dxf>
  </rfmt>
  <rcc rId="453" sId="5">
    <oc r="L11" t="inlineStr">
      <is>
        <t>х</t>
      </is>
    </oc>
    <nc r="L11">
      <v>72</v>
    </nc>
  </rcc>
  <rcv guid="{E5A2ECE4-B75B-45A2-AE22-0D04E85CEB66}" action="delete"/>
  <rdn rId="0" localSheetId="1" customView="1" name="Z_E5A2ECE4_B75B_45A2_AE22_0D04E85CEB66_.wvu.Cols" hidden="1" oldHidden="1">
    <formula>'МП Экстремизм'!$S:$S</formula>
    <oldFormula>'МП Экстремизм'!$S:$S</oldFormula>
  </rdn>
  <rdn rId="0" localSheetId="2" customView="1" name="Z_E5A2ECE4_B75B_45A2_AE22_0D04E85CEB66_.wvu.Cols" hidden="1" oldHidden="1">
    <formula>'МП РО'!$S:$S</formula>
    <oldFormula>'МП РО'!$S:$S</oldFormula>
  </rdn>
  <rdn rId="0" localSheetId="3" customView="1" name="Z_E5A2ECE4_B75B_45A2_AE22_0D04E85CEB66_.wvu.Cols" hidden="1" oldHidden="1">
    <formula>'МП СОГХ'!$S:$S</formula>
    <oldFormula>'МП СОГХ'!$S:$S</oldFormula>
  </rdn>
  <rdn rId="0" localSheetId="4" customView="1" name="Z_E5A2ECE4_B75B_45A2_AE22_0D04E85CEB66_.wvu.Cols" hidden="1" oldHidden="1">
    <formula>'МП ФКГС'!$S:$S</formula>
    <oldFormula>'МП ФКГС'!$S:$S</oldFormula>
  </rdn>
  <rdn rId="0" localSheetId="5" customView="1" name="Z_E5A2ECE4_B75B_45A2_AE22_0D04E85CEB66_.wvu.Cols" hidden="1" oldHidden="1">
    <formula>'МП КП'!$S:$S</formula>
    <oldFormula>'МП КП'!$S:$S</oldFormula>
  </rdn>
  <rdn rId="0" localSheetId="6" customView="1" name="Z_E5A2ECE4_B75B_45A2_AE22_0D04E85CEB66_.wvu.Cols" hidden="1" oldHidden="1">
    <formula>'МП РФКиС'!$S:$S</formula>
    <oldFormula>'МП РФКиС'!$S:$S</oldFormula>
  </rdn>
  <rdn rId="0" localSheetId="7" customView="1" name="Z_E5A2ECE4_B75B_45A2_AE22_0D04E85CEB66_.wvu.Cols" hidden="1" oldHidden="1">
    <formula>'МП СЗН'!$S:$S</formula>
    <oldFormula>'МП СЗН'!$S:$S</oldFormula>
  </rdn>
  <rdn rId="0" localSheetId="8" customView="1" name="Z_E5A2ECE4_B75B_45A2_AE22_0D04E85CEB66_.wvu.Cols" hidden="1" oldHidden="1">
    <formula>'МП АПК'!$S:$S</formula>
    <oldFormula>'МП АПК'!$S:$S</oldFormula>
  </rdn>
  <rdn rId="0" localSheetId="9" customView="1" name="Z_E5A2ECE4_B75B_45A2_AE22_0D04E85CEB66_.wvu.Cols" hidden="1" oldHidden="1">
    <formula>'МП РЖС'!$S:$S</formula>
    <oldFormula>'МП РЖС'!$S:$S</oldFormula>
  </rdn>
  <rdn rId="0" localSheetId="10" customView="1" name="Z_E5A2ECE4_B75B_45A2_AE22_0D04E85CEB66_.wvu.Cols" hidden="1" oldHidden="1">
    <formula>'МП РЖКК'!$S:$S</formula>
    <oldFormula>'МП РЖКК'!$S:$S</oldFormula>
  </rdn>
  <rdn rId="0" localSheetId="11" customView="1" name="Z_E5A2ECE4_B75B_45A2_AE22_0D04E85CEB66_.wvu.Cols" hidden="1" oldHidden="1">
    <formula>'МП ППиООПГ'!$S:$S</formula>
    <oldFormula>'МП ППиООПГ'!$S:$S</oldFormula>
  </rdn>
  <rdn rId="0" localSheetId="12" customView="1" name="Z_E5A2ECE4_B75B_45A2_AE22_0D04E85CEB66_.wvu.Cols" hidden="1" oldHidden="1">
    <formula>'МП БЖД'!$S:$S</formula>
    <oldFormula>'МП БЖД'!$S:$S</oldFormula>
  </rdn>
  <rdn rId="0" localSheetId="13" customView="1" name="Z_E5A2ECE4_B75B_45A2_AE22_0D04E85CEB66_.wvu.Cols" hidden="1" oldHidden="1">
    <formula>'МП ЭБ'!$S:$S</formula>
    <oldFormula>'МП ЭБ'!$S:$S</oldFormula>
  </rdn>
  <rdn rId="0" localSheetId="14" customView="1" name="Z_E5A2ECE4_B75B_45A2_AE22_0D04E85CEB66_.wvu.Cols" hidden="1" oldHidden="1">
    <formula>'МП СЭР'!$S:$S</formula>
    <oldFormula>'МП СЭР'!$S:$S</oldFormula>
  </rdn>
  <rdn rId="0" localSheetId="15" customView="1" name="Z_E5A2ECE4_B75B_45A2_AE22_0D04E85CEB66_.wvu.Cols" hidden="1" oldHidden="1">
    <formula>'МП РТС'!$S:$S</formula>
    <oldFormula>'МП РТС'!$S:$S</oldFormula>
  </rdn>
  <rdn rId="0" localSheetId="16" customView="1" name="Z_E5A2ECE4_B75B_45A2_AE22_0D04E85CEB66_.wvu.Cols" hidden="1" oldHidden="1">
    <formula>'МП УМФ'!$S:$S</formula>
    <oldFormula>'МП УМФ'!$S:$S</oldFormula>
  </rdn>
  <rdn rId="0" localSheetId="17" customView="1" name="Z_E5A2ECE4_B75B_45A2_AE22_0D04E85CEB66_.wvu.Cols" hidden="1" oldHidden="1">
    <formula>'МП РИГО'!$S:$S</formula>
    <oldFormula>'МП РИГО'!$S:$S</oldFormula>
  </rdn>
  <rdn rId="0" localSheetId="18" customView="1" name="Z_E5A2ECE4_B75B_45A2_AE22_0D04E85CEB66_.wvu.Cols" hidden="1" oldHidden="1">
    <formula>'МП УМИ'!$S:$S</formula>
    <oldFormula>'МП УМИ'!$S:$S</oldFormula>
  </rdn>
  <rdn rId="0" localSheetId="19" customView="1" name="Z_E5A2ECE4_B75B_45A2_AE22_0D04E85CEB66_.wvu.Cols" hidden="1" oldHidden="1">
    <formula>'МП РМС'!$S:$S</formula>
    <oldFormula>'МП РМС'!$S:$S</oldFormula>
  </rdn>
  <rcv guid="{E5A2ECE4-B75B-45A2-AE22-0D04E85CEB6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0" ref="A10:XFD10" action="deleteRow">
    <undo index="0" exp="area" ref3D="1" dr="$S$1:$S$1048576" dn="Z_F48E67D2_2C8C_4D86_A2A9_F44F569AC752_.wvu.Cols" sId="10"/>
    <undo index="0" exp="area" ref3D="1" dr="$S$1:$S$1048576" dn="Z_E82CE51D_E642_4881_A0F3_F33C1C34AFA1_.wvu.Cols" sId="10"/>
    <undo index="0" exp="area" ref3D="1" dr="$S$1:$S$1048576" dn="Z_E5A2ECE4_B75B_45A2_AE22_0D04E85CEB66_.wvu.Cols" sId="10"/>
    <undo index="0" exp="area" ref3D="1" dr="$S$1:$S$1048576" dn="Z_DBB9E7F6_7701_4D52_8273_C96C8672D403_.wvu.Cols" sId="10"/>
    <undo index="0" exp="area" ref3D="1" dr="$S$1:$S$1048576" dn="Z_BEF67C10_7FC6_4F33_B3F9_204F29E3E218_.wvu.Cols" sId="10"/>
    <undo index="0" exp="area" ref3D="1" dr="$S$1:$S$1048576" dn="Z_BC0D032C_B7DF_4F2E_B1DC_6C55D32E50A7_.wvu.Cols" sId="10"/>
    <undo index="0" exp="area" ref3D="1" dr="$S$1:$S$1048576" dn="Z_B08D60EB_17AC_43BC_A2EA_BCC34DA15115_.wvu.Cols" sId="10"/>
    <undo index="0" exp="area" ref3D="1" dr="$S$1:$S$1048576" dn="Z_AF8A7EC1_5680_4411_8CA7_5C7F5D245B03_.wvu.Cols" sId="10"/>
    <undo index="0" exp="area" ref3D="1" dr="$S$1:$S$1048576" dn="Z_8E7CBF92_2A8A_4486_AE31_320A2A4BD935_.wvu.Cols" sId="10"/>
    <undo index="0" exp="area" ref3D="1" dr="$S$1:$S$1048576" dn="Z_AA1E88D6_B765_4D8A_BB20_FCE31C48857F_.wvu.Cols" sId="10"/>
    <undo index="0" exp="area" ref3D="1" dr="$S$1:$S$1048576" dn="Z_80AD08A8_345A_453A_A104_5E3DA1078B6F_.wvu.Cols" sId="10"/>
    <undo index="0" exp="area" ref3D="1" dr="$S$1:$S$1048576" dn="Z_7ECADF5B_4174_4035_8137_3D83A4A93CD5_.wvu.Cols" sId="10"/>
    <undo index="0" exp="area" ref3D="1" dr="$S$1:$S$1048576" dn="Z_73C3B9D4_9210_43F5_9883_0E949EA0E341_.wvu.Cols" sId="10"/>
    <undo index="0" exp="area" ref3D="1" dr="$S$1:$S$1048576" dn="Z_6AC0ED22_CCBF_444B_9F29_F3EDD4234483_.wvu.Cols" sId="10"/>
    <undo index="0" exp="area" ref3D="1" dr="$S$1:$S$1048576" dn="Z_5F1BE36F_0832_42CE_A3FC_1A76BC593CBA_.wvu.Cols" sId="10"/>
    <undo index="0" exp="area" ref3D="1" dr="$S$1:$S$1048576" dn="Z_6A6C9703_C16B_46D2_8CEE_AD24BCFE6CF3_.wvu.Cols" sId="10"/>
    <undo index="0" exp="area" ref3D="1" dr="$S$1:$S$1048576" dn="Z_3A1AD47D_D360_494C_B851_D14B33F8032B_.wvu.Cols" sId="10"/>
    <undo index="0" exp="area" ref3D="1" dr="$S$1:$S$1048576" dn="Z_29B41C1A_DE4D_4DEA_B90B_19C46C754CB5_.wvu.Cols" sId="10"/>
    <undo index="0" exp="area" ref3D="1" dr="$S$1:$S$1048576" dn="Z_2632A833_96F5_4A25_97EB_81ED19BC2F66_.wvu.Cols" sId="10"/>
    <undo index="0" exp="area" ref3D="1" dr="$S$1:$S$1048576" dn="Z_0E67524B_A824_49FB_A67D_C1771603425D_.wvu.Cols" sId="10"/>
    <rfmt sheetId="10" xfDxf="1" sqref="A10:XFD10" start="0" length="0"/>
    <rcc rId="0" sId="10" dxf="1">
      <nc r="A10">
        <v>1</v>
      </nc>
      <ndxf>
        <font>
          <b/>
          <sz val="13"/>
          <color rgb="FF00B050"/>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dxf="1">
      <nc r="B10" t="inlineStr">
        <is>
          <t>I</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s="1" dxf="1">
      <nc r="C10" t="inlineStr">
        <is>
          <t xml:space="preserve">Строительство, реконструкция объектов инженерной и коммунальной  инфраструктуры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0" s="1" dxf="1">
      <nc r="D10" t="inlineStr">
        <is>
          <t>мощность мВт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s="1" dxf="1">
      <nc r="E10">
        <v>35.5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s="1" dxf="1">
      <nc r="F10">
        <v>53.4</v>
      </nc>
      <ndxf>
        <font>
          <sz val="12"/>
          <color auto="1"/>
          <name val="Times New Roman"/>
          <scheme val="none"/>
        </font>
        <fill>
          <patternFill patternType="solid">
            <bgColor theme="0" tint="-4.9989318521683403E-2"/>
          </patternFill>
        </fill>
        <alignment horizontal="center" vertical="center" wrapText="1" readingOrder="0"/>
        <border outline="0">
          <left style="thin">
            <color indexed="64"/>
          </left>
          <right style="thin">
            <color indexed="64"/>
          </right>
          <top style="thin">
            <color indexed="64"/>
          </top>
          <bottom style="thin">
            <color indexed="64"/>
          </bottom>
        </border>
      </ndxf>
    </rcc>
    <rcc rId="0" sId="10" dxf="1">
      <nc r="G10" t="inlineStr">
        <is>
          <t>-</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s="1" dxf="1">
      <nc r="H10"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s="1" dxf="1">
      <nc r="I10"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s="1" dxf="1">
      <nc r="J10"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0" s="1" dxf="1">
      <nc r="K10"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0" s="1" sqref="L10"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0" s="1" sqref="M10"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0" s="1" sqref="N10" start="0" length="0">
      <dxf>
        <font>
          <sz val="12"/>
          <color auto="1"/>
          <name val="Times New Roman"/>
          <scheme val="none"/>
        </font>
        <numFmt numFmtId="164" formatCode="0.0"/>
        <alignment horizontal="center" vertical="center" wrapText="1" readingOrder="0"/>
        <border outline="0">
          <left style="thin">
            <color indexed="64"/>
          </left>
          <right style="thin">
            <color indexed="64"/>
          </right>
          <top style="thin">
            <color indexed="64"/>
          </top>
          <bottom style="thin">
            <color indexed="64"/>
          </bottom>
        </border>
      </dxf>
    </rfmt>
    <rfmt sheetId="10" s="1" sqref="O10"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0" s="1" sqref="P10"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0" s="1" sqref="Q10"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0" s="1" sqref="R10"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0" s="1" dxf="1">
      <nc r="S10">
        <f>145.7/F10*100</f>
      </nc>
      <ndxf>
        <font>
          <sz val="12"/>
          <color auto="1"/>
          <name val="Times New Roman"/>
          <scheme val="none"/>
        </font>
        <numFmt numFmtId="164" formatCode="0.0"/>
        <alignment horizontal="center" vertical="center" wrapText="1" readingOrder="0"/>
        <border outline="0">
          <left style="thin">
            <color indexed="64"/>
          </left>
          <right style="thin">
            <color indexed="64"/>
          </right>
          <top style="thin">
            <color indexed="64"/>
          </top>
          <bottom style="thin">
            <color indexed="64"/>
          </bottom>
        </border>
      </ndxf>
    </rcc>
    <rfmt sheetId="10" s="1" sqref="T10"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fmt sheetId="10" sqref="A6:A9" start="0" length="2147483647">
    <dxf>
      <font>
        <color rgb="FF00B050"/>
      </font>
    </dxf>
  </rfmt>
  <rfmt sheetId="10" sqref="A6:A9" start="0" length="2147483647">
    <dxf>
      <font>
        <b/>
      </font>
    </dxf>
  </rfmt>
  <rfmt sheetId="10" sqref="A6:A9" start="0" length="2147483647">
    <dxf>
      <font>
        <b val="0"/>
      </font>
    </dxf>
  </rfmt>
  <rcc rId="2" sId="10">
    <oc r="A6" t="inlineStr">
      <is>
        <t>I.</t>
      </is>
    </oc>
    <nc r="A6"/>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8" sqref="L9:L10" start="0" length="2147483647">
    <dxf>
      <font>
        <color auto="1"/>
      </font>
    </dxf>
  </rfmt>
  <rfmt sheetId="8" sqref="L12" start="0" length="2147483647">
    <dxf>
      <font>
        <color auto="1"/>
      </font>
    </dxf>
  </rfmt>
  <rcc rId="473" sId="8">
    <nc r="L13">
      <f>K13+19</f>
    </nc>
  </rcc>
  <rfmt sheetId="8" sqref="L13" start="0" length="2147483647">
    <dxf>
      <font>
        <color auto="1"/>
      </font>
    </dxf>
  </rfmt>
  <rcc rId="474" sId="8">
    <oc r="T13" t="inlineStr">
      <is>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За апрель отловлено 24 животных; внесена информация в АИС по 24 животным; содержание животных составило 2273 суток.
С начала года отловлено 58 животных; внесена информация в АИС по 58 животным; содержание животных составило 7638 суток.
На основании приказа КФ Администрации г.Когалыма от 25.04.2023 №40-О доведены плановые ассигнования в сумме 7,6 тыс.руб.</t>
      </is>
    </oc>
    <nc r="T13" t="inlineStr">
      <is>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На основании приказа КФ Администрации г.Когалыма от 25.04.2023 №40-О доведены плановые ассигнования в сумме 7,6 тыс.руб.
За июнь отловлено 19 животных; внесена информация в АИС по 19 животным; содержание животных составило 2455 суток.
С начала года отловлено 88 животных; внесена информация в АИС по 88 животным; содержание животных составило 12 639 суток.
В соответствии с решением Думы г.Когалыма  от 20.06.2023 №273-ГД выделены дополнительные плановые ассигнования в сумме 2 226,7 тыс.руб.</t>
      </is>
    </nc>
  </rcc>
  <rcv guid="{6AC0ED22-CCBF-444B-9F29-F3EDD4234483}" action="delete"/>
  <rdn rId="0" localSheetId="1" customView="1" name="Z_6AC0ED22_CCBF_444B_9F29_F3EDD4234483_.wvu.Cols" hidden="1" oldHidden="1">
    <formula>'МП Экстремизм'!$S:$S</formula>
    <oldFormula>'МП Экстремизм'!$S:$S</oldFormula>
  </rdn>
  <rdn rId="0" localSheetId="2" customView="1" name="Z_6AC0ED22_CCBF_444B_9F29_F3EDD4234483_.wvu.Cols" hidden="1" oldHidden="1">
    <formula>'МП РО'!$S:$S</formula>
    <oldFormula>'МП РО'!$S:$S</oldFormula>
  </rdn>
  <rdn rId="0" localSheetId="3" customView="1" name="Z_6AC0ED22_CCBF_444B_9F29_F3EDD4234483_.wvu.Cols" hidden="1" oldHidden="1">
    <formula>'МП СОГХ'!$S:$S</formula>
    <oldFormula>'МП СОГХ'!$S:$S</oldFormula>
  </rdn>
  <rdn rId="0" localSheetId="4" customView="1" name="Z_6AC0ED22_CCBF_444B_9F29_F3EDD4234483_.wvu.Cols" hidden="1" oldHidden="1">
    <formula>'МП ФКГС'!$S:$S</formula>
    <oldFormula>'МП ФКГС'!$S:$S</oldFormula>
  </rdn>
  <rdn rId="0" localSheetId="5" customView="1" name="Z_6AC0ED22_CCBF_444B_9F29_F3EDD4234483_.wvu.Cols" hidden="1" oldHidden="1">
    <formula>'МП КП'!$S:$S</formula>
    <oldFormula>'МП КП'!$S:$S</oldFormula>
  </rdn>
  <rdn rId="0" localSheetId="6" customView="1" name="Z_6AC0ED22_CCBF_444B_9F29_F3EDD4234483_.wvu.Cols" hidden="1" oldHidden="1">
    <formula>'МП РФКиС'!$S:$S</formula>
    <oldFormula>'МП РФКиС'!$S:$S</oldFormula>
  </rdn>
  <rdn rId="0" localSheetId="7" customView="1" name="Z_6AC0ED22_CCBF_444B_9F29_F3EDD4234483_.wvu.Cols" hidden="1" oldHidden="1">
    <formula>'МП СЗН'!$S:$S</formula>
    <oldFormula>'МП СЗН'!$S:$S</oldFormula>
  </rdn>
  <rdn rId="0" localSheetId="8" customView="1" name="Z_6AC0ED22_CCBF_444B_9F29_F3EDD4234483_.wvu.Cols" hidden="1" oldHidden="1">
    <formula>'МП АПК'!$S:$S</formula>
    <oldFormula>'МП АПК'!$S:$S</oldFormula>
  </rdn>
  <rdn rId="0" localSheetId="9" customView="1" name="Z_6AC0ED22_CCBF_444B_9F29_F3EDD4234483_.wvu.Cols" hidden="1" oldHidden="1">
    <formula>'МП РЖС'!$S:$S</formula>
    <oldFormula>'МП РЖС'!$S:$S</oldFormula>
  </rdn>
  <rdn rId="0" localSheetId="10" customView="1" name="Z_6AC0ED22_CCBF_444B_9F29_F3EDD4234483_.wvu.Cols" hidden="1" oldHidden="1">
    <formula>'МП РЖКК'!$S:$S</formula>
    <oldFormula>'МП РЖКК'!$S:$S</oldFormula>
  </rdn>
  <rdn rId="0" localSheetId="11" customView="1" name="Z_6AC0ED22_CCBF_444B_9F29_F3EDD4234483_.wvu.Cols" hidden="1" oldHidden="1">
    <formula>'МП ППиООПГ'!$S:$S</formula>
    <oldFormula>'МП ППиООПГ'!$S:$S</oldFormula>
  </rdn>
  <rdn rId="0" localSheetId="12" customView="1" name="Z_6AC0ED22_CCBF_444B_9F29_F3EDD4234483_.wvu.Cols" hidden="1" oldHidden="1">
    <formula>'МП БЖД'!$S:$S</formula>
    <oldFormula>'МП БЖД'!$S:$S</oldFormula>
  </rdn>
  <rdn rId="0" localSheetId="13" customView="1" name="Z_6AC0ED22_CCBF_444B_9F29_F3EDD4234483_.wvu.Cols" hidden="1" oldHidden="1">
    <formula>'МП ЭБ'!$S:$S</formula>
    <oldFormula>'МП ЭБ'!$S:$S</oldFormula>
  </rdn>
  <rdn rId="0" localSheetId="14" customView="1" name="Z_6AC0ED22_CCBF_444B_9F29_F3EDD4234483_.wvu.Cols" hidden="1" oldHidden="1">
    <formula>'МП СЭР'!$S:$S</formula>
    <oldFormula>'МП СЭР'!$S:$S</oldFormula>
  </rdn>
  <rdn rId="0" localSheetId="15" customView="1" name="Z_6AC0ED22_CCBF_444B_9F29_F3EDD4234483_.wvu.Cols" hidden="1" oldHidden="1">
    <formula>'МП РТС'!$S:$S</formula>
    <oldFormula>'МП РТС'!$S:$S</oldFormula>
  </rdn>
  <rdn rId="0" localSheetId="16" customView="1" name="Z_6AC0ED22_CCBF_444B_9F29_F3EDD4234483_.wvu.Cols" hidden="1" oldHidden="1">
    <formula>'МП УМФ'!$S:$S</formula>
    <oldFormula>'МП УМФ'!$S:$S</oldFormula>
  </rdn>
  <rdn rId="0" localSheetId="17" customView="1" name="Z_6AC0ED22_CCBF_444B_9F29_F3EDD4234483_.wvu.Cols" hidden="1" oldHidden="1">
    <formula>'МП РИГО'!$S:$S</formula>
    <oldFormula>'МП РИГО'!$S:$S</oldFormula>
  </rdn>
  <rdn rId="0" localSheetId="18" customView="1" name="Z_6AC0ED22_CCBF_444B_9F29_F3EDD4234483_.wvu.Cols" hidden="1" oldHidden="1">
    <formula>'МП УМИ'!$S:$S</formula>
    <oldFormula>'МП УМИ'!$S:$S</oldFormula>
  </rdn>
  <rdn rId="0" localSheetId="19" customView="1" name="Z_6AC0ED22_CCBF_444B_9F29_F3EDD4234483_.wvu.Cols" hidden="1" oldHidden="1">
    <formula>'МП РМС'!$S:$S</formula>
    <oldFormula>'МП РМС'!$S:$S</oldFormula>
  </rdn>
  <rcv guid="{6AC0ED22-CCBF-444B-9F29-F3EDD4234483}"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4" sId="14">
    <nc r="K9">
      <v>100</v>
    </nc>
  </rcc>
  <rcc rId="495" sId="14">
    <nc r="L9">
      <v>100</v>
    </nc>
  </rcc>
  <rcc rId="496" sId="14">
    <nc r="K12">
      <v>4169</v>
    </nc>
  </rcc>
  <rcc rId="497" sId="14">
    <nc r="L12">
      <v>4241</v>
    </nc>
  </rcc>
  <rcc rId="498" sId="14">
    <nc r="K14">
      <v>84</v>
    </nc>
  </rcc>
  <rcc rId="499" sId="14">
    <nc r="L14">
      <v>382</v>
    </nc>
  </rcc>
  <rdn rId="0" localSheetId="1" customView="1" name="Z_06A69783_2FAA_4B05_9CD3_C97C7DF94659_.wvu.Cols" hidden="1" oldHidden="1">
    <formula>'МП Экстремизм'!$S:$S</formula>
  </rdn>
  <rdn rId="0" localSheetId="2" customView="1" name="Z_06A69783_2FAA_4B05_9CD3_C97C7DF94659_.wvu.Cols" hidden="1" oldHidden="1">
    <formula>'МП РО'!$S:$S</formula>
  </rdn>
  <rdn rId="0" localSheetId="3" customView="1" name="Z_06A69783_2FAA_4B05_9CD3_C97C7DF94659_.wvu.Cols" hidden="1" oldHidden="1">
    <formula>'МП СОГХ'!$S:$S</formula>
  </rdn>
  <rdn rId="0" localSheetId="4" customView="1" name="Z_06A69783_2FAA_4B05_9CD3_C97C7DF94659_.wvu.Cols" hidden="1" oldHidden="1">
    <formula>'МП ФКГС'!$S:$S</formula>
  </rdn>
  <rdn rId="0" localSheetId="5" customView="1" name="Z_06A69783_2FAA_4B05_9CD3_C97C7DF94659_.wvu.Cols" hidden="1" oldHidden="1">
    <formula>'МП КП'!$S:$S</formula>
  </rdn>
  <rdn rId="0" localSheetId="6" customView="1" name="Z_06A69783_2FAA_4B05_9CD3_C97C7DF94659_.wvu.Cols" hidden="1" oldHidden="1">
    <formula>'МП РФКиС'!$S:$S</formula>
  </rdn>
  <rdn rId="0" localSheetId="7" customView="1" name="Z_06A69783_2FAA_4B05_9CD3_C97C7DF94659_.wvu.Cols" hidden="1" oldHidden="1">
    <formula>'МП СЗН'!$S:$S</formula>
  </rdn>
  <rdn rId="0" localSheetId="8" customView="1" name="Z_06A69783_2FAA_4B05_9CD3_C97C7DF94659_.wvu.Cols" hidden="1" oldHidden="1">
    <formula>'МП АПК'!$S:$S</formula>
  </rdn>
  <rdn rId="0" localSheetId="9" customView="1" name="Z_06A69783_2FAA_4B05_9CD3_C97C7DF94659_.wvu.Cols" hidden="1" oldHidden="1">
    <formula>'МП РЖС'!$S:$S</formula>
  </rdn>
  <rdn rId="0" localSheetId="10" customView="1" name="Z_06A69783_2FAA_4B05_9CD3_C97C7DF94659_.wvu.Cols" hidden="1" oldHidden="1">
    <formula>'МП РЖКК'!$S:$S</formula>
  </rdn>
  <rdn rId="0" localSheetId="11" customView="1" name="Z_06A69783_2FAA_4B05_9CD3_C97C7DF94659_.wvu.Cols" hidden="1" oldHidden="1">
    <formula>'МП ППиООПГ'!$S:$S</formula>
  </rdn>
  <rdn rId="0" localSheetId="12" customView="1" name="Z_06A69783_2FAA_4B05_9CD3_C97C7DF94659_.wvu.Cols" hidden="1" oldHidden="1">
    <formula>'МП БЖД'!$S:$S</formula>
  </rdn>
  <rdn rId="0" localSheetId="13" customView="1" name="Z_06A69783_2FAA_4B05_9CD3_C97C7DF94659_.wvu.Cols" hidden="1" oldHidden="1">
    <formula>'МП ЭБ'!$S:$S</formula>
  </rdn>
  <rdn rId="0" localSheetId="14" customView="1" name="Z_06A69783_2FAA_4B05_9CD3_C97C7DF94659_.wvu.Cols" hidden="1" oldHidden="1">
    <formula>'МП СЭР'!$S:$S</formula>
  </rdn>
  <rdn rId="0" localSheetId="15" customView="1" name="Z_06A69783_2FAA_4B05_9CD3_C97C7DF94659_.wvu.Cols" hidden="1" oldHidden="1">
    <formula>'МП РТС'!$S:$S</formula>
  </rdn>
  <rdn rId="0" localSheetId="16" customView="1" name="Z_06A69783_2FAA_4B05_9CD3_C97C7DF94659_.wvu.Cols" hidden="1" oldHidden="1">
    <formula>'МП УМФ'!$S:$S</formula>
  </rdn>
  <rdn rId="0" localSheetId="17" customView="1" name="Z_06A69783_2FAA_4B05_9CD3_C97C7DF94659_.wvu.Cols" hidden="1" oldHidden="1">
    <formula>'МП РИГО'!$S:$S</formula>
  </rdn>
  <rdn rId="0" localSheetId="18" customView="1" name="Z_06A69783_2FAA_4B05_9CD3_C97C7DF94659_.wvu.Cols" hidden="1" oldHidden="1">
    <formula>'МП УМИ'!$S:$S</formula>
  </rdn>
  <rdn rId="0" localSheetId="19" customView="1" name="Z_06A69783_2FAA_4B05_9CD3_C97C7DF94659_.wvu.Cols" hidden="1" oldHidden="1">
    <formula>'МП РМС'!$S:$S</formula>
  </rdn>
  <rcv guid="{06A69783-2FAA-4B05-9CD3-C97C7DF94659}"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9" sId="14">
    <nc r="K13">
      <v>7316</v>
    </nc>
  </rcc>
  <rcc rId="520" sId="14">
    <nc r="L13">
      <v>7388</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4" numFmtId="4">
    <nc r="K7">
      <v>280.14</v>
    </nc>
  </rcc>
  <rcc rId="522" sId="14">
    <nc r="L7">
      <v>282.33999999999997</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14" odxf="1" dxf="1">
    <nc r="K6" t="inlineStr">
      <is>
        <t xml:space="preserve"> -</t>
      </is>
    </nc>
    <odxf/>
    <ndxf/>
  </rcc>
  <rcc rId="524" sId="14" odxf="1" dxf="1">
    <nc r="L6" t="inlineStr">
      <is>
        <t xml:space="preserve"> -</t>
      </is>
    </nc>
    <odxf/>
    <ndxf/>
  </rcc>
  <rcc rId="525" sId="14" odxf="1" dxf="1">
    <nc r="K10">
      <v>3</v>
    </nc>
    <odxf/>
    <ndxf/>
  </rcc>
  <rcc rId="526" sId="14" odxf="1" dxf="1">
    <nc r="L10">
      <v>3</v>
    </nc>
    <odxf/>
    <ndxf/>
  </rcc>
  <rcc rId="527" sId="14">
    <nc r="K11" t="inlineStr">
      <is>
        <t xml:space="preserve"> - </t>
      </is>
    </nc>
  </rcc>
  <rcc rId="528" sId="14" odxf="1" dxf="1" numFmtId="4">
    <nc r="L11">
      <v>91.45</v>
    </nc>
    <odxf>
      <numFmt numFmtId="164" formatCode="0.0"/>
    </odxf>
    <ndxf>
      <numFmt numFmtId="1" formatCode="0"/>
    </ndxf>
  </rcc>
  <rfmt sheetId="14" sqref="K8:L8">
    <dxf>
      <fill>
        <patternFill patternType="solid">
          <bgColor rgb="FFFF0000"/>
        </patternFill>
      </fill>
    </dxf>
  </rfmt>
  <rdn rId="0" localSheetId="1" customView="1" name="Z_F1DC9DCC_06E3_4E7B_88AF_BCE58DCEC1FC_.wvu.Cols" hidden="1" oldHidden="1">
    <formula>'МП Экстремизм'!$S:$S</formula>
  </rdn>
  <rdn rId="0" localSheetId="2" customView="1" name="Z_F1DC9DCC_06E3_4E7B_88AF_BCE58DCEC1FC_.wvu.Cols" hidden="1" oldHidden="1">
    <formula>'МП РО'!$S:$S</formula>
  </rdn>
  <rdn rId="0" localSheetId="3" customView="1" name="Z_F1DC9DCC_06E3_4E7B_88AF_BCE58DCEC1FC_.wvu.Cols" hidden="1" oldHidden="1">
    <formula>'МП СОГХ'!$S:$S</formula>
  </rdn>
  <rdn rId="0" localSheetId="4" customView="1" name="Z_F1DC9DCC_06E3_4E7B_88AF_BCE58DCEC1FC_.wvu.Cols" hidden="1" oldHidden="1">
    <formula>'МП ФКГС'!$S:$S</formula>
  </rdn>
  <rdn rId="0" localSheetId="5" customView="1" name="Z_F1DC9DCC_06E3_4E7B_88AF_BCE58DCEC1FC_.wvu.Cols" hidden="1" oldHidden="1">
    <formula>'МП КП'!$S:$S</formula>
  </rdn>
  <rdn rId="0" localSheetId="6" customView="1" name="Z_F1DC9DCC_06E3_4E7B_88AF_BCE58DCEC1FC_.wvu.Cols" hidden="1" oldHidden="1">
    <formula>'МП РФКиС'!$S:$S</formula>
  </rdn>
  <rdn rId="0" localSheetId="7" customView="1" name="Z_F1DC9DCC_06E3_4E7B_88AF_BCE58DCEC1FC_.wvu.Cols" hidden="1" oldHidden="1">
    <formula>'МП СЗН'!$S:$S</formula>
  </rdn>
  <rdn rId="0" localSheetId="8" customView="1" name="Z_F1DC9DCC_06E3_4E7B_88AF_BCE58DCEC1FC_.wvu.Cols" hidden="1" oldHidden="1">
    <formula>'МП АПК'!$S:$S</formula>
  </rdn>
  <rdn rId="0" localSheetId="9" customView="1" name="Z_F1DC9DCC_06E3_4E7B_88AF_BCE58DCEC1FC_.wvu.Cols" hidden="1" oldHidden="1">
    <formula>'МП РЖС'!$S:$S</formula>
  </rdn>
  <rdn rId="0" localSheetId="10" customView="1" name="Z_F1DC9DCC_06E3_4E7B_88AF_BCE58DCEC1FC_.wvu.Cols" hidden="1" oldHidden="1">
    <formula>'МП РЖКК'!$S:$S</formula>
  </rdn>
  <rdn rId="0" localSheetId="11" customView="1" name="Z_F1DC9DCC_06E3_4E7B_88AF_BCE58DCEC1FC_.wvu.Cols" hidden="1" oldHidden="1">
    <formula>'МП ППиООПГ'!$S:$S</formula>
  </rdn>
  <rdn rId="0" localSheetId="12" customView="1" name="Z_F1DC9DCC_06E3_4E7B_88AF_BCE58DCEC1FC_.wvu.Cols" hidden="1" oldHidden="1">
    <formula>'МП БЖД'!$S:$S</formula>
  </rdn>
  <rdn rId="0" localSheetId="13" customView="1" name="Z_F1DC9DCC_06E3_4E7B_88AF_BCE58DCEC1FC_.wvu.Cols" hidden="1" oldHidden="1">
    <formula>'МП ЭБ'!$S:$S</formula>
  </rdn>
  <rdn rId="0" localSheetId="14" customView="1" name="Z_F1DC9DCC_06E3_4E7B_88AF_BCE58DCEC1FC_.wvu.Cols" hidden="1" oldHidden="1">
    <formula>'МП СЭР'!$S:$S</formula>
  </rdn>
  <rdn rId="0" localSheetId="15" customView="1" name="Z_F1DC9DCC_06E3_4E7B_88AF_BCE58DCEC1FC_.wvu.Cols" hidden="1" oldHidden="1">
    <formula>'МП РТС'!$S:$S</formula>
  </rdn>
  <rdn rId="0" localSheetId="16" customView="1" name="Z_F1DC9DCC_06E3_4E7B_88AF_BCE58DCEC1FC_.wvu.Cols" hidden="1" oldHidden="1">
    <formula>'МП УМФ'!$S:$S</formula>
  </rdn>
  <rdn rId="0" localSheetId="17" customView="1" name="Z_F1DC9DCC_06E3_4E7B_88AF_BCE58DCEC1FC_.wvu.Cols" hidden="1" oldHidden="1">
    <formula>'МП РИГО'!$S:$S</formula>
  </rdn>
  <rdn rId="0" localSheetId="18" customView="1" name="Z_F1DC9DCC_06E3_4E7B_88AF_BCE58DCEC1FC_.wvu.Cols" hidden="1" oldHidden="1">
    <formula>'МП УМИ'!$S:$S</formula>
  </rdn>
  <rdn rId="0" localSheetId="19" customView="1" name="Z_F1DC9DCC_06E3_4E7B_88AF_BCE58DCEC1FC_.wvu.PrintArea" hidden="1" oldHidden="1">
    <formula>'МП РМС'!$A$1:$T$10</formula>
  </rdn>
  <rdn rId="0" localSheetId="19" customView="1" name="Z_F1DC9DCC_06E3_4E7B_88AF_BCE58DCEC1FC_.wvu.Cols" hidden="1" oldHidden="1">
    <formula>'МП РМС'!$S:$S</formula>
  </rdn>
  <rcv guid="{F1DC9DCC-06E3-4E7B-88AF-BCE58DCEC1FC}"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9" sId="1" odxf="1" dxf="1">
    <nc r="L6" t="inlineStr">
      <is>
        <t>-</t>
      </is>
    </nc>
    <odxf>
      <font>
        <sz val="12"/>
        <color rgb="FFFF0000"/>
        <name val="Times New Roman"/>
        <scheme val="none"/>
      </font>
    </odxf>
    <ndxf>
      <font>
        <sz val="12"/>
        <color auto="1"/>
        <name val="Times New Roman"/>
        <scheme val="none"/>
      </font>
    </ndxf>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0" sId="1">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t>
      </is>
    </oc>
    <n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is>
    </nc>
  </rcc>
  <rcc rId="591" sId="1" numFmtId="4">
    <nc r="L8">
      <v>11</v>
    </nc>
  </rcc>
  <rfmt sheetId="1" sqref="L8" start="0" length="2147483647">
    <dxf>
      <font>
        <color auto="1"/>
      </font>
    </dxf>
  </rfmt>
  <rfmt sheetId="1" sqref="L8" start="0" length="0">
    <dxf>
      <alignment horizontal="left" relativeIndent="1" readingOrder="0"/>
    </dxf>
  </rfmt>
  <rfmt sheetId="1" sqref="L8">
    <dxf>
      <numFmt numFmtId="0" formatCode="General"/>
    </dxf>
  </rfmt>
  <rfmt sheetId="1" sqref="L8">
    <dxf>
      <alignment horizontal="center" indent="0" readingOrder="0"/>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2" sId="1">
    <o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t>
      </is>
    </oc>
    <nc r="T9" t="inlineStr">
      <is>
        <r>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t>
        </r>
        <r>
          <rPr>
            <b/>
            <sz val="12"/>
            <color rgb="FFFF0000"/>
            <rFont val="Times New Roman"/>
            <family val="1"/>
            <charset val="204"/>
          </rPr>
          <t>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t>
        </r>
        <r>
          <rPr>
            <sz val="12"/>
            <color rgb="FFFF0000"/>
            <rFont val="Times New Roman"/>
            <family val="1"/>
            <charset val="204"/>
          </rPr>
          <t xml:space="preserve">о 5 занятий с детьми иностранных граждан (охват сотавил 35 детей).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F6:F14">
    <dxf>
      <fill>
        <patternFill>
          <bgColor theme="0" tint="-4.9989318521683403E-2"/>
        </patternFill>
      </fill>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9" start="0" length="2147483647">
    <dxf>
      <font>
        <color theme="1"/>
      </font>
    </dxf>
  </rfmt>
  <rfmt sheetId="1" sqref="T9" start="0" length="2147483647">
    <dxf>
      <font>
        <b/>
      </font>
    </dxf>
  </rfmt>
  <rfmt sheetId="1" sqref="T9" start="0" length="2147483647">
    <dxf>
      <font>
        <b val="0"/>
      </font>
    </dxf>
  </rfmt>
  <rcc rId="593" sId="1">
    <o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t>
      </is>
    </oc>
    <n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(кол.703)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t>
      </is>
    </nc>
  </rcc>
  <rcc rId="594" sId="1">
    <oc r="T9" t="inlineStr">
      <is>
        <r>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t>
        </r>
        <r>
          <rPr>
            <b/>
            <sz val="12"/>
            <color rgb="FFFF0000"/>
            <rFont val="Times New Roman"/>
            <family val="1"/>
            <charset val="204"/>
          </rPr>
          <t>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t>
        </r>
        <r>
          <rPr>
            <sz val="12"/>
            <color rgb="FFFF0000"/>
            <rFont val="Times New Roman"/>
            <family val="1"/>
            <charset val="204"/>
          </rPr>
          <t xml:space="preserve">о 5 занятий с детьми иностранных граждан (охват сотавил 35 детей).                                </t>
        </r>
      </is>
    </oc>
    <n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5" sId="1">
    <nc r="L9">
      <v>767</v>
    </nc>
  </rcc>
  <rfmt sheetId="1" sqref="L9" start="0" length="2147483647">
    <dxf>
      <font>
        <color theme="1"/>
      </font>
    </dxf>
  </rfmt>
  <rcc rId="596" sId="1">
    <nc r="L7">
      <v>785</v>
    </nc>
  </rcc>
  <rfmt sheetId="1" sqref="L7" start="0" length="2147483647">
    <dxf>
      <font>
        <color theme="1"/>
      </font>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7" sId="1">
    <o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(кол.703)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t>
      </is>
    </oc>
    <n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t>
      </is>
    </nc>
  </rcc>
  <rcc rId="598" sId="1">
    <oc r="L7">
      <v>785</v>
    </oc>
    <nc r="L7">
      <v>825</v>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9" sId="1">
    <o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t>
      </is>
    </oc>
    <n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В июне 2023 г. была организована досуговая площадка (направление: профилактика экстремизма/программа «Возьмёмся за руки, друзья!») по адресу: площадка «Нефтеград» (Рябиновый бульвар). Специалистом по работе с молодёжью, организована тематическая досуговая деятельность: игры, соревнования, конкурсы, викторины и т.д. Охват – 401 чел.</t>
      </is>
    </nc>
  </rcc>
  <rcc rId="620" sId="1">
    <oc r="L7">
      <v>825</v>
    </oc>
    <nc r="L7">
      <v>1226</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1" sId="1">
    <o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В июне 2023 г. была организована досуговая площадка (направление: профилактика экстремизма/программа «Возьмёмся за руки, друзья!») по адресу: площадка «Нефтеград» (Рябиновый бульвар). Специалистом по работе с молодёжью, организована тематическая досуговая деятельность: игры, соревнования, конкурсы, викторины и т.д. Охват – 401 чел.</t>
      </is>
    </oc>
    <n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МАУ «МКЦ «Феникс» в июне 2023 г. была организована досуговая площадка (направление: профилактика экстремизма/программа «Возьмёмся за руки, друзья!») по адресу: площадка «Нефтеград» (Рябиновый бульвар). Специалистом по работе с молодёжью, организована тематическая досуговая деятельность: игры, соревнования, конкурсы, викторины и т.д. Охват – 401 чел.</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2" sId="1">
    <oc r="L7">
      <v>1226</v>
    </oc>
    <nc r="L7">
      <v>825</v>
    </nc>
  </rcc>
  <rcc rId="643" sId="1">
    <o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МАУ «МКЦ «Феникс» в июне 2023 г. была организована досуговая площадка (направление: профилактика экстремизма/программа «Возьмёмся за руки, друзья!») по адресу: площадка «Нефтеград» (Рябиновый бульвар). Специалистом по работе с молодёжью, организована тематическая досуговая деятельность: игры, соревнования, конкурсы, викторины и т.д. Охват – 401 чел.</t>
      </is>
    </oc>
    <nc r="T7" t="inlineStr">
      <is>
        <t xml:space="preserve">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A6:A9" start="0" length="2147483647">
    <dxf>
      <font/>
    </dxf>
  </rfmt>
  <rfmt sheetId="10" sqref="A6:A9" start="0" length="2147483647">
    <dxf>
      <font>
        <b/>
      </font>
    </dxf>
  </rfmt>
  <rcc rId="3" sId="10">
    <nc r="A6">
      <v>1</v>
    </nc>
  </rcc>
  <rfmt sheetId="10" sqref="J3" start="0" length="0">
    <dxf>
      <fill>
        <patternFill patternType="solid">
          <bgColor theme="0" tint="-0.14999847407452621"/>
        </patternFill>
      </fill>
    </dxf>
  </rfmt>
  <rfmt sheetId="10" sqref="K3" start="0" length="0">
    <dxf>
      <fill>
        <patternFill patternType="solid">
          <bgColor theme="0" tint="-0.14999847407452621"/>
        </patternFill>
      </fill>
    </dxf>
  </rfmt>
  <rfmt sheetId="1" sqref="J6:K9" start="0" length="2147483647">
    <dxf>
      <font>
        <color auto="1"/>
      </font>
    </dxf>
  </rfmt>
  <rcv guid="{73C3B9D4-9210-43F5-9883-0E949EA0E341}" action="delete"/>
  <rdn rId="0" localSheetId="1" customView="1" name="Z_73C3B9D4_9210_43F5_9883_0E949EA0E341_.wvu.Cols" hidden="1" oldHidden="1">
    <formula>'МП Экстремизм'!$S:$S</formula>
    <oldFormula>'МП Экстремизм'!$S:$S</oldFormula>
  </rdn>
  <rdn rId="0" localSheetId="2" customView="1" name="Z_73C3B9D4_9210_43F5_9883_0E949EA0E341_.wvu.Cols" hidden="1" oldHidden="1">
    <formula>'МП РО'!$S:$S</formula>
    <oldFormula>'МП РО'!$S:$S</oldFormula>
  </rdn>
  <rdn rId="0" localSheetId="3" customView="1" name="Z_73C3B9D4_9210_43F5_9883_0E949EA0E341_.wvu.Cols" hidden="1" oldHidden="1">
    <formula>'МП СОГХ'!$S:$S</formula>
    <oldFormula>'МП СОГХ'!$S:$S</oldFormula>
  </rdn>
  <rdn rId="0" localSheetId="4" customView="1" name="Z_73C3B9D4_9210_43F5_9883_0E949EA0E341_.wvu.Cols" hidden="1" oldHidden="1">
    <formula>'МП ФКГС'!$S:$S</formula>
    <oldFormula>'МП ФКГС'!$S:$S</oldFormula>
  </rdn>
  <rdn rId="0" localSheetId="5" customView="1" name="Z_73C3B9D4_9210_43F5_9883_0E949EA0E341_.wvu.Cols" hidden="1" oldHidden="1">
    <formula>'МП КП'!$S:$S</formula>
    <oldFormula>'МП КП'!$S:$S</oldFormula>
  </rdn>
  <rdn rId="0" localSheetId="6" customView="1" name="Z_73C3B9D4_9210_43F5_9883_0E949EA0E341_.wvu.Cols" hidden="1" oldHidden="1">
    <formula>'МП РФКиС'!$S:$S</formula>
    <oldFormula>'МП РФКиС'!$S:$S</oldFormula>
  </rdn>
  <rdn rId="0" localSheetId="7" customView="1" name="Z_73C3B9D4_9210_43F5_9883_0E949EA0E341_.wvu.Cols" hidden="1" oldHidden="1">
    <formula>'МП СЗН'!$S:$S</formula>
    <oldFormula>'МП СЗН'!$S:$S</oldFormula>
  </rdn>
  <rdn rId="0" localSheetId="8" customView="1" name="Z_73C3B9D4_9210_43F5_9883_0E949EA0E341_.wvu.Cols" hidden="1" oldHidden="1">
    <formula>'МП АПК'!$S:$S</formula>
    <oldFormula>'МП АПК'!$S:$S</oldFormula>
  </rdn>
  <rdn rId="0" localSheetId="9" customView="1" name="Z_73C3B9D4_9210_43F5_9883_0E949EA0E341_.wvu.Cols" hidden="1" oldHidden="1">
    <formula>'МП РЖС'!$S:$S</formula>
    <oldFormula>'МП РЖС'!$S:$S</oldFormula>
  </rdn>
  <rdn rId="0" localSheetId="10" customView="1" name="Z_73C3B9D4_9210_43F5_9883_0E949EA0E341_.wvu.Cols" hidden="1" oldHidden="1">
    <formula>'МП РЖКК'!$S:$S</formula>
    <oldFormula>'МП РЖКК'!$S:$S</oldFormula>
  </rdn>
  <rdn rId="0" localSheetId="11" customView="1" name="Z_73C3B9D4_9210_43F5_9883_0E949EA0E341_.wvu.Cols" hidden="1" oldHidden="1">
    <formula>'МП ППиООПГ'!$S:$S</formula>
    <oldFormula>'МП ППиООПГ'!$S:$S</oldFormula>
  </rdn>
  <rdn rId="0" localSheetId="12" customView="1" name="Z_73C3B9D4_9210_43F5_9883_0E949EA0E341_.wvu.Cols" hidden="1" oldHidden="1">
    <formula>'МП БЖД'!$S:$S</formula>
    <oldFormula>'МП БЖД'!$S:$S</oldFormula>
  </rdn>
  <rdn rId="0" localSheetId="13" customView="1" name="Z_73C3B9D4_9210_43F5_9883_0E949EA0E341_.wvu.Cols" hidden="1" oldHidden="1">
    <formula>'МП ЭБ'!$S:$S</formula>
    <oldFormula>'МП ЭБ'!$S:$S</oldFormula>
  </rdn>
  <rdn rId="0" localSheetId="14" customView="1" name="Z_73C3B9D4_9210_43F5_9883_0E949EA0E341_.wvu.Cols" hidden="1" oldHidden="1">
    <formula>'МП СЭР'!$S:$S</formula>
    <oldFormula>'МП СЭР'!$S:$S</oldFormula>
  </rdn>
  <rdn rId="0" localSheetId="15" customView="1" name="Z_73C3B9D4_9210_43F5_9883_0E949EA0E341_.wvu.Cols" hidden="1" oldHidden="1">
    <formula>'МП РТС'!$S:$S</formula>
    <oldFormula>'МП РТС'!$S:$S</oldFormula>
  </rdn>
  <rdn rId="0" localSheetId="16" customView="1" name="Z_73C3B9D4_9210_43F5_9883_0E949EA0E341_.wvu.Cols" hidden="1" oldHidden="1">
    <formula>'МП УМФ'!$S:$S</formula>
    <oldFormula>'МП УМФ'!$S:$S</oldFormula>
  </rdn>
  <rdn rId="0" localSheetId="17" customView="1" name="Z_73C3B9D4_9210_43F5_9883_0E949EA0E341_.wvu.Cols" hidden="1" oldHidden="1">
    <formula>'МП РИГО'!$S:$S</formula>
    <oldFormula>'МП РИГО'!$S:$S</oldFormula>
  </rdn>
  <rdn rId="0" localSheetId="18" customView="1" name="Z_73C3B9D4_9210_43F5_9883_0E949EA0E341_.wvu.Cols" hidden="1" oldHidden="1">
    <formula>'МП УМИ'!$S:$S</formula>
    <oldFormula>'МП УМИ'!$S:$S</oldFormula>
  </rdn>
  <rdn rId="0" localSheetId="19" customView="1" name="Z_73C3B9D4_9210_43F5_9883_0E949EA0E341_.wvu.PrintArea" hidden="1" oldHidden="1">
    <formula>'МП РМС'!$A$1:$T$11</formula>
    <oldFormula>'МП РМС'!$A$1:$T$11</oldFormula>
  </rdn>
  <rdn rId="0" localSheetId="19" customView="1" name="Z_73C3B9D4_9210_43F5_9883_0E949EA0E341_.wvu.Cols" hidden="1" oldHidden="1">
    <formula>'МП РМС'!$S:$S</formula>
    <oldFormula>'МП РМС'!$S:$S</oldFormula>
  </rdn>
  <rcv guid="{73C3B9D4-9210-43F5-9883-0E949EA0E34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K3" start="0" length="0">
    <dxf>
      <fill>
        <patternFill patternType="solid">
          <bgColor theme="0" tint="-0.14999847407452621"/>
        </patternFill>
      </fill>
    </dxf>
  </rfmt>
  <rcc rId="24" sId="7">
    <nc r="K6">
      <v>6</v>
    </nc>
  </rcc>
  <rcc rId="25" sId="7">
    <nc r="K8">
      <v>80</v>
    </nc>
  </rcc>
  <rcv guid="{AA1E88D6-B765-4D8A-BB20-FCE31C48857F}" action="delete"/>
  <rdn rId="0" localSheetId="1" customView="1" name="Z_AA1E88D6_B765_4D8A_BB20_FCE31C48857F_.wvu.Cols" hidden="1" oldHidden="1">
    <formula>'МП Экстремизм'!$S:$S</formula>
    <oldFormula>'МП Экстремизм'!$S:$S</oldFormula>
  </rdn>
  <rdn rId="0" localSheetId="2" customView="1" name="Z_AA1E88D6_B765_4D8A_BB20_FCE31C48857F_.wvu.Cols" hidden="1" oldHidden="1">
    <formula>'МП РО'!$S:$S</formula>
    <oldFormula>'МП РО'!$S:$S</oldFormula>
  </rdn>
  <rdn rId="0" localSheetId="3" customView="1" name="Z_AA1E88D6_B765_4D8A_BB20_FCE31C48857F_.wvu.Cols" hidden="1" oldHidden="1">
    <formula>'МП СОГХ'!$S:$S</formula>
    <oldFormula>'МП СОГХ'!$S:$S</oldFormula>
  </rdn>
  <rdn rId="0" localSheetId="4" customView="1" name="Z_AA1E88D6_B765_4D8A_BB20_FCE31C48857F_.wvu.Cols" hidden="1" oldHidden="1">
    <formula>'МП ФКГС'!$S:$S</formula>
    <oldFormula>'МП ФКГС'!$S:$S</oldFormula>
  </rdn>
  <rdn rId="0" localSheetId="5" customView="1" name="Z_AA1E88D6_B765_4D8A_BB20_FCE31C48857F_.wvu.Cols" hidden="1" oldHidden="1">
    <formula>'МП КП'!$S:$S</formula>
    <oldFormula>'МП КП'!$S:$S</oldFormula>
  </rdn>
  <rdn rId="0" localSheetId="6" customView="1" name="Z_AA1E88D6_B765_4D8A_BB20_FCE31C48857F_.wvu.Cols" hidden="1" oldHidden="1">
    <formula>'МП РФКиС'!$S:$S</formula>
    <oldFormula>'МП РФКиС'!$S:$S</oldFormula>
  </rdn>
  <rdn rId="0" localSheetId="7" customView="1" name="Z_AA1E88D6_B765_4D8A_BB20_FCE31C48857F_.wvu.Cols" hidden="1" oldHidden="1">
    <formula>'МП СЗН'!$A:$A,'МП СЗН'!$S:$S</formula>
    <oldFormula>'МП СЗН'!$A:$A,'МП СЗН'!$S:$S</oldFormula>
  </rdn>
  <rdn rId="0" localSheetId="8" customView="1" name="Z_AA1E88D6_B765_4D8A_BB20_FCE31C48857F_.wvu.Cols" hidden="1" oldHidden="1">
    <formula>'МП АПК'!$S:$S</formula>
    <oldFormula>'МП АПК'!$S:$S</oldFormula>
  </rdn>
  <rdn rId="0" localSheetId="9" customView="1" name="Z_AA1E88D6_B765_4D8A_BB20_FCE31C48857F_.wvu.Cols" hidden="1" oldHidden="1">
    <formula>'МП РЖС'!$S:$S</formula>
    <oldFormula>'МП РЖС'!$S:$S</oldFormula>
  </rdn>
  <rdn rId="0" localSheetId="10" customView="1" name="Z_AA1E88D6_B765_4D8A_BB20_FCE31C48857F_.wvu.Cols" hidden="1" oldHidden="1">
    <formula>'МП РЖКК'!$S:$S</formula>
    <oldFormula>'МП РЖКК'!$S:$S</oldFormula>
  </rdn>
  <rdn rId="0" localSheetId="11" customView="1" name="Z_AA1E88D6_B765_4D8A_BB20_FCE31C48857F_.wvu.Cols" hidden="1" oldHidden="1">
    <formula>'МП ППиООПГ'!$S:$S</formula>
    <oldFormula>'МП ППиООПГ'!$S:$S</oldFormula>
  </rdn>
  <rdn rId="0" localSheetId="12" customView="1" name="Z_AA1E88D6_B765_4D8A_BB20_FCE31C48857F_.wvu.Cols" hidden="1" oldHidden="1">
    <formula>'МП БЖД'!$S:$S</formula>
    <oldFormula>'МП БЖД'!$S:$S</oldFormula>
  </rdn>
  <rdn rId="0" localSheetId="13" customView="1" name="Z_AA1E88D6_B765_4D8A_BB20_FCE31C48857F_.wvu.Cols" hidden="1" oldHidden="1">
    <formula>'МП ЭБ'!$S:$S</formula>
    <oldFormula>'МП ЭБ'!$S:$S</oldFormula>
  </rdn>
  <rdn rId="0" localSheetId="14" customView="1" name="Z_AA1E88D6_B765_4D8A_BB20_FCE31C48857F_.wvu.Cols" hidden="1" oldHidden="1">
    <formula>'МП СЭР'!$S:$S</formula>
    <oldFormula>'МП СЭР'!$S:$S</oldFormula>
  </rdn>
  <rdn rId="0" localSheetId="15" customView="1" name="Z_AA1E88D6_B765_4D8A_BB20_FCE31C48857F_.wvu.Cols" hidden="1" oldHidden="1">
    <formula>'МП РТС'!$S:$S</formula>
    <oldFormula>'МП РТС'!$S:$S</oldFormula>
  </rdn>
  <rdn rId="0" localSheetId="16" customView="1" name="Z_AA1E88D6_B765_4D8A_BB20_FCE31C48857F_.wvu.Cols" hidden="1" oldHidden="1">
    <formula>'МП УМФ'!$S:$S</formula>
    <oldFormula>'МП УМФ'!$S:$S</oldFormula>
  </rdn>
  <rdn rId="0" localSheetId="17" customView="1" name="Z_AA1E88D6_B765_4D8A_BB20_FCE31C48857F_.wvu.Cols" hidden="1" oldHidden="1">
    <formula>'МП РИГО'!$S:$S</formula>
    <oldFormula>'МП РИГО'!$S:$S</oldFormula>
  </rdn>
  <rdn rId="0" localSheetId="18" customView="1" name="Z_AA1E88D6_B765_4D8A_BB20_FCE31C48857F_.wvu.Cols" hidden="1" oldHidden="1">
    <formula>'МП УМИ'!$S:$S</formula>
    <oldFormula>'МП УМИ'!$S:$S</oldFormula>
  </rdn>
  <rdn rId="0" localSheetId="19" customView="1" name="Z_AA1E88D6_B765_4D8A_BB20_FCE31C48857F_.wvu.Cols" hidden="1" oldHidden="1">
    <formula>'МП РМС'!$S:$S</formula>
    <oldFormula>'МП РМС'!$S:$S</oldFormula>
  </rdn>
  <rcv guid="{AA1E88D6-B765-4D8A-BB20-FCE31C48857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7">
    <oc r="K6">
      <v>6</v>
    </oc>
    <nc r="K6">
      <v>5</v>
    </nc>
  </rcc>
  <rcc rId="46" sId="7">
    <oc r="T6" t="inlineStr">
      <is>
        <t xml:space="preserve">МКУ "УОДОМС": с 4 чел. из числа безработных граждан заключены срочные трудовые договоры для работы в должности машинистка (план/год. 10 чел.). Средства в размере 310,2 тыс.рублей выплачены на заработную плату, налоги и мед.осмотр. Период участия в данном мероприятии 2 месяца. </t>
      </is>
    </oc>
    <nc r="T6" t="inlineStr">
      <is>
        <t xml:space="preserve">МКУ "УОДОМС": с 5 чел. из числа безработных граждан заключены срочные трудовые договоры для работы в должности машинистка (план/год. 10 чел.). Средства в размере 310,2 тыс.рублей выплачены на заработную плату, налоги и мед.осмотр. Период участия в данном мероприятии 2 месяца. </t>
      </is>
    </nc>
  </rcc>
  <rcc rId="47" sId="7">
    <oc r="T8" t="inlineStr">
      <is>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60 срочных трудовых договоров. Средства в размере 1339,9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is>
    </oc>
    <nc r="T8" t="inlineStr">
      <is>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80 срочных трудовых договоров. Средства в размере 1339,9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7">
    <oc r="T6" t="inlineStr">
      <is>
        <t xml:space="preserve">МКУ "УОДОМС": с 5 чел. из числа безработных граждан заключены срочные трудовые договоры для работы в должности машинистка (план/год. 10 чел.). Средства в размере 310,2 тыс.рублей выплачены на заработную плату, налоги и мед.осмотр. Период участия в данном мероприятии 2 месяца. </t>
      </is>
    </oc>
    <nc r="T6" t="inlineStr">
      <is>
        <t xml:space="preserve">МКУ "УОДОМС": с 5 чел. из числа безработных граждан заключены срочные трудовые договоры для работы в должности машинистка (план/год. 14 чел.). Средства в размере 436,6 тыс.рублей выплачены на заработную плату, налоги и мед.осмотр. Период участия в данном мероприятии 2 месяца. </t>
      </is>
    </nc>
  </rcc>
  <rcc rId="49" sId="7">
    <oc r="T7" t="inlineStr">
      <is>
        <t>Принято 766 заявлений от  несовершеннолетних граждан и их законных представителей для трудоустройства в летние трудовые бригады. Средства в размере 124,4 тыс.рублей использованы на приобретение канц.товаров, журналов регистрации и аптечек . Период участия в данном мероприятии 1 месяц.</t>
      </is>
    </oc>
    <nc r="T7" t="inlineStr">
      <is>
        <t>Принято 766 заявлений от  несовершеннолетних граждан и их законных представителей для трудоустройства в летние трудовые бригады. Средства в размере 575,7 тыс.рублей использованы на приобретение канц.товаров, журналов регистрации и аптечек . Период участия в данном мероприятии 1 месяц.</t>
      </is>
    </nc>
  </rcc>
  <rcc rId="50" sId="7">
    <oc r="T8" t="inlineStr">
      <is>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80 срочных трудовых договоров. Средства в размере 1339,9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is>
    </oc>
    <nc r="T8" t="inlineStr">
      <is>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80 срочных трудовых договоров. Средства в размере 1899,0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 sId="15" ref="A6:XFD6" action="insertRow">
    <undo index="0" exp="area" ref3D="1" dr="$S$1:$S$1048576" dn="Z_F48E67D2_2C8C_4D86_A2A9_F44F569AC752_.wvu.Cols" sId="15"/>
    <undo index="0" exp="area" ref3D="1" dr="$S$1:$S$1048576" dn="Z_E82CE51D_E642_4881_A0F3_F33C1C34AFA1_.wvu.Cols" sId="15"/>
    <undo index="0" exp="area" ref3D="1" dr="$S$1:$S$1048576" dn="Z_E5A2ECE4_B75B_45A2_AE22_0D04E85CEB66_.wvu.Cols" sId="15"/>
    <undo index="0" exp="area" ref3D="1" dr="$S$1:$S$1048576" dn="Z_DBB9E7F6_7701_4D52_8273_C96C8672D403_.wvu.Cols" sId="15"/>
    <undo index="0" exp="area" ref3D="1" dr="$S$1:$S$1048576" dn="Z_BEF67C10_7FC6_4F33_B3F9_204F29E3E218_.wvu.Cols" sId="15"/>
    <undo index="0" exp="area" ref3D="1" dr="$S$1:$S$1048576" dn="Z_BC0D032C_B7DF_4F2E_B1DC_6C55D32E50A7_.wvu.Cols" sId="15"/>
    <undo index="0" exp="area" ref3D="1" dr="$S$1:$S$1048576" dn="Z_B08D60EB_17AC_43BC_A2EA_BCC34DA15115_.wvu.Cols" sId="15"/>
    <undo index="0" exp="area" ref3D="1" dr="$S$1:$S$1048576" dn="Z_AF8A7EC1_5680_4411_8CA7_5C7F5D245B03_.wvu.Cols" sId="15"/>
    <undo index="0" exp="area" ref3D="1" dr="$S$1:$S$1048576" dn="Z_AA1E88D6_B765_4D8A_BB20_FCE31C48857F_.wvu.Cols" sId="15"/>
    <undo index="0" exp="area" ref3D="1" dr="$S$1:$S$1048576" dn="Z_8E7CBF92_2A8A_4486_AE31_320A2A4BD935_.wvu.Cols" sId="15"/>
    <undo index="0" exp="area" ref3D="1" dr="$S$1:$S$1048576" dn="Z_80AD08A8_345A_453A_A104_5E3DA1078B6F_.wvu.Cols" sId="15"/>
    <undo index="0" exp="area" ref3D="1" dr="$S$1:$S$1048576" dn="Z_7ECADF5B_4174_4035_8137_3D83A4A93CD5_.wvu.Cols" sId="15"/>
    <undo index="0" exp="area" ref3D="1" dr="$S$1:$S$1048576" dn="Z_73C3B9D4_9210_43F5_9883_0E949EA0E341_.wvu.Cols" sId="15"/>
    <undo index="0" exp="area" ref3D="1" dr="$S$1:$S$1048576" dn="Z_6AC0ED22_CCBF_444B_9F29_F3EDD4234483_.wvu.Cols" sId="15"/>
    <undo index="0" exp="area" ref3D="1" dr="$S$1:$S$1048576" dn="Z_6A6C9703_C16B_46D2_8CEE_AD24BCFE6CF3_.wvu.Cols" sId="15"/>
    <undo index="0" exp="area" ref3D="1" dr="$S$1:$S$1048576" dn="Z_5F1BE36F_0832_42CE_A3FC_1A76BC593CBA_.wvu.Cols" sId="15"/>
    <undo index="0" exp="area" ref3D="1" dr="$S$1:$S$1048576" dn="Z_3A1AD47D_D360_494C_B851_D14B33F8032B_.wvu.Cols" sId="15"/>
    <undo index="0" exp="area" ref3D="1" dr="$S$1:$S$1048576" dn="Z_2632A833_96F5_4A25_97EB_81ED19BC2F66_.wvu.Cols" sId="15"/>
    <undo index="0" exp="area" ref3D="1" dr="$S$1:$S$1048576" dn="Z_0E67524B_A824_49FB_A67D_C1771603425D_.wvu.Cols" sId="15"/>
    <undo index="0" exp="area" ref3D="1" dr="$S$1:$S$1048576" dn="Z_29B41C1A_DE4D_4DEA_B90B_19C46C754CB5_.wvu.Cols" sId="15"/>
  </rrc>
  <rfmt sheetId="15" s="1" sqref="B6" start="0" length="0">
    <dxf>
      <font>
        <b val="0"/>
        <sz val="13"/>
        <color auto="1"/>
        <name val="Times New Roman"/>
        <scheme val="none"/>
      </font>
      <fill>
        <patternFill patternType="none">
          <bgColor indexed="65"/>
        </patternFill>
      </fill>
      <border outline="0">
        <right style="thin">
          <color indexed="64"/>
        </right>
      </border>
    </dxf>
  </rfmt>
  <rfmt sheetId="15" s="1" sqref="C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D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E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F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G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H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I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J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K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L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M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N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O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P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Q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fmt sheetId="15" s="1" sqref="R6" start="0" length="0">
    <dxf>
      <font>
        <b val="0"/>
        <sz val="13"/>
        <color auto="1"/>
        <name val="Times New Roman"/>
        <scheme val="none"/>
      </font>
      <fill>
        <patternFill patternType="none">
          <bgColor indexed="65"/>
        </patternFill>
      </fill>
      <alignment wrapText="1" readingOrder="0"/>
      <border outline="0">
        <left style="thin">
          <color indexed="64"/>
        </left>
        <right style="thin">
          <color indexed="64"/>
        </right>
      </border>
    </dxf>
  </rfmt>
  <rcc rId="52" sId="15">
    <nc r="B6" t="inlineStr">
      <is>
        <t>I</t>
      </is>
    </nc>
  </rcc>
  <rcc rId="53" sId="15" odxf="1" dxf="1">
    <oc r="B7" t="inlineStr">
      <is>
        <t>I</t>
      </is>
    </oc>
    <nc r="B7" t="inlineStr">
      <is>
        <t>II</t>
      </is>
    </nc>
    <odxf/>
    <ndxf/>
  </rcc>
  <rfmt sheetId="15" s="1" sqref="C6" start="0" length="0">
    <dxf>
      <font>
        <sz val="12"/>
        <color auto="1"/>
        <name val="Times New Roman"/>
        <scheme val="none"/>
      </font>
      <alignment horizontal="left" readingOrder="0"/>
    </dxf>
  </rfmt>
  <rcc rId="54" sId="15">
    <nc r="C6" t="inlineStr">
      <is>
        <t>Актуализация программы комплексного развития транспортной инфраструктуры города Когалыма</t>
      </is>
    </nc>
  </rcc>
  <rcc rId="55" sId="15">
    <nc r="D6" t="inlineStr">
      <is>
        <t>шт.</t>
      </is>
    </nc>
  </rcc>
  <rcc rId="56" sId="15">
    <nc r="E6" t="inlineStr">
      <is>
        <t>-</t>
      </is>
    </nc>
  </rcc>
  <rcc rId="57" sId="15">
    <nc r="F6">
      <v>1</v>
    </nc>
  </rcc>
  <rcc rId="58" sId="15">
    <nc r="G6" t="inlineStr">
      <is>
        <t>-</t>
      </is>
    </nc>
  </rcc>
  <rcc rId="59" sId="15">
    <nc r="H6" t="inlineStr">
      <is>
        <t>-</t>
      </is>
    </nc>
  </rcc>
  <rcc rId="60" sId="15">
    <nc r="I6" t="inlineStr">
      <is>
        <t>-</t>
      </is>
    </nc>
  </rcc>
  <rcc rId="61" sId="15">
    <nc r="J6" t="inlineStr">
      <is>
        <t>-</t>
      </is>
    </nc>
  </rcc>
  <rcc rId="62" sId="15">
    <nc r="K6" t="inlineStr">
      <is>
        <t>-</t>
      </is>
    </nc>
  </rcc>
  <rcc rId="63" sId="15" numFmtId="4">
    <oc r="F7">
      <v>8</v>
    </oc>
    <nc r="F7">
      <v>7</v>
    </nc>
  </rcc>
  <rcc rId="64" sId="15">
    <oc r="G7">
      <v>8</v>
    </oc>
    <nc r="G7">
      <v>7</v>
    </nc>
  </rcc>
  <rcc rId="65" sId="15" odxf="1" s="1" dxf="1">
    <oc r="H7">
      <v>8</v>
    </oc>
    <nc r="H7">
      <v>7</v>
    </nc>
    <ndxf/>
  </rcc>
  <rcc rId="66" sId="15" odxf="1" s="1" dxf="1">
    <oc r="I7">
      <v>8</v>
    </oc>
    <nc r="I7">
      <v>7</v>
    </nc>
    <ndxf/>
  </rcc>
  <rcc rId="67" sId="15" odxf="1" s="1" dxf="1">
    <nc r="J7">
      <v>7</v>
    </nc>
    <ndxf>
      <font>
        <sz val="12"/>
        <color auto="1"/>
        <name val="Times New Roman"/>
        <scheme val="none"/>
      </font>
    </ndxf>
  </rcc>
  <rcc rId="68" sId="15" odxf="1" s="1" dxf="1">
    <nc r="K7">
      <v>7</v>
    </nc>
    <ndxf>
      <font>
        <sz val="12"/>
        <color auto="1"/>
        <name val="Times New Roman"/>
        <scheme val="none"/>
      </font>
    </ndxf>
  </rcc>
  <rfmt sheetId="15" s="1" sqref="L7" start="0" length="0">
    <dxf>
      <font>
        <sz val="12"/>
        <color auto="1"/>
        <name val="Times New Roman"/>
        <scheme val="none"/>
      </font>
    </dxf>
  </rfmt>
  <rfmt sheetId="15" s="1" sqref="M7" start="0" length="0">
    <dxf>
      <font>
        <sz val="12"/>
        <color auto="1"/>
        <name val="Times New Roman"/>
        <scheme val="none"/>
      </font>
    </dxf>
  </rfmt>
  <rfmt sheetId="15" s="1" sqref="N7" start="0" length="0">
    <dxf>
      <font>
        <sz val="12"/>
        <color auto="1"/>
        <name val="Times New Roman"/>
        <scheme val="none"/>
      </font>
      <numFmt numFmtId="0" formatCode="General"/>
    </dxf>
  </rfmt>
  <rfmt sheetId="15" s="1" sqref="O7" start="0" length="0">
    <dxf>
      <font>
        <sz val="12"/>
        <color auto="1"/>
        <name val="Times New Roman"/>
        <scheme val="none"/>
      </font>
    </dxf>
  </rfmt>
  <rfmt sheetId="15" s="1" sqref="P7" start="0" length="0">
    <dxf>
      <font>
        <sz val="12"/>
        <color auto="1"/>
        <name val="Times New Roman"/>
        <scheme val="none"/>
      </font>
    </dxf>
  </rfmt>
  <rfmt sheetId="15" s="1" sqref="Q7" start="0" length="0">
    <dxf>
      <font>
        <sz val="12"/>
        <color auto="1"/>
        <name val="Times New Roman"/>
        <scheme val="none"/>
      </font>
    </dxf>
  </rfmt>
  <rfmt sheetId="15" s="1" sqref="R7" start="0" length="0">
    <dxf>
      <font>
        <sz val="12"/>
        <color auto="1"/>
        <name val="Times New Roman"/>
        <scheme val="none"/>
      </font>
    </dxf>
  </rfmt>
  <rcc rId="69" sId="15">
    <oc r="B8" t="inlineStr">
      <is>
        <t>II</t>
      </is>
    </oc>
    <nc r="B8" t="inlineStr">
      <is>
        <t>III</t>
      </is>
    </nc>
  </rcc>
  <rcc rId="70" sId="15" odxf="1" dxf="1">
    <nc r="J8" t="inlineStr">
      <is>
        <t>-</t>
      </is>
    </nc>
    <odxf>
      <font>
        <sz val="12"/>
        <color rgb="FFFF0000"/>
        <name val="Times New Roman"/>
        <scheme val="none"/>
      </font>
      <numFmt numFmtId="164" formatCode="0.0"/>
    </odxf>
    <ndxf>
      <font>
        <sz val="12"/>
        <color auto="1"/>
        <name val="Times New Roman"/>
        <scheme val="none"/>
      </font>
      <numFmt numFmtId="0" formatCode="General"/>
    </ndxf>
  </rcc>
  <rcc rId="71" sId="15" odxf="1" dxf="1">
    <nc r="K8" t="inlineStr">
      <is>
        <t>-</t>
      </is>
    </nc>
    <odxf>
      <font>
        <sz val="12"/>
        <color rgb="FFFF0000"/>
        <name val="Times New Roman"/>
        <scheme val="none"/>
      </font>
      <numFmt numFmtId="164" formatCode="0.0"/>
    </odxf>
    <ndxf>
      <font>
        <sz val="12"/>
        <color auto="1"/>
        <name val="Times New Roman"/>
        <scheme val="none"/>
      </font>
      <numFmt numFmtId="0" formatCode="General"/>
    </ndxf>
  </rcc>
  <rcc rId="72" sId="15" odxf="1" dxf="1">
    <nc r="J9" t="inlineStr">
      <is>
        <t>-</t>
      </is>
    </nc>
    <odxf>
      <font>
        <sz val="12"/>
        <color rgb="FFFF0000"/>
        <name val="Times New Roman"/>
        <scheme val="none"/>
      </font>
    </odxf>
    <ndxf>
      <font>
        <sz val="12"/>
        <color auto="1"/>
        <name val="Times New Roman"/>
        <scheme val="none"/>
      </font>
    </ndxf>
  </rcc>
  <rcc rId="73" sId="15" odxf="1" dxf="1">
    <nc r="K9" t="inlineStr">
      <is>
        <t>-</t>
      </is>
    </nc>
    <odxf>
      <font>
        <sz val="12"/>
        <color rgb="FFFF0000"/>
        <name val="Times New Roman"/>
        <scheme val="none"/>
      </font>
    </odxf>
    <ndxf>
      <font>
        <sz val="12"/>
        <color auto="1"/>
        <name val="Times New Roman"/>
        <scheme val="none"/>
      </font>
    </ndxf>
  </rcc>
  <rcc rId="74" sId="15" odxf="1" dxf="1">
    <nc r="J10" t="inlineStr">
      <is>
        <t>-</t>
      </is>
    </nc>
    <odxf>
      <font>
        <sz val="12"/>
        <color rgb="FFFF0000"/>
        <name val="Times New Roman"/>
        <scheme val="none"/>
      </font>
    </odxf>
    <ndxf>
      <font>
        <sz val="12"/>
        <color auto="1"/>
        <name val="Times New Roman"/>
        <scheme val="none"/>
      </font>
    </ndxf>
  </rcc>
  <rcc rId="75" sId="15" odxf="1" dxf="1">
    <nc r="K10" t="inlineStr">
      <is>
        <t>-</t>
      </is>
    </nc>
    <odxf>
      <font>
        <sz val="12"/>
        <color rgb="FFFF0000"/>
        <name val="Times New Roman"/>
        <scheme val="none"/>
      </font>
    </odxf>
    <ndxf>
      <font>
        <sz val="12"/>
        <color auto="1"/>
        <name val="Times New Roman"/>
        <scheme val="none"/>
      </font>
    </ndxf>
  </rcc>
  <rcc rId="76" sId="15" odxf="1" dxf="1">
    <nc r="J11" t="inlineStr">
      <is>
        <t>-</t>
      </is>
    </nc>
    <odxf>
      <font>
        <sz val="12"/>
        <color rgb="FFFF0000"/>
        <name val="Times New Roman"/>
        <scheme val="none"/>
      </font>
    </odxf>
    <ndxf>
      <font>
        <sz val="12"/>
        <color auto="1"/>
        <name val="Times New Roman"/>
        <scheme val="none"/>
      </font>
    </ndxf>
  </rcc>
  <rcc rId="77" sId="15" odxf="1" dxf="1">
    <nc r="K11" t="inlineStr">
      <is>
        <t>-</t>
      </is>
    </nc>
    <odxf>
      <font>
        <sz val="12"/>
        <color rgb="FFFF0000"/>
        <name val="Times New Roman"/>
        <scheme val="none"/>
      </font>
    </odxf>
    <ndxf>
      <font>
        <sz val="12"/>
        <color auto="1"/>
        <name val="Times New Roman"/>
        <scheme val="none"/>
      </font>
    </ndxf>
  </rcc>
  <rfmt sheetId="15" s="1" sqref="F12" start="0" length="0">
    <dxf>
      <numFmt numFmtId="0" formatCode="General"/>
      <fill>
        <patternFill patternType="none">
          <bgColor indexed="65"/>
        </patternFill>
      </fill>
    </dxf>
  </rfmt>
  <rfmt sheetId="15" sqref="F6:F16">
    <dxf>
      <fill>
        <patternFill>
          <bgColor theme="0" tint="-4.9989318521683403E-2"/>
        </patternFill>
      </fill>
    </dxf>
  </rfmt>
  <rcc rId="78" sId="15" odxf="1" dxf="1">
    <nc r="J12">
      <v>96.323999999999998</v>
    </nc>
    <odxf>
      <font>
        <sz val="12"/>
        <color rgb="FFFF0000"/>
        <name val="Times New Roman"/>
        <scheme val="none"/>
      </font>
    </odxf>
    <ndxf>
      <font>
        <sz val="12"/>
        <color auto="1"/>
        <name val="Times New Roman"/>
        <scheme val="none"/>
      </font>
    </ndxf>
  </rcc>
  <rcc rId="79" sId="15" odxf="1" dxf="1">
    <nc r="K12">
      <v>96.323999999999998</v>
    </nc>
    <odxf>
      <font>
        <sz val="12"/>
        <color rgb="FFFF0000"/>
        <name val="Times New Roman"/>
        <scheme val="none"/>
      </font>
    </odxf>
    <ndxf>
      <font>
        <sz val="12"/>
        <color auto="1"/>
        <name val="Times New Roman"/>
        <scheme val="none"/>
      </font>
    </ndxf>
  </rcc>
  <rcc rId="80" sId="15" odxf="1" dxf="1">
    <nc r="J13">
      <v>38</v>
    </nc>
    <odxf>
      <font>
        <sz val="12"/>
        <color rgb="FFFF0000"/>
        <name val="Times New Roman"/>
        <scheme val="none"/>
      </font>
    </odxf>
    <ndxf>
      <font>
        <sz val="12"/>
        <color auto="1"/>
        <name val="Times New Roman"/>
        <scheme val="none"/>
      </font>
    </ndxf>
  </rcc>
  <rcc rId="81" sId="15" odxf="1" dxf="1">
    <nc r="K13">
      <v>38</v>
    </nc>
    <odxf>
      <font>
        <sz val="12"/>
        <color rgb="FFFF0000"/>
        <name val="Times New Roman"/>
        <scheme val="none"/>
      </font>
    </odxf>
    <ndxf>
      <font>
        <sz val="12"/>
        <color auto="1"/>
        <name val="Times New Roman"/>
        <scheme val="none"/>
      </font>
    </ndxf>
  </rcc>
  <rcc rId="82" sId="15" odxf="1" dxf="1">
    <nc r="J14">
      <v>56</v>
    </nc>
    <odxf>
      <font>
        <sz val="12"/>
        <color rgb="FFFF0000"/>
        <name val="Times New Roman"/>
        <scheme val="none"/>
      </font>
    </odxf>
    <ndxf>
      <font>
        <sz val="12"/>
        <color auto="1"/>
        <name val="Times New Roman"/>
        <scheme val="none"/>
      </font>
    </ndxf>
  </rcc>
  <rcc rId="83" sId="15" odxf="1" dxf="1">
    <nc r="K14">
      <v>56</v>
    </nc>
    <odxf>
      <font>
        <sz val="12"/>
        <color rgb="FFFF0000"/>
        <name val="Times New Roman"/>
        <scheme val="none"/>
      </font>
    </odxf>
    <ndxf>
      <font>
        <sz val="12"/>
        <color auto="1"/>
        <name val="Times New Roman"/>
        <scheme val="none"/>
      </font>
    </ndxf>
  </rcc>
  <rcc rId="84" sId="15" odxf="1" dxf="1">
    <nc r="J15" t="inlineStr">
      <is>
        <t>-</t>
      </is>
    </nc>
    <odxf>
      <font>
        <sz val="12"/>
        <color rgb="FFFF0000"/>
        <name val="Times New Roman"/>
        <scheme val="none"/>
      </font>
    </odxf>
    <ndxf>
      <font>
        <sz val="12"/>
        <color auto="1"/>
        <name val="Times New Roman"/>
        <scheme val="none"/>
      </font>
    </ndxf>
  </rcc>
  <rcc rId="85" sId="15" odxf="1" dxf="1">
    <nc r="K15" t="inlineStr">
      <is>
        <t>-</t>
      </is>
    </nc>
    <odxf>
      <font>
        <sz val="12"/>
        <color rgb="FFFF0000"/>
        <name val="Times New Roman"/>
        <scheme val="none"/>
      </font>
    </odxf>
    <ndxf>
      <font>
        <sz val="12"/>
        <color auto="1"/>
        <name val="Times New Roman"/>
        <scheme val="none"/>
      </font>
    </ndxf>
  </rcc>
  <rcc rId="86" sId="15" odxf="1" dxf="1">
    <nc r="J16">
      <v>18</v>
    </nc>
    <odxf>
      <font>
        <sz val="12"/>
        <color rgb="FFFF0000"/>
        <name val="Times New Roman"/>
        <scheme val="none"/>
      </font>
    </odxf>
    <ndxf>
      <font>
        <sz val="12"/>
        <color auto="1"/>
        <name val="Times New Roman"/>
        <scheme val="none"/>
      </font>
    </ndxf>
  </rcc>
  <rcc rId="87" sId="15" odxf="1" dxf="1">
    <nc r="K16">
      <v>18</v>
    </nc>
    <odxf>
      <font>
        <sz val="12"/>
        <color rgb="FFFF0000"/>
        <name val="Times New Roman"/>
        <scheme val="none"/>
      </font>
    </odxf>
    <ndxf>
      <font>
        <sz val="12"/>
        <color auto="1"/>
        <name val="Times New Roman"/>
        <scheme val="none"/>
      </font>
    </ndxf>
  </rcc>
  <rcv guid="{29B41C1A-DE4D-4DEA-B90B-19C46C754CB5}" action="delete"/>
  <rdn rId="0" localSheetId="1" customView="1" name="Z_29B41C1A_DE4D_4DEA_B90B_19C46C754CB5_.wvu.Cols" hidden="1" oldHidden="1">
    <formula>'МП Экстремизм'!$S:$S</formula>
    <oldFormula>'МП Экстремизм'!$S:$S</oldFormula>
  </rdn>
  <rdn rId="0" localSheetId="2" customView="1" name="Z_29B41C1A_DE4D_4DEA_B90B_19C46C754CB5_.wvu.Cols" hidden="1" oldHidden="1">
    <formula>'МП РО'!$S:$S</formula>
    <oldFormula>'МП РО'!$S:$S</oldFormula>
  </rdn>
  <rdn rId="0" localSheetId="3" customView="1" name="Z_29B41C1A_DE4D_4DEA_B90B_19C46C754CB5_.wvu.PrintArea" hidden="1" oldHidden="1">
    <formula>'МП СОГХ'!$A$1:$T$18</formula>
    <oldFormula>'МП СОГХ'!$A$1:$T$18</oldFormula>
  </rdn>
  <rdn rId="0" localSheetId="3" customView="1" name="Z_29B41C1A_DE4D_4DEA_B90B_19C46C754CB5_.wvu.Cols" hidden="1" oldHidden="1">
    <formula>'МП СОГХ'!$S:$S</formula>
    <oldFormula>'МП СОГХ'!$S:$S</oldFormula>
  </rdn>
  <rdn rId="0" localSheetId="4" customView="1" name="Z_29B41C1A_DE4D_4DEA_B90B_19C46C754CB5_.wvu.PrintArea" hidden="1" oldHidden="1">
    <formula>'МП ФКГС'!$A$1:$T$11</formula>
    <oldFormula>'МП ФКГС'!$A$1:$T$11</oldFormula>
  </rdn>
  <rdn rId="0" localSheetId="4" customView="1" name="Z_29B41C1A_DE4D_4DEA_B90B_19C46C754CB5_.wvu.Cols" hidden="1" oldHidden="1">
    <formula>'МП ФКГС'!$S:$S</formula>
    <oldFormula>'МП ФКГС'!$S:$S</oldFormula>
  </rdn>
  <rdn rId="0" localSheetId="5" customView="1" name="Z_29B41C1A_DE4D_4DEA_B90B_19C46C754CB5_.wvu.Cols" hidden="1" oldHidden="1">
    <formula>'МП КП'!$S:$S</formula>
    <oldFormula>'МП КП'!$S:$S</oldFormula>
  </rdn>
  <rdn rId="0" localSheetId="6" customView="1" name="Z_29B41C1A_DE4D_4DEA_B90B_19C46C754CB5_.wvu.Cols" hidden="1" oldHidden="1">
    <formula>'МП РФКиС'!$S:$S</formula>
    <oldFormula>'МП РФКиС'!$S:$S</oldFormula>
  </rdn>
  <rdn rId="0" localSheetId="7" customView="1" name="Z_29B41C1A_DE4D_4DEA_B90B_19C46C754CB5_.wvu.Cols" hidden="1" oldHidden="1">
    <formula>'МП СЗН'!$S:$S</formula>
    <oldFormula>'МП СЗН'!$S:$S</oldFormula>
  </rdn>
  <rdn rId="0" localSheetId="8" customView="1" name="Z_29B41C1A_DE4D_4DEA_B90B_19C46C754CB5_.wvu.Cols" hidden="1" oldHidden="1">
    <formula>'МП АПК'!$S:$S</formula>
    <oldFormula>'МП АПК'!$S:$S</oldFormula>
  </rdn>
  <rdn rId="0" localSheetId="9" customView="1" name="Z_29B41C1A_DE4D_4DEA_B90B_19C46C754CB5_.wvu.Cols" hidden="1" oldHidden="1">
    <formula>'МП РЖС'!$S:$S</formula>
    <oldFormula>'МП РЖС'!$S:$S</oldFormula>
  </rdn>
  <rdn rId="0" localSheetId="10" customView="1" name="Z_29B41C1A_DE4D_4DEA_B90B_19C46C754CB5_.wvu.Cols" hidden="1" oldHidden="1">
    <formula>'МП РЖКК'!$S:$S</formula>
    <oldFormula>'МП РЖКК'!$S:$S</oldFormula>
  </rdn>
  <rdn rId="0" localSheetId="11" customView="1" name="Z_29B41C1A_DE4D_4DEA_B90B_19C46C754CB5_.wvu.Cols" hidden="1" oldHidden="1">
    <formula>'МП ППиООПГ'!$S:$S</formula>
    <oldFormula>'МП ППиООПГ'!$S:$S</oldFormula>
  </rdn>
  <rdn rId="0" localSheetId="12" customView="1" name="Z_29B41C1A_DE4D_4DEA_B90B_19C46C754CB5_.wvu.Cols" hidden="1" oldHidden="1">
    <formula>'МП БЖД'!$S:$S</formula>
    <oldFormula>'МП БЖД'!$S:$S</oldFormula>
  </rdn>
  <rdn rId="0" localSheetId="13" customView="1" name="Z_29B41C1A_DE4D_4DEA_B90B_19C46C754CB5_.wvu.Cols" hidden="1" oldHidden="1">
    <formula>'МП ЭБ'!$S:$S</formula>
    <oldFormula>'МП ЭБ'!$S:$S</oldFormula>
  </rdn>
  <rdn rId="0" localSheetId="14" customView="1" name="Z_29B41C1A_DE4D_4DEA_B90B_19C46C754CB5_.wvu.Cols" hidden="1" oldHidden="1">
    <formula>'МП СЭР'!$S:$S</formula>
    <oldFormula>'МП СЭР'!$S:$S</oldFormula>
  </rdn>
  <rdn rId="0" localSheetId="15" customView="1" name="Z_29B41C1A_DE4D_4DEA_B90B_19C46C754CB5_.wvu.Cols" hidden="1" oldHidden="1">
    <formula>'МП РТС'!$S:$S</formula>
    <oldFormula>'МП РТС'!$S:$S</oldFormula>
  </rdn>
  <rdn rId="0" localSheetId="16" customView="1" name="Z_29B41C1A_DE4D_4DEA_B90B_19C46C754CB5_.wvu.Cols" hidden="1" oldHidden="1">
    <formula>'МП УМФ'!$S:$S</formula>
    <oldFormula>'МП УМФ'!$S:$S</oldFormula>
  </rdn>
  <rdn rId="0" localSheetId="17" customView="1" name="Z_29B41C1A_DE4D_4DEA_B90B_19C46C754CB5_.wvu.Cols" hidden="1" oldHidden="1">
    <formula>'МП РИГО'!$S:$S</formula>
    <oldFormula>'МП РИГО'!$S:$S</oldFormula>
  </rdn>
  <rdn rId="0" localSheetId="18" customView="1" name="Z_29B41C1A_DE4D_4DEA_B90B_19C46C754CB5_.wvu.Cols" hidden="1" oldHidden="1">
    <formula>'МП УМИ'!$S:$S</formula>
    <oldFormula>'МП УМИ'!$S:$S</oldFormula>
  </rdn>
  <rdn rId="0" localSheetId="19" customView="1" name="Z_29B41C1A_DE4D_4DEA_B90B_19C46C754CB5_.wvu.Cols" hidden="1" oldHidden="1">
    <formula>'МП РМС'!$S:$S</formula>
    <oldFormula>'МП РМС'!$S:$S</oldFormula>
  </rdn>
  <rcv guid="{29B41C1A-DE4D-4DEA-B90B-19C46C754CB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 sId="15" odxf="1" dxf="1">
    <nc r="A6">
      <v>1</v>
    </nc>
    <odxf>
      <font>
        <b val="0"/>
        <sz val="11"/>
        <color theme="1"/>
        <name val="Calibri"/>
        <scheme val="minor"/>
      </font>
      <alignment horizontal="general" vertical="bottom" wrapText="0" readingOrder="0"/>
      <border outline="0">
        <left/>
        <right/>
        <top/>
        <bottom/>
      </border>
    </odxf>
    <ndxf>
      <font>
        <b/>
        <sz val="13"/>
        <color rgb="FF00B050"/>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110" sId="15">
    <oc r="A7">
      <v>1</v>
    </oc>
    <nc r="A7">
      <v>2</v>
    </nc>
  </rcc>
  <rcc rId="111" sId="15">
    <oc r="A8">
      <v>2</v>
    </oc>
    <nc r="A8">
      <v>3</v>
    </nc>
  </rcc>
  <rcc rId="112" sId="15">
    <oc r="A9">
      <v>3</v>
    </oc>
    <nc r="A9">
      <v>4</v>
    </nc>
  </rcc>
  <rcc rId="113" sId="15">
    <oc r="A10">
      <v>4</v>
    </oc>
    <nc r="A10">
      <v>5</v>
    </nc>
  </rcc>
  <rcc rId="114" sId="15">
    <oc r="A11">
      <v>5</v>
    </oc>
    <nc r="A11">
      <v>6</v>
    </nc>
  </rcc>
  <rcc rId="115" sId="15">
    <oc r="A12">
      <v>6</v>
    </oc>
    <nc r="A12">
      <v>7</v>
    </nc>
  </rcc>
  <rcc rId="116" sId="15">
    <oc r="A13">
      <v>7</v>
    </oc>
    <nc r="A13">
      <v>8</v>
    </nc>
  </rcc>
  <rcc rId="117" sId="15">
    <oc r="A14">
      <v>8</v>
    </oc>
    <nc r="A14">
      <v>9</v>
    </nc>
  </rcc>
  <rcc rId="118" sId="15">
    <oc r="A15">
      <v>9</v>
    </oc>
    <nc r="A15">
      <v>10</v>
    </nc>
  </rcc>
  <rcc rId="119" sId="15">
    <oc r="A16">
      <v>10</v>
    </oc>
    <nc r="A16">
      <v>11</v>
    </nc>
  </rcc>
  <rcv guid="{29B41C1A-DE4D-4DEA-B90B-19C46C754CB5}" action="delete"/>
  <rdn rId="0" localSheetId="1" customView="1" name="Z_29B41C1A_DE4D_4DEA_B90B_19C46C754CB5_.wvu.Cols" hidden="1" oldHidden="1">
    <formula>'МП Экстремизм'!$S:$S</formula>
    <oldFormula>'МП Экстремизм'!$S:$S</oldFormula>
  </rdn>
  <rdn rId="0" localSheetId="2" customView="1" name="Z_29B41C1A_DE4D_4DEA_B90B_19C46C754CB5_.wvu.Cols" hidden="1" oldHidden="1">
    <formula>'МП РО'!$S:$S</formula>
    <oldFormula>'МП РО'!$S:$S</oldFormula>
  </rdn>
  <rdn rId="0" localSheetId="3" customView="1" name="Z_29B41C1A_DE4D_4DEA_B90B_19C46C754CB5_.wvu.PrintArea" hidden="1" oldHidden="1">
    <formula>'МП СОГХ'!$A$1:$T$18</formula>
    <oldFormula>'МП СОГХ'!$A$1:$T$18</oldFormula>
  </rdn>
  <rdn rId="0" localSheetId="3" customView="1" name="Z_29B41C1A_DE4D_4DEA_B90B_19C46C754CB5_.wvu.Cols" hidden="1" oldHidden="1">
    <formula>'МП СОГХ'!$S:$S</formula>
    <oldFormula>'МП СОГХ'!$S:$S</oldFormula>
  </rdn>
  <rdn rId="0" localSheetId="4" customView="1" name="Z_29B41C1A_DE4D_4DEA_B90B_19C46C754CB5_.wvu.PrintArea" hidden="1" oldHidden="1">
    <formula>'МП ФКГС'!$A$1:$T$11</formula>
    <oldFormula>'МП ФКГС'!$A$1:$T$11</oldFormula>
  </rdn>
  <rdn rId="0" localSheetId="4" customView="1" name="Z_29B41C1A_DE4D_4DEA_B90B_19C46C754CB5_.wvu.Cols" hidden="1" oldHidden="1">
    <formula>'МП ФКГС'!$S:$S</formula>
    <oldFormula>'МП ФКГС'!$S:$S</oldFormula>
  </rdn>
  <rdn rId="0" localSheetId="5" customView="1" name="Z_29B41C1A_DE4D_4DEA_B90B_19C46C754CB5_.wvu.Cols" hidden="1" oldHidden="1">
    <formula>'МП КП'!$S:$S</formula>
    <oldFormula>'МП КП'!$S:$S</oldFormula>
  </rdn>
  <rdn rId="0" localSheetId="6" customView="1" name="Z_29B41C1A_DE4D_4DEA_B90B_19C46C754CB5_.wvu.Cols" hidden="1" oldHidden="1">
    <formula>'МП РФКиС'!$S:$S</formula>
    <oldFormula>'МП РФКиС'!$S:$S</oldFormula>
  </rdn>
  <rdn rId="0" localSheetId="7" customView="1" name="Z_29B41C1A_DE4D_4DEA_B90B_19C46C754CB5_.wvu.Cols" hidden="1" oldHidden="1">
    <formula>'МП СЗН'!$S:$S</formula>
    <oldFormula>'МП СЗН'!$S:$S</oldFormula>
  </rdn>
  <rdn rId="0" localSheetId="8" customView="1" name="Z_29B41C1A_DE4D_4DEA_B90B_19C46C754CB5_.wvu.Cols" hidden="1" oldHidden="1">
    <formula>'МП АПК'!$S:$S</formula>
    <oldFormula>'МП АПК'!$S:$S</oldFormula>
  </rdn>
  <rdn rId="0" localSheetId="9" customView="1" name="Z_29B41C1A_DE4D_4DEA_B90B_19C46C754CB5_.wvu.Cols" hidden="1" oldHidden="1">
    <formula>'МП РЖС'!$S:$S</formula>
    <oldFormula>'МП РЖС'!$S:$S</oldFormula>
  </rdn>
  <rdn rId="0" localSheetId="10" customView="1" name="Z_29B41C1A_DE4D_4DEA_B90B_19C46C754CB5_.wvu.Cols" hidden="1" oldHidden="1">
    <formula>'МП РЖКК'!$S:$S</formula>
    <oldFormula>'МП РЖКК'!$S:$S</oldFormula>
  </rdn>
  <rdn rId="0" localSheetId="11" customView="1" name="Z_29B41C1A_DE4D_4DEA_B90B_19C46C754CB5_.wvu.Cols" hidden="1" oldHidden="1">
    <formula>'МП ППиООПГ'!$S:$S</formula>
    <oldFormula>'МП ППиООПГ'!$S:$S</oldFormula>
  </rdn>
  <rdn rId="0" localSheetId="12" customView="1" name="Z_29B41C1A_DE4D_4DEA_B90B_19C46C754CB5_.wvu.Cols" hidden="1" oldHidden="1">
    <formula>'МП БЖД'!$S:$S</formula>
    <oldFormula>'МП БЖД'!$S:$S</oldFormula>
  </rdn>
  <rdn rId="0" localSheetId="13" customView="1" name="Z_29B41C1A_DE4D_4DEA_B90B_19C46C754CB5_.wvu.Cols" hidden="1" oldHidden="1">
    <formula>'МП ЭБ'!$S:$S</formula>
    <oldFormula>'МП ЭБ'!$S:$S</oldFormula>
  </rdn>
  <rdn rId="0" localSheetId="14" customView="1" name="Z_29B41C1A_DE4D_4DEA_B90B_19C46C754CB5_.wvu.Cols" hidden="1" oldHidden="1">
    <formula>'МП СЭР'!$S:$S</formula>
    <oldFormula>'МП СЭР'!$S:$S</oldFormula>
  </rdn>
  <rdn rId="0" localSheetId="15" customView="1" name="Z_29B41C1A_DE4D_4DEA_B90B_19C46C754CB5_.wvu.Cols" hidden="1" oldHidden="1">
    <formula>'МП РТС'!$S:$S</formula>
    <oldFormula>'МП РТС'!$S:$S</oldFormula>
  </rdn>
  <rdn rId="0" localSheetId="16" customView="1" name="Z_29B41C1A_DE4D_4DEA_B90B_19C46C754CB5_.wvu.Cols" hidden="1" oldHidden="1">
    <formula>'МП УМФ'!$S:$S</formula>
    <oldFormula>'МП УМФ'!$S:$S</oldFormula>
  </rdn>
  <rdn rId="0" localSheetId="17" customView="1" name="Z_29B41C1A_DE4D_4DEA_B90B_19C46C754CB5_.wvu.Cols" hidden="1" oldHidden="1">
    <formula>'МП РИГО'!$S:$S</formula>
    <oldFormula>'МП РИГО'!$S:$S</oldFormula>
  </rdn>
  <rdn rId="0" localSheetId="18" customView="1" name="Z_29B41C1A_DE4D_4DEA_B90B_19C46C754CB5_.wvu.Cols" hidden="1" oldHidden="1">
    <formula>'МП УМИ'!$S:$S</formula>
    <oldFormula>'МП УМИ'!$S:$S</oldFormula>
  </rdn>
  <rdn rId="0" localSheetId="19" customView="1" name="Z_29B41C1A_DE4D_4DEA_B90B_19C46C754CB5_.wvu.Cols" hidden="1" oldHidden="1">
    <formula>'МП РМС'!$S:$S</formula>
    <oldFormula>'МП РМС'!$S:$S</oldFormula>
  </rdn>
  <rcv guid="{29B41C1A-DE4D-4DEA-B90B-19C46C754CB5}"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215.bin"/><Relationship Id="rId13" Type="http://schemas.openxmlformats.org/officeDocument/2006/relationships/printerSettings" Target="../printerSettings/printerSettings220.bin"/><Relationship Id="rId18" Type="http://schemas.openxmlformats.org/officeDocument/2006/relationships/printerSettings" Target="../printerSettings/printerSettings225.bin"/><Relationship Id="rId3" Type="http://schemas.openxmlformats.org/officeDocument/2006/relationships/printerSettings" Target="../printerSettings/printerSettings210.bin"/><Relationship Id="rId21" Type="http://schemas.openxmlformats.org/officeDocument/2006/relationships/printerSettings" Target="../printerSettings/printerSettings228.bin"/><Relationship Id="rId7" Type="http://schemas.openxmlformats.org/officeDocument/2006/relationships/printerSettings" Target="../printerSettings/printerSettings214.bin"/><Relationship Id="rId12" Type="http://schemas.openxmlformats.org/officeDocument/2006/relationships/printerSettings" Target="../printerSettings/printerSettings219.bin"/><Relationship Id="rId17" Type="http://schemas.openxmlformats.org/officeDocument/2006/relationships/printerSettings" Target="../printerSettings/printerSettings224.bin"/><Relationship Id="rId2" Type="http://schemas.openxmlformats.org/officeDocument/2006/relationships/printerSettings" Target="../printerSettings/printerSettings209.bin"/><Relationship Id="rId16" Type="http://schemas.openxmlformats.org/officeDocument/2006/relationships/printerSettings" Target="../printerSettings/printerSettings223.bin"/><Relationship Id="rId20" Type="http://schemas.openxmlformats.org/officeDocument/2006/relationships/printerSettings" Target="../printerSettings/printerSettings227.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11" Type="http://schemas.openxmlformats.org/officeDocument/2006/relationships/printerSettings" Target="../printerSettings/printerSettings218.bin"/><Relationship Id="rId5" Type="http://schemas.openxmlformats.org/officeDocument/2006/relationships/printerSettings" Target="../printerSettings/printerSettings212.bin"/><Relationship Id="rId15" Type="http://schemas.openxmlformats.org/officeDocument/2006/relationships/printerSettings" Target="../printerSettings/printerSettings222.bin"/><Relationship Id="rId23" Type="http://schemas.openxmlformats.org/officeDocument/2006/relationships/printerSettings" Target="../printerSettings/printerSettings230.bin"/><Relationship Id="rId10" Type="http://schemas.openxmlformats.org/officeDocument/2006/relationships/printerSettings" Target="../printerSettings/printerSettings217.bin"/><Relationship Id="rId19" Type="http://schemas.openxmlformats.org/officeDocument/2006/relationships/printerSettings" Target="../printerSettings/printerSettings226.bin"/><Relationship Id="rId4" Type="http://schemas.openxmlformats.org/officeDocument/2006/relationships/printerSettings" Target="../printerSettings/printerSettings211.bin"/><Relationship Id="rId9" Type="http://schemas.openxmlformats.org/officeDocument/2006/relationships/printerSettings" Target="../printerSettings/printerSettings216.bin"/><Relationship Id="rId14" Type="http://schemas.openxmlformats.org/officeDocument/2006/relationships/printerSettings" Target="../printerSettings/printerSettings221.bin"/><Relationship Id="rId22" Type="http://schemas.openxmlformats.org/officeDocument/2006/relationships/printerSettings" Target="../printerSettings/printerSettings22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38.bin"/><Relationship Id="rId13" Type="http://schemas.openxmlformats.org/officeDocument/2006/relationships/printerSettings" Target="../printerSettings/printerSettings243.bin"/><Relationship Id="rId18" Type="http://schemas.openxmlformats.org/officeDocument/2006/relationships/printerSettings" Target="../printerSettings/printerSettings248.bin"/><Relationship Id="rId3" Type="http://schemas.openxmlformats.org/officeDocument/2006/relationships/printerSettings" Target="../printerSettings/printerSettings233.bin"/><Relationship Id="rId21" Type="http://schemas.openxmlformats.org/officeDocument/2006/relationships/printerSettings" Target="../printerSettings/printerSettings251.bin"/><Relationship Id="rId7" Type="http://schemas.openxmlformats.org/officeDocument/2006/relationships/printerSettings" Target="../printerSettings/printerSettings237.bin"/><Relationship Id="rId12" Type="http://schemas.openxmlformats.org/officeDocument/2006/relationships/printerSettings" Target="../printerSettings/printerSettings242.bin"/><Relationship Id="rId17" Type="http://schemas.openxmlformats.org/officeDocument/2006/relationships/printerSettings" Target="../printerSettings/printerSettings247.bin"/><Relationship Id="rId2" Type="http://schemas.openxmlformats.org/officeDocument/2006/relationships/printerSettings" Target="../printerSettings/printerSettings232.bin"/><Relationship Id="rId16" Type="http://schemas.openxmlformats.org/officeDocument/2006/relationships/printerSettings" Target="../printerSettings/printerSettings246.bin"/><Relationship Id="rId20" Type="http://schemas.openxmlformats.org/officeDocument/2006/relationships/printerSettings" Target="../printerSettings/printerSettings250.bin"/><Relationship Id="rId1" Type="http://schemas.openxmlformats.org/officeDocument/2006/relationships/printerSettings" Target="../printerSettings/printerSettings231.bin"/><Relationship Id="rId6" Type="http://schemas.openxmlformats.org/officeDocument/2006/relationships/printerSettings" Target="../printerSettings/printerSettings236.bin"/><Relationship Id="rId11" Type="http://schemas.openxmlformats.org/officeDocument/2006/relationships/printerSettings" Target="../printerSettings/printerSettings241.bin"/><Relationship Id="rId5" Type="http://schemas.openxmlformats.org/officeDocument/2006/relationships/printerSettings" Target="../printerSettings/printerSettings235.bin"/><Relationship Id="rId15" Type="http://schemas.openxmlformats.org/officeDocument/2006/relationships/printerSettings" Target="../printerSettings/printerSettings245.bin"/><Relationship Id="rId23" Type="http://schemas.openxmlformats.org/officeDocument/2006/relationships/printerSettings" Target="../printerSettings/printerSettings253.bin"/><Relationship Id="rId10" Type="http://schemas.openxmlformats.org/officeDocument/2006/relationships/printerSettings" Target="../printerSettings/printerSettings240.bin"/><Relationship Id="rId19" Type="http://schemas.openxmlformats.org/officeDocument/2006/relationships/printerSettings" Target="../printerSettings/printerSettings249.bin"/><Relationship Id="rId4" Type="http://schemas.openxmlformats.org/officeDocument/2006/relationships/printerSettings" Target="../printerSettings/printerSettings234.bin"/><Relationship Id="rId9" Type="http://schemas.openxmlformats.org/officeDocument/2006/relationships/printerSettings" Target="../printerSettings/printerSettings239.bin"/><Relationship Id="rId14" Type="http://schemas.openxmlformats.org/officeDocument/2006/relationships/printerSettings" Target="../printerSettings/printerSettings244.bin"/><Relationship Id="rId22" Type="http://schemas.openxmlformats.org/officeDocument/2006/relationships/printerSettings" Target="../printerSettings/printerSettings252.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61.bin"/><Relationship Id="rId13" Type="http://schemas.openxmlformats.org/officeDocument/2006/relationships/printerSettings" Target="../printerSettings/printerSettings266.bin"/><Relationship Id="rId18" Type="http://schemas.openxmlformats.org/officeDocument/2006/relationships/printerSettings" Target="../printerSettings/printerSettings271.bin"/><Relationship Id="rId3" Type="http://schemas.openxmlformats.org/officeDocument/2006/relationships/printerSettings" Target="../printerSettings/printerSettings256.bin"/><Relationship Id="rId21" Type="http://schemas.openxmlformats.org/officeDocument/2006/relationships/printerSettings" Target="../printerSettings/printerSettings274.bin"/><Relationship Id="rId7" Type="http://schemas.openxmlformats.org/officeDocument/2006/relationships/printerSettings" Target="../printerSettings/printerSettings260.bin"/><Relationship Id="rId12" Type="http://schemas.openxmlformats.org/officeDocument/2006/relationships/printerSettings" Target="../printerSettings/printerSettings265.bin"/><Relationship Id="rId17" Type="http://schemas.openxmlformats.org/officeDocument/2006/relationships/printerSettings" Target="../printerSettings/printerSettings270.bin"/><Relationship Id="rId2" Type="http://schemas.openxmlformats.org/officeDocument/2006/relationships/printerSettings" Target="../printerSettings/printerSettings255.bin"/><Relationship Id="rId16" Type="http://schemas.openxmlformats.org/officeDocument/2006/relationships/printerSettings" Target="../printerSettings/printerSettings269.bin"/><Relationship Id="rId20" Type="http://schemas.openxmlformats.org/officeDocument/2006/relationships/printerSettings" Target="../printerSettings/printerSettings273.bin"/><Relationship Id="rId1" Type="http://schemas.openxmlformats.org/officeDocument/2006/relationships/printerSettings" Target="../printerSettings/printerSettings254.bin"/><Relationship Id="rId6" Type="http://schemas.openxmlformats.org/officeDocument/2006/relationships/printerSettings" Target="../printerSettings/printerSettings259.bin"/><Relationship Id="rId11" Type="http://schemas.openxmlformats.org/officeDocument/2006/relationships/printerSettings" Target="../printerSettings/printerSettings264.bin"/><Relationship Id="rId5" Type="http://schemas.openxmlformats.org/officeDocument/2006/relationships/printerSettings" Target="../printerSettings/printerSettings258.bin"/><Relationship Id="rId15" Type="http://schemas.openxmlformats.org/officeDocument/2006/relationships/printerSettings" Target="../printerSettings/printerSettings268.bin"/><Relationship Id="rId23" Type="http://schemas.openxmlformats.org/officeDocument/2006/relationships/printerSettings" Target="../printerSettings/printerSettings276.bin"/><Relationship Id="rId10" Type="http://schemas.openxmlformats.org/officeDocument/2006/relationships/printerSettings" Target="../printerSettings/printerSettings263.bin"/><Relationship Id="rId19" Type="http://schemas.openxmlformats.org/officeDocument/2006/relationships/printerSettings" Target="../printerSettings/printerSettings272.bin"/><Relationship Id="rId4" Type="http://schemas.openxmlformats.org/officeDocument/2006/relationships/printerSettings" Target="../printerSettings/printerSettings257.bin"/><Relationship Id="rId9" Type="http://schemas.openxmlformats.org/officeDocument/2006/relationships/printerSettings" Target="../printerSettings/printerSettings262.bin"/><Relationship Id="rId14" Type="http://schemas.openxmlformats.org/officeDocument/2006/relationships/printerSettings" Target="../printerSettings/printerSettings267.bin"/><Relationship Id="rId22" Type="http://schemas.openxmlformats.org/officeDocument/2006/relationships/printerSettings" Target="../printerSettings/printerSettings275.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84.bin"/><Relationship Id="rId13" Type="http://schemas.openxmlformats.org/officeDocument/2006/relationships/printerSettings" Target="../printerSettings/printerSettings289.bin"/><Relationship Id="rId18" Type="http://schemas.openxmlformats.org/officeDocument/2006/relationships/printerSettings" Target="../printerSettings/printerSettings294.bin"/><Relationship Id="rId3" Type="http://schemas.openxmlformats.org/officeDocument/2006/relationships/printerSettings" Target="../printerSettings/printerSettings279.bin"/><Relationship Id="rId21" Type="http://schemas.openxmlformats.org/officeDocument/2006/relationships/printerSettings" Target="../printerSettings/printerSettings297.bin"/><Relationship Id="rId7" Type="http://schemas.openxmlformats.org/officeDocument/2006/relationships/printerSettings" Target="../printerSettings/printerSettings283.bin"/><Relationship Id="rId12" Type="http://schemas.openxmlformats.org/officeDocument/2006/relationships/printerSettings" Target="../printerSettings/printerSettings288.bin"/><Relationship Id="rId17" Type="http://schemas.openxmlformats.org/officeDocument/2006/relationships/printerSettings" Target="../printerSettings/printerSettings293.bin"/><Relationship Id="rId2" Type="http://schemas.openxmlformats.org/officeDocument/2006/relationships/printerSettings" Target="../printerSettings/printerSettings278.bin"/><Relationship Id="rId16" Type="http://schemas.openxmlformats.org/officeDocument/2006/relationships/printerSettings" Target="../printerSettings/printerSettings292.bin"/><Relationship Id="rId20" Type="http://schemas.openxmlformats.org/officeDocument/2006/relationships/printerSettings" Target="../printerSettings/printerSettings296.bin"/><Relationship Id="rId1" Type="http://schemas.openxmlformats.org/officeDocument/2006/relationships/printerSettings" Target="../printerSettings/printerSettings277.bin"/><Relationship Id="rId6" Type="http://schemas.openxmlformats.org/officeDocument/2006/relationships/printerSettings" Target="../printerSettings/printerSettings282.bin"/><Relationship Id="rId11" Type="http://schemas.openxmlformats.org/officeDocument/2006/relationships/printerSettings" Target="../printerSettings/printerSettings287.bin"/><Relationship Id="rId5" Type="http://schemas.openxmlformats.org/officeDocument/2006/relationships/printerSettings" Target="../printerSettings/printerSettings281.bin"/><Relationship Id="rId15" Type="http://schemas.openxmlformats.org/officeDocument/2006/relationships/printerSettings" Target="../printerSettings/printerSettings291.bin"/><Relationship Id="rId23" Type="http://schemas.openxmlformats.org/officeDocument/2006/relationships/printerSettings" Target="../printerSettings/printerSettings299.bin"/><Relationship Id="rId10" Type="http://schemas.openxmlformats.org/officeDocument/2006/relationships/printerSettings" Target="../printerSettings/printerSettings286.bin"/><Relationship Id="rId19" Type="http://schemas.openxmlformats.org/officeDocument/2006/relationships/printerSettings" Target="../printerSettings/printerSettings295.bin"/><Relationship Id="rId4" Type="http://schemas.openxmlformats.org/officeDocument/2006/relationships/printerSettings" Target="../printerSettings/printerSettings280.bin"/><Relationship Id="rId9" Type="http://schemas.openxmlformats.org/officeDocument/2006/relationships/printerSettings" Target="../printerSettings/printerSettings285.bin"/><Relationship Id="rId14" Type="http://schemas.openxmlformats.org/officeDocument/2006/relationships/printerSettings" Target="../printerSettings/printerSettings290.bin"/><Relationship Id="rId22" Type="http://schemas.openxmlformats.org/officeDocument/2006/relationships/printerSettings" Target="../printerSettings/printerSettings298.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307.bin"/><Relationship Id="rId13" Type="http://schemas.openxmlformats.org/officeDocument/2006/relationships/printerSettings" Target="../printerSettings/printerSettings312.bin"/><Relationship Id="rId18" Type="http://schemas.openxmlformats.org/officeDocument/2006/relationships/printerSettings" Target="../printerSettings/printerSettings317.bin"/><Relationship Id="rId3" Type="http://schemas.openxmlformats.org/officeDocument/2006/relationships/printerSettings" Target="../printerSettings/printerSettings302.bin"/><Relationship Id="rId21" Type="http://schemas.openxmlformats.org/officeDocument/2006/relationships/printerSettings" Target="../printerSettings/printerSettings320.bin"/><Relationship Id="rId7" Type="http://schemas.openxmlformats.org/officeDocument/2006/relationships/printerSettings" Target="../printerSettings/printerSettings306.bin"/><Relationship Id="rId12" Type="http://schemas.openxmlformats.org/officeDocument/2006/relationships/printerSettings" Target="../printerSettings/printerSettings311.bin"/><Relationship Id="rId17" Type="http://schemas.openxmlformats.org/officeDocument/2006/relationships/printerSettings" Target="../printerSettings/printerSettings316.bin"/><Relationship Id="rId2" Type="http://schemas.openxmlformats.org/officeDocument/2006/relationships/printerSettings" Target="../printerSettings/printerSettings301.bin"/><Relationship Id="rId16" Type="http://schemas.openxmlformats.org/officeDocument/2006/relationships/printerSettings" Target="../printerSettings/printerSettings315.bin"/><Relationship Id="rId20" Type="http://schemas.openxmlformats.org/officeDocument/2006/relationships/printerSettings" Target="../printerSettings/printerSettings319.bin"/><Relationship Id="rId1" Type="http://schemas.openxmlformats.org/officeDocument/2006/relationships/printerSettings" Target="../printerSettings/printerSettings300.bin"/><Relationship Id="rId6" Type="http://schemas.openxmlformats.org/officeDocument/2006/relationships/printerSettings" Target="../printerSettings/printerSettings305.bin"/><Relationship Id="rId11" Type="http://schemas.openxmlformats.org/officeDocument/2006/relationships/printerSettings" Target="../printerSettings/printerSettings310.bin"/><Relationship Id="rId5" Type="http://schemas.openxmlformats.org/officeDocument/2006/relationships/printerSettings" Target="../printerSettings/printerSettings304.bin"/><Relationship Id="rId15" Type="http://schemas.openxmlformats.org/officeDocument/2006/relationships/printerSettings" Target="../printerSettings/printerSettings314.bin"/><Relationship Id="rId23" Type="http://schemas.openxmlformats.org/officeDocument/2006/relationships/printerSettings" Target="../printerSettings/printerSettings322.bin"/><Relationship Id="rId10" Type="http://schemas.openxmlformats.org/officeDocument/2006/relationships/printerSettings" Target="../printerSettings/printerSettings309.bin"/><Relationship Id="rId19" Type="http://schemas.openxmlformats.org/officeDocument/2006/relationships/printerSettings" Target="../printerSettings/printerSettings318.bin"/><Relationship Id="rId4" Type="http://schemas.openxmlformats.org/officeDocument/2006/relationships/printerSettings" Target="../printerSettings/printerSettings303.bin"/><Relationship Id="rId9" Type="http://schemas.openxmlformats.org/officeDocument/2006/relationships/printerSettings" Target="../printerSettings/printerSettings308.bin"/><Relationship Id="rId14" Type="http://schemas.openxmlformats.org/officeDocument/2006/relationships/printerSettings" Target="../printerSettings/printerSettings313.bin"/><Relationship Id="rId22" Type="http://schemas.openxmlformats.org/officeDocument/2006/relationships/printerSettings" Target="../printerSettings/printerSettings321.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330.bin"/><Relationship Id="rId13" Type="http://schemas.openxmlformats.org/officeDocument/2006/relationships/printerSettings" Target="../printerSettings/printerSettings335.bin"/><Relationship Id="rId18" Type="http://schemas.openxmlformats.org/officeDocument/2006/relationships/printerSettings" Target="../printerSettings/printerSettings340.bin"/><Relationship Id="rId3" Type="http://schemas.openxmlformats.org/officeDocument/2006/relationships/printerSettings" Target="../printerSettings/printerSettings325.bin"/><Relationship Id="rId21" Type="http://schemas.openxmlformats.org/officeDocument/2006/relationships/printerSettings" Target="../printerSettings/printerSettings343.bin"/><Relationship Id="rId7" Type="http://schemas.openxmlformats.org/officeDocument/2006/relationships/printerSettings" Target="../printerSettings/printerSettings329.bin"/><Relationship Id="rId12" Type="http://schemas.openxmlformats.org/officeDocument/2006/relationships/printerSettings" Target="../printerSettings/printerSettings334.bin"/><Relationship Id="rId17" Type="http://schemas.openxmlformats.org/officeDocument/2006/relationships/printerSettings" Target="../printerSettings/printerSettings339.bin"/><Relationship Id="rId2" Type="http://schemas.openxmlformats.org/officeDocument/2006/relationships/printerSettings" Target="../printerSettings/printerSettings324.bin"/><Relationship Id="rId16" Type="http://schemas.openxmlformats.org/officeDocument/2006/relationships/printerSettings" Target="../printerSettings/printerSettings338.bin"/><Relationship Id="rId20" Type="http://schemas.openxmlformats.org/officeDocument/2006/relationships/printerSettings" Target="../printerSettings/printerSettings342.bin"/><Relationship Id="rId1" Type="http://schemas.openxmlformats.org/officeDocument/2006/relationships/printerSettings" Target="../printerSettings/printerSettings323.bin"/><Relationship Id="rId6" Type="http://schemas.openxmlformats.org/officeDocument/2006/relationships/printerSettings" Target="../printerSettings/printerSettings328.bin"/><Relationship Id="rId11" Type="http://schemas.openxmlformats.org/officeDocument/2006/relationships/printerSettings" Target="../printerSettings/printerSettings333.bin"/><Relationship Id="rId5" Type="http://schemas.openxmlformats.org/officeDocument/2006/relationships/printerSettings" Target="../printerSettings/printerSettings327.bin"/><Relationship Id="rId15" Type="http://schemas.openxmlformats.org/officeDocument/2006/relationships/printerSettings" Target="../printerSettings/printerSettings337.bin"/><Relationship Id="rId23" Type="http://schemas.openxmlformats.org/officeDocument/2006/relationships/printerSettings" Target="../printerSettings/printerSettings345.bin"/><Relationship Id="rId10" Type="http://schemas.openxmlformats.org/officeDocument/2006/relationships/printerSettings" Target="../printerSettings/printerSettings332.bin"/><Relationship Id="rId19" Type="http://schemas.openxmlformats.org/officeDocument/2006/relationships/printerSettings" Target="../printerSettings/printerSettings341.bin"/><Relationship Id="rId4" Type="http://schemas.openxmlformats.org/officeDocument/2006/relationships/printerSettings" Target="../printerSettings/printerSettings326.bin"/><Relationship Id="rId9" Type="http://schemas.openxmlformats.org/officeDocument/2006/relationships/printerSettings" Target="../printerSettings/printerSettings331.bin"/><Relationship Id="rId14" Type="http://schemas.openxmlformats.org/officeDocument/2006/relationships/printerSettings" Target="../printerSettings/printerSettings336.bin"/><Relationship Id="rId22" Type="http://schemas.openxmlformats.org/officeDocument/2006/relationships/printerSettings" Target="../printerSettings/printerSettings34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353.bin"/><Relationship Id="rId13" Type="http://schemas.openxmlformats.org/officeDocument/2006/relationships/printerSettings" Target="../printerSettings/printerSettings358.bin"/><Relationship Id="rId18" Type="http://schemas.openxmlformats.org/officeDocument/2006/relationships/printerSettings" Target="../printerSettings/printerSettings363.bin"/><Relationship Id="rId3" Type="http://schemas.openxmlformats.org/officeDocument/2006/relationships/printerSettings" Target="../printerSettings/printerSettings348.bin"/><Relationship Id="rId21" Type="http://schemas.openxmlformats.org/officeDocument/2006/relationships/printerSettings" Target="../printerSettings/printerSettings366.bin"/><Relationship Id="rId7" Type="http://schemas.openxmlformats.org/officeDocument/2006/relationships/printerSettings" Target="../printerSettings/printerSettings352.bin"/><Relationship Id="rId12" Type="http://schemas.openxmlformats.org/officeDocument/2006/relationships/printerSettings" Target="../printerSettings/printerSettings357.bin"/><Relationship Id="rId17" Type="http://schemas.openxmlformats.org/officeDocument/2006/relationships/printerSettings" Target="../printerSettings/printerSettings362.bin"/><Relationship Id="rId2" Type="http://schemas.openxmlformats.org/officeDocument/2006/relationships/printerSettings" Target="../printerSettings/printerSettings347.bin"/><Relationship Id="rId16" Type="http://schemas.openxmlformats.org/officeDocument/2006/relationships/printerSettings" Target="../printerSettings/printerSettings361.bin"/><Relationship Id="rId20" Type="http://schemas.openxmlformats.org/officeDocument/2006/relationships/printerSettings" Target="../printerSettings/printerSettings365.bin"/><Relationship Id="rId1" Type="http://schemas.openxmlformats.org/officeDocument/2006/relationships/printerSettings" Target="../printerSettings/printerSettings346.bin"/><Relationship Id="rId6" Type="http://schemas.openxmlformats.org/officeDocument/2006/relationships/printerSettings" Target="../printerSettings/printerSettings351.bin"/><Relationship Id="rId11" Type="http://schemas.openxmlformats.org/officeDocument/2006/relationships/printerSettings" Target="../printerSettings/printerSettings356.bin"/><Relationship Id="rId5" Type="http://schemas.openxmlformats.org/officeDocument/2006/relationships/printerSettings" Target="../printerSettings/printerSettings350.bin"/><Relationship Id="rId15" Type="http://schemas.openxmlformats.org/officeDocument/2006/relationships/printerSettings" Target="../printerSettings/printerSettings360.bin"/><Relationship Id="rId23" Type="http://schemas.openxmlformats.org/officeDocument/2006/relationships/printerSettings" Target="../printerSettings/printerSettings368.bin"/><Relationship Id="rId10" Type="http://schemas.openxmlformats.org/officeDocument/2006/relationships/printerSettings" Target="../printerSettings/printerSettings355.bin"/><Relationship Id="rId19" Type="http://schemas.openxmlformats.org/officeDocument/2006/relationships/printerSettings" Target="../printerSettings/printerSettings364.bin"/><Relationship Id="rId4" Type="http://schemas.openxmlformats.org/officeDocument/2006/relationships/printerSettings" Target="../printerSettings/printerSettings349.bin"/><Relationship Id="rId9" Type="http://schemas.openxmlformats.org/officeDocument/2006/relationships/printerSettings" Target="../printerSettings/printerSettings354.bin"/><Relationship Id="rId14" Type="http://schemas.openxmlformats.org/officeDocument/2006/relationships/printerSettings" Target="../printerSettings/printerSettings359.bin"/><Relationship Id="rId22" Type="http://schemas.openxmlformats.org/officeDocument/2006/relationships/printerSettings" Target="../printerSettings/printerSettings367.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376.bin"/><Relationship Id="rId13" Type="http://schemas.openxmlformats.org/officeDocument/2006/relationships/printerSettings" Target="../printerSettings/printerSettings381.bin"/><Relationship Id="rId18" Type="http://schemas.openxmlformats.org/officeDocument/2006/relationships/printerSettings" Target="../printerSettings/printerSettings386.bin"/><Relationship Id="rId3" Type="http://schemas.openxmlformats.org/officeDocument/2006/relationships/printerSettings" Target="../printerSettings/printerSettings371.bin"/><Relationship Id="rId21" Type="http://schemas.openxmlformats.org/officeDocument/2006/relationships/printerSettings" Target="../printerSettings/printerSettings389.bin"/><Relationship Id="rId7" Type="http://schemas.openxmlformats.org/officeDocument/2006/relationships/printerSettings" Target="../printerSettings/printerSettings375.bin"/><Relationship Id="rId12" Type="http://schemas.openxmlformats.org/officeDocument/2006/relationships/printerSettings" Target="../printerSettings/printerSettings380.bin"/><Relationship Id="rId17" Type="http://schemas.openxmlformats.org/officeDocument/2006/relationships/printerSettings" Target="../printerSettings/printerSettings385.bin"/><Relationship Id="rId2" Type="http://schemas.openxmlformats.org/officeDocument/2006/relationships/printerSettings" Target="../printerSettings/printerSettings370.bin"/><Relationship Id="rId16" Type="http://schemas.openxmlformats.org/officeDocument/2006/relationships/printerSettings" Target="../printerSettings/printerSettings384.bin"/><Relationship Id="rId20" Type="http://schemas.openxmlformats.org/officeDocument/2006/relationships/printerSettings" Target="../printerSettings/printerSettings388.bin"/><Relationship Id="rId1" Type="http://schemas.openxmlformats.org/officeDocument/2006/relationships/printerSettings" Target="../printerSettings/printerSettings369.bin"/><Relationship Id="rId6" Type="http://schemas.openxmlformats.org/officeDocument/2006/relationships/printerSettings" Target="../printerSettings/printerSettings374.bin"/><Relationship Id="rId11" Type="http://schemas.openxmlformats.org/officeDocument/2006/relationships/printerSettings" Target="../printerSettings/printerSettings379.bin"/><Relationship Id="rId5" Type="http://schemas.openxmlformats.org/officeDocument/2006/relationships/printerSettings" Target="../printerSettings/printerSettings373.bin"/><Relationship Id="rId15" Type="http://schemas.openxmlformats.org/officeDocument/2006/relationships/printerSettings" Target="../printerSettings/printerSettings383.bin"/><Relationship Id="rId23" Type="http://schemas.openxmlformats.org/officeDocument/2006/relationships/printerSettings" Target="../printerSettings/printerSettings391.bin"/><Relationship Id="rId10" Type="http://schemas.openxmlformats.org/officeDocument/2006/relationships/printerSettings" Target="../printerSettings/printerSettings378.bin"/><Relationship Id="rId19" Type="http://schemas.openxmlformats.org/officeDocument/2006/relationships/printerSettings" Target="../printerSettings/printerSettings387.bin"/><Relationship Id="rId4" Type="http://schemas.openxmlformats.org/officeDocument/2006/relationships/printerSettings" Target="../printerSettings/printerSettings372.bin"/><Relationship Id="rId9" Type="http://schemas.openxmlformats.org/officeDocument/2006/relationships/printerSettings" Target="../printerSettings/printerSettings377.bin"/><Relationship Id="rId14" Type="http://schemas.openxmlformats.org/officeDocument/2006/relationships/printerSettings" Target="../printerSettings/printerSettings382.bin"/><Relationship Id="rId22" Type="http://schemas.openxmlformats.org/officeDocument/2006/relationships/printerSettings" Target="../printerSettings/printerSettings390.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99.bin"/><Relationship Id="rId13" Type="http://schemas.openxmlformats.org/officeDocument/2006/relationships/printerSettings" Target="../printerSettings/printerSettings404.bin"/><Relationship Id="rId18" Type="http://schemas.openxmlformats.org/officeDocument/2006/relationships/printerSettings" Target="../printerSettings/printerSettings409.bin"/><Relationship Id="rId3" Type="http://schemas.openxmlformats.org/officeDocument/2006/relationships/printerSettings" Target="../printerSettings/printerSettings394.bin"/><Relationship Id="rId21" Type="http://schemas.openxmlformats.org/officeDocument/2006/relationships/printerSettings" Target="../printerSettings/printerSettings412.bin"/><Relationship Id="rId7" Type="http://schemas.openxmlformats.org/officeDocument/2006/relationships/printerSettings" Target="../printerSettings/printerSettings398.bin"/><Relationship Id="rId12" Type="http://schemas.openxmlformats.org/officeDocument/2006/relationships/printerSettings" Target="../printerSettings/printerSettings403.bin"/><Relationship Id="rId17" Type="http://schemas.openxmlformats.org/officeDocument/2006/relationships/printerSettings" Target="../printerSettings/printerSettings408.bin"/><Relationship Id="rId2" Type="http://schemas.openxmlformats.org/officeDocument/2006/relationships/printerSettings" Target="../printerSettings/printerSettings393.bin"/><Relationship Id="rId16" Type="http://schemas.openxmlformats.org/officeDocument/2006/relationships/printerSettings" Target="../printerSettings/printerSettings407.bin"/><Relationship Id="rId20" Type="http://schemas.openxmlformats.org/officeDocument/2006/relationships/printerSettings" Target="../printerSettings/printerSettings411.bin"/><Relationship Id="rId1" Type="http://schemas.openxmlformats.org/officeDocument/2006/relationships/printerSettings" Target="../printerSettings/printerSettings392.bin"/><Relationship Id="rId6" Type="http://schemas.openxmlformats.org/officeDocument/2006/relationships/printerSettings" Target="../printerSettings/printerSettings397.bin"/><Relationship Id="rId11" Type="http://schemas.openxmlformats.org/officeDocument/2006/relationships/printerSettings" Target="../printerSettings/printerSettings402.bin"/><Relationship Id="rId5" Type="http://schemas.openxmlformats.org/officeDocument/2006/relationships/printerSettings" Target="../printerSettings/printerSettings396.bin"/><Relationship Id="rId15" Type="http://schemas.openxmlformats.org/officeDocument/2006/relationships/printerSettings" Target="../printerSettings/printerSettings406.bin"/><Relationship Id="rId23" Type="http://schemas.openxmlformats.org/officeDocument/2006/relationships/printerSettings" Target="../printerSettings/printerSettings414.bin"/><Relationship Id="rId10" Type="http://schemas.openxmlformats.org/officeDocument/2006/relationships/printerSettings" Target="../printerSettings/printerSettings401.bin"/><Relationship Id="rId19" Type="http://schemas.openxmlformats.org/officeDocument/2006/relationships/printerSettings" Target="../printerSettings/printerSettings410.bin"/><Relationship Id="rId4" Type="http://schemas.openxmlformats.org/officeDocument/2006/relationships/printerSettings" Target="../printerSettings/printerSettings395.bin"/><Relationship Id="rId9" Type="http://schemas.openxmlformats.org/officeDocument/2006/relationships/printerSettings" Target="../printerSettings/printerSettings400.bin"/><Relationship Id="rId14" Type="http://schemas.openxmlformats.org/officeDocument/2006/relationships/printerSettings" Target="../printerSettings/printerSettings405.bin"/><Relationship Id="rId22" Type="http://schemas.openxmlformats.org/officeDocument/2006/relationships/printerSettings" Target="../printerSettings/printerSettings413.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422.bin"/><Relationship Id="rId13" Type="http://schemas.openxmlformats.org/officeDocument/2006/relationships/printerSettings" Target="../printerSettings/printerSettings427.bin"/><Relationship Id="rId18" Type="http://schemas.openxmlformats.org/officeDocument/2006/relationships/printerSettings" Target="../printerSettings/printerSettings432.bin"/><Relationship Id="rId3" Type="http://schemas.openxmlformats.org/officeDocument/2006/relationships/printerSettings" Target="../printerSettings/printerSettings417.bin"/><Relationship Id="rId21" Type="http://schemas.openxmlformats.org/officeDocument/2006/relationships/printerSettings" Target="../printerSettings/printerSettings435.bin"/><Relationship Id="rId7" Type="http://schemas.openxmlformats.org/officeDocument/2006/relationships/printerSettings" Target="../printerSettings/printerSettings421.bin"/><Relationship Id="rId12" Type="http://schemas.openxmlformats.org/officeDocument/2006/relationships/printerSettings" Target="../printerSettings/printerSettings426.bin"/><Relationship Id="rId17" Type="http://schemas.openxmlformats.org/officeDocument/2006/relationships/printerSettings" Target="../printerSettings/printerSettings431.bin"/><Relationship Id="rId2" Type="http://schemas.openxmlformats.org/officeDocument/2006/relationships/printerSettings" Target="../printerSettings/printerSettings416.bin"/><Relationship Id="rId16" Type="http://schemas.openxmlformats.org/officeDocument/2006/relationships/printerSettings" Target="../printerSettings/printerSettings430.bin"/><Relationship Id="rId20" Type="http://schemas.openxmlformats.org/officeDocument/2006/relationships/printerSettings" Target="../printerSettings/printerSettings434.bin"/><Relationship Id="rId1" Type="http://schemas.openxmlformats.org/officeDocument/2006/relationships/printerSettings" Target="../printerSettings/printerSettings415.bin"/><Relationship Id="rId6" Type="http://schemas.openxmlformats.org/officeDocument/2006/relationships/printerSettings" Target="../printerSettings/printerSettings420.bin"/><Relationship Id="rId11" Type="http://schemas.openxmlformats.org/officeDocument/2006/relationships/printerSettings" Target="../printerSettings/printerSettings425.bin"/><Relationship Id="rId5" Type="http://schemas.openxmlformats.org/officeDocument/2006/relationships/printerSettings" Target="../printerSettings/printerSettings419.bin"/><Relationship Id="rId15" Type="http://schemas.openxmlformats.org/officeDocument/2006/relationships/printerSettings" Target="../printerSettings/printerSettings429.bin"/><Relationship Id="rId23" Type="http://schemas.openxmlformats.org/officeDocument/2006/relationships/printerSettings" Target="../printerSettings/printerSettings437.bin"/><Relationship Id="rId10" Type="http://schemas.openxmlformats.org/officeDocument/2006/relationships/printerSettings" Target="../printerSettings/printerSettings424.bin"/><Relationship Id="rId19" Type="http://schemas.openxmlformats.org/officeDocument/2006/relationships/printerSettings" Target="../printerSettings/printerSettings433.bin"/><Relationship Id="rId4" Type="http://schemas.openxmlformats.org/officeDocument/2006/relationships/printerSettings" Target="../printerSettings/printerSettings418.bin"/><Relationship Id="rId9" Type="http://schemas.openxmlformats.org/officeDocument/2006/relationships/printerSettings" Target="../printerSettings/printerSettings423.bin"/><Relationship Id="rId14" Type="http://schemas.openxmlformats.org/officeDocument/2006/relationships/printerSettings" Target="../printerSettings/printerSettings428.bin"/><Relationship Id="rId22" Type="http://schemas.openxmlformats.org/officeDocument/2006/relationships/printerSettings" Target="../printerSettings/printerSettings43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1.bin"/><Relationship Id="rId13" Type="http://schemas.openxmlformats.org/officeDocument/2006/relationships/printerSettings" Target="../printerSettings/printerSettings36.bin"/><Relationship Id="rId18" Type="http://schemas.openxmlformats.org/officeDocument/2006/relationships/printerSettings" Target="../printerSettings/printerSettings41.bin"/><Relationship Id="rId3" Type="http://schemas.openxmlformats.org/officeDocument/2006/relationships/printerSettings" Target="../printerSettings/printerSettings26.bin"/><Relationship Id="rId21" Type="http://schemas.openxmlformats.org/officeDocument/2006/relationships/printerSettings" Target="../printerSettings/printerSettings44.bin"/><Relationship Id="rId7" Type="http://schemas.openxmlformats.org/officeDocument/2006/relationships/printerSettings" Target="../printerSettings/printerSettings30.bin"/><Relationship Id="rId12" Type="http://schemas.openxmlformats.org/officeDocument/2006/relationships/printerSettings" Target="../printerSettings/printerSettings35.bin"/><Relationship Id="rId17" Type="http://schemas.openxmlformats.org/officeDocument/2006/relationships/printerSettings" Target="../printerSettings/printerSettings40.bin"/><Relationship Id="rId2" Type="http://schemas.openxmlformats.org/officeDocument/2006/relationships/printerSettings" Target="../printerSettings/printerSettings25.bin"/><Relationship Id="rId16" Type="http://schemas.openxmlformats.org/officeDocument/2006/relationships/printerSettings" Target="../printerSettings/printerSettings39.bin"/><Relationship Id="rId20" Type="http://schemas.openxmlformats.org/officeDocument/2006/relationships/printerSettings" Target="../printerSettings/printerSettings43.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11" Type="http://schemas.openxmlformats.org/officeDocument/2006/relationships/printerSettings" Target="../printerSettings/printerSettings34.bin"/><Relationship Id="rId5" Type="http://schemas.openxmlformats.org/officeDocument/2006/relationships/printerSettings" Target="../printerSettings/printerSettings28.bin"/><Relationship Id="rId15" Type="http://schemas.openxmlformats.org/officeDocument/2006/relationships/printerSettings" Target="../printerSettings/printerSettings38.bin"/><Relationship Id="rId23" Type="http://schemas.openxmlformats.org/officeDocument/2006/relationships/printerSettings" Target="../printerSettings/printerSettings46.bin"/><Relationship Id="rId10" Type="http://schemas.openxmlformats.org/officeDocument/2006/relationships/printerSettings" Target="../printerSettings/printerSettings33.bin"/><Relationship Id="rId19" Type="http://schemas.openxmlformats.org/officeDocument/2006/relationships/printerSettings" Target="../printerSettings/printerSettings42.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 Id="rId14" Type="http://schemas.openxmlformats.org/officeDocument/2006/relationships/printerSettings" Target="../printerSettings/printerSettings37.bin"/><Relationship Id="rId22"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4.bin"/><Relationship Id="rId13" Type="http://schemas.openxmlformats.org/officeDocument/2006/relationships/printerSettings" Target="../printerSettings/printerSettings59.bin"/><Relationship Id="rId18" Type="http://schemas.openxmlformats.org/officeDocument/2006/relationships/printerSettings" Target="../printerSettings/printerSettings64.bin"/><Relationship Id="rId3" Type="http://schemas.openxmlformats.org/officeDocument/2006/relationships/printerSettings" Target="../printerSettings/printerSettings49.bin"/><Relationship Id="rId21" Type="http://schemas.openxmlformats.org/officeDocument/2006/relationships/printerSettings" Target="../printerSettings/printerSettings67.bin"/><Relationship Id="rId7" Type="http://schemas.openxmlformats.org/officeDocument/2006/relationships/printerSettings" Target="../printerSettings/printerSettings53.bin"/><Relationship Id="rId12" Type="http://schemas.openxmlformats.org/officeDocument/2006/relationships/printerSettings" Target="../printerSettings/printerSettings58.bin"/><Relationship Id="rId17" Type="http://schemas.openxmlformats.org/officeDocument/2006/relationships/printerSettings" Target="../printerSettings/printerSettings63.bin"/><Relationship Id="rId2" Type="http://schemas.openxmlformats.org/officeDocument/2006/relationships/printerSettings" Target="../printerSettings/printerSettings48.bin"/><Relationship Id="rId16" Type="http://schemas.openxmlformats.org/officeDocument/2006/relationships/printerSettings" Target="../printerSettings/printerSettings62.bin"/><Relationship Id="rId20" Type="http://schemas.openxmlformats.org/officeDocument/2006/relationships/printerSettings" Target="../printerSettings/printerSettings66.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printerSettings" Target="../printerSettings/printerSettings57.bin"/><Relationship Id="rId5" Type="http://schemas.openxmlformats.org/officeDocument/2006/relationships/printerSettings" Target="../printerSettings/printerSettings51.bin"/><Relationship Id="rId15" Type="http://schemas.openxmlformats.org/officeDocument/2006/relationships/printerSettings" Target="../printerSettings/printerSettings61.bin"/><Relationship Id="rId23" Type="http://schemas.openxmlformats.org/officeDocument/2006/relationships/printerSettings" Target="../printerSettings/printerSettings69.bin"/><Relationship Id="rId10" Type="http://schemas.openxmlformats.org/officeDocument/2006/relationships/printerSettings" Target="../printerSettings/printerSettings56.bin"/><Relationship Id="rId19" Type="http://schemas.openxmlformats.org/officeDocument/2006/relationships/printerSettings" Target="../printerSettings/printerSettings65.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 Id="rId14" Type="http://schemas.openxmlformats.org/officeDocument/2006/relationships/printerSettings" Target="../printerSettings/printerSettings60.bin"/><Relationship Id="rId22" Type="http://schemas.openxmlformats.org/officeDocument/2006/relationships/printerSettings" Target="../printerSettings/printerSettings6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18" Type="http://schemas.openxmlformats.org/officeDocument/2006/relationships/printerSettings" Target="../printerSettings/printerSettings87.bin"/><Relationship Id="rId3" Type="http://schemas.openxmlformats.org/officeDocument/2006/relationships/printerSettings" Target="../printerSettings/printerSettings72.bin"/><Relationship Id="rId21" Type="http://schemas.openxmlformats.org/officeDocument/2006/relationships/printerSettings" Target="../printerSettings/printerSettings90.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17" Type="http://schemas.openxmlformats.org/officeDocument/2006/relationships/printerSettings" Target="../printerSettings/printerSettings86.bin"/><Relationship Id="rId2" Type="http://schemas.openxmlformats.org/officeDocument/2006/relationships/printerSettings" Target="../printerSettings/printerSettings71.bin"/><Relationship Id="rId16" Type="http://schemas.openxmlformats.org/officeDocument/2006/relationships/printerSettings" Target="../printerSettings/printerSettings85.bin"/><Relationship Id="rId20" Type="http://schemas.openxmlformats.org/officeDocument/2006/relationships/printerSettings" Target="../printerSettings/printerSettings89.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5" Type="http://schemas.openxmlformats.org/officeDocument/2006/relationships/printerSettings" Target="../printerSettings/printerSettings84.bin"/><Relationship Id="rId23" Type="http://schemas.openxmlformats.org/officeDocument/2006/relationships/printerSettings" Target="../printerSettings/printerSettings92.bin"/><Relationship Id="rId10" Type="http://schemas.openxmlformats.org/officeDocument/2006/relationships/printerSettings" Target="../printerSettings/printerSettings79.bin"/><Relationship Id="rId19" Type="http://schemas.openxmlformats.org/officeDocument/2006/relationships/printerSettings" Target="../printerSettings/printerSettings88.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 Id="rId22" Type="http://schemas.openxmlformats.org/officeDocument/2006/relationships/printerSettings" Target="../printerSettings/printerSettings9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0.bin"/><Relationship Id="rId13" Type="http://schemas.openxmlformats.org/officeDocument/2006/relationships/printerSettings" Target="../printerSettings/printerSettings105.bin"/><Relationship Id="rId18" Type="http://schemas.openxmlformats.org/officeDocument/2006/relationships/printerSettings" Target="../printerSettings/printerSettings110.bin"/><Relationship Id="rId3" Type="http://schemas.openxmlformats.org/officeDocument/2006/relationships/printerSettings" Target="../printerSettings/printerSettings95.bin"/><Relationship Id="rId21" Type="http://schemas.openxmlformats.org/officeDocument/2006/relationships/printerSettings" Target="../printerSettings/printerSettings113.bin"/><Relationship Id="rId7" Type="http://schemas.openxmlformats.org/officeDocument/2006/relationships/printerSettings" Target="../printerSettings/printerSettings99.bin"/><Relationship Id="rId12" Type="http://schemas.openxmlformats.org/officeDocument/2006/relationships/printerSettings" Target="../printerSettings/printerSettings104.bin"/><Relationship Id="rId17" Type="http://schemas.openxmlformats.org/officeDocument/2006/relationships/printerSettings" Target="../printerSettings/printerSettings109.bin"/><Relationship Id="rId2" Type="http://schemas.openxmlformats.org/officeDocument/2006/relationships/printerSettings" Target="../printerSettings/printerSettings94.bin"/><Relationship Id="rId16" Type="http://schemas.openxmlformats.org/officeDocument/2006/relationships/printerSettings" Target="../printerSettings/printerSettings108.bin"/><Relationship Id="rId20" Type="http://schemas.openxmlformats.org/officeDocument/2006/relationships/printerSettings" Target="../printerSettings/printerSettings112.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11" Type="http://schemas.openxmlformats.org/officeDocument/2006/relationships/printerSettings" Target="../printerSettings/printerSettings103.bin"/><Relationship Id="rId5" Type="http://schemas.openxmlformats.org/officeDocument/2006/relationships/printerSettings" Target="../printerSettings/printerSettings97.bin"/><Relationship Id="rId15" Type="http://schemas.openxmlformats.org/officeDocument/2006/relationships/printerSettings" Target="../printerSettings/printerSettings107.bin"/><Relationship Id="rId23" Type="http://schemas.openxmlformats.org/officeDocument/2006/relationships/printerSettings" Target="../printerSettings/printerSettings115.bin"/><Relationship Id="rId10" Type="http://schemas.openxmlformats.org/officeDocument/2006/relationships/printerSettings" Target="../printerSettings/printerSettings102.bin"/><Relationship Id="rId19" Type="http://schemas.openxmlformats.org/officeDocument/2006/relationships/printerSettings" Target="../printerSettings/printerSettings111.bin"/><Relationship Id="rId4" Type="http://schemas.openxmlformats.org/officeDocument/2006/relationships/printerSettings" Target="../printerSettings/printerSettings96.bin"/><Relationship Id="rId9" Type="http://schemas.openxmlformats.org/officeDocument/2006/relationships/printerSettings" Target="../printerSettings/printerSettings101.bin"/><Relationship Id="rId14" Type="http://schemas.openxmlformats.org/officeDocument/2006/relationships/printerSettings" Target="../printerSettings/printerSettings106.bin"/><Relationship Id="rId22" Type="http://schemas.openxmlformats.org/officeDocument/2006/relationships/printerSettings" Target="../printerSettings/printerSettings11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23.bin"/><Relationship Id="rId13" Type="http://schemas.openxmlformats.org/officeDocument/2006/relationships/printerSettings" Target="../printerSettings/printerSettings128.bin"/><Relationship Id="rId18" Type="http://schemas.openxmlformats.org/officeDocument/2006/relationships/printerSettings" Target="../printerSettings/printerSettings133.bin"/><Relationship Id="rId3" Type="http://schemas.openxmlformats.org/officeDocument/2006/relationships/printerSettings" Target="../printerSettings/printerSettings118.bin"/><Relationship Id="rId21" Type="http://schemas.openxmlformats.org/officeDocument/2006/relationships/printerSettings" Target="../printerSettings/printerSettings136.bin"/><Relationship Id="rId7" Type="http://schemas.openxmlformats.org/officeDocument/2006/relationships/printerSettings" Target="../printerSettings/printerSettings122.bin"/><Relationship Id="rId12" Type="http://schemas.openxmlformats.org/officeDocument/2006/relationships/printerSettings" Target="../printerSettings/printerSettings127.bin"/><Relationship Id="rId17" Type="http://schemas.openxmlformats.org/officeDocument/2006/relationships/printerSettings" Target="../printerSettings/printerSettings132.bin"/><Relationship Id="rId2" Type="http://schemas.openxmlformats.org/officeDocument/2006/relationships/printerSettings" Target="../printerSettings/printerSettings117.bin"/><Relationship Id="rId16" Type="http://schemas.openxmlformats.org/officeDocument/2006/relationships/printerSettings" Target="../printerSettings/printerSettings131.bin"/><Relationship Id="rId20" Type="http://schemas.openxmlformats.org/officeDocument/2006/relationships/printerSettings" Target="../printerSettings/printerSettings135.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5" Type="http://schemas.openxmlformats.org/officeDocument/2006/relationships/printerSettings" Target="../printerSettings/printerSettings130.bin"/><Relationship Id="rId23" Type="http://schemas.openxmlformats.org/officeDocument/2006/relationships/printerSettings" Target="../printerSettings/printerSettings138.bin"/><Relationship Id="rId10" Type="http://schemas.openxmlformats.org/officeDocument/2006/relationships/printerSettings" Target="../printerSettings/printerSettings125.bin"/><Relationship Id="rId19" Type="http://schemas.openxmlformats.org/officeDocument/2006/relationships/printerSettings" Target="../printerSettings/printerSettings134.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 Id="rId14" Type="http://schemas.openxmlformats.org/officeDocument/2006/relationships/printerSettings" Target="../printerSettings/printerSettings129.bin"/><Relationship Id="rId22" Type="http://schemas.openxmlformats.org/officeDocument/2006/relationships/printerSettings" Target="../printerSettings/printerSettings137.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46.bin"/><Relationship Id="rId13" Type="http://schemas.openxmlformats.org/officeDocument/2006/relationships/printerSettings" Target="../printerSettings/printerSettings151.bin"/><Relationship Id="rId18" Type="http://schemas.openxmlformats.org/officeDocument/2006/relationships/printerSettings" Target="../printerSettings/printerSettings156.bin"/><Relationship Id="rId3" Type="http://schemas.openxmlformats.org/officeDocument/2006/relationships/printerSettings" Target="../printerSettings/printerSettings141.bin"/><Relationship Id="rId21" Type="http://schemas.openxmlformats.org/officeDocument/2006/relationships/printerSettings" Target="../printerSettings/printerSettings159.bin"/><Relationship Id="rId7" Type="http://schemas.openxmlformats.org/officeDocument/2006/relationships/printerSettings" Target="../printerSettings/printerSettings145.bin"/><Relationship Id="rId12" Type="http://schemas.openxmlformats.org/officeDocument/2006/relationships/printerSettings" Target="../printerSettings/printerSettings150.bin"/><Relationship Id="rId17" Type="http://schemas.openxmlformats.org/officeDocument/2006/relationships/printerSettings" Target="../printerSettings/printerSettings155.bin"/><Relationship Id="rId2" Type="http://schemas.openxmlformats.org/officeDocument/2006/relationships/printerSettings" Target="../printerSettings/printerSettings140.bin"/><Relationship Id="rId16" Type="http://schemas.openxmlformats.org/officeDocument/2006/relationships/printerSettings" Target="../printerSettings/printerSettings154.bin"/><Relationship Id="rId20" Type="http://schemas.openxmlformats.org/officeDocument/2006/relationships/printerSettings" Target="../printerSettings/printerSettings158.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11" Type="http://schemas.openxmlformats.org/officeDocument/2006/relationships/printerSettings" Target="../printerSettings/printerSettings149.bin"/><Relationship Id="rId5" Type="http://schemas.openxmlformats.org/officeDocument/2006/relationships/printerSettings" Target="../printerSettings/printerSettings143.bin"/><Relationship Id="rId15" Type="http://schemas.openxmlformats.org/officeDocument/2006/relationships/printerSettings" Target="../printerSettings/printerSettings153.bin"/><Relationship Id="rId23" Type="http://schemas.openxmlformats.org/officeDocument/2006/relationships/printerSettings" Target="../printerSettings/printerSettings161.bin"/><Relationship Id="rId10" Type="http://schemas.openxmlformats.org/officeDocument/2006/relationships/printerSettings" Target="../printerSettings/printerSettings148.bin"/><Relationship Id="rId19" Type="http://schemas.openxmlformats.org/officeDocument/2006/relationships/printerSettings" Target="../printerSettings/printerSettings157.bin"/><Relationship Id="rId4" Type="http://schemas.openxmlformats.org/officeDocument/2006/relationships/printerSettings" Target="../printerSettings/printerSettings142.bin"/><Relationship Id="rId9" Type="http://schemas.openxmlformats.org/officeDocument/2006/relationships/printerSettings" Target="../printerSettings/printerSettings147.bin"/><Relationship Id="rId14" Type="http://schemas.openxmlformats.org/officeDocument/2006/relationships/printerSettings" Target="../printerSettings/printerSettings152.bin"/><Relationship Id="rId22" Type="http://schemas.openxmlformats.org/officeDocument/2006/relationships/printerSettings" Target="../printerSettings/printerSettings16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69.bin"/><Relationship Id="rId13" Type="http://schemas.openxmlformats.org/officeDocument/2006/relationships/printerSettings" Target="../printerSettings/printerSettings174.bin"/><Relationship Id="rId18" Type="http://schemas.openxmlformats.org/officeDocument/2006/relationships/printerSettings" Target="../printerSettings/printerSettings179.bin"/><Relationship Id="rId3" Type="http://schemas.openxmlformats.org/officeDocument/2006/relationships/printerSettings" Target="../printerSettings/printerSettings164.bin"/><Relationship Id="rId21" Type="http://schemas.openxmlformats.org/officeDocument/2006/relationships/printerSettings" Target="../printerSettings/printerSettings182.bin"/><Relationship Id="rId7" Type="http://schemas.openxmlformats.org/officeDocument/2006/relationships/printerSettings" Target="../printerSettings/printerSettings168.bin"/><Relationship Id="rId12" Type="http://schemas.openxmlformats.org/officeDocument/2006/relationships/printerSettings" Target="../printerSettings/printerSettings173.bin"/><Relationship Id="rId17" Type="http://schemas.openxmlformats.org/officeDocument/2006/relationships/printerSettings" Target="../printerSettings/printerSettings178.bin"/><Relationship Id="rId2" Type="http://schemas.openxmlformats.org/officeDocument/2006/relationships/printerSettings" Target="../printerSettings/printerSettings163.bin"/><Relationship Id="rId16" Type="http://schemas.openxmlformats.org/officeDocument/2006/relationships/printerSettings" Target="../printerSettings/printerSettings177.bin"/><Relationship Id="rId20" Type="http://schemas.openxmlformats.org/officeDocument/2006/relationships/printerSettings" Target="../printerSettings/printerSettings181.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11" Type="http://schemas.openxmlformats.org/officeDocument/2006/relationships/printerSettings" Target="../printerSettings/printerSettings172.bin"/><Relationship Id="rId5" Type="http://schemas.openxmlformats.org/officeDocument/2006/relationships/printerSettings" Target="../printerSettings/printerSettings166.bin"/><Relationship Id="rId15" Type="http://schemas.openxmlformats.org/officeDocument/2006/relationships/printerSettings" Target="../printerSettings/printerSettings176.bin"/><Relationship Id="rId23" Type="http://schemas.openxmlformats.org/officeDocument/2006/relationships/printerSettings" Target="../printerSettings/printerSettings184.bin"/><Relationship Id="rId10" Type="http://schemas.openxmlformats.org/officeDocument/2006/relationships/printerSettings" Target="../printerSettings/printerSettings171.bin"/><Relationship Id="rId19" Type="http://schemas.openxmlformats.org/officeDocument/2006/relationships/printerSettings" Target="../printerSettings/printerSettings180.bin"/><Relationship Id="rId4" Type="http://schemas.openxmlformats.org/officeDocument/2006/relationships/printerSettings" Target="../printerSettings/printerSettings165.bin"/><Relationship Id="rId9" Type="http://schemas.openxmlformats.org/officeDocument/2006/relationships/printerSettings" Target="../printerSettings/printerSettings170.bin"/><Relationship Id="rId14" Type="http://schemas.openxmlformats.org/officeDocument/2006/relationships/printerSettings" Target="../printerSettings/printerSettings175.bin"/><Relationship Id="rId22" Type="http://schemas.openxmlformats.org/officeDocument/2006/relationships/printerSettings" Target="../printerSettings/printerSettings18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92.bin"/><Relationship Id="rId13" Type="http://schemas.openxmlformats.org/officeDocument/2006/relationships/printerSettings" Target="../printerSettings/printerSettings197.bin"/><Relationship Id="rId18" Type="http://schemas.openxmlformats.org/officeDocument/2006/relationships/printerSettings" Target="../printerSettings/printerSettings202.bin"/><Relationship Id="rId3" Type="http://schemas.openxmlformats.org/officeDocument/2006/relationships/printerSettings" Target="../printerSettings/printerSettings187.bin"/><Relationship Id="rId21" Type="http://schemas.openxmlformats.org/officeDocument/2006/relationships/printerSettings" Target="../printerSettings/printerSettings205.bin"/><Relationship Id="rId7" Type="http://schemas.openxmlformats.org/officeDocument/2006/relationships/printerSettings" Target="../printerSettings/printerSettings191.bin"/><Relationship Id="rId12" Type="http://schemas.openxmlformats.org/officeDocument/2006/relationships/printerSettings" Target="../printerSettings/printerSettings196.bin"/><Relationship Id="rId17" Type="http://schemas.openxmlformats.org/officeDocument/2006/relationships/printerSettings" Target="../printerSettings/printerSettings201.bin"/><Relationship Id="rId2" Type="http://schemas.openxmlformats.org/officeDocument/2006/relationships/printerSettings" Target="../printerSettings/printerSettings186.bin"/><Relationship Id="rId16" Type="http://schemas.openxmlformats.org/officeDocument/2006/relationships/printerSettings" Target="../printerSettings/printerSettings200.bin"/><Relationship Id="rId20" Type="http://schemas.openxmlformats.org/officeDocument/2006/relationships/printerSettings" Target="../printerSettings/printerSettings204.bin"/><Relationship Id="rId1" Type="http://schemas.openxmlformats.org/officeDocument/2006/relationships/printerSettings" Target="../printerSettings/printerSettings185.bin"/><Relationship Id="rId6" Type="http://schemas.openxmlformats.org/officeDocument/2006/relationships/printerSettings" Target="../printerSettings/printerSettings190.bin"/><Relationship Id="rId11" Type="http://schemas.openxmlformats.org/officeDocument/2006/relationships/printerSettings" Target="../printerSettings/printerSettings195.bin"/><Relationship Id="rId5" Type="http://schemas.openxmlformats.org/officeDocument/2006/relationships/printerSettings" Target="../printerSettings/printerSettings189.bin"/><Relationship Id="rId15" Type="http://schemas.openxmlformats.org/officeDocument/2006/relationships/printerSettings" Target="../printerSettings/printerSettings199.bin"/><Relationship Id="rId23" Type="http://schemas.openxmlformats.org/officeDocument/2006/relationships/printerSettings" Target="../printerSettings/printerSettings207.bin"/><Relationship Id="rId10" Type="http://schemas.openxmlformats.org/officeDocument/2006/relationships/printerSettings" Target="../printerSettings/printerSettings194.bin"/><Relationship Id="rId19" Type="http://schemas.openxmlformats.org/officeDocument/2006/relationships/printerSettings" Target="../printerSettings/printerSettings203.bin"/><Relationship Id="rId4" Type="http://schemas.openxmlformats.org/officeDocument/2006/relationships/printerSettings" Target="../printerSettings/printerSettings188.bin"/><Relationship Id="rId9" Type="http://schemas.openxmlformats.org/officeDocument/2006/relationships/printerSettings" Target="../printerSettings/printerSettings193.bin"/><Relationship Id="rId14" Type="http://schemas.openxmlformats.org/officeDocument/2006/relationships/printerSettings" Target="../printerSettings/printerSettings198.bin"/><Relationship Id="rId22" Type="http://schemas.openxmlformats.org/officeDocument/2006/relationships/printerSettings" Target="../printerSettings/printerSettings20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view="pageBreakPreview" topLeftCell="D1" zoomScale="50" zoomScaleNormal="100" zoomScaleSheetLayoutView="70" workbookViewId="0">
      <selection activeCell="L7" sqref="L7"/>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187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186</v>
      </c>
      <c r="D6" s="36" t="s">
        <v>30</v>
      </c>
      <c r="E6" s="36">
        <v>84.1</v>
      </c>
      <c r="F6" s="45">
        <v>89.2</v>
      </c>
      <c r="G6" s="63" t="s">
        <v>92</v>
      </c>
      <c r="H6" s="89" t="str">
        <f>G6</f>
        <v>-</v>
      </c>
      <c r="I6" s="89" t="s">
        <v>92</v>
      </c>
      <c r="J6" s="120" t="s">
        <v>92</v>
      </c>
      <c r="K6" s="144" t="s">
        <v>92</v>
      </c>
      <c r="L6" s="162" t="s">
        <v>92</v>
      </c>
      <c r="M6" s="19"/>
      <c r="N6" s="27"/>
      <c r="O6" s="19"/>
      <c r="P6" s="19"/>
      <c r="Q6" s="19"/>
      <c r="R6" s="19"/>
      <c r="S6" s="27">
        <f>145.7/F6*100</f>
        <v>163.34080717488789</v>
      </c>
      <c r="T6" s="8" t="s">
        <v>253</v>
      </c>
    </row>
    <row r="7" spans="1:20" ht="252" x14ac:dyDescent="0.25">
      <c r="A7" s="24">
        <v>2</v>
      </c>
      <c r="B7" s="17">
        <v>1</v>
      </c>
      <c r="C7" s="8" t="s">
        <v>188</v>
      </c>
      <c r="D7" s="36" t="s">
        <v>189</v>
      </c>
      <c r="E7" s="36">
        <v>3482</v>
      </c>
      <c r="F7" s="21">
        <v>3648</v>
      </c>
      <c r="G7" s="63">
        <v>100</v>
      </c>
      <c r="H7" s="89">
        <v>40</v>
      </c>
      <c r="I7" s="89">
        <v>221</v>
      </c>
      <c r="J7" s="120" t="s">
        <v>308</v>
      </c>
      <c r="K7" s="120">
        <v>89</v>
      </c>
      <c r="L7" s="164">
        <v>825</v>
      </c>
      <c r="M7" s="27"/>
      <c r="N7" s="27"/>
      <c r="O7" s="19"/>
      <c r="P7" s="27"/>
      <c r="Q7" s="27"/>
      <c r="R7" s="19"/>
      <c r="S7" s="27">
        <f>Q7/F7*100</f>
        <v>0</v>
      </c>
      <c r="T7" s="8" t="s">
        <v>350</v>
      </c>
    </row>
    <row r="8" spans="1:20" ht="157.5" x14ac:dyDescent="0.25">
      <c r="A8" s="24">
        <v>3</v>
      </c>
      <c r="B8" s="17">
        <v>2</v>
      </c>
      <c r="C8" s="8" t="s">
        <v>190</v>
      </c>
      <c r="D8" s="36" t="s">
        <v>108</v>
      </c>
      <c r="E8" s="36">
        <v>89</v>
      </c>
      <c r="F8" s="21">
        <v>122</v>
      </c>
      <c r="G8" s="63">
        <v>2</v>
      </c>
      <c r="H8" s="89">
        <v>16</v>
      </c>
      <c r="I8" s="89">
        <v>18</v>
      </c>
      <c r="J8" s="144">
        <v>24</v>
      </c>
      <c r="K8" s="144">
        <v>16</v>
      </c>
      <c r="L8" s="13">
        <v>11</v>
      </c>
      <c r="M8" s="28"/>
      <c r="N8" s="28"/>
      <c r="O8" s="28"/>
      <c r="P8" s="28"/>
      <c r="Q8" s="28"/>
      <c r="R8" s="28"/>
      <c r="S8" s="27">
        <f>Q8/F8*100</f>
        <v>0</v>
      </c>
      <c r="T8" s="8" t="s">
        <v>348</v>
      </c>
    </row>
    <row r="9" spans="1:20" ht="346.5" x14ac:dyDescent="0.25">
      <c r="A9" s="24">
        <v>4</v>
      </c>
      <c r="B9" s="13">
        <v>3</v>
      </c>
      <c r="C9" s="8" t="s">
        <v>191</v>
      </c>
      <c r="D9" s="36" t="s">
        <v>189</v>
      </c>
      <c r="E9" s="36">
        <v>2410</v>
      </c>
      <c r="F9" s="21">
        <v>2460</v>
      </c>
      <c r="G9" s="63">
        <v>30</v>
      </c>
      <c r="H9" s="89">
        <v>54</v>
      </c>
      <c r="I9" s="89">
        <v>96</v>
      </c>
      <c r="J9" s="144">
        <v>74</v>
      </c>
      <c r="K9" s="144">
        <v>73</v>
      </c>
      <c r="L9" s="164">
        <v>767</v>
      </c>
      <c r="M9" s="29"/>
      <c r="N9" s="29"/>
      <c r="O9" s="29"/>
      <c r="P9" s="29"/>
      <c r="Q9" s="29"/>
      <c r="R9" s="19"/>
      <c r="S9" s="27">
        <f>Q9/F9*100</f>
        <v>0</v>
      </c>
      <c r="T9" s="32" t="s">
        <v>349</v>
      </c>
    </row>
  </sheetData>
  <customSheetViews>
    <customSheetView guid="{6AC0ED22-CCBF-444B-9F29-F3EDD4234483}" scale="69" showPageBreaks="1" hiddenColumns="1" view="pageBreakPreview" topLeftCell="D1">
      <selection activeCell="U12" sqref="U12"/>
      <pageMargins left="0.7" right="0.7" top="0.75" bottom="0.75" header="0.3" footer="0.3"/>
      <pageSetup paperSize="9" orientation="portrait" r:id="rId1"/>
    </customSheetView>
    <customSheetView guid="{06A69783-2FAA-4B05-9CD3-C97C7DF94659}" scale="69" showPageBreaks="1" hiddenColumns="1" view="pageBreakPreview">
      <selection activeCell="G6" sqref="G6:G9"/>
      <pageMargins left="0.7" right="0.7" top="0.75" bottom="0.75" header="0.3" footer="0.3"/>
      <pageSetup paperSize="9" orientation="portrait" r:id="rId2"/>
    </customSheetView>
    <customSheetView guid="{8E7CBF92-2A8A-4486-AE31-320A2A4BD935}" scale="69" showPageBreaks="1" hiddenColumns="1" view="pageBreakPreview">
      <selection activeCell="H6" sqref="H6:I9"/>
      <pageMargins left="0.7" right="0.7" top="0.75" bottom="0.75" header="0.3" footer="0.3"/>
      <pageSetup paperSize="9" orientation="portrait" r:id="rId3"/>
    </customSheetView>
    <customSheetView guid="{F48E67D2-2C8C-4D86-A2A9-F44F569AC752}" scale="69" showPageBreaks="1" hiddenColumns="1" view="pageBreakPreview">
      <selection activeCell="H8" sqref="H8"/>
      <pageMargins left="0.7" right="0.7" top="0.75" bottom="0.75" header="0.3" footer="0.3"/>
      <pageSetup paperSize="9" orientation="portrait" r:id="rId4"/>
    </customSheetView>
    <customSheetView guid="{B08D60EB-17AC-43BC-A2EA-BCC34DA15115}" scale="69" showPageBreaks="1" hiddenColumns="1" view="pageBreakPreview">
      <selection activeCell="G6" sqref="G6:G9"/>
      <pageMargins left="0.7" right="0.7" top="0.75" bottom="0.75" header="0.3" footer="0.3"/>
      <pageSetup paperSize="9" orientation="portrait" r:id="rId5"/>
    </customSheetView>
    <customSheetView guid="{E82CE51D-E642-4881-A0F3-F33C1C34AFA1}" scale="69" showPageBreaks="1" hiddenColumns="1" view="pageBreakPreview">
      <selection activeCell="H8" sqref="H8"/>
      <pageMargins left="0.7" right="0.7" top="0.75" bottom="0.75" header="0.3" footer="0.3"/>
      <pageSetup paperSize="9" orientation="portrait" r:id="rId6"/>
    </customSheetView>
    <customSheetView guid="{AA1E88D6-B765-4D8A-BB20-FCE31C48857F}" scale="55" showPageBreaks="1" hiddenColumns="1" view="pageBreakPreview">
      <selection activeCell="F7" sqref="F7"/>
      <pageMargins left="0.7" right="0.7" top="0.75" bottom="0.75" header="0.3" footer="0.3"/>
      <pageSetup paperSize="9" orientation="portrait" r:id="rId7"/>
    </customSheetView>
    <customSheetView guid="{DBB9E7F6-7701-4D52-8273-C96C8672D403}" showPageBreaks="1" hiddenColumns="1" view="pageBreakPreview" topLeftCell="C1">
      <selection activeCell="N7" sqref="N7"/>
      <pageMargins left="0.7" right="0.7" top="0.75" bottom="0.75" header="0.3" footer="0.3"/>
      <pageSetup paperSize="9" orientation="portrait" r:id="rId8"/>
    </customSheetView>
    <customSheetView guid="{0E67524B-A824-49FB-A67D-C1771603425D}" scale="69" showPageBreaks="1" hiddenColumns="1" view="pageBreakPreview">
      <selection activeCell="H8" sqref="H8"/>
      <pageMargins left="0.7" right="0.7" top="0.75" bottom="0.75" header="0.3" footer="0.3"/>
      <pageSetup paperSize="9" orientation="portrait" r:id="rId9"/>
    </customSheetView>
    <customSheetView guid="{80AD08A8-345A-453A-A104-5E3DA1078B6F}" scale="69" showPageBreaks="1" hiddenColumns="1" view="pageBreakPreview">
      <selection activeCell="H8" sqref="H8"/>
      <pageMargins left="0.7" right="0.7" top="0.75" bottom="0.75" header="0.3" footer="0.3"/>
      <pageSetup paperSize="9" orientation="portrait" r:id="rId10"/>
    </customSheetView>
    <customSheetView guid="{BEF67C10-7FC6-4F33-B3F9-204F29E3E218}" scale="69" showPageBreaks="1" hiddenColumns="1" view="pageBreakPreview">
      <selection activeCell="H8" sqref="H8"/>
      <pageMargins left="0.7" right="0.7" top="0.75" bottom="0.75" header="0.3" footer="0.3"/>
      <pageSetup paperSize="9" orientation="portrait" r:id="rId11"/>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2"/>
    </customSheetView>
    <customSheetView guid="{BC0D032C-B7DF-4F2E-B1DC-6C55D32E50A7}" scale="69" showPageBreaks="1" hiddenColumns="1" view="pageBreakPreview">
      <selection activeCell="G6" sqref="G6:G9"/>
      <pageMargins left="0.7" right="0.7" top="0.75" bottom="0.75" header="0.3" footer="0.3"/>
      <pageSetup paperSize="9" orientation="portrait" r:id="rId13"/>
    </customSheetView>
    <customSheetView guid="{7ECADF5B-4174-4035-8137-3D83A4A93CD5}" scale="69" showPageBreaks="1" hiddenColumns="1" view="pageBreakPreview">
      <selection activeCell="G6" sqref="G6:G9"/>
      <pageMargins left="0.7" right="0.7" top="0.75" bottom="0.75" header="0.3" footer="0.3"/>
      <pageSetup paperSize="9" orientation="portrait" r:id="rId14"/>
    </customSheetView>
    <customSheetView guid="{5F1BE36F-0832-42CE-A3FC-1A76BC593CBA}" scale="69" showPageBreaks="1" hiddenColumns="1" view="pageBreakPreview">
      <selection activeCell="G6" sqref="G6:G9"/>
      <pageMargins left="0.7" right="0.7" top="0.75" bottom="0.75" header="0.3" footer="0.3"/>
      <pageSetup paperSize="9" orientation="portrait" r:id="rId15"/>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16"/>
    </customSheetView>
    <customSheetView guid="{3A1AD47D-D360-494C-B851-D14B33F8032B}" scale="69" showPageBreaks="1" hiddenColumns="1" view="pageBreakPreview">
      <selection activeCell="H8" sqref="H8"/>
      <pageMargins left="0.7" right="0.7" top="0.75" bottom="0.75" header="0.3" footer="0.3"/>
      <pageSetup paperSize="9" orientation="portrait" r:id="rId17"/>
    </customSheetView>
    <customSheetView guid="{73C3B9D4-9210-43F5-9883-0E949EA0E341}" scale="55" showPageBreaks="1" hiddenColumns="1" view="pageBreakPreview" topLeftCell="D1">
      <selection activeCell="F7" sqref="F7"/>
      <pageMargins left="0.7" right="0.7" top="0.75" bottom="0.75" header="0.3" footer="0.3"/>
      <pageSetup paperSize="9" orientation="portrait" r:id="rId18"/>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19"/>
    </customSheetView>
    <customSheetView guid="{E5A2ECE4-B75B-45A2-AE22-0D04E85CEB66}" scale="69" showPageBreaks="1" hiddenColumns="1" view="pageBreakPreview">
      <selection activeCell="G6" sqref="G6:G9"/>
      <pageMargins left="0.7" right="0.7" top="0.75" bottom="0.75" header="0.3" footer="0.3"/>
      <pageSetup paperSize="9" orientation="portrait" r:id="rId20"/>
    </customSheetView>
    <customSheetView guid="{F1DC9DCC-06E3-4E7B-88AF-BCE58DCEC1FC}" scale="69" showPageBreaks="1" hiddenColumns="1" view="pageBreakPreview">
      <selection activeCell="G6" sqref="G6:G9"/>
      <pageMargins left="0.7" right="0.7" top="0.75" bottom="0.75" header="0.3" footer="0.3"/>
      <pageSetup paperSize="9" orientation="portrait" r:id="rId21"/>
    </customSheetView>
    <customSheetView guid="{AF8A7EC1-5680-4411-8CA7-5C7F5D245B03}" scale="50" showPageBreaks="1" hiddenColumns="1" view="pageBreakPreview" topLeftCell="D4">
      <selection activeCell="M7" sqref="M7"/>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181</v>
      </c>
      <c r="C5" s="166"/>
      <c r="D5" s="166"/>
      <c r="E5" s="166"/>
      <c r="F5" s="166"/>
      <c r="G5" s="166"/>
      <c r="H5" s="166"/>
      <c r="I5" s="166"/>
      <c r="J5" s="166"/>
      <c r="K5" s="166"/>
      <c r="L5" s="166"/>
      <c r="M5" s="166"/>
      <c r="N5" s="166"/>
      <c r="O5" s="166"/>
      <c r="P5" s="166"/>
      <c r="Q5" s="166"/>
      <c r="R5" s="166"/>
      <c r="S5" s="166"/>
      <c r="T5" s="167"/>
    </row>
    <row r="6" spans="1:20" s="146" customFormat="1" ht="24" customHeight="1" x14ac:dyDescent="0.25">
      <c r="A6" s="180">
        <v>1</v>
      </c>
      <c r="B6" s="182" t="s">
        <v>317</v>
      </c>
      <c r="C6" s="182" t="s">
        <v>318</v>
      </c>
      <c r="D6" s="71" t="s">
        <v>319</v>
      </c>
      <c r="E6" s="71">
        <v>35.5</v>
      </c>
      <c r="F6" s="148">
        <v>53.4</v>
      </c>
      <c r="G6" s="71" t="s">
        <v>92</v>
      </c>
      <c r="H6" s="71" t="s">
        <v>92</v>
      </c>
      <c r="I6" s="71" t="s">
        <v>92</v>
      </c>
      <c r="J6" s="71" t="s">
        <v>92</v>
      </c>
      <c r="K6" s="71" t="s">
        <v>92</v>
      </c>
      <c r="L6" s="71"/>
      <c r="M6" s="71"/>
      <c r="N6" s="71"/>
      <c r="O6" s="71"/>
      <c r="P6" s="71"/>
      <c r="Q6" s="71"/>
      <c r="R6" s="71"/>
      <c r="S6" s="147"/>
    </row>
    <row r="7" spans="1:20" s="146" customFormat="1" ht="23.25" customHeight="1" x14ac:dyDescent="0.25">
      <c r="A7" s="186"/>
      <c r="B7" s="187"/>
      <c r="C7" s="187"/>
      <c r="D7" s="71" t="s">
        <v>320</v>
      </c>
      <c r="E7" s="71">
        <v>2</v>
      </c>
      <c r="F7" s="148">
        <v>2</v>
      </c>
      <c r="G7" s="71" t="s">
        <v>92</v>
      </c>
      <c r="H7" s="71" t="s">
        <v>92</v>
      </c>
      <c r="I7" s="71" t="s">
        <v>92</v>
      </c>
      <c r="J7" s="71">
        <v>1</v>
      </c>
      <c r="K7" s="71" t="s">
        <v>92</v>
      </c>
      <c r="L7" s="71"/>
      <c r="M7" s="71"/>
      <c r="N7" s="71"/>
      <c r="O7" s="71"/>
      <c r="P7" s="71"/>
      <c r="Q7" s="71"/>
      <c r="R7" s="71"/>
      <c r="S7" s="147"/>
    </row>
    <row r="8" spans="1:20" s="146" customFormat="1" ht="24.75" customHeight="1" x14ac:dyDescent="0.25">
      <c r="A8" s="186"/>
      <c r="B8" s="187"/>
      <c r="C8" s="187"/>
      <c r="D8" s="71" t="s">
        <v>321</v>
      </c>
      <c r="E8" s="71">
        <v>0</v>
      </c>
      <c r="F8" s="148">
        <v>2</v>
      </c>
      <c r="G8" s="71" t="s">
        <v>92</v>
      </c>
      <c r="H8" s="71" t="s">
        <v>92</v>
      </c>
      <c r="I8" s="71" t="s">
        <v>92</v>
      </c>
      <c r="J8" s="71" t="s">
        <v>92</v>
      </c>
      <c r="K8" s="71" t="s">
        <v>92</v>
      </c>
      <c r="L8" s="71"/>
      <c r="M8" s="71"/>
      <c r="N8" s="71"/>
      <c r="O8" s="71"/>
      <c r="P8" s="71"/>
      <c r="Q8" s="71"/>
      <c r="R8" s="71"/>
      <c r="S8" s="147"/>
    </row>
    <row r="9" spans="1:20" s="146" customFormat="1" ht="24.75" customHeight="1" x14ac:dyDescent="0.25">
      <c r="A9" s="181"/>
      <c r="B9" s="183"/>
      <c r="C9" s="183"/>
      <c r="D9" s="71" t="s">
        <v>322</v>
      </c>
      <c r="E9" s="71">
        <v>3014</v>
      </c>
      <c r="F9" s="148">
        <v>3990.4</v>
      </c>
      <c r="G9" s="71" t="s">
        <v>92</v>
      </c>
      <c r="H9" s="71" t="s">
        <v>92</v>
      </c>
      <c r="I9" s="71" t="s">
        <v>92</v>
      </c>
      <c r="J9" s="71" t="s">
        <v>92</v>
      </c>
      <c r="K9" s="71" t="s">
        <v>92</v>
      </c>
      <c r="L9" s="71"/>
      <c r="M9" s="71"/>
      <c r="N9" s="71"/>
      <c r="O9" s="71"/>
      <c r="P9" s="71"/>
      <c r="Q9" s="71"/>
      <c r="R9" s="71"/>
      <c r="S9" s="147"/>
    </row>
    <row r="10" spans="1:20" ht="31.5" x14ac:dyDescent="0.25">
      <c r="A10" s="24">
        <v>2</v>
      </c>
      <c r="B10" s="17">
        <v>1</v>
      </c>
      <c r="C10" s="8" t="s">
        <v>183</v>
      </c>
      <c r="D10" s="23" t="s">
        <v>30</v>
      </c>
      <c r="E10" s="23">
        <v>80</v>
      </c>
      <c r="F10" s="10">
        <v>80</v>
      </c>
      <c r="G10" s="71" t="s">
        <v>92</v>
      </c>
      <c r="H10" s="107" t="s">
        <v>92</v>
      </c>
      <c r="I10" s="107" t="s">
        <v>92</v>
      </c>
      <c r="J10" s="143" t="s">
        <v>92</v>
      </c>
      <c r="K10" s="143" t="s">
        <v>92</v>
      </c>
      <c r="L10" s="23"/>
      <c r="M10" s="11"/>
      <c r="N10" s="11"/>
      <c r="O10" s="23"/>
      <c r="P10" s="11"/>
      <c r="Q10" s="11"/>
      <c r="R10" s="23"/>
      <c r="S10" s="11">
        <f>Q10/F11*100</f>
        <v>0</v>
      </c>
      <c r="T10" s="8"/>
    </row>
    <row r="11" spans="1:20" ht="31.5" x14ac:dyDescent="0.25">
      <c r="A11" s="180">
        <v>3</v>
      </c>
      <c r="B11" s="182">
        <v>2</v>
      </c>
      <c r="C11" s="8" t="s">
        <v>182</v>
      </c>
      <c r="D11" s="184" t="s">
        <v>108</v>
      </c>
      <c r="E11" s="23">
        <v>0</v>
      </c>
      <c r="F11" s="10">
        <v>1</v>
      </c>
      <c r="G11" s="71" t="s">
        <v>92</v>
      </c>
      <c r="H11" s="107" t="s">
        <v>92</v>
      </c>
      <c r="I11" s="107" t="s">
        <v>92</v>
      </c>
      <c r="J11" s="143" t="s">
        <v>92</v>
      </c>
      <c r="K11" s="143" t="s">
        <v>92</v>
      </c>
      <c r="L11" s="12"/>
      <c r="M11" s="12"/>
      <c r="N11" s="12"/>
      <c r="O11" s="12"/>
      <c r="P11" s="12"/>
      <c r="Q11" s="12"/>
      <c r="R11" s="12"/>
      <c r="S11" s="11">
        <f>Q11/F12*100</f>
        <v>0</v>
      </c>
      <c r="T11" s="8"/>
    </row>
    <row r="12" spans="1:20" ht="47.25" x14ac:dyDescent="0.25">
      <c r="A12" s="181"/>
      <c r="B12" s="183"/>
      <c r="C12" s="8" t="s">
        <v>185</v>
      </c>
      <c r="D12" s="185"/>
      <c r="E12" s="14">
        <v>0</v>
      </c>
      <c r="F12" s="10">
        <v>1</v>
      </c>
      <c r="G12" s="71" t="s">
        <v>92</v>
      </c>
      <c r="H12" s="112" t="s">
        <v>92</v>
      </c>
      <c r="I12" s="112" t="s">
        <v>92</v>
      </c>
      <c r="J12" s="112" t="s">
        <v>92</v>
      </c>
      <c r="K12" s="112" t="s">
        <v>92</v>
      </c>
      <c r="L12" s="43"/>
      <c r="M12" s="43"/>
      <c r="N12" s="43"/>
      <c r="O12" s="43"/>
      <c r="P12" s="43"/>
      <c r="Q12" s="43"/>
      <c r="R12" s="43"/>
      <c r="S12" s="43"/>
      <c r="T12" s="43"/>
    </row>
    <row r="13" spans="1:20" ht="63" x14ac:dyDescent="0.25">
      <c r="A13" s="25">
        <v>4</v>
      </c>
      <c r="B13" s="17">
        <v>3</v>
      </c>
      <c r="C13" s="8" t="s">
        <v>184</v>
      </c>
      <c r="D13" s="23" t="s">
        <v>30</v>
      </c>
      <c r="E13" s="23">
        <v>100</v>
      </c>
      <c r="F13" s="21">
        <v>100</v>
      </c>
      <c r="G13" s="71" t="s">
        <v>92</v>
      </c>
      <c r="H13" s="112" t="s">
        <v>92</v>
      </c>
      <c r="I13" s="112" t="s">
        <v>92</v>
      </c>
      <c r="J13" s="112" t="s">
        <v>92</v>
      </c>
      <c r="K13" s="112" t="s">
        <v>92</v>
      </c>
      <c r="L13" s="19"/>
      <c r="M13" s="29"/>
      <c r="N13" s="29"/>
      <c r="O13" s="29"/>
      <c r="P13" s="29"/>
      <c r="Q13" s="29"/>
      <c r="R13" s="19"/>
      <c r="S13" s="27">
        <f>Q13/F13*100</f>
        <v>0</v>
      </c>
      <c r="T13" s="72" t="s">
        <v>272</v>
      </c>
    </row>
    <row r="14" spans="1:20" ht="49.5" x14ac:dyDescent="0.25">
      <c r="A14" s="25">
        <v>5</v>
      </c>
      <c r="B14" s="71">
        <v>4</v>
      </c>
      <c r="C14" s="145" t="s">
        <v>315</v>
      </c>
      <c r="D14" s="71" t="s">
        <v>316</v>
      </c>
      <c r="E14" s="71" t="s">
        <v>92</v>
      </c>
      <c r="F14" s="148">
        <v>1</v>
      </c>
      <c r="G14" s="71" t="s">
        <v>92</v>
      </c>
      <c r="H14" s="71" t="s">
        <v>92</v>
      </c>
      <c r="I14" s="71" t="s">
        <v>92</v>
      </c>
      <c r="J14" s="71" t="s">
        <v>92</v>
      </c>
      <c r="K14" s="71" t="s">
        <v>92</v>
      </c>
      <c r="L14" s="19"/>
      <c r="M14" s="29"/>
      <c r="N14" s="29"/>
      <c r="O14" s="29"/>
      <c r="P14" s="29"/>
      <c r="Q14" s="29"/>
      <c r="R14" s="19"/>
      <c r="S14" s="27">
        <f>Q14/F14*100</f>
        <v>0</v>
      </c>
      <c r="T14" s="72"/>
    </row>
  </sheetData>
  <customSheetViews>
    <customSheetView guid="{6AC0ED22-CCBF-444B-9F29-F3EDD4234483}" scale="70" showPageBreaks="1" hiddenColumns="1" view="pageBreakPreview">
      <selection activeCell="T10" sqref="T10"/>
      <pageMargins left="0.7" right="0.7" top="0.75" bottom="0.75" header="0.3" footer="0.3"/>
      <pageSetup paperSize="9" orientation="portrait" r:id="rId1"/>
    </customSheetView>
    <customSheetView guid="{06A69783-2FAA-4B05-9CD3-C97C7DF94659}" scale="70" showPageBreaks="1" hiddenColumns="1" view="pageBreakPreview">
      <selection activeCell="T10" sqref="T10"/>
      <pageMargins left="0.7" right="0.7" top="0.75" bottom="0.75" header="0.3" footer="0.3"/>
      <pageSetup paperSize="9" orientation="portrait" r:id="rId2"/>
    </customSheetView>
    <customSheetView guid="{8E7CBF92-2A8A-4486-AE31-320A2A4BD935}" scale="70" showPageBreaks="1" hiddenColumns="1" view="pageBreakPreview">
      <selection activeCell="H6" sqref="H6:I10"/>
      <pageMargins left="0.7" right="0.7" top="0.75" bottom="0.75" header="0.3" footer="0.3"/>
      <pageSetup paperSize="9" orientation="portrait" r:id="rId3"/>
    </customSheetView>
    <customSheetView guid="{F48E67D2-2C8C-4D86-A2A9-F44F569AC752}" scale="70" showPageBreaks="1" hiddenColumns="1" view="pageBreakPreview">
      <selection activeCell="T10" sqref="T10"/>
      <pageMargins left="0.7" right="0.7" top="0.75" bottom="0.75" header="0.3" footer="0.3"/>
      <pageSetup paperSize="9" orientation="portrait" r:id="rId4"/>
    </customSheetView>
    <customSheetView guid="{B08D60EB-17AC-43BC-A2EA-BCC34DA15115}" scale="85" showPageBreaks="1" hiddenColumns="1" view="pageBreakPreview">
      <selection activeCell="E16" sqref="E16"/>
      <pageMargins left="0.7" right="0.7" top="0.75" bottom="0.75" header="0.3" footer="0.3"/>
      <pageSetup paperSize="9" orientation="portrait" r:id="rId5"/>
    </customSheetView>
    <customSheetView guid="{E82CE51D-E642-4881-A0F3-F33C1C34AFA1}" scale="70" showPageBreaks="1" hiddenColumns="1" view="pageBreakPreview">
      <selection activeCell="T10" sqref="T10"/>
      <pageMargins left="0.7" right="0.7" top="0.75" bottom="0.75" header="0.3" footer="0.3"/>
      <pageSetup paperSize="9" orientation="portrait" r:id="rId6"/>
    </customSheetView>
    <customSheetView guid="{AA1E88D6-B765-4D8A-BB20-FCE31C48857F}" scale="70" showPageBreaks="1" hiddenColumns="1" view="pageBreakPreview">
      <selection activeCell="T10" sqref="T10"/>
      <pageMargins left="0.7" right="0.7" top="0.75" bottom="0.75" header="0.3" footer="0.3"/>
      <pageSetup paperSize="9" orientation="portrait" r:id="rId7"/>
    </customSheetView>
    <customSheetView guid="{DBB9E7F6-7701-4D52-8273-C96C8672D403}" scale="70" showPageBreaks="1" hiddenColumns="1" view="pageBreakPreview">
      <selection activeCell="T10" sqref="T10"/>
      <pageMargins left="0.7" right="0.7" top="0.75" bottom="0.75" header="0.3" footer="0.3"/>
      <pageSetup paperSize="9" orientation="portrait" r:id="rId8"/>
    </customSheetView>
    <customSheetView guid="{0E67524B-A824-49FB-A67D-C1771603425D}" scale="70" showPageBreaks="1" hiddenColumns="1" view="pageBreakPreview">
      <selection activeCell="T10" sqref="T10"/>
      <pageMargins left="0.7" right="0.7" top="0.75" bottom="0.75" header="0.3" footer="0.3"/>
      <pageSetup paperSize="9" orientation="portrait" r:id="rId9"/>
    </customSheetView>
    <customSheetView guid="{80AD08A8-345A-453A-A104-5E3DA1078B6F}" scale="70" showPageBreaks="1" hiddenColumns="1" view="pageBreakPreview">
      <selection activeCell="T10" sqref="T10"/>
      <pageMargins left="0.7" right="0.7" top="0.75" bottom="0.75" header="0.3" footer="0.3"/>
      <pageSetup paperSize="9" orientation="portrait" r:id="rId10"/>
    </customSheetView>
    <customSheetView guid="{BEF67C10-7FC6-4F33-B3F9-204F29E3E218}" scale="70" showPageBreaks="1" hiddenColumns="1" view="pageBreakPreview">
      <selection activeCell="T10" sqref="T10"/>
      <pageMargins left="0.7" right="0.7" top="0.75" bottom="0.75" header="0.3" footer="0.3"/>
      <pageSetup paperSize="9" orientation="portrait" r:id="rId11"/>
    </customSheetView>
    <customSheetView guid="{6A6C9703-C16B-46D2-8CEE-AD24BCFE6CF3}" scale="70" showPageBreaks="1" hiddenColumns="1" view="pageBreakPreview">
      <selection activeCell="T10" sqref="T10"/>
      <pageMargins left="0.7" right="0.7" top="0.75" bottom="0.75" header="0.3" footer="0.3"/>
      <pageSetup paperSize="9" orientation="portrait" r:id="rId12"/>
    </customSheetView>
    <customSheetView guid="{BC0D032C-B7DF-4F2E-B1DC-6C55D32E50A7}" scale="70" showPageBreaks="1" hiddenColumns="1" view="pageBreakPreview">
      <selection activeCell="T10" sqref="T10"/>
      <pageMargins left="0.7" right="0.7" top="0.75" bottom="0.75" header="0.3" footer="0.3"/>
      <pageSetup paperSize="9" orientation="portrait" r:id="rId13"/>
    </customSheetView>
    <customSheetView guid="{7ECADF5B-4174-4035-8137-3D83A4A93CD5}" scale="70" showPageBreaks="1" hiddenColumns="1" view="pageBreakPreview">
      <selection activeCell="T10" sqref="T10"/>
      <pageMargins left="0.7" right="0.7" top="0.75" bottom="0.75" header="0.3" footer="0.3"/>
      <pageSetup paperSize="9" orientation="portrait" r:id="rId14"/>
    </customSheetView>
    <customSheetView guid="{5F1BE36F-0832-42CE-A3FC-1A76BC593CBA}" scale="85" showPageBreaks="1" hiddenColumns="1" view="pageBreakPreview">
      <selection activeCell="E16" sqref="E16"/>
      <pageMargins left="0.7" right="0.7" top="0.75" bottom="0.75" header="0.3" footer="0.3"/>
      <pageSetup paperSize="9" orientation="portrait" r:id="rId15"/>
    </customSheetView>
    <customSheetView guid="{2632A833-96F5-4A25-97EB-81ED19BC2F66}" scale="70" showPageBreaks="1" hiddenColumns="1" view="pageBreakPreview">
      <selection activeCell="T10" sqref="T10"/>
      <pageMargins left="0.7" right="0.7" top="0.75" bottom="0.75" header="0.3" footer="0.3"/>
      <pageSetup paperSize="9" orientation="portrait" r:id="rId16"/>
    </customSheetView>
    <customSheetView guid="{3A1AD47D-D360-494C-B851-D14B33F8032B}" scale="70" showPageBreaks="1" hiddenColumns="1" view="pageBreakPreview">
      <selection activeCell="T10" sqref="T10"/>
      <pageMargins left="0.7" right="0.7" top="0.75" bottom="0.75" header="0.3" footer="0.3"/>
      <pageSetup paperSize="9" orientation="portrait" r:id="rId17"/>
    </customSheetView>
    <customSheetView guid="{73C3B9D4-9210-43F5-9883-0E949EA0E341}" scale="70" showPageBreaks="1" hiddenColumns="1" view="pageBreakPreview">
      <selection activeCell="L6" sqref="L6"/>
      <pageMargins left="0.7" right="0.7" top="0.75" bottom="0.75" header="0.3" footer="0.3"/>
      <pageSetup paperSize="9" orientation="portrait" r:id="rId18"/>
    </customSheetView>
    <customSheetView guid="{29B41C1A-DE4D-4DEA-B90B-19C46C754CB5}" scale="70" showPageBreaks="1" hiddenColumns="1" view="pageBreakPreview">
      <selection activeCell="T10" sqref="T10"/>
      <pageMargins left="0.7" right="0.7" top="0.75" bottom="0.75" header="0.3" footer="0.3"/>
      <pageSetup paperSize="9" orientation="portrait" r:id="rId19"/>
    </customSheetView>
    <customSheetView guid="{E5A2ECE4-B75B-45A2-AE22-0D04E85CEB66}" scale="70" showPageBreaks="1" hiddenColumns="1" view="pageBreakPreview">
      <selection activeCell="T10" sqref="T10"/>
      <pageMargins left="0.7" right="0.7" top="0.75" bottom="0.75" header="0.3" footer="0.3"/>
      <pageSetup paperSize="9" orientation="portrait" r:id="rId20"/>
    </customSheetView>
    <customSheetView guid="{F1DC9DCC-06E3-4E7B-88AF-BCE58DCEC1FC}" scale="70" showPageBreaks="1" hiddenColumns="1" view="pageBreakPreview">
      <selection activeCell="T10" sqref="T10"/>
      <pageMargins left="0.7" right="0.7" top="0.75" bottom="0.75" header="0.3" footer="0.3"/>
      <pageSetup paperSize="9" orientation="portrait" r:id="rId21"/>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22"/>
    </customSheetView>
  </customSheetViews>
  <mergeCells count="15">
    <mergeCell ref="B5:T5"/>
    <mergeCell ref="D11:D12"/>
    <mergeCell ref="A11:A12"/>
    <mergeCell ref="B11:B12"/>
    <mergeCell ref="B1:T1"/>
    <mergeCell ref="A2:A3"/>
    <mergeCell ref="B2:B3"/>
    <mergeCell ref="C2:C3"/>
    <mergeCell ref="D2:D3"/>
    <mergeCell ref="E2:E3"/>
    <mergeCell ref="F2:F3"/>
    <mergeCell ref="G2:S2"/>
    <mergeCell ref="A6:A9"/>
    <mergeCell ref="B6:B9"/>
    <mergeCell ref="C6:C9"/>
  </mergeCells>
  <pageMargins left="0.7" right="0.7" top="0.75" bottom="0.75" header="0.3" footer="0.3"/>
  <pageSetup paperSize="9" orientation="portrait" r:id="rId2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55" zoomScaleNormal="55" zoomScaleSheetLayoutView="80" workbookViewId="0">
      <selection activeCell="I3" sqref="I3"/>
    </sheetView>
  </sheetViews>
  <sheetFormatPr defaultColWidth="9.140625" defaultRowHeight="15" x14ac:dyDescent="0.25"/>
  <cols>
    <col min="1" max="2" width="11.7109375" style="57" customWidth="1"/>
    <col min="3" max="3" width="39.140625" style="57" customWidth="1"/>
    <col min="4" max="5" width="18" style="57" customWidth="1"/>
    <col min="6" max="6" width="16.5703125" style="57" customWidth="1"/>
    <col min="7" max="7" width="12.85546875" style="57" customWidth="1"/>
    <col min="8" max="8" width="12.7109375" style="57" customWidth="1"/>
    <col min="9" max="9" width="13.28515625" style="57" customWidth="1"/>
    <col min="10" max="10" width="11.5703125" style="57" customWidth="1"/>
    <col min="11" max="12" width="10.85546875" style="57" customWidth="1"/>
    <col min="13" max="14" width="12.7109375" style="57" customWidth="1"/>
    <col min="15" max="15" width="12.42578125" style="57" customWidth="1"/>
    <col min="16" max="16" width="10.7109375" style="57" customWidth="1"/>
    <col min="17" max="17" width="11.140625" style="57" customWidth="1"/>
    <col min="18" max="18" width="17.28515625" style="57" customWidth="1"/>
    <col min="19" max="19" width="9.140625" style="57" hidden="1" customWidth="1"/>
    <col min="20" max="20" width="150" style="57" customWidth="1"/>
    <col min="21" max="16384" width="9.140625" style="57"/>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58" t="s">
        <v>5</v>
      </c>
      <c r="H3" s="58" t="s">
        <v>6</v>
      </c>
      <c r="I3" s="58" t="s">
        <v>7</v>
      </c>
      <c r="J3" s="58" t="s">
        <v>8</v>
      </c>
      <c r="K3" s="58" t="s">
        <v>9</v>
      </c>
      <c r="L3" s="58" t="s">
        <v>10</v>
      </c>
      <c r="M3" s="58" t="s">
        <v>11</v>
      </c>
      <c r="N3" s="58" t="s">
        <v>12</v>
      </c>
      <c r="O3" s="58" t="s">
        <v>13</v>
      </c>
      <c r="P3" s="58" t="s">
        <v>14</v>
      </c>
      <c r="Q3" s="58" t="s">
        <v>15</v>
      </c>
      <c r="R3" s="58" t="s">
        <v>16</v>
      </c>
      <c r="S3" s="58" t="s">
        <v>43</v>
      </c>
      <c r="T3" s="5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88" t="s">
        <v>285</v>
      </c>
      <c r="C5" s="189"/>
      <c r="D5" s="189"/>
      <c r="E5" s="189"/>
      <c r="F5" s="189"/>
      <c r="G5" s="189"/>
      <c r="H5" s="189"/>
      <c r="I5" s="189"/>
      <c r="J5" s="189"/>
      <c r="K5" s="189"/>
      <c r="L5" s="189"/>
      <c r="M5" s="189"/>
      <c r="N5" s="189"/>
      <c r="O5" s="189"/>
      <c r="P5" s="189"/>
      <c r="Q5" s="189"/>
      <c r="R5" s="189"/>
      <c r="S5" s="189"/>
      <c r="T5" s="190"/>
    </row>
    <row r="6" spans="1:20" customFormat="1" ht="47.25" x14ac:dyDescent="0.25">
      <c r="A6" s="24">
        <v>1</v>
      </c>
      <c r="B6" s="33" t="s">
        <v>19</v>
      </c>
      <c r="C6" s="32" t="s">
        <v>254</v>
      </c>
      <c r="D6" s="54" t="s">
        <v>255</v>
      </c>
      <c r="E6" s="61">
        <v>1048</v>
      </c>
      <c r="F6" s="62">
        <v>1039</v>
      </c>
      <c r="G6" s="63">
        <v>70.599999999999994</v>
      </c>
      <c r="H6" s="89">
        <v>102.3</v>
      </c>
      <c r="I6" s="127">
        <v>111</v>
      </c>
      <c r="J6" s="133">
        <v>64.8</v>
      </c>
      <c r="K6" s="19">
        <v>95.12</v>
      </c>
      <c r="L6" s="19"/>
      <c r="M6" s="19"/>
      <c r="N6" s="27"/>
      <c r="O6" s="19"/>
      <c r="P6" s="19"/>
      <c r="Q6" s="19"/>
      <c r="R6" s="19"/>
      <c r="S6" s="27">
        <f>145.7/F6*100</f>
        <v>14.023099133782482</v>
      </c>
      <c r="T6" s="18"/>
    </row>
    <row r="7" spans="1:20" customFormat="1" ht="78.75" x14ac:dyDescent="0.25">
      <c r="A7" s="24">
        <v>2</v>
      </c>
      <c r="B7" s="33" t="s">
        <v>24</v>
      </c>
      <c r="C7" s="32" t="s">
        <v>256</v>
      </c>
      <c r="D7" s="54" t="s">
        <v>30</v>
      </c>
      <c r="E7" s="59">
        <v>100</v>
      </c>
      <c r="F7" s="60">
        <v>89.7</v>
      </c>
      <c r="G7" s="63">
        <v>100</v>
      </c>
      <c r="H7" s="105">
        <v>100</v>
      </c>
      <c r="I7" s="127">
        <v>100</v>
      </c>
      <c r="J7" s="11">
        <v>100</v>
      </c>
      <c r="K7" s="27">
        <v>100</v>
      </c>
      <c r="L7" s="19"/>
      <c r="M7" s="27"/>
      <c r="N7" s="27"/>
      <c r="O7" s="19"/>
      <c r="P7" s="27"/>
      <c r="Q7" s="27"/>
      <c r="R7" s="19"/>
      <c r="S7" s="27">
        <f>Q7/F7*100</f>
        <v>0</v>
      </c>
      <c r="T7" s="18"/>
    </row>
    <row r="8" spans="1:20" customFormat="1" ht="126" x14ac:dyDescent="0.25">
      <c r="A8" s="24">
        <v>3</v>
      </c>
      <c r="B8" s="33" t="s">
        <v>28</v>
      </c>
      <c r="C8" s="32" t="s">
        <v>257</v>
      </c>
      <c r="D8" s="54" t="s">
        <v>30</v>
      </c>
      <c r="E8" s="11">
        <v>90</v>
      </c>
      <c r="F8" s="60">
        <v>91</v>
      </c>
      <c r="G8" s="63">
        <v>8.3000000000000007</v>
      </c>
      <c r="H8" s="105">
        <v>4.2</v>
      </c>
      <c r="I8" s="127">
        <v>41.5</v>
      </c>
      <c r="J8" s="133">
        <v>23.9</v>
      </c>
      <c r="K8" s="19">
        <v>6.23</v>
      </c>
      <c r="L8" s="28"/>
      <c r="M8" s="28"/>
      <c r="N8" s="28"/>
      <c r="O8" s="28"/>
      <c r="P8" s="28"/>
      <c r="Q8" s="28"/>
      <c r="R8" s="28"/>
      <c r="S8" s="27">
        <f>Q8/F8*100</f>
        <v>0</v>
      </c>
      <c r="T8" s="18"/>
    </row>
    <row r="9" spans="1:20" customFormat="1" ht="47.25" x14ac:dyDescent="0.25">
      <c r="A9" s="25">
        <v>4</v>
      </c>
      <c r="B9" s="35" t="s">
        <v>50</v>
      </c>
      <c r="C9" s="32" t="s">
        <v>258</v>
      </c>
      <c r="D9" s="54" t="s">
        <v>255</v>
      </c>
      <c r="E9" s="56">
        <v>49.4</v>
      </c>
      <c r="F9" s="45">
        <v>47</v>
      </c>
      <c r="G9" s="63">
        <v>21.6</v>
      </c>
      <c r="H9" s="89">
        <v>21.6</v>
      </c>
      <c r="I9" s="127">
        <v>21.6</v>
      </c>
      <c r="J9" s="133">
        <v>20.2</v>
      </c>
      <c r="K9" s="19">
        <v>21.62</v>
      </c>
      <c r="L9" s="19"/>
      <c r="M9" s="29"/>
      <c r="N9" s="29"/>
      <c r="O9" s="29"/>
      <c r="P9" s="29"/>
      <c r="Q9" s="29"/>
      <c r="R9" s="19"/>
      <c r="S9" s="27">
        <f>Q9/F9*100</f>
        <v>0</v>
      </c>
      <c r="T9" s="18"/>
    </row>
    <row r="10" spans="1:20" customFormat="1" ht="94.5" x14ac:dyDescent="0.25">
      <c r="A10" s="25">
        <v>5</v>
      </c>
      <c r="B10" s="35" t="s">
        <v>52</v>
      </c>
      <c r="C10" s="32" t="s">
        <v>259</v>
      </c>
      <c r="D10" s="54" t="s">
        <v>255</v>
      </c>
      <c r="E10" s="56">
        <v>50</v>
      </c>
      <c r="F10" s="21">
        <v>52</v>
      </c>
      <c r="G10" s="63">
        <v>14</v>
      </c>
      <c r="H10" s="89">
        <v>6</v>
      </c>
      <c r="I10" s="127">
        <v>29</v>
      </c>
      <c r="J10" s="133">
        <v>11</v>
      </c>
      <c r="K10" s="19">
        <v>2</v>
      </c>
      <c r="L10" s="19"/>
      <c r="M10" s="19"/>
      <c r="N10" s="19"/>
      <c r="O10" s="19"/>
      <c r="P10" s="19"/>
      <c r="Q10" s="19"/>
      <c r="R10" s="29"/>
      <c r="S10" s="27">
        <f t="shared" ref="S10" si="0">Q10/F10*100</f>
        <v>0</v>
      </c>
      <c r="T10" s="18"/>
    </row>
    <row r="11" spans="1:20" customFormat="1" ht="63" x14ac:dyDescent="0.25">
      <c r="A11" s="25">
        <v>6</v>
      </c>
      <c r="B11" s="35" t="s">
        <v>53</v>
      </c>
      <c r="C11" s="32" t="s">
        <v>260</v>
      </c>
      <c r="D11" s="54" t="s">
        <v>255</v>
      </c>
      <c r="E11" s="56">
        <v>205</v>
      </c>
      <c r="F11" s="21">
        <v>198</v>
      </c>
      <c r="G11" s="15">
        <v>10.1</v>
      </c>
      <c r="H11" s="15">
        <v>13</v>
      </c>
      <c r="I11" s="16">
        <v>14.4</v>
      </c>
      <c r="J11" s="15">
        <v>8.6</v>
      </c>
      <c r="K11" s="30">
        <v>20.18</v>
      </c>
      <c r="L11" s="31"/>
      <c r="M11" s="30"/>
      <c r="N11" s="30"/>
      <c r="O11" s="30"/>
      <c r="P11" s="30"/>
      <c r="Q11" s="30"/>
      <c r="R11" s="26"/>
      <c r="S11" s="27">
        <f>O11/F11*100</f>
        <v>0</v>
      </c>
      <c r="T11" s="18"/>
    </row>
  </sheetData>
  <customSheetViews>
    <customSheetView guid="{6AC0ED22-CCBF-444B-9F29-F3EDD4234483}" scale="55" showPageBreaks="1" hiddenColumns="1" view="pageBreakPreview">
      <selection activeCell="E8" sqref="E8"/>
      <pageMargins left="0.7" right="0.7" top="0.75" bottom="0.75" header="0.3" footer="0.3"/>
      <pageSetup paperSize="9" orientation="portrait" r:id="rId1"/>
    </customSheetView>
    <customSheetView guid="{06A69783-2FAA-4B05-9CD3-C97C7DF94659}" scale="55" showPageBreaks="1" hiddenColumns="1" view="pageBreakPreview">
      <selection activeCell="E8" sqref="E8"/>
      <pageMargins left="0.7" right="0.7" top="0.75" bottom="0.75" header="0.3" footer="0.3"/>
      <pageSetup paperSize="9" orientation="portrait" r:id="rId2"/>
    </customSheetView>
    <customSheetView guid="{8E7CBF92-2A8A-4486-AE31-320A2A4BD935}" scale="55" showPageBreaks="1" hiddenColumns="1" view="pageBreakPreview">
      <selection activeCell="I6" sqref="I6:I11"/>
      <pageMargins left="0.7" right="0.7" top="0.75" bottom="0.75" header="0.3" footer="0.3"/>
      <pageSetup paperSize="9" orientation="portrait" r:id="rId3"/>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4"/>
    </customSheetView>
    <customSheetView guid="{B08D60EB-17AC-43BC-A2EA-BCC34DA15115}" scale="55" showPageBreaks="1" hiddenColumns="1" view="pageBreakPreview">
      <selection activeCell="E8" sqref="E8"/>
      <pageMargins left="0.7" right="0.7" top="0.75" bottom="0.75" header="0.3" footer="0.3"/>
      <pageSetup paperSize="9" orientation="portrait" r:id="rId5"/>
    </customSheetView>
    <customSheetView guid="{E82CE51D-E642-4881-A0F3-F33C1C34AFA1}" scale="55" showPageBreaks="1" hiddenColumns="1" view="pageBreakPreview">
      <selection activeCell="L6" sqref="L6"/>
      <pageMargins left="0.7" right="0.7" top="0.75" bottom="0.75" header="0.3" footer="0.3"/>
      <pageSetup paperSize="9" orientation="portrait" r:id="rId6"/>
    </customSheetView>
    <customSheetView guid="{AA1E88D6-B765-4D8A-BB20-FCE31C48857F}" scale="90" showPageBreaks="1" hiddenColumns="1" view="pageBreakPreview" topLeftCell="F1">
      <selection activeCell="I10" sqref="I10"/>
      <pageMargins left="0.7" right="0.7" top="0.75" bottom="0.75" header="0.3" footer="0.3"/>
      <pageSetup paperSize="9" orientation="portrait" r:id="rId7"/>
    </customSheetView>
    <customSheetView guid="{DBB9E7F6-7701-4D52-8273-C96C8672D403}" scale="55" showPageBreaks="1" hiddenColumns="1" view="pageBreakPreview">
      <selection activeCell="E8" sqref="E8"/>
      <pageMargins left="0.7" right="0.7" top="0.75" bottom="0.75" header="0.3" footer="0.3"/>
      <pageSetup paperSize="9" orientation="portrait" r:id="rId8"/>
    </customSheetView>
    <customSheetView guid="{0E67524B-A824-49FB-A67D-C1771603425D}" scale="95" showPageBreaks="1" hiddenColumns="1" view="pageBreakPreview" topLeftCell="A6">
      <selection activeCell="I8" sqref="I8"/>
      <pageMargins left="0.7" right="0.7" top="0.75" bottom="0.75" header="0.3" footer="0.3"/>
      <pageSetup paperSize="9" orientation="portrait" r:id="rId9"/>
    </customSheetView>
    <customSheetView guid="{80AD08A8-345A-453A-A104-5E3DA1078B6F}" scale="55" showPageBreaks="1" hiddenColumns="1" view="pageBreakPreview">
      <selection activeCell="J10" sqref="J10"/>
      <pageMargins left="0.7" right="0.7" top="0.75" bottom="0.75" header="0.3" footer="0.3"/>
      <pageSetup paperSize="9" orientation="portrait" r:id="rId10"/>
    </customSheetView>
    <customSheetView guid="{BEF67C10-7FC6-4F33-B3F9-204F29E3E218}" scale="55" showPageBreaks="1" hiddenColumns="1" view="pageBreakPreview">
      <selection activeCell="E8" sqref="E8"/>
      <pageMargins left="0.7" right="0.7" top="0.75" bottom="0.75" header="0.3" footer="0.3"/>
      <pageSetup paperSize="9" orientation="portrait" r:id="rId11"/>
    </customSheetView>
    <customSheetView guid="{6A6C9703-C16B-46D2-8CEE-AD24BCFE6CF3}" scale="55" showPageBreaks="1" hiddenColumns="1" view="pageBreakPreview">
      <selection activeCell="E8" sqref="E8"/>
      <pageMargins left="0.7" right="0.7" top="0.75" bottom="0.75" header="0.3" footer="0.3"/>
      <pageSetup paperSize="9" orientation="portrait" r:id="rId12"/>
    </customSheetView>
    <customSheetView guid="{BC0D032C-B7DF-4F2E-B1DC-6C55D32E50A7}" scale="55" showPageBreaks="1" hiddenColumns="1" view="pageBreakPreview">
      <selection activeCell="E8" sqref="E8"/>
      <pageMargins left="0.7" right="0.7" top="0.75" bottom="0.75" header="0.3" footer="0.3"/>
      <pageSetup paperSize="9" orientation="portrait" r:id="rId13"/>
    </customSheetView>
    <customSheetView guid="{7ECADF5B-4174-4035-8137-3D83A4A93CD5}" scale="55" showPageBreaks="1" hiddenColumns="1" view="pageBreakPreview">
      <selection activeCell="E8" sqref="E8"/>
      <pageMargins left="0.7" right="0.7" top="0.75" bottom="0.75" header="0.3" footer="0.3"/>
      <pageSetup paperSize="9" orientation="portrait" r:id="rId14"/>
    </customSheetView>
    <customSheetView guid="{5F1BE36F-0832-42CE-A3FC-1A76BC593CBA}" scale="55" showPageBreaks="1" hiddenColumns="1" view="pageBreakPreview">
      <selection activeCell="E8" sqref="E8"/>
      <pageMargins left="0.7" right="0.7" top="0.75" bottom="0.75" header="0.3" footer="0.3"/>
      <pageSetup paperSize="9" orientation="portrait" r:id="rId15"/>
    </customSheetView>
    <customSheetView guid="{2632A833-96F5-4A25-97EB-81ED19BC2F66}" scale="55" showPageBreaks="1" hiddenColumns="1" view="pageBreakPreview">
      <selection activeCell="E8" sqref="E8"/>
      <pageMargins left="0.7" right="0.7" top="0.75" bottom="0.75" header="0.3" footer="0.3"/>
      <pageSetup paperSize="9" orientation="portrait" r:id="rId16"/>
    </customSheetView>
    <customSheetView guid="{3A1AD47D-D360-494C-B851-D14B33F8032B}" scale="55" showPageBreaks="1" hiddenColumns="1" view="pageBreakPreview">
      <selection activeCell="E8" sqref="E8"/>
      <pageMargins left="0.7" right="0.7" top="0.75" bottom="0.75" header="0.3" footer="0.3"/>
      <pageSetup paperSize="9" orientation="portrait" r:id="rId17"/>
    </customSheetView>
    <customSheetView guid="{73C3B9D4-9210-43F5-9883-0E949EA0E341}" scale="55" showPageBreaks="1" hiddenColumns="1" view="pageBreakPreview">
      <selection activeCell="I6" sqref="I6:I11"/>
      <pageMargins left="0.7" right="0.7" top="0.75" bottom="0.75" header="0.3" footer="0.3"/>
      <pageSetup paperSize="9" orientation="portrait" r:id="rId18"/>
    </customSheetView>
    <customSheetView guid="{29B41C1A-DE4D-4DEA-B90B-19C46C754CB5}" scale="55" showPageBreaks="1" hiddenColumns="1" view="pageBreakPreview">
      <selection activeCell="E8" sqref="E8"/>
      <pageMargins left="0.7" right="0.7" top="0.75" bottom="0.75" header="0.3" footer="0.3"/>
      <pageSetup paperSize="9" orientation="portrait" r:id="rId19"/>
    </customSheetView>
    <customSheetView guid="{E5A2ECE4-B75B-45A2-AE22-0D04E85CEB66}" scale="55" showPageBreaks="1" hiddenColumns="1" view="pageBreakPreview">
      <selection activeCell="E8" sqref="E8"/>
      <pageMargins left="0.7" right="0.7" top="0.75" bottom="0.75" header="0.3" footer="0.3"/>
      <pageSetup paperSize="9" orientation="portrait" r:id="rId20"/>
    </customSheetView>
    <customSheetView guid="{F1DC9DCC-06E3-4E7B-88AF-BCE58DCEC1FC}" scale="55" showPageBreaks="1" hiddenColumns="1" view="pageBreakPreview">
      <selection activeCell="E8" sqref="E8"/>
      <pageMargins left="0.7" right="0.7" top="0.75" bottom="0.75" header="0.3" footer="0.3"/>
      <pageSetup paperSize="9" orientation="portrait" r:id="rId21"/>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view="pageBreakPreview" zoomScale="55" zoomScaleNormal="100" zoomScaleSheetLayoutView="5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192</v>
      </c>
      <c r="C5" s="166"/>
      <c r="D5" s="166"/>
      <c r="E5" s="166"/>
      <c r="F5" s="166"/>
      <c r="G5" s="166"/>
      <c r="H5" s="166"/>
      <c r="I5" s="166"/>
      <c r="J5" s="166"/>
      <c r="K5" s="166"/>
      <c r="L5" s="166"/>
      <c r="M5" s="166"/>
      <c r="N5" s="166"/>
      <c r="O5" s="166"/>
      <c r="P5" s="166"/>
      <c r="Q5" s="166"/>
      <c r="R5" s="166"/>
      <c r="S5" s="166"/>
      <c r="T5" s="167"/>
    </row>
    <row r="6" spans="1:20" ht="47.25" x14ac:dyDescent="0.25">
      <c r="A6" s="24">
        <v>1</v>
      </c>
      <c r="B6" s="17" t="s">
        <v>19</v>
      </c>
      <c r="C6" s="8" t="s">
        <v>193</v>
      </c>
      <c r="D6" s="23" t="s">
        <v>26</v>
      </c>
      <c r="E6" s="23">
        <v>1</v>
      </c>
      <c r="F6" s="10">
        <v>1</v>
      </c>
      <c r="G6" s="65" t="s">
        <v>62</v>
      </c>
      <c r="H6" s="113" t="s">
        <v>62</v>
      </c>
      <c r="I6" s="113" t="s">
        <v>62</v>
      </c>
      <c r="J6" s="154" t="s">
        <v>62</v>
      </c>
      <c r="K6" s="154" t="s">
        <v>62</v>
      </c>
      <c r="L6" s="23"/>
      <c r="M6" s="23"/>
      <c r="N6" s="11"/>
      <c r="O6" s="23"/>
      <c r="P6" s="23"/>
      <c r="Q6" s="23"/>
      <c r="R6" s="23"/>
      <c r="S6" s="11">
        <f>145.7/F6*100</f>
        <v>14569.999999999998</v>
      </c>
      <c r="T6" s="8"/>
    </row>
    <row r="7" spans="1:20" ht="78.75" x14ac:dyDescent="0.25">
      <c r="A7" s="24">
        <v>2</v>
      </c>
      <c r="B7" s="17" t="s">
        <v>24</v>
      </c>
      <c r="C7" s="8" t="s">
        <v>194</v>
      </c>
      <c r="D7" s="23" t="s">
        <v>30</v>
      </c>
      <c r="E7" s="23">
        <v>100</v>
      </c>
      <c r="F7" s="10">
        <v>100</v>
      </c>
      <c r="G7" s="65">
        <v>100</v>
      </c>
      <c r="H7" s="113">
        <v>100</v>
      </c>
      <c r="I7" s="113">
        <v>100</v>
      </c>
      <c r="J7" s="154">
        <v>100</v>
      </c>
      <c r="K7" s="154">
        <v>100</v>
      </c>
      <c r="L7" s="23"/>
      <c r="M7" s="11"/>
      <c r="N7" s="11"/>
      <c r="O7" s="23"/>
      <c r="P7" s="11"/>
      <c r="Q7" s="11"/>
      <c r="R7" s="23"/>
      <c r="S7" s="11" t="e">
        <f>Q7/#REF!*100</f>
        <v>#REF!</v>
      </c>
      <c r="T7" s="8"/>
    </row>
    <row r="8" spans="1:20" ht="94.5" x14ac:dyDescent="0.25">
      <c r="A8" s="44">
        <v>3</v>
      </c>
      <c r="B8" s="17" t="s">
        <v>28</v>
      </c>
      <c r="C8" s="8" t="s">
        <v>195</v>
      </c>
      <c r="D8" s="23" t="s">
        <v>30</v>
      </c>
      <c r="E8" s="23">
        <v>100</v>
      </c>
      <c r="F8" s="10">
        <v>100</v>
      </c>
      <c r="G8" s="65">
        <v>100</v>
      </c>
      <c r="H8" s="113">
        <v>100</v>
      </c>
      <c r="I8" s="113">
        <v>100</v>
      </c>
      <c r="J8" s="154">
        <v>100</v>
      </c>
      <c r="K8" s="154">
        <v>100</v>
      </c>
      <c r="L8" s="43"/>
      <c r="M8" s="43"/>
      <c r="N8" s="43"/>
      <c r="O8" s="43"/>
      <c r="P8" s="43"/>
      <c r="Q8" s="43"/>
      <c r="R8" s="43"/>
      <c r="S8" s="43"/>
      <c r="T8" s="43"/>
    </row>
    <row r="9" spans="1:20" ht="47.25" x14ac:dyDescent="0.25">
      <c r="A9" s="25">
        <v>4</v>
      </c>
      <c r="B9" s="13" t="s">
        <v>50</v>
      </c>
      <c r="C9" s="8" t="s">
        <v>196</v>
      </c>
      <c r="D9" s="23" t="s">
        <v>30</v>
      </c>
      <c r="E9" s="23">
        <v>100</v>
      </c>
      <c r="F9" s="10">
        <v>100</v>
      </c>
      <c r="G9" s="65">
        <v>100</v>
      </c>
      <c r="H9" s="113">
        <v>100</v>
      </c>
      <c r="I9" s="113">
        <v>100</v>
      </c>
      <c r="J9" s="154">
        <v>100</v>
      </c>
      <c r="K9" s="154">
        <v>100</v>
      </c>
      <c r="L9" s="19"/>
      <c r="M9" s="29"/>
      <c r="N9" s="29"/>
      <c r="O9" s="29"/>
      <c r="P9" s="29"/>
      <c r="Q9" s="29"/>
      <c r="R9" s="19"/>
      <c r="S9" s="27">
        <f>Q9/F9*100</f>
        <v>0</v>
      </c>
      <c r="T9" s="18"/>
    </row>
  </sheetData>
  <customSheetViews>
    <customSheetView guid="{6AC0ED22-CCBF-444B-9F29-F3EDD4234483}" scale="55" showPageBreaks="1" hiddenColumns="1" view="pageBreakPreview">
      <selection activeCell="F8" sqref="F8"/>
      <pageMargins left="0.7" right="0.7" top="0.75" bottom="0.75" header="0.3" footer="0.3"/>
      <pageSetup paperSize="9" orientation="portrait" r:id="rId1"/>
    </customSheetView>
    <customSheetView guid="{06A69783-2FAA-4B05-9CD3-C97C7DF94659}" scale="55" showPageBreaks="1" hiddenColumns="1" view="pageBreakPreview">
      <selection activeCell="F8" sqref="F8"/>
      <pageMargins left="0.7" right="0.7" top="0.75" bottom="0.75" header="0.3" footer="0.3"/>
      <pageSetup paperSize="9" orientation="portrait" r:id="rId2"/>
    </customSheetView>
    <customSheetView guid="{8E7CBF92-2A8A-4486-AE31-320A2A4BD935}" scale="50" showPageBreaks="1" hiddenColumns="1" view="pageBreakPreview">
      <selection activeCell="L9" sqref="L9"/>
      <pageMargins left="0.7" right="0.7" top="0.75" bottom="0.75" header="0.3" footer="0.3"/>
      <pageSetup paperSize="9" orientation="portrait" r:id="rId3"/>
    </customSheetView>
    <customSheetView guid="{F48E67D2-2C8C-4D86-A2A9-F44F569AC752}" scale="55" showPageBreaks="1" hiddenColumns="1" view="pageBreakPreview">
      <selection activeCell="F8" sqref="F8"/>
      <pageMargins left="0.7" right="0.7" top="0.75" bottom="0.75" header="0.3" footer="0.3"/>
      <pageSetup paperSize="9" orientation="portrait" r:id="rId4"/>
    </customSheetView>
    <customSheetView guid="{B08D60EB-17AC-43BC-A2EA-BCC34DA15115}" scale="70" showPageBreaks="1" hiddenColumns="1" view="pageBreakPreview" topLeftCell="D1">
      <selection activeCell="M8" sqref="M8"/>
      <pageMargins left="0.7" right="0.7" top="0.75" bottom="0.75" header="0.3" footer="0.3"/>
      <pageSetup paperSize="9" orientation="portrait" r:id="rId5"/>
    </customSheetView>
    <customSheetView guid="{E82CE51D-E642-4881-A0F3-F33C1C34AFA1}" scale="55" showPageBreaks="1" hiddenColumns="1" view="pageBreakPreview">
      <selection activeCell="F8" sqref="F8"/>
      <pageMargins left="0.7" right="0.7" top="0.75" bottom="0.75" header="0.3" footer="0.3"/>
      <pageSetup paperSize="9" orientation="portrait" r:id="rId6"/>
    </customSheetView>
    <customSheetView guid="{AA1E88D6-B765-4D8A-BB20-FCE31C48857F}" scale="55" showPageBreaks="1" hiddenColumns="1" view="pageBreakPreview">
      <selection activeCell="F8" sqref="F8"/>
      <pageMargins left="0.7" right="0.7" top="0.75" bottom="0.75" header="0.3" footer="0.3"/>
      <pageSetup paperSize="9" orientation="portrait" r:id="rId7"/>
    </customSheetView>
    <customSheetView guid="{DBB9E7F6-7701-4D52-8273-C96C8672D403}" scale="55" showPageBreaks="1" hiddenColumns="1" view="pageBreakPreview">
      <selection activeCell="F8" sqref="F8"/>
      <pageMargins left="0.7" right="0.7" top="0.75" bottom="0.75" header="0.3" footer="0.3"/>
      <pageSetup paperSize="9" orientation="portrait" r:id="rId8"/>
    </customSheetView>
    <customSheetView guid="{0E67524B-A824-49FB-A67D-C1771603425D}" scale="55" showPageBreaks="1" hiddenColumns="1" view="pageBreakPreview">
      <selection activeCell="F8" sqref="F8"/>
      <pageMargins left="0.7" right="0.7" top="0.75" bottom="0.75" header="0.3" footer="0.3"/>
      <pageSetup paperSize="9" orientation="portrait" r:id="rId9"/>
    </customSheetView>
    <customSheetView guid="{80AD08A8-345A-453A-A104-5E3DA1078B6F}" scale="55" showPageBreaks="1" hiddenColumns="1" view="pageBreakPreview">
      <selection activeCell="F8" sqref="F8"/>
      <pageMargins left="0.7" right="0.7" top="0.75" bottom="0.75" header="0.3" footer="0.3"/>
      <pageSetup paperSize="9" orientation="portrait" r:id="rId10"/>
    </customSheetView>
    <customSheetView guid="{BEF67C10-7FC6-4F33-B3F9-204F29E3E218}" scale="55" showPageBreaks="1" hiddenColumns="1" view="pageBreakPreview">
      <selection activeCell="F8" sqref="F8"/>
      <pageMargins left="0.7" right="0.7" top="0.75" bottom="0.75" header="0.3" footer="0.3"/>
      <pageSetup paperSize="9" orientation="portrait" r:id="rId11"/>
    </customSheetView>
    <customSheetView guid="{6A6C9703-C16B-46D2-8CEE-AD24BCFE6CF3}" scale="55" showPageBreaks="1" hiddenColumns="1" view="pageBreakPreview">
      <selection activeCell="F8" sqref="F8"/>
      <pageMargins left="0.7" right="0.7" top="0.75" bottom="0.75" header="0.3" footer="0.3"/>
      <pageSetup paperSize="9" orientation="portrait" r:id="rId12"/>
    </customSheetView>
    <customSheetView guid="{BC0D032C-B7DF-4F2E-B1DC-6C55D32E50A7}" scale="55" showPageBreaks="1" hiddenColumns="1" view="pageBreakPreview">
      <selection activeCell="F8" sqref="F8"/>
      <pageMargins left="0.7" right="0.7" top="0.75" bottom="0.75" header="0.3" footer="0.3"/>
      <pageSetup paperSize="9" orientation="portrait" r:id="rId13"/>
    </customSheetView>
    <customSheetView guid="{7ECADF5B-4174-4035-8137-3D83A4A93CD5}" scale="55" showPageBreaks="1" hiddenColumns="1" view="pageBreakPreview">
      <selection activeCell="F8" sqref="F8"/>
      <pageMargins left="0.7" right="0.7" top="0.75" bottom="0.75" header="0.3" footer="0.3"/>
      <pageSetup paperSize="9" orientation="portrait" r:id="rId14"/>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15"/>
    </customSheetView>
    <customSheetView guid="{2632A833-96F5-4A25-97EB-81ED19BC2F66}" scale="55" showPageBreaks="1" hiddenColumns="1" view="pageBreakPreview">
      <selection activeCell="F8" sqref="F8"/>
      <pageMargins left="0.7" right="0.7" top="0.75" bottom="0.75" header="0.3" footer="0.3"/>
      <pageSetup paperSize="9" orientation="portrait" r:id="rId16"/>
    </customSheetView>
    <customSheetView guid="{3A1AD47D-D360-494C-B851-D14B33F8032B}" scale="55" showPageBreaks="1" hiddenColumns="1" view="pageBreakPreview">
      <selection activeCell="F8" sqref="F8"/>
      <pageMargins left="0.7" right="0.7" top="0.75" bottom="0.75" header="0.3" footer="0.3"/>
      <pageSetup paperSize="9" orientation="portrait" r:id="rId17"/>
    </customSheetView>
    <customSheetView guid="{73C3B9D4-9210-43F5-9883-0E949EA0E341}" scale="55" showPageBreaks="1" hiddenColumns="1" view="pageBreakPreview">
      <selection activeCell="H6" sqref="H6:I9"/>
      <pageMargins left="0.7" right="0.7" top="0.75" bottom="0.75" header="0.3" footer="0.3"/>
      <pageSetup paperSize="9" orientation="portrait" r:id="rId18"/>
    </customSheetView>
    <customSheetView guid="{29B41C1A-DE4D-4DEA-B90B-19C46C754CB5}" scale="55" showPageBreaks="1" hiddenColumns="1" view="pageBreakPreview">
      <selection activeCell="F8" sqref="F8"/>
      <pageMargins left="0.7" right="0.7" top="0.75" bottom="0.75" header="0.3" footer="0.3"/>
      <pageSetup paperSize="9" orientation="portrait" r:id="rId19"/>
    </customSheetView>
    <customSheetView guid="{E5A2ECE4-B75B-45A2-AE22-0D04E85CEB66}" scale="55" showPageBreaks="1" hiddenColumns="1" view="pageBreakPreview">
      <selection activeCell="F8" sqref="F8"/>
      <pageMargins left="0.7" right="0.7" top="0.75" bottom="0.75" header="0.3" footer="0.3"/>
      <pageSetup paperSize="9" orientation="portrait" r:id="rId20"/>
    </customSheetView>
    <customSheetView guid="{F1DC9DCC-06E3-4E7B-88AF-BCE58DCEC1FC}" scale="55" showPageBreaks="1" hiddenColumns="1" view="pageBreakPreview">
      <selection activeCell="F8" sqref="F8"/>
      <pageMargins left="0.7" right="0.7" top="0.75" bottom="0.75" header="0.3" footer="0.3"/>
      <pageSetup paperSize="9" orientation="portrait" r:id="rId21"/>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58" t="s">
        <v>9</v>
      </c>
      <c r="L3" s="58" t="s">
        <v>10</v>
      </c>
      <c r="M3" s="58" t="s">
        <v>11</v>
      </c>
      <c r="N3" s="58" t="s">
        <v>12</v>
      </c>
      <c r="O3" s="58" t="s">
        <v>13</v>
      </c>
      <c r="P3" s="58" t="s">
        <v>14</v>
      </c>
      <c r="Q3" s="58" t="s">
        <v>15</v>
      </c>
      <c r="R3" s="58"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216</v>
      </c>
      <c r="C5" s="166"/>
      <c r="D5" s="166"/>
      <c r="E5" s="166"/>
      <c r="F5" s="166"/>
      <c r="G5" s="166"/>
      <c r="H5" s="166"/>
      <c r="I5" s="166"/>
      <c r="J5" s="166"/>
      <c r="K5" s="166"/>
      <c r="L5" s="166"/>
      <c r="M5" s="166"/>
      <c r="N5" s="166"/>
      <c r="O5" s="166"/>
      <c r="P5" s="166"/>
      <c r="Q5" s="166"/>
      <c r="R5" s="166"/>
      <c r="S5" s="166"/>
      <c r="T5" s="167"/>
    </row>
    <row r="6" spans="1:20" ht="63" x14ac:dyDescent="0.25">
      <c r="A6" s="24">
        <v>1</v>
      </c>
      <c r="B6" s="17" t="s">
        <v>19</v>
      </c>
      <c r="C6" s="8" t="s">
        <v>198</v>
      </c>
      <c r="D6" s="23" t="s">
        <v>197</v>
      </c>
      <c r="E6" s="23">
        <v>0.56999999999999995</v>
      </c>
      <c r="F6" s="111">
        <v>0.56999999999999995</v>
      </c>
      <c r="G6" s="64" t="s">
        <v>92</v>
      </c>
      <c r="H6" s="107" t="s">
        <v>92</v>
      </c>
      <c r="I6" s="107" t="s">
        <v>92</v>
      </c>
      <c r="J6" s="128" t="s">
        <v>92</v>
      </c>
      <c r="K6" s="137" t="s">
        <v>92</v>
      </c>
      <c r="L6" s="19"/>
      <c r="M6" s="19"/>
      <c r="N6" s="27"/>
      <c r="O6" s="19"/>
      <c r="P6" s="19"/>
      <c r="Q6" s="19"/>
      <c r="R6" s="19"/>
      <c r="S6" s="27">
        <f>145.7/F6*100</f>
        <v>25561.403508771928</v>
      </c>
      <c r="T6" s="8" t="s">
        <v>262</v>
      </c>
    </row>
    <row r="7" spans="1:20" ht="47.25" x14ac:dyDescent="0.25">
      <c r="A7" s="24">
        <v>2</v>
      </c>
      <c r="B7" s="17" t="s">
        <v>24</v>
      </c>
      <c r="C7" s="8" t="s">
        <v>199</v>
      </c>
      <c r="D7" s="23" t="s">
        <v>173</v>
      </c>
      <c r="E7" s="23">
        <v>180</v>
      </c>
      <c r="F7" s="21">
        <v>300</v>
      </c>
      <c r="G7" s="64">
        <v>240</v>
      </c>
      <c r="H7" s="107">
        <v>240</v>
      </c>
      <c r="I7" s="107">
        <v>240</v>
      </c>
      <c r="J7" s="129">
        <v>240</v>
      </c>
      <c r="K7" s="27">
        <v>240</v>
      </c>
      <c r="L7" s="19"/>
      <c r="M7" s="27"/>
      <c r="N7" s="27"/>
      <c r="O7" s="19"/>
      <c r="P7" s="27"/>
      <c r="Q7" s="27"/>
      <c r="R7" s="19"/>
      <c r="S7" s="27">
        <f>Q7/F7*100</f>
        <v>0</v>
      </c>
      <c r="T7" s="8" t="s">
        <v>263</v>
      </c>
    </row>
    <row r="8" spans="1:20" ht="63" x14ac:dyDescent="0.25">
      <c r="A8" s="24">
        <v>3</v>
      </c>
      <c r="B8" s="17" t="s">
        <v>28</v>
      </c>
      <c r="C8" s="8" t="s">
        <v>200</v>
      </c>
      <c r="D8" s="23" t="s">
        <v>201</v>
      </c>
      <c r="E8" s="23">
        <v>56</v>
      </c>
      <c r="F8" s="21">
        <v>56</v>
      </c>
      <c r="G8" s="64" t="s">
        <v>92</v>
      </c>
      <c r="H8" s="107" t="s">
        <v>92</v>
      </c>
      <c r="I8" s="107" t="s">
        <v>92</v>
      </c>
      <c r="J8" s="128" t="s">
        <v>92</v>
      </c>
      <c r="K8" s="137" t="s">
        <v>92</v>
      </c>
      <c r="L8" s="28"/>
      <c r="M8" s="28"/>
      <c r="N8" s="28"/>
      <c r="O8" s="28"/>
      <c r="P8" s="28"/>
      <c r="Q8" s="28"/>
      <c r="R8" s="28"/>
      <c r="S8" s="27">
        <f>Q8/F8*100</f>
        <v>0</v>
      </c>
      <c r="T8" s="8" t="s">
        <v>264</v>
      </c>
    </row>
    <row r="9" spans="1:20" ht="63" x14ac:dyDescent="0.25">
      <c r="A9" s="25">
        <v>4</v>
      </c>
      <c r="B9" s="13" t="s">
        <v>50</v>
      </c>
      <c r="C9" s="8" t="s">
        <v>202</v>
      </c>
      <c r="D9" s="23" t="s">
        <v>108</v>
      </c>
      <c r="E9" s="23">
        <v>2</v>
      </c>
      <c r="F9" s="21">
        <v>1</v>
      </c>
      <c r="G9" s="64" t="s">
        <v>92</v>
      </c>
      <c r="H9" s="107" t="s">
        <v>92</v>
      </c>
      <c r="I9" s="107" t="s">
        <v>92</v>
      </c>
      <c r="J9" s="128" t="s">
        <v>92</v>
      </c>
      <c r="K9" s="137" t="s">
        <v>92</v>
      </c>
      <c r="L9" s="19"/>
      <c r="M9" s="29"/>
      <c r="N9" s="29"/>
      <c r="O9" s="29"/>
      <c r="P9" s="29"/>
      <c r="Q9" s="29"/>
      <c r="R9" s="19"/>
      <c r="S9" s="27">
        <f>Q9/F9*100</f>
        <v>0</v>
      </c>
      <c r="T9" s="8" t="s">
        <v>265</v>
      </c>
    </row>
    <row r="10" spans="1:20" ht="110.25" x14ac:dyDescent="0.25">
      <c r="A10" s="25">
        <v>5</v>
      </c>
      <c r="B10" s="13" t="s">
        <v>52</v>
      </c>
      <c r="C10" s="8" t="s">
        <v>203</v>
      </c>
      <c r="D10" s="23" t="s">
        <v>30</v>
      </c>
      <c r="E10" s="23">
        <v>100</v>
      </c>
      <c r="F10" s="21">
        <v>100</v>
      </c>
      <c r="G10" s="64">
        <v>100</v>
      </c>
      <c r="H10" s="107">
        <v>100</v>
      </c>
      <c r="I10" s="107">
        <v>100</v>
      </c>
      <c r="J10" s="19">
        <v>100</v>
      </c>
      <c r="K10" s="19">
        <v>100</v>
      </c>
      <c r="L10" s="19"/>
      <c r="M10" s="19"/>
      <c r="N10" s="19"/>
      <c r="O10" s="19"/>
      <c r="P10" s="19"/>
      <c r="Q10" s="19"/>
      <c r="R10" s="29"/>
      <c r="S10" s="27">
        <f t="shared" ref="S10" si="0">Q10/F10*100</f>
        <v>0</v>
      </c>
      <c r="T10" s="8" t="s">
        <v>266</v>
      </c>
    </row>
  </sheetData>
  <customSheetViews>
    <customSheetView guid="{6AC0ED22-CCBF-444B-9F29-F3EDD4234483}" showPageBreaks="1" hiddenColumns="1" view="pageBreakPreview">
      <selection activeCell="T9" sqref="T9"/>
      <pageMargins left="0.7" right="0.7" top="0.75" bottom="0.75" header="0.3" footer="0.3"/>
      <pageSetup paperSize="9" orientation="portrait" r:id="rId1"/>
    </customSheetView>
    <customSheetView guid="{06A69783-2FAA-4B05-9CD3-C97C7DF94659}" showPageBreaks="1" hiddenColumns="1" view="pageBreakPreview">
      <selection activeCell="T9" sqref="T9"/>
      <pageMargins left="0.7" right="0.7" top="0.75" bottom="0.75" header="0.3" footer="0.3"/>
      <pageSetup paperSize="9" orientation="portrait" r:id="rId2"/>
    </customSheetView>
    <customSheetView guid="{8E7CBF92-2A8A-4486-AE31-320A2A4BD935}" scale="70" showPageBreaks="1" hiddenColumns="1" view="pageBreakPreview">
      <selection activeCell="H6" sqref="H6:I10"/>
      <pageMargins left="0.7" right="0.7" top="0.75" bottom="0.75" header="0.3" footer="0.3"/>
      <pageSetup paperSize="9" orientation="portrait" r:id="rId3"/>
    </customSheetView>
    <customSheetView guid="{F48E67D2-2C8C-4D86-A2A9-F44F569AC752}" showPageBreaks="1" hiddenColumns="1" view="pageBreakPreview">
      <selection activeCell="T9" sqref="T9"/>
      <pageMargins left="0.7" right="0.7" top="0.75" bottom="0.75" header="0.3" footer="0.3"/>
      <pageSetup paperSize="9" orientation="portrait" r:id="rId4"/>
    </customSheetView>
    <customSheetView guid="{B08D60EB-17AC-43BC-A2EA-BCC34DA15115}" showPageBreaks="1" hiddenColumns="1" view="pageBreakPreview" topLeftCell="T4">
      <selection activeCell="T9" sqref="T9"/>
      <pageMargins left="0.7" right="0.7" top="0.75" bottom="0.75" header="0.3" footer="0.3"/>
      <pageSetup paperSize="9" orientation="portrait" r:id="rId5"/>
    </customSheetView>
    <customSheetView guid="{E82CE51D-E642-4881-A0F3-F33C1C34AFA1}" showPageBreaks="1" hiddenColumns="1" view="pageBreakPreview">
      <selection activeCell="T9" sqref="T9"/>
      <pageMargins left="0.7" right="0.7" top="0.75" bottom="0.75" header="0.3" footer="0.3"/>
      <pageSetup paperSize="9" orientation="portrait" r:id="rId6"/>
    </customSheetView>
    <customSheetView guid="{AA1E88D6-B765-4D8A-BB20-FCE31C48857F}" showPageBreaks="1" hiddenColumns="1" view="pageBreakPreview">
      <selection activeCell="T9" sqref="T9"/>
      <pageMargins left="0.7" right="0.7" top="0.75" bottom="0.75" header="0.3" footer="0.3"/>
      <pageSetup paperSize="9" orientation="portrait" r:id="rId7"/>
    </customSheetView>
    <customSheetView guid="{DBB9E7F6-7701-4D52-8273-C96C8672D403}" showPageBreaks="1" hiddenColumns="1" view="pageBreakPreview">
      <selection activeCell="T9" sqref="T9"/>
      <pageMargins left="0.7" right="0.7" top="0.75" bottom="0.75" header="0.3" footer="0.3"/>
      <pageSetup paperSize="9" orientation="portrait" r:id="rId8"/>
    </customSheetView>
    <customSheetView guid="{0E67524B-A824-49FB-A67D-C1771603425D}" showPageBreaks="1" hiddenColumns="1" view="pageBreakPreview">
      <selection activeCell="T9" sqref="T9"/>
      <pageMargins left="0.7" right="0.7" top="0.75" bottom="0.75" header="0.3" footer="0.3"/>
      <pageSetup paperSize="9" orientation="portrait" r:id="rId9"/>
    </customSheetView>
    <customSheetView guid="{80AD08A8-345A-453A-A104-5E3DA1078B6F}" showPageBreaks="1" hiddenColumns="1" view="pageBreakPreview">
      <selection activeCell="T9" sqref="T9"/>
      <pageMargins left="0.7" right="0.7" top="0.75" bottom="0.75" header="0.3" footer="0.3"/>
      <pageSetup paperSize="9" orientation="portrait" r:id="rId10"/>
    </customSheetView>
    <customSheetView guid="{BEF67C10-7FC6-4F33-B3F9-204F29E3E218}" showPageBreaks="1" hiddenColumns="1" view="pageBreakPreview">
      <selection activeCell="T9" sqref="T9"/>
      <pageMargins left="0.7" right="0.7" top="0.75" bottom="0.75" header="0.3" footer="0.3"/>
      <pageSetup paperSize="9" orientation="portrait" r:id="rId11"/>
    </customSheetView>
    <customSheetView guid="{6A6C9703-C16B-46D2-8CEE-AD24BCFE6CF3}" showPageBreaks="1" hiddenColumns="1" view="pageBreakPreview" topLeftCell="A2">
      <selection activeCell="M9" sqref="M9"/>
      <pageMargins left="0.7" right="0.7" top="0.75" bottom="0.75" header="0.3" footer="0.3"/>
      <pageSetup paperSize="9" orientation="portrait" r:id="rId12"/>
    </customSheetView>
    <customSheetView guid="{BC0D032C-B7DF-4F2E-B1DC-6C55D32E50A7}" showPageBreaks="1" hiddenColumns="1" view="pageBreakPreview">
      <selection activeCell="T9" sqref="T9"/>
      <pageMargins left="0.7" right="0.7" top="0.75" bottom="0.75" header="0.3" footer="0.3"/>
      <pageSetup paperSize="9" orientation="portrait" r:id="rId13"/>
    </customSheetView>
    <customSheetView guid="{7ECADF5B-4174-4035-8137-3D83A4A93CD5}" showPageBreaks="1" hiddenColumns="1" view="pageBreakPreview">
      <selection activeCell="T9" sqref="T9"/>
      <pageMargins left="0.7" right="0.7" top="0.75" bottom="0.75" header="0.3" footer="0.3"/>
      <pageSetup paperSize="9" orientation="portrait" r:id="rId14"/>
    </customSheetView>
    <customSheetView guid="{5F1BE36F-0832-42CE-A3FC-1A76BC593CBA}" showPageBreaks="1" hiddenColumns="1" view="pageBreakPreview" topLeftCell="T4">
      <selection activeCell="T9" sqref="T9"/>
      <pageMargins left="0.7" right="0.7" top="0.75" bottom="0.75" header="0.3" footer="0.3"/>
      <pageSetup paperSize="9" orientation="portrait" r:id="rId15"/>
    </customSheetView>
    <customSheetView guid="{2632A833-96F5-4A25-97EB-81ED19BC2F66}" showPageBreaks="1" hiddenColumns="1" view="pageBreakPreview">
      <selection activeCell="T9" sqref="T9"/>
      <pageMargins left="0.7" right="0.7" top="0.75" bottom="0.75" header="0.3" footer="0.3"/>
      <pageSetup paperSize="9" orientation="portrait" r:id="rId16"/>
    </customSheetView>
    <customSheetView guid="{3A1AD47D-D360-494C-B851-D14B33F8032B}" showPageBreaks="1" hiddenColumns="1" view="pageBreakPreview" topLeftCell="A7">
      <selection activeCell="J10" sqref="J10:K10"/>
      <pageMargins left="0.7" right="0.7" top="0.75" bottom="0.75" header="0.3" footer="0.3"/>
      <pageSetup paperSize="9" orientation="portrait" r:id="rId17"/>
    </customSheetView>
    <customSheetView guid="{73C3B9D4-9210-43F5-9883-0E949EA0E341}" scale="70" showPageBreaks="1" hiddenColumns="1" view="pageBreakPreview">
      <selection activeCell="H6" sqref="H6:I10"/>
      <pageMargins left="0.7" right="0.7" top="0.75" bottom="0.75" header="0.3" footer="0.3"/>
      <pageSetup paperSize="9" orientation="portrait" r:id="rId18"/>
    </customSheetView>
    <customSheetView guid="{29B41C1A-DE4D-4DEA-B90B-19C46C754CB5}" showPageBreaks="1" hiddenColumns="1" view="pageBreakPreview">
      <selection activeCell="T9" sqref="T9"/>
      <pageMargins left="0.7" right="0.7" top="0.75" bottom="0.75" header="0.3" footer="0.3"/>
      <pageSetup paperSize="9" orientation="portrait" r:id="rId19"/>
    </customSheetView>
    <customSheetView guid="{E5A2ECE4-B75B-45A2-AE22-0D04E85CEB66}" showPageBreaks="1" hiddenColumns="1" view="pageBreakPreview">
      <selection activeCell="T9" sqref="T9"/>
      <pageMargins left="0.7" right="0.7" top="0.75" bottom="0.75" header="0.3" footer="0.3"/>
      <pageSetup paperSize="9" orientation="portrait" r:id="rId20"/>
    </customSheetView>
    <customSheetView guid="{F1DC9DCC-06E3-4E7B-88AF-BCE58DCEC1FC}" showPageBreaks="1" hiddenColumns="1" view="pageBreakPreview">
      <selection activeCell="T9" sqref="T9"/>
      <pageMargins left="0.7" right="0.7" top="0.75" bottom="0.75" header="0.3" footer="0.3"/>
      <pageSetup paperSize="9" orientation="portrait" r:id="rId21"/>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40" zoomScaleNormal="25" zoomScaleSheetLayoutView="96"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18</v>
      </c>
      <c r="C5" s="166"/>
      <c r="D5" s="166"/>
      <c r="E5" s="166"/>
      <c r="F5" s="166"/>
      <c r="G5" s="166"/>
      <c r="H5" s="166"/>
      <c r="I5" s="166"/>
      <c r="J5" s="166"/>
      <c r="K5" s="166"/>
      <c r="L5" s="166"/>
      <c r="M5" s="166"/>
      <c r="N5" s="166"/>
      <c r="O5" s="166"/>
      <c r="P5" s="166"/>
      <c r="Q5" s="166"/>
      <c r="R5" s="166"/>
      <c r="S5" s="166"/>
      <c r="T5" s="167"/>
    </row>
    <row r="6" spans="1:20" ht="63" x14ac:dyDescent="0.25">
      <c r="A6" s="24">
        <v>1</v>
      </c>
      <c r="B6" s="7" t="s">
        <v>19</v>
      </c>
      <c r="C6" s="8" t="s">
        <v>20</v>
      </c>
      <c r="D6" s="9" t="s">
        <v>21</v>
      </c>
      <c r="E6" s="9">
        <v>129.4</v>
      </c>
      <c r="F6" s="10">
        <v>156.9</v>
      </c>
      <c r="G6" s="9" t="s">
        <v>22</v>
      </c>
      <c r="H6" s="86" t="s">
        <v>22</v>
      </c>
      <c r="I6" s="134" t="s">
        <v>22</v>
      </c>
      <c r="J6" s="134" t="s">
        <v>22</v>
      </c>
      <c r="K6" s="161" t="s">
        <v>22</v>
      </c>
      <c r="L6" s="161" t="s">
        <v>22</v>
      </c>
      <c r="M6" s="9"/>
      <c r="N6" s="11"/>
      <c r="O6" s="9"/>
      <c r="P6" s="9"/>
      <c r="Q6" s="9"/>
      <c r="R6" s="9"/>
      <c r="S6" s="11">
        <f>145.7/F6*100</f>
        <v>92.861695347354996</v>
      </c>
      <c r="T6" s="8" t="s">
        <v>23</v>
      </c>
    </row>
    <row r="7" spans="1:20" ht="47.25" x14ac:dyDescent="0.25">
      <c r="A7" s="24">
        <v>2</v>
      </c>
      <c r="B7" s="7" t="s">
        <v>24</v>
      </c>
      <c r="C7" s="8" t="s">
        <v>25</v>
      </c>
      <c r="D7" s="9" t="s">
        <v>26</v>
      </c>
      <c r="E7" s="9">
        <v>244.8</v>
      </c>
      <c r="F7" s="10">
        <v>249.5</v>
      </c>
      <c r="G7" s="19"/>
      <c r="H7" s="11">
        <v>248.42771780208497</v>
      </c>
      <c r="I7" s="11">
        <v>250.59512779211153</v>
      </c>
      <c r="J7" s="11">
        <v>282.6504343496087</v>
      </c>
      <c r="K7" s="11">
        <v>280.14</v>
      </c>
      <c r="L7" s="9">
        <v>282.33999999999997</v>
      </c>
      <c r="M7" s="11"/>
      <c r="N7" s="11"/>
      <c r="O7" s="9"/>
      <c r="P7" s="11"/>
      <c r="Q7" s="11"/>
      <c r="R7" s="9"/>
      <c r="S7" s="11">
        <f>Q7/F7*100</f>
        <v>0</v>
      </c>
      <c r="T7" s="8" t="s">
        <v>27</v>
      </c>
    </row>
    <row r="8" spans="1:20" ht="126" x14ac:dyDescent="0.25">
      <c r="A8" s="24">
        <v>3</v>
      </c>
      <c r="B8" s="7" t="s">
        <v>28</v>
      </c>
      <c r="C8" s="8" t="s">
        <v>29</v>
      </c>
      <c r="D8" s="9" t="s">
        <v>30</v>
      </c>
      <c r="E8" s="12">
        <v>12.34</v>
      </c>
      <c r="F8" s="10">
        <v>12.62</v>
      </c>
      <c r="G8" s="19"/>
      <c r="H8" s="12">
        <v>12.461454121839239</v>
      </c>
      <c r="I8" s="12">
        <v>12.230554528029055</v>
      </c>
      <c r="J8" s="12">
        <v>12.185887556121424</v>
      </c>
      <c r="K8" s="101"/>
      <c r="L8" s="163"/>
      <c r="M8" s="12"/>
      <c r="N8" s="12"/>
      <c r="O8" s="12"/>
      <c r="P8" s="12"/>
      <c r="Q8" s="12"/>
      <c r="R8" s="12"/>
      <c r="S8" s="11">
        <f>Q8/F8*100</f>
        <v>0</v>
      </c>
      <c r="T8" s="8" t="s">
        <v>31</v>
      </c>
    </row>
    <row r="9" spans="1:20" ht="63" x14ac:dyDescent="0.25">
      <c r="A9" s="25">
        <v>4</v>
      </c>
      <c r="B9" s="13">
        <v>1</v>
      </c>
      <c r="C9" s="8" t="s">
        <v>32</v>
      </c>
      <c r="D9" s="9" t="s">
        <v>30</v>
      </c>
      <c r="E9" s="9">
        <v>100</v>
      </c>
      <c r="F9" s="10">
        <v>100</v>
      </c>
      <c r="G9" s="9">
        <v>100</v>
      </c>
      <c r="H9" s="86">
        <v>100</v>
      </c>
      <c r="I9" s="134">
        <v>100</v>
      </c>
      <c r="J9" s="134">
        <v>100</v>
      </c>
      <c r="K9" s="9">
        <v>100</v>
      </c>
      <c r="L9" s="9">
        <v>100</v>
      </c>
      <c r="M9" s="14"/>
      <c r="N9" s="14"/>
      <c r="O9" s="14"/>
      <c r="P9" s="14"/>
      <c r="Q9" s="14"/>
      <c r="R9" s="9"/>
      <c r="S9" s="11">
        <f>Q9/F9*100</f>
        <v>0</v>
      </c>
      <c r="T9" s="8"/>
    </row>
    <row r="10" spans="1:20" ht="141.75" x14ac:dyDescent="0.25">
      <c r="A10" s="25">
        <v>5</v>
      </c>
      <c r="B10" s="13">
        <v>2</v>
      </c>
      <c r="C10" s="8" t="s">
        <v>33</v>
      </c>
      <c r="D10" s="9" t="s">
        <v>34</v>
      </c>
      <c r="E10" s="9">
        <v>3</v>
      </c>
      <c r="F10" s="10">
        <v>3</v>
      </c>
      <c r="G10" s="9">
        <v>3</v>
      </c>
      <c r="H10" s="86">
        <v>3</v>
      </c>
      <c r="I10" s="134">
        <v>3</v>
      </c>
      <c r="J10" s="134">
        <v>3</v>
      </c>
      <c r="K10" s="161">
        <v>3</v>
      </c>
      <c r="L10" s="161">
        <v>3</v>
      </c>
      <c r="M10" s="9"/>
      <c r="N10" s="9"/>
      <c r="O10" s="9"/>
      <c r="P10" s="9"/>
      <c r="Q10" s="9"/>
      <c r="R10" s="14"/>
      <c r="S10" s="11">
        <f t="shared" ref="S10:S13" si="0">Q10/F10*100</f>
        <v>0</v>
      </c>
      <c r="T10" s="8" t="s">
        <v>309</v>
      </c>
    </row>
    <row r="11" spans="1:20" ht="63" x14ac:dyDescent="0.25">
      <c r="A11" s="25">
        <v>6</v>
      </c>
      <c r="B11" s="13">
        <v>3</v>
      </c>
      <c r="C11" s="8" t="s">
        <v>35</v>
      </c>
      <c r="D11" s="9" t="s">
        <v>30</v>
      </c>
      <c r="E11" s="9">
        <v>89.9</v>
      </c>
      <c r="F11" s="10">
        <v>91</v>
      </c>
      <c r="G11" s="15" t="s">
        <v>36</v>
      </c>
      <c r="H11" s="15" t="s">
        <v>36</v>
      </c>
      <c r="I11" s="135">
        <v>91.45</v>
      </c>
      <c r="J11" s="15" t="s">
        <v>36</v>
      </c>
      <c r="K11" s="15" t="s">
        <v>36</v>
      </c>
      <c r="L11" s="135">
        <v>91.45</v>
      </c>
      <c r="M11" s="15"/>
      <c r="N11" s="15"/>
      <c r="O11" s="15"/>
      <c r="P11" s="15"/>
      <c r="Q11" s="15"/>
      <c r="R11" s="17"/>
      <c r="S11" s="11">
        <f>O11/F11*100</f>
        <v>0</v>
      </c>
      <c r="T11" s="8" t="s">
        <v>44</v>
      </c>
    </row>
    <row r="12" spans="1:20" ht="63" x14ac:dyDescent="0.25">
      <c r="A12" s="25">
        <v>7</v>
      </c>
      <c r="B12" s="13">
        <v>4</v>
      </c>
      <c r="C12" s="8" t="s">
        <v>37</v>
      </c>
      <c r="D12" s="9" t="s">
        <v>26</v>
      </c>
      <c r="E12" s="20">
        <v>3055</v>
      </c>
      <c r="F12" s="21">
        <v>3396</v>
      </c>
      <c r="G12" s="19"/>
      <c r="H12" s="20">
        <v>3976</v>
      </c>
      <c r="I12" s="134">
        <v>4055</v>
      </c>
      <c r="J12" s="134">
        <v>4125</v>
      </c>
      <c r="K12" s="9">
        <v>4169</v>
      </c>
      <c r="L12" s="9">
        <v>4241</v>
      </c>
      <c r="M12" s="9"/>
      <c r="N12" s="9"/>
      <c r="O12" s="9"/>
      <c r="P12" s="9"/>
      <c r="Q12" s="9"/>
      <c r="R12" s="9"/>
      <c r="S12" s="11">
        <f t="shared" si="0"/>
        <v>0</v>
      </c>
      <c r="T12" s="8" t="s">
        <v>38</v>
      </c>
    </row>
    <row r="13" spans="1:20" ht="78.75" x14ac:dyDescent="0.25">
      <c r="A13" s="25">
        <v>8</v>
      </c>
      <c r="B13" s="13">
        <v>5</v>
      </c>
      <c r="C13" s="8" t="s">
        <v>39</v>
      </c>
      <c r="D13" s="9" t="s">
        <v>26</v>
      </c>
      <c r="E13" s="20">
        <v>6261</v>
      </c>
      <c r="F13" s="21">
        <v>6972</v>
      </c>
      <c r="G13" s="19"/>
      <c r="H13" s="20">
        <v>7135</v>
      </c>
      <c r="I13" s="134">
        <v>7210</v>
      </c>
      <c r="J13" s="134">
        <v>7272</v>
      </c>
      <c r="K13" s="9">
        <v>7316</v>
      </c>
      <c r="L13" s="9">
        <v>7388</v>
      </c>
      <c r="M13" s="14"/>
      <c r="N13" s="9"/>
      <c r="O13" s="9"/>
      <c r="P13" s="9"/>
      <c r="Q13" s="9"/>
      <c r="R13" s="9"/>
      <c r="S13" s="11">
        <f t="shared" si="0"/>
        <v>0</v>
      </c>
      <c r="T13" s="8" t="s">
        <v>31</v>
      </c>
    </row>
    <row r="14" spans="1:20" ht="78.75" x14ac:dyDescent="0.25">
      <c r="A14" s="25">
        <v>9</v>
      </c>
      <c r="B14" s="13">
        <v>6</v>
      </c>
      <c r="C14" s="8" t="s">
        <v>40</v>
      </c>
      <c r="D14" s="9" t="s">
        <v>26</v>
      </c>
      <c r="E14" s="9">
        <v>684</v>
      </c>
      <c r="F14" s="10">
        <v>700</v>
      </c>
      <c r="G14" s="19"/>
      <c r="H14" s="86">
        <v>23</v>
      </c>
      <c r="I14" s="134">
        <v>33</v>
      </c>
      <c r="J14" s="134">
        <v>65</v>
      </c>
      <c r="K14" s="9">
        <v>84</v>
      </c>
      <c r="L14" s="9">
        <v>382</v>
      </c>
      <c r="M14" s="14"/>
      <c r="N14" s="14"/>
      <c r="O14" s="9"/>
      <c r="P14" s="9"/>
      <c r="Q14" s="9"/>
      <c r="R14" s="9"/>
      <c r="S14" s="11">
        <f>702/F14*100</f>
        <v>100.28571428571429</v>
      </c>
      <c r="T14" s="8" t="s">
        <v>310</v>
      </c>
    </row>
  </sheetData>
  <customSheetViews>
    <customSheetView guid="{6AC0ED22-CCBF-444B-9F29-F3EDD4234483}" scale="55" showPageBreaks="1" hiddenColumns="1" view="pageBreakPreview">
      <selection activeCell="G8" sqref="G8"/>
      <pageMargins left="0.7" right="0.7" top="0.75" bottom="0.75" header="0.3" footer="0.3"/>
      <pageSetup paperSize="9" orientation="portrait" r:id="rId1"/>
    </customSheetView>
    <customSheetView guid="{06A69783-2FAA-4B05-9CD3-C97C7DF94659}" scale="55" showPageBreaks="1" hiddenColumns="1" view="pageBreakPreview">
      <selection activeCell="K13" sqref="K13"/>
      <pageMargins left="0.7" right="0.7" top="0.75" bottom="0.75" header="0.3" footer="0.3"/>
      <pageSetup paperSize="9" orientation="portrait" r:id="rId2"/>
    </customSheetView>
    <customSheetView guid="{8E7CBF92-2A8A-4486-AE31-320A2A4BD935}" scale="55" showPageBreaks="1" hiddenColumns="1" view="pageBreakPreview">
      <selection activeCell="I6" sqref="I6:I14"/>
      <pageMargins left="0.7" right="0.7" top="0.75" bottom="0.75" header="0.3" footer="0.3"/>
      <pageSetup paperSize="9" orientation="portrait" r:id="rId3"/>
    </customSheetView>
    <customSheetView guid="{F48E67D2-2C8C-4D86-A2A9-F44F569AC752}" scale="55" showPageBreaks="1" hiddenColumns="1" view="pageBreakPreview">
      <selection activeCell="G8" sqref="G8"/>
      <pageMargins left="0.7" right="0.7" top="0.75" bottom="0.75" header="0.3" footer="0.3"/>
      <pageSetup paperSize="9" orientation="portrait" r:id="rId4"/>
    </customSheetView>
    <customSheetView guid="{B08D60EB-17AC-43BC-A2EA-BCC34DA15115}" scale="55" showPageBreaks="1" hiddenColumns="1" view="pageBreakPreview">
      <selection activeCell="G8" sqref="G8"/>
      <pageMargins left="0.7" right="0.7" top="0.75" bottom="0.75" header="0.3" footer="0.3"/>
      <pageSetup paperSize="9" orientation="portrait" r:id="rId5"/>
    </customSheetView>
    <customSheetView guid="{E82CE51D-E642-4881-A0F3-F33C1C34AFA1}" scale="55" showPageBreaks="1" hiddenColumns="1" view="pageBreakPreview">
      <selection activeCell="G8" sqref="G8"/>
      <pageMargins left="0.7" right="0.7" top="0.75" bottom="0.75" header="0.3" footer="0.3"/>
      <pageSetup paperSize="9" orientation="portrait" r:id="rId6"/>
    </customSheetView>
    <customSheetView guid="{AA1E88D6-B765-4D8A-BB20-FCE31C48857F}" scale="55" showPageBreaks="1" hiddenColumns="1" view="pageBreakPreview">
      <selection activeCell="G8" sqref="G8"/>
      <pageMargins left="0.7" right="0.7" top="0.75" bottom="0.75" header="0.3" footer="0.3"/>
      <pageSetup paperSize="9" orientation="portrait" r:id="rId7"/>
    </customSheetView>
    <customSheetView guid="{DBB9E7F6-7701-4D52-8273-C96C8672D403}" scale="55" showPageBreaks="1" hiddenColumns="1" view="pageBreakPreview">
      <selection activeCell="G8" sqref="G8"/>
      <pageMargins left="0.7" right="0.7" top="0.75" bottom="0.75" header="0.3" footer="0.3"/>
      <pageSetup paperSize="9" orientation="portrait" r:id="rId8"/>
    </customSheetView>
    <customSheetView guid="{0E67524B-A824-49FB-A67D-C1771603425D}" scale="55" showPageBreaks="1" hiddenColumns="1" view="pageBreakPreview">
      <selection activeCell="G8" sqref="G8"/>
      <pageMargins left="0.7" right="0.7" top="0.75" bottom="0.75" header="0.3" footer="0.3"/>
      <pageSetup paperSize="9" orientation="portrait" r:id="rId9"/>
    </customSheetView>
    <customSheetView guid="{80AD08A8-345A-453A-A104-5E3DA1078B6F}" scale="55" showPageBreaks="1" hiddenColumns="1" view="pageBreakPreview">
      <selection activeCell="G8" sqref="G8"/>
      <pageMargins left="0.7" right="0.7" top="0.75" bottom="0.75" header="0.3" footer="0.3"/>
      <pageSetup paperSize="9" orientation="portrait" r:id="rId10"/>
    </customSheetView>
    <customSheetView guid="{BEF67C10-7FC6-4F33-B3F9-204F29E3E218}" scale="55" showPageBreaks="1" hiddenColumns="1" view="pageBreakPreview">
      <selection activeCell="G8" sqref="G8"/>
      <pageMargins left="0.7" right="0.7" top="0.75" bottom="0.75" header="0.3" footer="0.3"/>
      <pageSetup paperSize="9" orientation="portrait" r:id="rId11"/>
    </customSheetView>
    <customSheetView guid="{6A6C9703-C16B-46D2-8CEE-AD24BCFE6CF3}" scale="55" showPageBreaks="1" hiddenColumns="1" view="pageBreakPreview">
      <selection activeCell="G8" sqref="G8"/>
      <pageMargins left="0.7" right="0.7" top="0.75" bottom="0.75" header="0.3" footer="0.3"/>
      <pageSetup paperSize="9" orientation="portrait" r:id="rId12"/>
    </customSheetView>
    <customSheetView guid="{BC0D032C-B7DF-4F2E-B1DC-6C55D32E50A7}" scale="55" showPageBreaks="1" hiddenColumns="1" view="pageBreakPreview">
      <selection activeCell="G8" sqref="G8"/>
      <pageMargins left="0.7" right="0.7" top="0.75" bottom="0.75" header="0.3" footer="0.3"/>
      <pageSetup paperSize="9" orientation="portrait" r:id="rId13"/>
    </customSheetView>
    <customSheetView guid="{7ECADF5B-4174-4035-8137-3D83A4A93CD5}" scale="55" showPageBreaks="1" hiddenColumns="1" view="pageBreakPreview">
      <selection activeCell="G8" sqref="G8"/>
      <pageMargins left="0.7" right="0.7" top="0.75" bottom="0.75" header="0.3" footer="0.3"/>
      <pageSetup paperSize="9" orientation="portrait" r:id="rId14"/>
    </customSheetView>
    <customSheetView guid="{5F1BE36F-0832-42CE-A3FC-1A76BC593CBA}" scale="55" showPageBreaks="1" hiddenColumns="1" view="pageBreakPreview">
      <selection activeCell="G8" sqref="G8"/>
      <pageMargins left="0.7" right="0.7" top="0.75" bottom="0.75" header="0.3" footer="0.3"/>
      <pageSetup paperSize="9" orientation="portrait" r:id="rId15"/>
    </customSheetView>
    <customSheetView guid="{2632A833-96F5-4A25-97EB-81ED19BC2F66}" scale="55" showPageBreaks="1" hiddenColumns="1" view="pageBreakPreview">
      <selection activeCell="G8" sqref="G8"/>
      <pageMargins left="0.7" right="0.7" top="0.75" bottom="0.75" header="0.3" footer="0.3"/>
      <pageSetup paperSize="9" orientation="portrait" r:id="rId16"/>
    </customSheetView>
    <customSheetView guid="{3A1AD47D-D360-494C-B851-D14B33F8032B}" scale="55" showPageBreaks="1" hiddenColumns="1" view="pageBreakPreview">
      <selection activeCell="G8" sqref="G8"/>
      <pageMargins left="0.7" right="0.7" top="0.75" bottom="0.75" header="0.3" footer="0.3"/>
      <pageSetup paperSize="9" orientation="portrait" r:id="rId17"/>
    </customSheetView>
    <customSheetView guid="{73C3B9D4-9210-43F5-9883-0E949EA0E341}" scale="40" showPageBreaks="1" hiddenColumns="1" view="pageBreakPreview">
      <selection activeCell="J14" sqref="J14"/>
      <pageMargins left="0.7" right="0.7" top="0.75" bottom="0.75" header="0.3" footer="0.3"/>
      <pageSetup paperSize="9" orientation="portrait" r:id="rId18"/>
    </customSheetView>
    <customSheetView guid="{29B41C1A-DE4D-4DEA-B90B-19C46C754CB5}" scale="55" showPageBreaks="1" hiddenColumns="1" view="pageBreakPreview">
      <selection activeCell="G8" sqref="G8"/>
      <pageMargins left="0.7" right="0.7" top="0.75" bottom="0.75" header="0.3" footer="0.3"/>
      <pageSetup paperSize="9" orientation="portrait" r:id="rId19"/>
    </customSheetView>
    <customSheetView guid="{E5A2ECE4-B75B-45A2-AE22-0D04E85CEB66}" scale="55" showPageBreaks="1" hiddenColumns="1" view="pageBreakPreview">
      <selection activeCell="G8" sqref="G8"/>
      <pageMargins left="0.7" right="0.7" top="0.75" bottom="0.75" header="0.3" footer="0.3"/>
      <pageSetup paperSize="9" orientation="portrait" r:id="rId20"/>
    </customSheetView>
    <customSheetView guid="{F1DC9DCC-06E3-4E7B-88AF-BCE58DCEC1FC}" scale="96" showPageBreaks="1" hiddenColumns="1" view="pageBreakPreview" topLeftCell="B1">
      <selection activeCell="G8" sqref="G8"/>
      <pageMargins left="0.7" right="0.7" top="0.75" bottom="0.75" header="0.3" footer="0.3"/>
      <pageSetup paperSize="9" orientation="portrait" r:id="rId21"/>
    </customSheetView>
    <customSheetView guid="{AF8A7EC1-5680-4411-8CA7-5C7F5D245B03}" scale="40" showPageBreaks="1" hiddenColumns="1" state="hidden" view="pageBreakPreview">
      <selection activeCell="H6" sqref="H6:I10"/>
      <pageMargins left="0.7" right="0.7" top="0.75" bottom="0.75" header="0.3" footer="0.3"/>
      <pageSetup paperSize="9" orientation="portrait" r:id="rId22"/>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zoomScale="55" zoomScaleNormal="100" zoomScaleSheetLayoutView="55" workbookViewId="0">
      <selection activeCell="I3" sqref="I3"/>
    </sheetView>
  </sheetViews>
  <sheetFormatPr defaultRowHeight="15" x14ac:dyDescent="0.25"/>
  <cols>
    <col min="1" max="2" width="11.7109375" customWidth="1"/>
    <col min="3" max="3" width="39.140625" customWidth="1"/>
    <col min="4" max="4" width="18" customWidth="1"/>
    <col min="5" max="5" width="18" style="38" customWidth="1"/>
    <col min="6" max="6" width="16.5703125" style="38"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165" t="s">
        <v>244</v>
      </c>
      <c r="C5" s="191"/>
      <c r="D5" s="191"/>
      <c r="E5" s="191"/>
      <c r="F5" s="191"/>
      <c r="G5" s="191"/>
      <c r="H5" s="191"/>
      <c r="I5" s="191"/>
      <c r="J5" s="191"/>
      <c r="K5" s="191"/>
      <c r="L5" s="191"/>
      <c r="M5" s="191"/>
      <c r="N5" s="191"/>
      <c r="O5" s="191"/>
      <c r="P5" s="191"/>
      <c r="Q5" s="191"/>
      <c r="R5" s="191"/>
      <c r="S5" s="191"/>
      <c r="T5" s="192"/>
    </row>
    <row r="6" spans="1:20" ht="63" x14ac:dyDescent="0.25">
      <c r="A6" s="24">
        <v>1</v>
      </c>
      <c r="B6" s="71" t="s">
        <v>19</v>
      </c>
      <c r="C6" s="8" t="s">
        <v>326</v>
      </c>
      <c r="D6" s="71" t="s">
        <v>108</v>
      </c>
      <c r="E6" s="71" t="s">
        <v>92</v>
      </c>
      <c r="F6" s="148">
        <v>1</v>
      </c>
      <c r="G6" s="71" t="s">
        <v>92</v>
      </c>
      <c r="H6" s="71" t="s">
        <v>92</v>
      </c>
      <c r="I6" s="71" t="s">
        <v>92</v>
      </c>
      <c r="J6" s="71" t="s">
        <v>92</v>
      </c>
      <c r="K6" s="71" t="s">
        <v>92</v>
      </c>
      <c r="L6" s="71"/>
      <c r="M6" s="71"/>
      <c r="N6" s="71"/>
      <c r="O6" s="71"/>
      <c r="P6" s="71"/>
      <c r="Q6" s="71"/>
      <c r="R6" s="71"/>
      <c r="S6" s="149"/>
      <c r="T6" s="150"/>
    </row>
    <row r="7" spans="1:20" ht="47.25" x14ac:dyDescent="0.25">
      <c r="A7" s="24">
        <v>2</v>
      </c>
      <c r="B7" s="71" t="s">
        <v>24</v>
      </c>
      <c r="C7" s="8" t="s">
        <v>204</v>
      </c>
      <c r="D7" s="36" t="s">
        <v>205</v>
      </c>
      <c r="E7" s="36">
        <v>9</v>
      </c>
      <c r="F7" s="21">
        <v>7</v>
      </c>
      <c r="G7" s="67">
        <v>7</v>
      </c>
      <c r="H7" s="67">
        <v>7</v>
      </c>
      <c r="I7" s="67">
        <v>7</v>
      </c>
      <c r="J7" s="67">
        <v>7</v>
      </c>
      <c r="K7" s="67">
        <v>7</v>
      </c>
      <c r="L7" s="67"/>
      <c r="M7" s="67"/>
      <c r="N7" s="67"/>
      <c r="O7" s="67"/>
      <c r="P7" s="67"/>
      <c r="Q7" s="67"/>
      <c r="R7" s="67"/>
      <c r="S7" s="27">
        <f>145.7/F7*100</f>
        <v>2081.4285714285711</v>
      </c>
      <c r="T7" s="18"/>
    </row>
    <row r="8" spans="1:20" ht="126" x14ac:dyDescent="0.25">
      <c r="A8" s="24">
        <v>3</v>
      </c>
      <c r="B8" s="17" t="s">
        <v>28</v>
      </c>
      <c r="C8" s="8" t="s">
        <v>206</v>
      </c>
      <c r="D8" s="36" t="s">
        <v>207</v>
      </c>
      <c r="E8" s="36">
        <v>3.0680000000000001</v>
      </c>
      <c r="F8" s="114">
        <v>0.58762000000000003</v>
      </c>
      <c r="G8" s="67" t="s">
        <v>92</v>
      </c>
      <c r="H8" s="110" t="s">
        <v>92</v>
      </c>
      <c r="I8" s="110" t="s">
        <v>92</v>
      </c>
      <c r="J8" s="151" t="s">
        <v>92</v>
      </c>
      <c r="K8" s="151" t="s">
        <v>92</v>
      </c>
      <c r="L8" s="19"/>
      <c r="M8" s="27"/>
      <c r="N8" s="27"/>
      <c r="O8" s="19"/>
      <c r="P8" s="27"/>
      <c r="Q8" s="27"/>
      <c r="R8" s="19"/>
      <c r="S8" s="27">
        <f>Q8/F8*100</f>
        <v>0</v>
      </c>
      <c r="T8" s="18"/>
    </row>
    <row r="9" spans="1:20" ht="94.5" x14ac:dyDescent="0.25">
      <c r="A9" s="24">
        <v>4</v>
      </c>
      <c r="B9" s="17">
        <v>1</v>
      </c>
      <c r="C9" s="8" t="s">
        <v>208</v>
      </c>
      <c r="D9" s="36" t="s">
        <v>207</v>
      </c>
      <c r="E9" s="36">
        <v>3.0680000000000001</v>
      </c>
      <c r="F9" s="114">
        <v>0.58762000000000003</v>
      </c>
      <c r="G9" s="67" t="s">
        <v>92</v>
      </c>
      <c r="H9" s="110" t="s">
        <v>92</v>
      </c>
      <c r="I9" s="110" t="s">
        <v>92</v>
      </c>
      <c r="J9" s="151" t="s">
        <v>92</v>
      </c>
      <c r="K9" s="151" t="s">
        <v>92</v>
      </c>
      <c r="L9" s="28"/>
      <c r="M9" s="28"/>
      <c r="N9" s="28"/>
      <c r="O9" s="28"/>
      <c r="P9" s="28"/>
      <c r="Q9" s="28"/>
      <c r="R9" s="28"/>
      <c r="S9" s="27">
        <f>Q9/F9*100</f>
        <v>0</v>
      </c>
      <c r="T9" s="18"/>
    </row>
    <row r="10" spans="1:20" ht="126" x14ac:dyDescent="0.25">
      <c r="A10" s="24">
        <v>5</v>
      </c>
      <c r="B10" s="71">
        <v>2</v>
      </c>
      <c r="C10" s="8" t="s">
        <v>304</v>
      </c>
      <c r="D10" s="118" t="s">
        <v>305</v>
      </c>
      <c r="E10" s="118" t="s">
        <v>92</v>
      </c>
      <c r="F10" s="21">
        <v>1</v>
      </c>
      <c r="G10" s="67" t="s">
        <v>92</v>
      </c>
      <c r="H10" s="118" t="s">
        <v>92</v>
      </c>
      <c r="I10" s="118" t="s">
        <v>92</v>
      </c>
      <c r="J10" s="151" t="s">
        <v>92</v>
      </c>
      <c r="K10" s="151" t="s">
        <v>92</v>
      </c>
      <c r="L10" s="28"/>
      <c r="M10" s="28"/>
      <c r="N10" s="28"/>
      <c r="O10" s="28"/>
      <c r="P10" s="28"/>
      <c r="Q10" s="28"/>
      <c r="R10" s="28"/>
      <c r="S10" s="27"/>
      <c r="T10" s="18"/>
    </row>
    <row r="11" spans="1:20" ht="47.25" x14ac:dyDescent="0.25">
      <c r="A11" s="24">
        <v>6</v>
      </c>
      <c r="B11" s="126">
        <v>3</v>
      </c>
      <c r="C11" s="8" t="s">
        <v>210</v>
      </c>
      <c r="D11" s="36" t="s">
        <v>209</v>
      </c>
      <c r="E11" s="36">
        <v>5.2370000000000001</v>
      </c>
      <c r="F11" s="53">
        <v>1.788</v>
      </c>
      <c r="G11" s="67" t="s">
        <v>92</v>
      </c>
      <c r="H11" s="118" t="s">
        <v>92</v>
      </c>
      <c r="I11" s="118" t="s">
        <v>92</v>
      </c>
      <c r="J11" s="151" t="s">
        <v>92</v>
      </c>
      <c r="K11" s="151" t="s">
        <v>92</v>
      </c>
      <c r="L11" s="19"/>
      <c r="M11" s="29"/>
      <c r="N11" s="29"/>
      <c r="O11" s="29"/>
      <c r="P11" s="29"/>
      <c r="Q11" s="29"/>
      <c r="R11" s="19"/>
      <c r="S11" s="27">
        <f>Q11/F11*100</f>
        <v>0</v>
      </c>
      <c r="T11" s="18"/>
    </row>
    <row r="12" spans="1:20" ht="47.25" x14ac:dyDescent="0.25">
      <c r="A12" s="24">
        <v>7</v>
      </c>
      <c r="B12" s="126">
        <v>4</v>
      </c>
      <c r="C12" s="8" t="s">
        <v>211</v>
      </c>
      <c r="D12" s="36" t="s">
        <v>207</v>
      </c>
      <c r="E12" s="36">
        <v>93.983000000000004</v>
      </c>
      <c r="F12" s="152">
        <v>96.323999999999998</v>
      </c>
      <c r="G12" s="67">
        <v>96.323999999999998</v>
      </c>
      <c r="H12" s="118">
        <v>96.323999999999998</v>
      </c>
      <c r="I12" s="118">
        <v>96.323999999999998</v>
      </c>
      <c r="J12" s="151">
        <v>96.323999999999998</v>
      </c>
      <c r="K12" s="151">
        <v>96.323999999999998</v>
      </c>
      <c r="L12" s="19"/>
      <c r="M12" s="19"/>
      <c r="N12" s="19"/>
      <c r="O12" s="19"/>
      <c r="P12" s="19"/>
      <c r="Q12" s="19"/>
      <c r="R12" s="29"/>
      <c r="S12" s="27">
        <f t="shared" ref="S12" si="0">Q12/F12*100</f>
        <v>0</v>
      </c>
      <c r="T12" s="18"/>
    </row>
    <row r="13" spans="1:20" ht="31.5" x14ac:dyDescent="0.25">
      <c r="A13" s="24">
        <v>8</v>
      </c>
      <c r="B13" s="71">
        <v>5</v>
      </c>
      <c r="C13" s="8" t="s">
        <v>212</v>
      </c>
      <c r="D13" s="36" t="s">
        <v>108</v>
      </c>
      <c r="E13" s="36">
        <v>38</v>
      </c>
      <c r="F13" s="21">
        <v>38</v>
      </c>
      <c r="G13" s="67">
        <v>38</v>
      </c>
      <c r="H13" s="118">
        <v>38</v>
      </c>
      <c r="I13" s="118">
        <v>38</v>
      </c>
      <c r="J13" s="151">
        <v>38</v>
      </c>
      <c r="K13" s="151">
        <v>38</v>
      </c>
      <c r="L13" s="28"/>
      <c r="M13" s="28"/>
      <c r="N13" s="28"/>
      <c r="O13" s="28"/>
      <c r="P13" s="28"/>
      <c r="Q13" s="28"/>
      <c r="R13" s="28"/>
      <c r="S13" s="27">
        <f>Q13/F13*100</f>
        <v>0</v>
      </c>
      <c r="T13" s="18"/>
    </row>
    <row r="14" spans="1:20" ht="78.75" x14ac:dyDescent="0.25">
      <c r="A14" s="24">
        <v>9</v>
      </c>
      <c r="B14" s="126">
        <v>6</v>
      </c>
      <c r="C14" s="8" t="s">
        <v>213</v>
      </c>
      <c r="D14" s="36" t="s">
        <v>108</v>
      </c>
      <c r="E14" s="36">
        <v>11</v>
      </c>
      <c r="F14" s="21">
        <v>56</v>
      </c>
      <c r="G14" s="67">
        <v>56</v>
      </c>
      <c r="H14" s="118">
        <v>56</v>
      </c>
      <c r="I14" s="118">
        <v>56</v>
      </c>
      <c r="J14" s="151">
        <v>56</v>
      </c>
      <c r="K14" s="151">
        <v>56</v>
      </c>
      <c r="L14" s="19"/>
      <c r="M14" s="29"/>
      <c r="N14" s="29"/>
      <c r="O14" s="29"/>
      <c r="P14" s="29"/>
      <c r="Q14" s="29"/>
      <c r="R14" s="19"/>
      <c r="S14" s="27">
        <f>Q14/F14*100</f>
        <v>0</v>
      </c>
      <c r="T14" s="18"/>
    </row>
    <row r="15" spans="1:20" ht="47.25" x14ac:dyDescent="0.25">
      <c r="A15" s="24">
        <v>10</v>
      </c>
      <c r="B15" s="126">
        <v>7</v>
      </c>
      <c r="C15" s="8" t="s">
        <v>306</v>
      </c>
      <c r="D15" s="36" t="s">
        <v>108</v>
      </c>
      <c r="E15" s="36">
        <v>1</v>
      </c>
      <c r="F15" s="21">
        <v>2</v>
      </c>
      <c r="G15" s="67" t="s">
        <v>92</v>
      </c>
      <c r="H15" s="118" t="s">
        <v>92</v>
      </c>
      <c r="I15" s="118" t="s">
        <v>92</v>
      </c>
      <c r="J15" s="151" t="s">
        <v>92</v>
      </c>
      <c r="K15" s="151" t="s">
        <v>92</v>
      </c>
      <c r="L15" s="19"/>
      <c r="M15" s="19"/>
      <c r="N15" s="19"/>
      <c r="O15" s="19"/>
      <c r="P15" s="19"/>
      <c r="Q15" s="19"/>
      <c r="R15" s="29"/>
      <c r="S15" s="27">
        <f t="shared" ref="S15" si="1">Q15/F15*100</f>
        <v>0</v>
      </c>
      <c r="T15" s="18"/>
    </row>
    <row r="16" spans="1:20" ht="63" customHeight="1" x14ac:dyDescent="0.25">
      <c r="A16" s="24">
        <v>11</v>
      </c>
      <c r="B16" s="71">
        <v>8</v>
      </c>
      <c r="C16" s="8" t="s">
        <v>214</v>
      </c>
      <c r="D16" s="36" t="s">
        <v>215</v>
      </c>
      <c r="E16" s="36">
        <v>18</v>
      </c>
      <c r="F16" s="21">
        <v>18</v>
      </c>
      <c r="G16" s="67">
        <v>18</v>
      </c>
      <c r="H16" s="118">
        <v>18</v>
      </c>
      <c r="I16" s="118">
        <v>18</v>
      </c>
      <c r="J16" s="151">
        <v>18</v>
      </c>
      <c r="K16" s="151">
        <v>18</v>
      </c>
      <c r="L16" s="28"/>
      <c r="M16" s="28"/>
      <c r="N16" s="28"/>
      <c r="O16" s="28"/>
      <c r="P16" s="28"/>
      <c r="Q16" s="28"/>
      <c r="R16" s="28"/>
      <c r="S16" s="27">
        <f>Q16/F16*100</f>
        <v>0</v>
      </c>
      <c r="T16" s="18"/>
    </row>
  </sheetData>
  <customSheetViews>
    <customSheetView guid="{6AC0ED22-CCBF-444B-9F29-F3EDD4234483}" scale="55" showPageBreaks="1" hiddenColumns="1" view="pageBreakPreview">
      <selection activeCell="T22" sqref="T22"/>
      <pageMargins left="0.7" right="0.7" top="0.75" bottom="0.75" header="0.3" footer="0.3"/>
      <pageSetup paperSize="9" orientation="portrait" r:id="rId1"/>
    </customSheetView>
    <customSheetView guid="{06A69783-2FAA-4B05-9CD3-C97C7DF94659}" scale="55" showPageBreaks="1" hiddenColumns="1" view="pageBreakPreview">
      <selection activeCell="T22" sqref="T22"/>
      <pageMargins left="0.7" right="0.7" top="0.75" bottom="0.75" header="0.3" footer="0.3"/>
      <pageSetup paperSize="9" orientation="portrait" r:id="rId2"/>
    </customSheetView>
    <customSheetView guid="{8E7CBF92-2A8A-4486-AE31-320A2A4BD935}" scale="55" showPageBreaks="1" hiddenColumns="1" view="pageBreakPreview">
      <selection activeCell="H6" sqref="H6:I14"/>
      <pageMargins left="0.7" right="0.7" top="0.75" bottom="0.75" header="0.3" footer="0.3"/>
      <pageSetup paperSize="9" orientation="portrait" r:id="rId3"/>
    </customSheetView>
    <customSheetView guid="{F48E67D2-2C8C-4D86-A2A9-F44F569AC752}" scale="55" showPageBreaks="1" hiddenColumns="1" view="pageBreakPreview">
      <selection activeCell="T22" sqref="T22"/>
      <pageMargins left="0.7" right="0.7" top="0.75" bottom="0.75" header="0.3" footer="0.3"/>
      <pageSetup paperSize="9" orientation="portrait" r:id="rId4"/>
    </customSheetView>
    <customSheetView guid="{B08D60EB-17AC-43BC-A2EA-BCC34DA15115}" scale="55" showPageBreaks="1" hiddenColumns="1" view="pageBreakPreview">
      <selection activeCell="T7" sqref="T7"/>
      <pageMargins left="0.7" right="0.7" top="0.75" bottom="0.75" header="0.3" footer="0.3"/>
      <pageSetup paperSize="9" orientation="portrait" r:id="rId5"/>
    </customSheetView>
    <customSheetView guid="{E82CE51D-E642-4881-A0F3-F33C1C34AFA1}" scale="55" showPageBreaks="1" hiddenColumns="1" view="pageBreakPreview">
      <selection activeCell="M12" sqref="M12"/>
      <pageMargins left="0.7" right="0.7" top="0.75" bottom="0.75" header="0.3" footer="0.3"/>
      <pageSetup paperSize="9" orientation="portrait" r:id="rId6"/>
    </customSheetView>
    <customSheetView guid="{AA1E88D6-B765-4D8A-BB20-FCE31C48857F}" scale="55" showPageBreaks="1" hiddenColumns="1" view="pageBreakPreview">
      <selection activeCell="T22" sqref="T22"/>
      <pageMargins left="0.7" right="0.7" top="0.75" bottom="0.75" header="0.3" footer="0.3"/>
      <pageSetup paperSize="9" orientation="portrait" r:id="rId7"/>
    </customSheetView>
    <customSheetView guid="{DBB9E7F6-7701-4D52-8273-C96C8672D403}" scale="55" showPageBreaks="1" hiddenColumns="1" view="pageBreakPreview">
      <selection activeCell="T22" sqref="T22"/>
      <pageMargins left="0.7" right="0.7" top="0.75" bottom="0.75" header="0.3" footer="0.3"/>
      <pageSetup paperSize="9" orientation="portrait" r:id="rId8"/>
    </customSheetView>
    <customSheetView guid="{0E67524B-A824-49FB-A67D-C1771603425D}" scale="55" showPageBreaks="1" hiddenColumns="1" view="pageBreakPreview">
      <selection activeCell="T22" sqref="T22"/>
      <pageMargins left="0.7" right="0.7" top="0.75" bottom="0.75" header="0.3" footer="0.3"/>
      <pageSetup paperSize="9" orientation="portrait" r:id="rId9"/>
    </customSheetView>
    <customSheetView guid="{80AD08A8-345A-453A-A104-5E3DA1078B6F}" scale="55" showPageBreaks="1" hiddenColumns="1" view="pageBreakPreview">
      <selection activeCell="T22" sqref="T22"/>
      <pageMargins left="0.7" right="0.7" top="0.75" bottom="0.75" header="0.3" footer="0.3"/>
      <pageSetup paperSize="9" orientation="portrait" r:id="rId10"/>
    </customSheetView>
    <customSheetView guid="{BEF67C10-7FC6-4F33-B3F9-204F29E3E218}" scale="55" showPageBreaks="1" hiddenColumns="1" view="pageBreakPreview">
      <selection activeCell="T22" sqref="T22"/>
      <pageMargins left="0.7" right="0.7" top="0.75" bottom="0.75" header="0.3" footer="0.3"/>
      <pageSetup paperSize="9" orientation="portrait" r:id="rId11"/>
    </customSheetView>
    <customSheetView guid="{6A6C9703-C16B-46D2-8CEE-AD24BCFE6CF3}" scale="55" showPageBreaks="1" hiddenColumns="1" view="pageBreakPreview">
      <selection activeCell="T22" sqref="T22"/>
      <pageMargins left="0.7" right="0.7" top="0.75" bottom="0.75" header="0.3" footer="0.3"/>
      <pageSetup paperSize="9" orientation="portrait" r:id="rId12"/>
    </customSheetView>
    <customSheetView guid="{BC0D032C-B7DF-4F2E-B1DC-6C55D32E50A7}" scale="55" showPageBreaks="1" hiddenColumns="1" view="pageBreakPreview">
      <selection activeCell="T22" sqref="T22"/>
      <pageMargins left="0.7" right="0.7" top="0.75" bottom="0.75" header="0.3" footer="0.3"/>
      <pageSetup paperSize="9" orientation="portrait" r:id="rId13"/>
    </customSheetView>
    <customSheetView guid="{7ECADF5B-4174-4035-8137-3D83A4A93CD5}" scale="55" showPageBreaks="1" hiddenColumns="1" view="pageBreakPreview">
      <selection activeCell="T22" sqref="T22"/>
      <pageMargins left="0.7" right="0.7" top="0.75" bottom="0.75" header="0.3" footer="0.3"/>
      <pageSetup paperSize="9" orientation="portrait" r:id="rId14"/>
    </customSheetView>
    <customSheetView guid="{5F1BE36F-0832-42CE-A3FC-1A76BC593CBA}" scale="55" showPageBreaks="1" hiddenColumns="1" view="pageBreakPreview">
      <selection activeCell="T7" sqref="T7"/>
      <pageMargins left="0.7" right="0.7" top="0.75" bottom="0.75" header="0.3" footer="0.3"/>
      <pageSetup paperSize="9" orientation="portrait" r:id="rId15"/>
    </customSheetView>
    <customSheetView guid="{2632A833-96F5-4A25-97EB-81ED19BC2F66}" scale="55" showPageBreaks="1" hiddenColumns="1" view="pageBreakPreview">
      <selection activeCell="T22" sqref="T22"/>
      <pageMargins left="0.7" right="0.7" top="0.75" bottom="0.75" header="0.3" footer="0.3"/>
      <pageSetup paperSize="9" orientation="portrait" r:id="rId16"/>
    </customSheetView>
    <customSheetView guid="{3A1AD47D-D360-494C-B851-D14B33F8032B}" scale="55" showPageBreaks="1" hiddenColumns="1" view="pageBreakPreview">
      <selection activeCell="T22" sqref="T22"/>
      <pageMargins left="0.7" right="0.7" top="0.75" bottom="0.75" header="0.3" footer="0.3"/>
      <pageSetup paperSize="9" orientation="portrait" r:id="rId17"/>
    </customSheetView>
    <customSheetView guid="{73C3B9D4-9210-43F5-9883-0E949EA0E341}" scale="55" showPageBreaks="1" hiddenColumns="1" view="pageBreakPreview">
      <selection activeCell="H6" sqref="H6:I14"/>
      <pageMargins left="0.7" right="0.7" top="0.75" bottom="0.75" header="0.3" footer="0.3"/>
      <pageSetup paperSize="9" orientation="portrait" r:id="rId18"/>
    </customSheetView>
    <customSheetView guid="{29B41C1A-DE4D-4DEA-B90B-19C46C754CB5}" scale="55" showPageBreaks="1" fitToPage="1" hiddenColumns="1" view="pageBreakPreview">
      <selection activeCell="M12" sqref="M12"/>
      <pageMargins left="0.7" right="0.7" top="0.75" bottom="0.75" header="0.3" footer="0.3"/>
      <pageSetup paperSize="9" scale="31" orientation="landscape" r:id="rId19"/>
    </customSheetView>
    <customSheetView guid="{E5A2ECE4-B75B-45A2-AE22-0D04E85CEB66}" scale="55" showPageBreaks="1" hiddenColumns="1" view="pageBreakPreview">
      <selection activeCell="T22" sqref="T22"/>
      <pageMargins left="0.7" right="0.7" top="0.75" bottom="0.75" header="0.3" footer="0.3"/>
      <pageSetup paperSize="9" orientation="portrait" r:id="rId20"/>
    </customSheetView>
    <customSheetView guid="{F1DC9DCC-06E3-4E7B-88AF-BCE58DCEC1FC}" scale="55" showPageBreaks="1" hiddenColumns="1" view="pageBreakPreview">
      <selection activeCell="T22" sqref="T22"/>
      <pageMargins left="0.7" right="0.7" top="0.75" bottom="0.75" header="0.3" footer="0.3"/>
      <pageSetup paperSize="9" orientation="portrait" r:id="rId21"/>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view="pageBreakPreview" zoomScale="55" zoomScaleNormal="85" zoomScaleSheetLayoutView="85" workbookViewId="0">
      <selection activeCell="H6" sqref="H6:I10"/>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81" t="s">
        <v>9</v>
      </c>
      <c r="L3" s="81" t="s">
        <v>10</v>
      </c>
      <c r="M3" s="81" t="s">
        <v>11</v>
      </c>
      <c r="N3" s="81" t="s">
        <v>12</v>
      </c>
      <c r="O3" s="81" t="s">
        <v>13</v>
      </c>
      <c r="P3" s="81" t="s">
        <v>14</v>
      </c>
      <c r="Q3" s="81" t="s">
        <v>15</v>
      </c>
      <c r="R3" s="81" t="s">
        <v>16</v>
      </c>
      <c r="S3" s="2" t="s">
        <v>43</v>
      </c>
      <c r="T3" s="37"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243</v>
      </c>
      <c r="C5" s="166"/>
      <c r="D5" s="166"/>
      <c r="E5" s="166"/>
      <c r="F5" s="166"/>
      <c r="G5" s="166"/>
      <c r="H5" s="166"/>
      <c r="I5" s="166"/>
      <c r="J5" s="166"/>
      <c r="K5" s="166"/>
      <c r="L5" s="166"/>
      <c r="M5" s="166"/>
      <c r="N5" s="166"/>
      <c r="O5" s="166"/>
      <c r="P5" s="166"/>
      <c r="Q5" s="166"/>
      <c r="R5" s="166"/>
      <c r="S5" s="166"/>
      <c r="T5" s="167"/>
    </row>
    <row r="6" spans="1:20" ht="58.5" customHeight="1" x14ac:dyDescent="0.25">
      <c r="A6" s="24">
        <v>1</v>
      </c>
      <c r="B6" s="7" t="s">
        <v>19</v>
      </c>
      <c r="C6" s="82" t="s">
        <v>217</v>
      </c>
      <c r="D6" s="36" t="s">
        <v>30</v>
      </c>
      <c r="E6" s="36">
        <v>99.6</v>
      </c>
      <c r="F6" s="10" t="s">
        <v>219</v>
      </c>
      <c r="G6" s="115">
        <v>72.599999999999994</v>
      </c>
      <c r="H6" s="115">
        <v>42</v>
      </c>
      <c r="I6" s="116">
        <v>103</v>
      </c>
      <c r="J6" s="115">
        <v>114.3</v>
      </c>
      <c r="K6" s="36"/>
      <c r="L6" s="36"/>
      <c r="M6" s="36"/>
      <c r="N6" s="11"/>
      <c r="O6" s="36"/>
      <c r="P6" s="36"/>
      <c r="Q6" s="36"/>
      <c r="R6" s="36"/>
      <c r="S6" s="11" t="e">
        <f>145.7/F6*100</f>
        <v>#VALUE!</v>
      </c>
      <c r="T6" s="8"/>
    </row>
    <row r="7" spans="1:20" ht="102" customHeight="1" x14ac:dyDescent="0.25">
      <c r="A7" s="24">
        <v>2</v>
      </c>
      <c r="B7" s="7" t="s">
        <v>24</v>
      </c>
      <c r="C7" s="82" t="s">
        <v>218</v>
      </c>
      <c r="D7" s="36" t="s">
        <v>30</v>
      </c>
      <c r="E7" s="36">
        <v>92.1</v>
      </c>
      <c r="F7" s="10" t="s">
        <v>219</v>
      </c>
      <c r="G7" s="115">
        <v>62.3</v>
      </c>
      <c r="H7" s="115">
        <v>77.8</v>
      </c>
      <c r="I7" s="117">
        <v>80</v>
      </c>
      <c r="J7" s="11">
        <v>83.1</v>
      </c>
      <c r="K7" s="11"/>
      <c r="L7" s="36"/>
      <c r="M7" s="11"/>
      <c r="N7" s="11"/>
      <c r="O7" s="36"/>
      <c r="P7" s="11"/>
      <c r="Q7" s="11"/>
      <c r="R7" s="36"/>
      <c r="S7" s="11" t="e">
        <f>Q7/F7*100</f>
        <v>#VALUE!</v>
      </c>
      <c r="T7" s="8" t="s">
        <v>261</v>
      </c>
    </row>
  </sheetData>
  <customSheetViews>
    <customSheetView guid="{6AC0ED22-CCBF-444B-9F29-F3EDD4234483}" scale="60" showPageBreaks="1" hiddenColumns="1" view="pageBreakPreview">
      <selection activeCell="T15" sqref="T15"/>
      <pageMargins left="0.7" right="0.7" top="0.75" bottom="0.75" header="0.3" footer="0.3"/>
      <pageSetup paperSize="9" orientation="portrait" r:id="rId1"/>
    </customSheetView>
    <customSheetView guid="{06A69783-2FAA-4B05-9CD3-C97C7DF94659}" scale="60" showPageBreaks="1" hiddenColumns="1" view="pageBreakPreview">
      <selection activeCell="T15" sqref="T15"/>
      <pageMargins left="0.7" right="0.7" top="0.75" bottom="0.75" header="0.3" footer="0.3"/>
      <pageSetup paperSize="9" orientation="portrait" r:id="rId2"/>
    </customSheetView>
    <customSheetView guid="{8E7CBF92-2A8A-4486-AE31-320A2A4BD935}" scale="55" showPageBreaks="1" hiddenColumns="1" view="pageBreakPreview">
      <selection activeCell="I6" sqref="I6:I7"/>
      <pageMargins left="0.7" right="0.7" top="0.75" bottom="0.75" header="0.3" footer="0.3"/>
      <pageSetup paperSize="9" orientation="portrait" r:id="rId3"/>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4"/>
    </customSheetView>
    <customSheetView guid="{B08D60EB-17AC-43BC-A2EA-BCC34DA15115}" scale="60" showPageBreaks="1" hiddenColumns="1" view="pageBreakPreview">
      <selection activeCell="T15" sqref="T15"/>
      <pageMargins left="0.7" right="0.7" top="0.75" bottom="0.75" header="0.3" footer="0.3"/>
      <pageSetup paperSize="9" orientation="portrait" r:id="rId5"/>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6"/>
    </customSheetView>
    <customSheetView guid="{AA1E88D6-B765-4D8A-BB20-FCE31C48857F}" scale="60" showPageBreaks="1" hiddenColumns="1" view="pageBreakPreview">
      <selection activeCell="T15" sqref="T15"/>
      <pageMargins left="0.7" right="0.7" top="0.75" bottom="0.75" header="0.3" footer="0.3"/>
      <pageSetup paperSize="9" orientation="portrait" r:id="rId7"/>
    </customSheetView>
    <customSheetView guid="{DBB9E7F6-7701-4D52-8273-C96C8672D403}" scale="60" showPageBreaks="1" hiddenColumns="1" view="pageBreakPreview">
      <selection activeCell="T15" sqref="T15"/>
      <pageMargins left="0.7" right="0.7" top="0.75" bottom="0.75" header="0.3" footer="0.3"/>
      <pageSetup paperSize="9" orientation="portrait" r:id="rId8"/>
    </customSheetView>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9"/>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0"/>
    </customSheetView>
    <customSheetView guid="{BEF67C10-7FC6-4F33-B3F9-204F29E3E218}" scale="60"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11"/>
    </customSheetView>
    <customSheetView guid="{6A6C9703-C16B-46D2-8CEE-AD24BCFE6CF3}" scale="60" showPageBreaks="1" hiddenColumns="1" view="pageBreakPreview">
      <selection activeCell="T15" sqref="T15"/>
      <pageMargins left="0.7" right="0.7" top="0.75" bottom="0.75" header="0.3" footer="0.3"/>
      <pageSetup paperSize="9" orientation="portrait" r:id="rId12"/>
    </customSheetView>
    <customSheetView guid="{BC0D032C-B7DF-4F2E-B1DC-6C55D32E50A7}" scale="60" showPageBreaks="1" hiddenColumns="1" view="pageBreakPreview">
      <selection activeCell="T15" sqref="T15"/>
      <pageMargins left="0.7" right="0.7" top="0.75" bottom="0.75" header="0.3" footer="0.3"/>
      <pageSetup paperSize="9" orientation="portrait" r:id="rId13"/>
    </customSheetView>
    <customSheetView guid="{7ECADF5B-4174-4035-8137-3D83A4A93CD5}" scale="60" showPageBreaks="1" hiddenColumns="1" view="pageBreakPreview">
      <selection activeCell="T15" sqref="T15"/>
      <pageMargins left="0.7" right="0.7" top="0.75" bottom="0.75" header="0.3" footer="0.3"/>
      <pageSetup paperSize="9" orientation="portrait" r:id="rId14"/>
    </customSheetView>
    <customSheetView guid="{5F1BE36F-0832-42CE-A3FC-1A76BC593CBA}" scale="60" showPageBreaks="1" hiddenColumns="1" view="pageBreakPreview">
      <selection activeCell="T15" sqref="T15"/>
      <pageMargins left="0.7" right="0.7" top="0.75" bottom="0.75" header="0.3" footer="0.3"/>
      <pageSetup paperSize="9" orientation="portrait" r:id="rId15"/>
    </customSheetView>
    <customSheetView guid="{2632A833-96F5-4A25-97EB-81ED19BC2F66}" scale="60" showPageBreaks="1" hiddenColumns="1" view="pageBreakPreview">
      <selection activeCell="T15" sqref="T15"/>
      <pageMargins left="0.7" right="0.7" top="0.75" bottom="0.75" header="0.3" footer="0.3"/>
      <pageSetup paperSize="9" orientation="portrait" r:id="rId16"/>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17"/>
    </customSheetView>
    <customSheetView guid="{73C3B9D4-9210-43F5-9883-0E949EA0E341}" scale="55" showPageBreaks="1" hiddenColumns="1" view="pageBreakPreview">
      <selection activeCell="I6" sqref="I6:I7"/>
      <pageMargins left="0.7" right="0.7" top="0.75" bottom="0.75" header="0.3" footer="0.3"/>
      <pageSetup paperSize="9" orientation="portrait" r:id="rId18"/>
    </customSheetView>
    <customSheetView guid="{29B41C1A-DE4D-4DEA-B90B-19C46C754CB5}" scale="60" showPageBreaks="1" hiddenColumns="1" view="pageBreakPreview">
      <selection activeCell="T15" sqref="T15"/>
      <pageMargins left="0.7" right="0.7" top="0.75" bottom="0.75" header="0.3" footer="0.3"/>
      <pageSetup paperSize="9" orientation="portrait" r:id="rId19"/>
    </customSheetView>
    <customSheetView guid="{E5A2ECE4-B75B-45A2-AE22-0D04E85CEB66}" scale="60" showPageBreaks="1" hiddenColumns="1" view="pageBreakPreview">
      <selection activeCell="T15" sqref="T15"/>
      <pageMargins left="0.7" right="0.7" top="0.75" bottom="0.75" header="0.3" footer="0.3"/>
      <pageSetup paperSize="9" orientation="portrait" r:id="rId20"/>
    </customSheetView>
    <customSheetView guid="{F1DC9DCC-06E3-4E7B-88AF-BCE58DCEC1FC}" scale="60" showPageBreaks="1" hiddenColumns="1" view="pageBreakPreview">
      <selection activeCell="T15" sqref="T15"/>
      <pageMargins left="0.7" right="0.7" top="0.75" bottom="0.75" header="0.3" footer="0.3"/>
      <pageSetup paperSize="9" orientation="portrait" r:id="rId21"/>
    </customSheetView>
    <customSheetView guid="{AF8A7EC1-5680-4411-8CA7-5C7F5D245B03}" scale="55" showPageBreaks="1" hiddenColumns="1" state="hidden" view="pageBreakPreview">
      <selection activeCell="H6" sqref="H6:I10"/>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3"/>
  <sheetViews>
    <sheetView view="pageBreakPreview" topLeftCell="D8" zoomScale="70" zoomScaleNormal="85" zoomScaleSheetLayoutView="70"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220</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221</v>
      </c>
      <c r="D6" s="36" t="s">
        <v>26</v>
      </c>
      <c r="E6" s="36">
        <v>1</v>
      </c>
      <c r="F6" s="21">
        <v>1</v>
      </c>
      <c r="G6" s="83">
        <v>0</v>
      </c>
      <c r="H6" s="83">
        <v>0</v>
      </c>
      <c r="I6" s="88">
        <v>0</v>
      </c>
      <c r="J6" s="83">
        <v>0</v>
      </c>
      <c r="K6" s="83">
        <v>0</v>
      </c>
      <c r="L6" s="83"/>
      <c r="M6" s="83"/>
      <c r="N6" s="11"/>
      <c r="O6" s="83"/>
      <c r="P6" s="83"/>
      <c r="Q6" s="83"/>
      <c r="R6" s="83"/>
      <c r="S6" s="11">
        <f>145.7/F6*100</f>
        <v>14569.999999999998</v>
      </c>
      <c r="T6" s="8" t="s">
        <v>314</v>
      </c>
    </row>
    <row r="7" spans="1:20" ht="408" customHeight="1" x14ac:dyDescent="0.25">
      <c r="A7" s="24">
        <v>2</v>
      </c>
      <c r="B7" s="17" t="s">
        <v>24</v>
      </c>
      <c r="C7" s="8" t="s">
        <v>222</v>
      </c>
      <c r="D7" s="36" t="s">
        <v>26</v>
      </c>
      <c r="E7" s="36">
        <v>53</v>
      </c>
      <c r="F7" s="21">
        <v>55</v>
      </c>
      <c r="G7" s="83">
        <v>2</v>
      </c>
      <c r="H7" s="83">
        <v>4</v>
      </c>
      <c r="I7" s="88">
        <v>18</v>
      </c>
      <c r="J7" s="138">
        <v>23</v>
      </c>
      <c r="K7" s="139">
        <v>27</v>
      </c>
      <c r="L7" s="83"/>
      <c r="M7" s="11"/>
      <c r="N7" s="11"/>
      <c r="O7" s="83"/>
      <c r="P7" s="11"/>
      <c r="Q7" s="11"/>
      <c r="R7" s="83"/>
      <c r="S7" s="11">
        <f>Q7/F7*100</f>
        <v>0</v>
      </c>
      <c r="T7" s="8" t="s">
        <v>307</v>
      </c>
    </row>
    <row r="8" spans="1:20" ht="94.5" x14ac:dyDescent="0.25">
      <c r="A8" s="24">
        <v>3</v>
      </c>
      <c r="B8" s="17" t="s">
        <v>28</v>
      </c>
      <c r="C8" s="8" t="s">
        <v>223</v>
      </c>
      <c r="D8" s="36" t="s">
        <v>26</v>
      </c>
      <c r="E8" s="36">
        <v>1</v>
      </c>
      <c r="F8" s="21">
        <v>1</v>
      </c>
      <c r="G8" s="83">
        <v>0</v>
      </c>
      <c r="H8" s="83">
        <v>0</v>
      </c>
      <c r="I8" s="83">
        <v>0</v>
      </c>
      <c r="J8" s="83">
        <v>0</v>
      </c>
      <c r="K8" s="83">
        <v>0</v>
      </c>
      <c r="L8" s="12"/>
      <c r="M8" s="12"/>
      <c r="N8" s="12"/>
      <c r="O8" s="12"/>
      <c r="P8" s="12"/>
      <c r="Q8" s="12"/>
      <c r="R8" s="12"/>
      <c r="S8" s="11">
        <f>Q8/F8*100</f>
        <v>0</v>
      </c>
      <c r="T8" s="8" t="s">
        <v>283</v>
      </c>
    </row>
    <row r="9" spans="1:20" ht="78.75" x14ac:dyDescent="0.25">
      <c r="A9" s="193">
        <v>4</v>
      </c>
      <c r="B9" s="195" t="s">
        <v>50</v>
      </c>
      <c r="C9" s="8" t="s">
        <v>230</v>
      </c>
      <c r="D9" s="36" t="s">
        <v>26</v>
      </c>
      <c r="E9" s="36">
        <v>104</v>
      </c>
      <c r="F9" s="21">
        <v>104</v>
      </c>
      <c r="G9" s="83">
        <v>7</v>
      </c>
      <c r="H9" s="83">
        <v>15</v>
      </c>
      <c r="I9" s="88">
        <v>23</v>
      </c>
      <c r="J9" s="142">
        <v>31</v>
      </c>
      <c r="K9" s="142">
        <v>39</v>
      </c>
      <c r="L9" s="83"/>
      <c r="M9" s="14"/>
      <c r="N9" s="14"/>
      <c r="O9" s="14"/>
      <c r="P9" s="14"/>
      <c r="Q9" s="14"/>
      <c r="R9" s="83"/>
      <c r="S9" s="11">
        <f>Q9/F9*100</f>
        <v>0</v>
      </c>
      <c r="T9" s="8" t="s">
        <v>284</v>
      </c>
    </row>
    <row r="10" spans="1:20" ht="37.9" customHeight="1" x14ac:dyDescent="0.25">
      <c r="A10" s="194"/>
      <c r="B10" s="196"/>
      <c r="C10" s="8" t="s">
        <v>229</v>
      </c>
      <c r="D10" s="36" t="s">
        <v>224</v>
      </c>
      <c r="E10" s="12">
        <v>118.81</v>
      </c>
      <c r="F10" s="21">
        <v>123.57</v>
      </c>
      <c r="G10" s="11">
        <v>10.34</v>
      </c>
      <c r="H10" s="11">
        <v>20.68</v>
      </c>
      <c r="I10" s="11">
        <v>31</v>
      </c>
      <c r="J10" s="11">
        <v>41</v>
      </c>
      <c r="K10" s="11">
        <v>51.3</v>
      </c>
      <c r="L10" s="11"/>
      <c r="M10" s="11"/>
      <c r="N10" s="11"/>
      <c r="O10" s="11"/>
      <c r="P10" s="11"/>
      <c r="Q10" s="11"/>
      <c r="R10" s="11"/>
      <c r="S10" s="11"/>
      <c r="T10" s="85" t="s">
        <v>281</v>
      </c>
    </row>
    <row r="11" spans="1:20" ht="126" x14ac:dyDescent="0.25">
      <c r="A11" s="25">
        <v>5</v>
      </c>
      <c r="B11" s="13" t="s">
        <v>52</v>
      </c>
      <c r="C11" s="8" t="s">
        <v>225</v>
      </c>
      <c r="D11" s="36" t="s">
        <v>26</v>
      </c>
      <c r="E11" s="36">
        <v>1600</v>
      </c>
      <c r="F11" s="21">
        <v>1800</v>
      </c>
      <c r="G11" s="83">
        <v>120</v>
      </c>
      <c r="H11" s="83">
        <v>180</v>
      </c>
      <c r="I11" s="88">
        <v>450</v>
      </c>
      <c r="J11" s="83">
        <v>600</v>
      </c>
      <c r="K11" s="83">
        <v>750</v>
      </c>
      <c r="L11" s="83"/>
      <c r="M11" s="83"/>
      <c r="N11" s="83"/>
      <c r="O11" s="83"/>
      <c r="P11" s="83"/>
      <c r="Q11" s="83"/>
      <c r="R11" s="14"/>
      <c r="S11" s="11">
        <f t="shared" ref="S11:S13" si="0">Q11/F11*100</f>
        <v>0</v>
      </c>
      <c r="T11" s="8" t="s">
        <v>282</v>
      </c>
    </row>
    <row r="12" spans="1:20" ht="63" x14ac:dyDescent="0.25">
      <c r="A12" s="25">
        <v>6</v>
      </c>
      <c r="B12" s="13" t="s">
        <v>53</v>
      </c>
      <c r="C12" s="8" t="s">
        <v>226</v>
      </c>
      <c r="D12" s="36" t="s">
        <v>227</v>
      </c>
      <c r="E12" s="36">
        <v>100</v>
      </c>
      <c r="F12" s="21">
        <v>100</v>
      </c>
      <c r="G12" s="15">
        <v>100</v>
      </c>
      <c r="H12" s="15">
        <v>100</v>
      </c>
      <c r="I12" s="15">
        <v>100</v>
      </c>
      <c r="J12" s="15">
        <v>100</v>
      </c>
      <c r="K12" s="15">
        <v>100</v>
      </c>
      <c r="L12" s="16"/>
      <c r="M12" s="15"/>
      <c r="N12" s="15"/>
      <c r="O12" s="15"/>
      <c r="P12" s="15"/>
      <c r="Q12" s="15"/>
      <c r="R12" s="71"/>
      <c r="S12" s="11">
        <f>O12/F12*100</f>
        <v>0</v>
      </c>
      <c r="T12" s="8"/>
    </row>
    <row r="13" spans="1:20" ht="78.75" x14ac:dyDescent="0.25">
      <c r="A13" s="25">
        <v>7</v>
      </c>
      <c r="B13" s="13" t="s">
        <v>55</v>
      </c>
      <c r="C13" s="8" t="s">
        <v>228</v>
      </c>
      <c r="D13" s="36" t="s">
        <v>227</v>
      </c>
      <c r="E13" s="36">
        <v>100</v>
      </c>
      <c r="F13" s="21">
        <v>100</v>
      </c>
      <c r="G13" s="83">
        <v>100</v>
      </c>
      <c r="H13" s="83">
        <v>100</v>
      </c>
      <c r="I13" s="83">
        <v>100</v>
      </c>
      <c r="J13" s="83">
        <v>100</v>
      </c>
      <c r="K13" s="83">
        <v>100</v>
      </c>
      <c r="L13" s="83"/>
      <c r="M13" s="83"/>
      <c r="N13" s="83"/>
      <c r="O13" s="83"/>
      <c r="P13" s="83"/>
      <c r="Q13" s="83"/>
      <c r="R13" s="83"/>
      <c r="S13" s="11">
        <f t="shared" si="0"/>
        <v>0</v>
      </c>
      <c r="T13" s="8"/>
    </row>
  </sheetData>
  <customSheetViews>
    <customSheetView guid="{6AC0ED22-CCBF-444B-9F29-F3EDD4234483}" scale="60" showPageBreaks="1" hiddenColumns="1" view="pageBreakPreview">
      <selection activeCell="G6" sqref="G6:G13"/>
      <pageMargins left="0.7" right="0.7" top="0.75" bottom="0.75" header="0.3" footer="0.3"/>
      <pageSetup paperSize="9" orientation="portrait" r:id="rId1"/>
    </customSheetView>
    <customSheetView guid="{06A69783-2FAA-4B05-9CD3-C97C7DF94659}" scale="60" showPageBreaks="1" hiddenColumns="1" view="pageBreakPreview">
      <selection activeCell="G6" sqref="G6:G13"/>
      <pageMargins left="0.7" right="0.7" top="0.75" bottom="0.75" header="0.3" footer="0.3"/>
      <pageSetup paperSize="9" orientation="portrait" r:id="rId2"/>
    </customSheetView>
    <customSheetView guid="{8E7CBF92-2A8A-4486-AE31-320A2A4BD935}" scale="55" showPageBreaks="1" hiddenColumns="1" view="pageBreakPreview">
      <selection activeCell="P12" sqref="P12"/>
      <pageMargins left="0.7" right="0.7" top="0.75" bottom="0.75" header="0.3" footer="0.3"/>
      <pageSetup paperSize="9" orientation="portrait" r:id="rId3"/>
    </customSheetView>
    <customSheetView guid="{F48E67D2-2C8C-4D86-A2A9-F44F569AC752}" scale="60" showPageBreaks="1" hiddenColumns="1" view="pageBreakPreview">
      <selection activeCell="R7" sqref="R7"/>
      <pageMargins left="0.7" right="0.7" top="0.75" bottom="0.75" header="0.3" footer="0.3"/>
      <pageSetup paperSize="9" orientation="portrait" r:id="rId4"/>
    </customSheetView>
    <customSheetView guid="{B08D60EB-17AC-43BC-A2EA-BCC34DA15115}" scale="60" showPageBreaks="1" hiddenColumns="1" view="pageBreakPreview">
      <selection activeCell="M13" sqref="M13"/>
      <pageMargins left="0.7" right="0.7" top="0.75" bottom="0.75" header="0.3" footer="0.3"/>
      <pageSetup paperSize="9" orientation="portrait" r:id="rId5"/>
    </customSheetView>
    <customSheetView guid="{E82CE51D-E642-4881-A0F3-F33C1C34AFA1}" scale="60" showPageBreaks="1" hiddenColumns="1" view="pageBreakPreview">
      <selection activeCell="G6" sqref="G6:G13"/>
      <pageMargins left="0.7" right="0.7" top="0.75" bottom="0.75" header="0.3" footer="0.3"/>
      <pageSetup paperSize="9" orientation="portrait" r:id="rId6"/>
    </customSheetView>
    <customSheetView guid="{AA1E88D6-B765-4D8A-BB20-FCE31C48857F}" scale="60" showPageBreaks="1" hiddenColumns="1" view="pageBreakPreview">
      <selection activeCell="G6" sqref="G6:G13"/>
      <pageMargins left="0.7" right="0.7" top="0.75" bottom="0.75" header="0.3" footer="0.3"/>
      <pageSetup paperSize="9" orientation="portrait" r:id="rId7"/>
    </customSheetView>
    <customSheetView guid="{DBB9E7F6-7701-4D52-8273-C96C8672D403}" scale="60" showPageBreaks="1" hiddenColumns="1" view="pageBreakPreview">
      <selection sqref="A1:XFD1048576"/>
      <pageMargins left="0.7" right="0.7" top="0.75" bottom="0.75" header="0.3" footer="0.3"/>
      <pageSetup paperSize="9" scale="45" orientation="landscape" r:id="rId8"/>
    </customSheetView>
    <customSheetView guid="{0E67524B-A824-49FB-A67D-C1771603425D}" scale="60" showPageBreaks="1" hiddenColumns="1" view="pageBreakPreview" topLeftCell="E1">
      <selection activeCell="T7" sqref="T7"/>
      <colBreaks count="2" manualBreakCount="2">
        <brk id="10" max="12" man="1"/>
        <brk id="19" max="12" man="1"/>
      </colBreaks>
      <pageMargins left="0.7" right="0.7" top="0.75" bottom="0.75" header="0.3" footer="0.3"/>
      <pageSetup paperSize="9" scale="88" orientation="portrait" r:id="rId9"/>
    </customSheetView>
    <customSheetView guid="{80AD08A8-345A-453A-A104-5E3DA1078B6F}" scale="60" showPageBreaks="1" hiddenColumns="1" view="pageBreakPreview">
      <selection activeCell="G6" sqref="G6:G13"/>
      <pageMargins left="0.7" right="0.7" top="0.75" bottom="0.75" header="0.3" footer="0.3"/>
      <pageSetup paperSize="9" orientation="portrait" r:id="rId10"/>
    </customSheetView>
    <customSheetView guid="{BEF67C10-7FC6-4F33-B3F9-204F29E3E218}" scale="60" showPageBreaks="1" hiddenColumns="1" view="pageBreakPreview">
      <selection activeCell="G6" sqref="G6:G13"/>
      <pageMargins left="0.7" right="0.7" top="0.75" bottom="0.75" header="0.3" footer="0.3"/>
      <pageSetup paperSize="9" orientation="portrait" r:id="rId11"/>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2"/>
    </customSheetView>
    <customSheetView guid="{BC0D032C-B7DF-4F2E-B1DC-6C55D32E50A7}" scale="60" showPageBreaks="1" hiddenColumns="1" view="pageBreakPreview">
      <selection activeCell="G6" sqref="G6:G13"/>
      <pageMargins left="0.7" right="0.7" top="0.75" bottom="0.75" header="0.3" footer="0.3"/>
      <pageSetup paperSize="9" orientation="portrait" r:id="rId13"/>
    </customSheetView>
    <customSheetView guid="{7ECADF5B-4174-4035-8137-3D83A4A93CD5}" scale="60" showPageBreaks="1" hiddenColumns="1" view="pageBreakPreview">
      <selection activeCell="G6" sqref="G6:G13"/>
      <pageMargins left="0.7" right="0.7" top="0.75" bottom="0.75" header="0.3" footer="0.3"/>
      <pageSetup paperSize="9" orientation="portrait" r:id="rId14"/>
    </customSheetView>
    <customSheetView guid="{5F1BE36F-0832-42CE-A3FC-1A76BC593CBA}" scale="60" showPageBreaks="1" hiddenColumns="1" view="pageBreakPreview">
      <selection activeCell="M13" sqref="M13"/>
      <pageMargins left="0.7" right="0.7" top="0.75" bottom="0.75" header="0.3" footer="0.3"/>
      <pageSetup paperSize="9" orientation="portrait" r:id="rId15"/>
    </customSheetView>
    <customSheetView guid="{2632A833-96F5-4A25-97EB-81ED19BC2F66}" scale="60" showPageBreaks="1" hiddenColumns="1" view="pageBreakPreview">
      <selection activeCell="G6" sqref="G6:G13"/>
      <pageMargins left="0.7" right="0.7" top="0.75" bottom="0.75" header="0.3" footer="0.3"/>
      <pageSetup paperSize="9" orientation="portrait" r:id="rId16"/>
    </customSheetView>
    <customSheetView guid="{3A1AD47D-D360-494C-B851-D14B33F8032B}" scale="60" showPageBreaks="1" hiddenColumns="1" view="pageBreakPreview">
      <selection activeCell="G6" sqref="G6:G13"/>
      <pageMargins left="0.7" right="0.7" top="0.75" bottom="0.75" header="0.3" footer="0.3"/>
      <pageSetup paperSize="9" orientation="portrait" r:id="rId17"/>
    </customSheetView>
    <customSheetView guid="{73C3B9D4-9210-43F5-9883-0E949EA0E341}" scale="70" showPageBreaks="1" hiddenColumns="1" view="pageBreakPreview" topLeftCell="D8">
      <selection activeCell="G11" sqref="G11"/>
      <pageMargins left="0.7" right="0.7" top="0.75" bottom="0.75" header="0.3" footer="0.3"/>
      <pageSetup paperSize="9" orientation="portrait" r:id="rId18"/>
    </customSheetView>
    <customSheetView guid="{29B41C1A-DE4D-4DEA-B90B-19C46C754CB5}" scale="60" showPageBreaks="1" hiddenColumns="1" view="pageBreakPreview">
      <selection activeCell="G9" sqref="G9"/>
      <pageMargins left="0.7" right="0.7" top="0.75" bottom="0.75" header="0.3" footer="0.3"/>
      <pageSetup paperSize="9" scale="45" orientation="landscape" r:id="rId19"/>
    </customSheetView>
    <customSheetView guid="{E5A2ECE4-B75B-45A2-AE22-0D04E85CEB66}" scale="60" showPageBreaks="1" hiddenColumns="1" view="pageBreakPreview">
      <selection activeCell="G6" sqref="G6:G13"/>
      <pageMargins left="0.7" right="0.7" top="0.75" bottom="0.75" header="0.3" footer="0.3"/>
      <pageSetup paperSize="9" orientation="portrait" r:id="rId20"/>
    </customSheetView>
    <customSheetView guid="{F1DC9DCC-06E3-4E7B-88AF-BCE58DCEC1FC}" scale="60" showPageBreaks="1" hiddenColumns="1" view="pageBreakPreview">
      <selection activeCell="G6" sqref="G6:G13"/>
      <pageMargins left="0.7" right="0.7" top="0.75" bottom="0.75" header="0.3" footer="0.3"/>
      <pageSetup paperSize="9" orientation="portrait" r:id="rId21"/>
    </customSheetView>
    <customSheetView guid="{AF8A7EC1-5680-4411-8CA7-5C7F5D245B03}" scale="70" showPageBreaks="1" hiddenColumns="1" state="hidden" view="pageBreakPreview" topLeftCell="D8">
      <selection activeCell="H6" sqref="H6:I10"/>
      <pageMargins left="0.7" right="0.7" top="0.75" bottom="0.75" header="0.3" footer="0.3"/>
      <pageSetup paperSize="9" orientation="portrait" r:id="rId22"/>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70" zoomScaleSheetLayoutView="55"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237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231</v>
      </c>
      <c r="D6" s="36" t="s">
        <v>30</v>
      </c>
      <c r="E6" s="36">
        <v>94.7</v>
      </c>
      <c r="F6" s="45">
        <v>95</v>
      </c>
      <c r="G6" s="106">
        <v>93</v>
      </c>
      <c r="H6" s="106">
        <v>93.1</v>
      </c>
      <c r="I6" s="101"/>
      <c r="J6" s="19"/>
      <c r="K6" s="19"/>
      <c r="L6" s="19"/>
      <c r="M6" s="19"/>
      <c r="N6" s="27"/>
      <c r="O6" s="19"/>
      <c r="P6" s="19"/>
      <c r="Q6" s="19"/>
      <c r="R6" s="19"/>
      <c r="S6" s="27">
        <f>145.7/F6*100</f>
        <v>153.36842105263159</v>
      </c>
      <c r="T6" s="18"/>
    </row>
    <row r="7" spans="1:20" ht="110.25" x14ac:dyDescent="0.25">
      <c r="A7" s="24">
        <v>2</v>
      </c>
      <c r="B7" s="17">
        <v>1</v>
      </c>
      <c r="C7" s="8" t="s">
        <v>236</v>
      </c>
      <c r="D7" s="36" t="s">
        <v>30</v>
      </c>
      <c r="E7" s="36">
        <v>107.8</v>
      </c>
      <c r="F7" s="21">
        <v>100</v>
      </c>
      <c r="G7" s="106">
        <v>3.6</v>
      </c>
      <c r="H7" s="106">
        <v>7.4</v>
      </c>
      <c r="I7" s="101"/>
      <c r="J7" s="27"/>
      <c r="K7" s="27"/>
      <c r="L7" s="19"/>
      <c r="M7" s="27"/>
      <c r="N7" s="27"/>
      <c r="O7" s="19"/>
      <c r="P7" s="27"/>
      <c r="Q7" s="27"/>
      <c r="R7" s="19"/>
      <c r="S7" s="27">
        <f>Q7/F7*100</f>
        <v>0</v>
      </c>
      <c r="T7" s="18"/>
    </row>
    <row r="8" spans="1:20" ht="189" x14ac:dyDescent="0.25">
      <c r="A8" s="24">
        <v>3</v>
      </c>
      <c r="B8" s="17">
        <v>2</v>
      </c>
      <c r="C8" s="8" t="s">
        <v>235</v>
      </c>
      <c r="D8" s="36" t="s">
        <v>30</v>
      </c>
      <c r="E8" s="36">
        <v>60</v>
      </c>
      <c r="F8" s="21">
        <v>60</v>
      </c>
      <c r="G8" s="106">
        <v>60</v>
      </c>
      <c r="H8" s="106">
        <v>60</v>
      </c>
      <c r="I8" s="101"/>
      <c r="J8" s="19"/>
      <c r="K8" s="19"/>
      <c r="L8" s="28"/>
      <c r="M8" s="28"/>
      <c r="N8" s="28"/>
      <c r="O8" s="28"/>
      <c r="P8" s="28"/>
      <c r="Q8" s="28"/>
      <c r="R8" s="28"/>
      <c r="S8" s="27">
        <f>Q8/F8*100</f>
        <v>0</v>
      </c>
      <c r="T8" s="18"/>
    </row>
    <row r="9" spans="1:20" ht="63" x14ac:dyDescent="0.25">
      <c r="A9" s="24">
        <v>4</v>
      </c>
      <c r="B9" s="13">
        <v>3</v>
      </c>
      <c r="C9" s="8" t="s">
        <v>234</v>
      </c>
      <c r="D9" s="36" t="s">
        <v>177</v>
      </c>
      <c r="E9" s="36">
        <v>4</v>
      </c>
      <c r="F9" s="21">
        <v>2</v>
      </c>
      <c r="G9" s="106">
        <v>0</v>
      </c>
      <c r="H9" s="106">
        <v>0</v>
      </c>
      <c r="I9" s="101"/>
      <c r="J9" s="19"/>
      <c r="K9" s="19"/>
      <c r="L9" s="19"/>
      <c r="M9" s="29"/>
      <c r="N9" s="29"/>
      <c r="O9" s="29"/>
      <c r="P9" s="29"/>
      <c r="Q9" s="29"/>
      <c r="R9" s="19"/>
      <c r="S9" s="27">
        <f>Q9/F9*100</f>
        <v>0</v>
      </c>
      <c r="T9" s="18"/>
    </row>
    <row r="10" spans="1:20" ht="78.75" x14ac:dyDescent="0.25">
      <c r="A10" s="24">
        <v>5</v>
      </c>
      <c r="B10" s="13">
        <v>4</v>
      </c>
      <c r="C10" s="8" t="s">
        <v>232</v>
      </c>
      <c r="D10" s="36" t="s">
        <v>233</v>
      </c>
      <c r="E10" s="36">
        <v>0</v>
      </c>
      <c r="F10" s="21">
        <v>1</v>
      </c>
      <c r="G10" s="106">
        <v>0</v>
      </c>
      <c r="H10" s="106">
        <v>0</v>
      </c>
      <c r="I10" s="101"/>
      <c r="J10" s="19"/>
      <c r="K10" s="19"/>
      <c r="L10" s="19"/>
      <c r="M10" s="19"/>
      <c r="N10" s="19"/>
      <c r="O10" s="19"/>
      <c r="P10" s="19"/>
      <c r="Q10" s="19"/>
      <c r="R10" s="29"/>
      <c r="S10" s="27">
        <f t="shared" ref="S10" si="0">Q10/F10*100</f>
        <v>0</v>
      </c>
      <c r="T10" s="18"/>
    </row>
  </sheetData>
  <customSheetViews>
    <customSheetView guid="{6AC0ED22-CCBF-444B-9F29-F3EDD4234483}" scale="55" showPageBreaks="1" hiddenColumns="1" view="pageBreakPreview">
      <selection activeCell="G6" sqref="G6:G10"/>
      <pageMargins left="0.7" right="0.7" top="0.75" bottom="0.75" header="0.3" footer="0.3"/>
      <pageSetup paperSize="9" orientation="portrait" r:id="rId1"/>
    </customSheetView>
    <customSheetView guid="{06A69783-2FAA-4B05-9CD3-C97C7DF94659}" scale="55" showPageBreaks="1" hiddenColumns="1" view="pageBreakPreview">
      <selection activeCell="G6" sqref="G6:G10"/>
      <pageMargins left="0.7" right="0.7" top="0.75" bottom="0.75" header="0.3" footer="0.3"/>
      <pageSetup paperSize="9" orientation="portrait" r:id="rId2"/>
    </customSheetView>
    <customSheetView guid="{8E7CBF92-2A8A-4486-AE31-320A2A4BD935}" scale="55" showPageBreaks="1" hiddenColumns="1" view="pageBreakPreview">
      <selection activeCell="N7" sqref="N7"/>
      <pageMargins left="0.7" right="0.7" top="0.75" bottom="0.75" header="0.3" footer="0.3"/>
      <pageSetup paperSize="9" orientation="portrait" r:id="rId3"/>
    </customSheetView>
    <customSheetView guid="{F48E67D2-2C8C-4D86-A2A9-F44F569AC752}" scale="55" showPageBreaks="1" hiddenColumns="1" view="pageBreakPreview">
      <selection activeCell="G6" sqref="G6:G10"/>
      <pageMargins left="0.7" right="0.7" top="0.75" bottom="0.75" header="0.3" footer="0.3"/>
      <pageSetup paperSize="9" orientation="portrait" r:id="rId4"/>
    </customSheetView>
    <customSheetView guid="{B08D60EB-17AC-43BC-A2EA-BCC34DA15115}" scale="55" showPageBreaks="1" hiddenColumns="1" view="pageBreakPreview">
      <selection activeCell="T16" sqref="T16"/>
      <pageMargins left="0.7" right="0.7" top="0.75" bottom="0.75" header="0.3" footer="0.3"/>
      <pageSetup paperSize="9" orientation="portrait" r:id="rId5"/>
    </customSheetView>
    <customSheetView guid="{E82CE51D-E642-4881-A0F3-F33C1C34AFA1}" scale="55" showPageBreaks="1" hiddenColumns="1" view="pageBreakPreview">
      <selection activeCell="G6" sqref="G6:G10"/>
      <pageMargins left="0.7" right="0.7" top="0.75" bottom="0.75" header="0.3" footer="0.3"/>
      <pageSetup paperSize="9" orientation="portrait" r:id="rId6"/>
    </customSheetView>
    <customSheetView guid="{AA1E88D6-B765-4D8A-BB20-FCE31C48857F}" scale="55" showPageBreaks="1" hiddenColumns="1" view="pageBreakPreview">
      <selection activeCell="G6" sqref="G6:G10"/>
      <pageMargins left="0.7" right="0.7" top="0.75" bottom="0.75" header="0.3" footer="0.3"/>
      <pageSetup paperSize="9" orientation="portrait" r:id="rId7"/>
    </customSheetView>
    <customSheetView guid="{DBB9E7F6-7701-4D52-8273-C96C8672D403}" scale="55" showPageBreaks="1" hiddenColumns="1" view="pageBreakPreview">
      <selection activeCell="G6" sqref="G6:G10"/>
      <pageMargins left="0.7" right="0.7" top="0.75" bottom="0.75" header="0.3" footer="0.3"/>
      <pageSetup paperSize="9" orientation="portrait" r:id="rId8"/>
    </customSheetView>
    <customSheetView guid="{0E67524B-A824-49FB-A67D-C1771603425D}" scale="55" showPageBreaks="1" hiddenColumns="1" view="pageBreakPreview">
      <selection activeCell="G6" sqref="G6:G10"/>
      <pageMargins left="0.7" right="0.7" top="0.75" bottom="0.75" header="0.3" footer="0.3"/>
      <pageSetup paperSize="9" orientation="portrait" r:id="rId9"/>
    </customSheetView>
    <customSheetView guid="{80AD08A8-345A-453A-A104-5E3DA1078B6F}" scale="55" showPageBreaks="1" hiddenColumns="1" view="pageBreakPreview">
      <selection activeCell="G6" sqref="G6:G10"/>
      <pageMargins left="0.7" right="0.7" top="0.75" bottom="0.75" header="0.3" footer="0.3"/>
      <pageSetup paperSize="9" orientation="portrait" r:id="rId10"/>
    </customSheetView>
    <customSheetView guid="{BEF67C10-7FC6-4F33-B3F9-204F29E3E218}" scale="55" showPageBreaks="1" hiddenColumns="1" view="pageBreakPreview">
      <selection activeCell="G6" sqref="G6:G10"/>
      <pageMargins left="0.7" right="0.7" top="0.75" bottom="0.75" header="0.3" footer="0.3"/>
      <pageSetup paperSize="9" orientation="portrait" r:id="rId11"/>
    </customSheetView>
    <customSheetView guid="{6A6C9703-C16B-46D2-8CEE-AD24BCFE6CF3}" scale="55" showPageBreaks="1" hiddenColumns="1" view="pageBreakPreview">
      <selection activeCell="G6" sqref="G6:G10"/>
      <pageMargins left="0.7" right="0.7" top="0.75" bottom="0.75" header="0.3" footer="0.3"/>
      <pageSetup paperSize="9" orientation="portrait" r:id="rId12"/>
    </customSheetView>
    <customSheetView guid="{BC0D032C-B7DF-4F2E-B1DC-6C55D32E50A7}" scale="55" showPageBreaks="1" hiddenColumns="1" view="pageBreakPreview">
      <selection activeCell="G6" sqref="G6:G10"/>
      <pageMargins left="0.7" right="0.7" top="0.75" bottom="0.75" header="0.3" footer="0.3"/>
      <pageSetup paperSize="9" orientation="portrait" r:id="rId13"/>
    </customSheetView>
    <customSheetView guid="{7ECADF5B-4174-4035-8137-3D83A4A93CD5}" scale="55" showPageBreaks="1" hiddenColumns="1" view="pageBreakPreview">
      <selection activeCell="G6" sqref="G6:G10"/>
      <pageMargins left="0.7" right="0.7" top="0.75" bottom="0.75" header="0.3" footer="0.3"/>
      <pageSetup paperSize="9" orientation="portrait" r:id="rId14"/>
    </customSheetView>
    <customSheetView guid="{5F1BE36F-0832-42CE-A3FC-1A76BC593CBA}" scale="55" showPageBreaks="1" hiddenColumns="1" view="pageBreakPreview">
      <selection activeCell="T16" sqref="T16"/>
      <pageMargins left="0.7" right="0.7" top="0.75" bottom="0.75" header="0.3" footer="0.3"/>
      <pageSetup paperSize="9" orientation="portrait" r:id="rId15"/>
    </customSheetView>
    <customSheetView guid="{2632A833-96F5-4A25-97EB-81ED19BC2F66}" scale="55" showPageBreaks="1" hiddenColumns="1" view="pageBreakPreview">
      <selection activeCell="G6" sqref="G6:G10"/>
      <pageMargins left="0.7" right="0.7" top="0.75" bottom="0.75" header="0.3" footer="0.3"/>
      <pageSetup paperSize="9" orientation="portrait" r:id="rId16"/>
    </customSheetView>
    <customSheetView guid="{3A1AD47D-D360-494C-B851-D14B33F8032B}" scale="55" showPageBreaks="1" hiddenColumns="1" view="pageBreakPreview">
      <selection activeCell="G6" sqref="G6:G10"/>
      <pageMargins left="0.7" right="0.7" top="0.75" bottom="0.75" header="0.3" footer="0.3"/>
      <pageSetup paperSize="9" orientation="portrait" r:id="rId17"/>
    </customSheetView>
    <customSheetView guid="{73C3B9D4-9210-43F5-9883-0E949EA0E341}" scale="55" showPageBreaks="1" hiddenColumns="1" view="pageBreakPreview">
      <selection activeCell="N7" sqref="N7"/>
      <pageMargins left="0.7" right="0.7" top="0.75" bottom="0.75" header="0.3" footer="0.3"/>
      <pageSetup paperSize="9" orientation="portrait" r:id="rId18"/>
    </customSheetView>
    <customSheetView guid="{29B41C1A-DE4D-4DEA-B90B-19C46C754CB5}" scale="55" showPageBreaks="1" hiddenColumns="1" view="pageBreakPreview">
      <selection activeCell="G6" sqref="G6:G10"/>
      <pageMargins left="0.7" right="0.7" top="0.75" bottom="0.75" header="0.3" footer="0.3"/>
      <pageSetup paperSize="9" orientation="portrait" r:id="rId19"/>
    </customSheetView>
    <customSheetView guid="{E5A2ECE4-B75B-45A2-AE22-0D04E85CEB66}" scale="55" showPageBreaks="1" hiddenColumns="1" view="pageBreakPreview">
      <selection activeCell="G6" sqref="G6:G10"/>
      <pageMargins left="0.7" right="0.7" top="0.75" bottom="0.75" header="0.3" footer="0.3"/>
      <pageSetup paperSize="9" orientation="portrait" r:id="rId20"/>
    </customSheetView>
    <customSheetView guid="{F1DC9DCC-06E3-4E7B-88AF-BCE58DCEC1FC}" scale="55" showPageBreaks="1" hiddenColumns="1" view="pageBreakPreview">
      <selection activeCell="G6" sqref="G6:G10"/>
      <pageMargins left="0.7" right="0.7" top="0.75" bottom="0.75" header="0.3" footer="0.3"/>
      <pageSetup paperSize="9" orientation="portrait" r:id="rId21"/>
    </customSheetView>
    <customSheetView guid="{AF8A7EC1-5680-4411-8CA7-5C7F5D245B03}" scale="55" showPageBreaks="1" hiddenColumns="1" state="hidden" view="pageBreakPreview">
      <selection activeCell="H6" sqref="H6:I10"/>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0"/>
  <sheetViews>
    <sheetView view="pageBreakPreview" zoomScale="60" zoomScaleNormal="100"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238</v>
      </c>
      <c r="C5" s="166"/>
      <c r="D5" s="166"/>
      <c r="E5" s="166"/>
      <c r="F5" s="166"/>
      <c r="G5" s="166"/>
      <c r="H5" s="166"/>
      <c r="I5" s="166"/>
      <c r="J5" s="166"/>
      <c r="K5" s="166"/>
      <c r="L5" s="166"/>
      <c r="M5" s="166"/>
      <c r="N5" s="166"/>
      <c r="O5" s="166"/>
      <c r="P5" s="166"/>
      <c r="Q5" s="166"/>
      <c r="R5" s="166"/>
      <c r="S5" s="166"/>
      <c r="T5" s="167"/>
    </row>
    <row r="6" spans="1:20" ht="126" x14ac:dyDescent="0.25">
      <c r="A6" s="24">
        <v>1</v>
      </c>
      <c r="B6" s="17" t="s">
        <v>19</v>
      </c>
      <c r="C6" s="8" t="s">
        <v>239</v>
      </c>
      <c r="D6" s="36" t="s">
        <v>30</v>
      </c>
      <c r="E6" s="36">
        <v>100</v>
      </c>
      <c r="F6" s="21">
        <v>100</v>
      </c>
      <c r="G6" s="89">
        <v>0</v>
      </c>
      <c r="H6" s="104"/>
      <c r="I6" s="104"/>
      <c r="J6" s="19"/>
      <c r="K6" s="19"/>
      <c r="L6" s="19"/>
      <c r="M6" s="19"/>
      <c r="N6" s="27"/>
      <c r="O6" s="19"/>
      <c r="P6" s="19"/>
      <c r="Q6" s="19"/>
      <c r="R6" s="19"/>
      <c r="S6" s="27">
        <f>145.7/F6*100</f>
        <v>145.69999999999999</v>
      </c>
      <c r="T6" s="74" t="s">
        <v>273</v>
      </c>
    </row>
    <row r="7" spans="1:20" ht="63" x14ac:dyDescent="0.25">
      <c r="A7" s="24">
        <v>2</v>
      </c>
      <c r="B7" s="17" t="s">
        <v>24</v>
      </c>
      <c r="C7" s="8" t="s">
        <v>240</v>
      </c>
      <c r="D7" s="36" t="s">
        <v>30</v>
      </c>
      <c r="E7" s="36">
        <v>100</v>
      </c>
      <c r="F7" s="21">
        <v>100</v>
      </c>
      <c r="G7" s="89">
        <v>100</v>
      </c>
      <c r="H7" s="104"/>
      <c r="I7" s="104"/>
      <c r="J7" s="27"/>
      <c r="K7" s="27"/>
      <c r="L7" s="19"/>
      <c r="M7" s="27"/>
      <c r="N7" s="27"/>
      <c r="O7" s="19"/>
      <c r="P7" s="27"/>
      <c r="Q7" s="27"/>
      <c r="R7" s="19"/>
      <c r="S7" s="27">
        <f>Q7/F7*100</f>
        <v>0</v>
      </c>
      <c r="T7" s="74" t="s">
        <v>274</v>
      </c>
    </row>
    <row r="8" spans="1:20" ht="141.75" x14ac:dyDescent="0.25">
      <c r="A8" s="24">
        <v>3</v>
      </c>
      <c r="B8" s="17" t="s">
        <v>28</v>
      </c>
      <c r="C8" s="8" t="s">
        <v>241</v>
      </c>
      <c r="D8" s="36" t="s">
        <v>30</v>
      </c>
      <c r="E8" s="36">
        <v>28.3</v>
      </c>
      <c r="F8" s="21">
        <v>64.099999999999994</v>
      </c>
      <c r="G8" s="89">
        <v>46.2</v>
      </c>
      <c r="H8" s="104"/>
      <c r="I8" s="104"/>
      <c r="J8" s="19"/>
      <c r="K8" s="19"/>
      <c r="L8" s="28"/>
      <c r="M8" s="28"/>
      <c r="N8" s="28"/>
      <c r="O8" s="28"/>
      <c r="P8" s="28"/>
      <c r="Q8" s="28"/>
      <c r="R8" s="28"/>
      <c r="S8" s="27">
        <f>Q8/F8*100</f>
        <v>0</v>
      </c>
      <c r="T8" s="75" t="s">
        <v>275</v>
      </c>
    </row>
    <row r="9" spans="1:20" ht="63" x14ac:dyDescent="0.25">
      <c r="A9" s="46">
        <v>4</v>
      </c>
      <c r="B9" s="47" t="s">
        <v>50</v>
      </c>
      <c r="C9" s="8" t="s">
        <v>226</v>
      </c>
      <c r="D9" s="36" t="s">
        <v>30</v>
      </c>
      <c r="E9" s="36">
        <v>100</v>
      </c>
      <c r="F9" s="21">
        <v>100</v>
      </c>
      <c r="G9" s="89">
        <v>100</v>
      </c>
      <c r="H9" s="104"/>
      <c r="I9" s="104"/>
      <c r="J9" s="19"/>
      <c r="K9" s="19"/>
      <c r="L9" s="19"/>
      <c r="M9" s="29"/>
      <c r="N9" s="29"/>
      <c r="O9" s="29"/>
      <c r="P9" s="29"/>
      <c r="Q9" s="29"/>
      <c r="R9" s="19"/>
      <c r="S9" s="27">
        <f>Q9/F9*100</f>
        <v>0</v>
      </c>
      <c r="T9" s="75" t="s">
        <v>276</v>
      </c>
    </row>
    <row r="10" spans="1:20" ht="78.75" x14ac:dyDescent="0.25">
      <c r="A10" s="25">
        <v>5</v>
      </c>
      <c r="B10" s="13" t="s">
        <v>52</v>
      </c>
      <c r="C10" s="8" t="s">
        <v>242</v>
      </c>
      <c r="D10" s="36" t="s">
        <v>30</v>
      </c>
      <c r="E10" s="36">
        <v>91.5</v>
      </c>
      <c r="F10" s="45">
        <v>92.5</v>
      </c>
      <c r="G10" s="89">
        <v>92.5</v>
      </c>
      <c r="H10" s="104"/>
      <c r="I10" s="104"/>
      <c r="J10" s="19"/>
      <c r="K10" s="19"/>
      <c r="L10" s="19"/>
      <c r="M10" s="19"/>
      <c r="N10" s="19"/>
      <c r="O10" s="19"/>
      <c r="P10" s="19"/>
      <c r="Q10" s="19"/>
      <c r="R10" s="29"/>
      <c r="S10" s="27">
        <f t="shared" ref="S10" si="0">Q10/F10*100</f>
        <v>0</v>
      </c>
      <c r="T10" s="76" t="s">
        <v>277</v>
      </c>
    </row>
    <row r="20" spans="20:20" x14ac:dyDescent="0.25">
      <c r="T20" s="77"/>
    </row>
  </sheetData>
  <customSheetViews>
    <customSheetView guid="{6AC0ED22-CCBF-444B-9F29-F3EDD4234483}" scale="60" showPageBreaks="1" hiddenColumns="1" view="pageBreakPreview">
      <selection activeCell="T9" sqref="T9"/>
      <pageMargins left="0.7" right="0.7" top="0.75" bottom="0.75" header="0.3" footer="0.3"/>
      <pageSetup paperSize="9" orientation="portrait" r:id="rId1"/>
    </customSheetView>
    <customSheetView guid="{06A69783-2FAA-4B05-9CD3-C97C7DF94659}" scale="60" showPageBreaks="1" hiddenColumns="1" view="pageBreakPreview">
      <selection activeCell="T9" sqref="T9"/>
      <pageMargins left="0.7" right="0.7" top="0.75" bottom="0.75" header="0.3" footer="0.3"/>
      <pageSetup paperSize="9" orientation="portrait" r:id="rId2"/>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3"/>
    </customSheetView>
    <customSheetView guid="{F48E67D2-2C8C-4D86-A2A9-F44F569AC752}" scale="60" showPageBreaks="1" hiddenColumns="1" view="pageBreakPreview">
      <selection activeCell="T9" sqref="T9"/>
      <pageMargins left="0.7" right="0.7" top="0.75" bottom="0.75" header="0.3" footer="0.3"/>
      <pageSetup paperSize="9" orientation="portrait" r:id="rId4"/>
    </customSheetView>
    <customSheetView guid="{B08D60EB-17AC-43BC-A2EA-BCC34DA15115}" scale="60" showPageBreaks="1" hiddenColumns="1" view="pageBreakPreview">
      <selection activeCell="H8" sqref="H8"/>
      <pageMargins left="0.7" right="0.7" top="0.75" bottom="0.75" header="0.3" footer="0.3"/>
      <pageSetup paperSize="9" orientation="portrait" r:id="rId5"/>
    </customSheetView>
    <customSheetView guid="{E82CE51D-E642-4881-A0F3-F33C1C34AFA1}" scale="60" showPageBreaks="1" hiddenColumns="1" view="pageBreakPreview">
      <selection activeCell="T9" sqref="T9"/>
      <pageMargins left="0.7" right="0.7" top="0.75" bottom="0.75" header="0.3" footer="0.3"/>
      <pageSetup paperSize="9" orientation="portrait" r:id="rId6"/>
    </customSheetView>
    <customSheetView guid="{AA1E88D6-B765-4D8A-BB20-FCE31C48857F}" scale="60" showPageBreaks="1" hiddenColumns="1" view="pageBreakPreview">
      <selection activeCell="T9" sqref="T9"/>
      <pageMargins left="0.7" right="0.7" top="0.75" bottom="0.75" header="0.3" footer="0.3"/>
      <pageSetup paperSize="9" orientation="portrait" r:id="rId7"/>
    </customSheetView>
    <customSheetView guid="{DBB9E7F6-7701-4D52-8273-C96C8672D403}" scale="60" showPageBreaks="1" hiddenColumns="1" view="pageBreakPreview">
      <selection activeCell="T9" sqref="T9"/>
      <pageMargins left="0.7" right="0.7" top="0.75" bottom="0.75" header="0.3" footer="0.3"/>
      <pageSetup paperSize="9" orientation="portrait" r:id="rId8"/>
    </customSheetView>
    <customSheetView guid="{0E67524B-A824-49FB-A67D-C1771603425D}" scale="60" showPageBreaks="1" hiddenColumns="1" view="pageBreakPreview">
      <selection activeCell="T9" sqref="T9"/>
      <pageMargins left="0.7" right="0.7" top="0.75" bottom="0.75" header="0.3" footer="0.3"/>
      <pageSetup paperSize="9" orientation="portrait" r:id="rId9"/>
    </customSheetView>
    <customSheetView guid="{80AD08A8-345A-453A-A104-5E3DA1078B6F}" scale="60" showPageBreaks="1" hiddenColumns="1" view="pageBreakPreview">
      <selection activeCell="T9" sqref="T9"/>
      <pageMargins left="0.7" right="0.7" top="0.75" bottom="0.75" header="0.3" footer="0.3"/>
      <pageSetup paperSize="9" orientation="portrait" r:id="rId10"/>
    </customSheetView>
    <customSheetView guid="{BEF67C10-7FC6-4F33-B3F9-204F29E3E218}" scale="60" showPageBreaks="1" hiddenColumns="1" view="pageBreakPreview">
      <selection activeCell="T9" sqref="T9"/>
      <pageMargins left="0.7" right="0.7" top="0.75" bottom="0.75" header="0.3" footer="0.3"/>
      <pageSetup paperSize="9" orientation="portrait" r:id="rId11"/>
    </customSheetView>
    <customSheetView guid="{6A6C9703-C16B-46D2-8CEE-AD24BCFE6CF3}" scale="60" showPageBreaks="1" hiddenColumns="1" view="pageBreakPreview">
      <selection activeCell="T9" sqref="T9"/>
      <pageMargins left="0.7" right="0.7" top="0.75" bottom="0.75" header="0.3" footer="0.3"/>
      <pageSetup paperSize="9" orientation="portrait" r:id="rId12"/>
    </customSheetView>
    <customSheetView guid="{BC0D032C-B7DF-4F2E-B1DC-6C55D32E50A7}" scale="60" showPageBreaks="1" hiddenColumns="1" view="pageBreakPreview">
      <selection activeCell="T9" sqref="T9"/>
      <pageMargins left="0.7" right="0.7" top="0.75" bottom="0.75" header="0.3" footer="0.3"/>
      <pageSetup paperSize="9" orientation="portrait" r:id="rId13"/>
    </customSheetView>
    <customSheetView guid="{7ECADF5B-4174-4035-8137-3D83A4A93CD5}" scale="60" showPageBreaks="1" hiddenColumns="1" view="pageBreakPreview">
      <selection activeCell="G10" sqref="G10"/>
      <pageMargins left="0.7" right="0.7" top="0.75" bottom="0.75" header="0.3" footer="0.3"/>
      <pageSetup paperSize="9" orientation="portrait" r:id="rId14"/>
    </customSheetView>
    <customSheetView guid="{5F1BE36F-0832-42CE-A3FC-1A76BC593CBA}" scale="60" showPageBreaks="1" hiddenColumns="1" view="pageBreakPreview">
      <selection activeCell="H8" sqref="H8"/>
      <pageMargins left="0.7" right="0.7" top="0.75" bottom="0.75" header="0.3" footer="0.3"/>
      <pageSetup paperSize="9" orientation="portrait" r:id="rId15"/>
    </customSheetView>
    <customSheetView guid="{2632A833-96F5-4A25-97EB-81ED19BC2F66}" scale="60" showPageBreaks="1" hiddenColumns="1" view="pageBreakPreview">
      <selection activeCell="T9" sqref="T9"/>
      <pageMargins left="0.7" right="0.7" top="0.75" bottom="0.75" header="0.3" footer="0.3"/>
      <pageSetup paperSize="9" orientation="portrait" r:id="rId16"/>
    </customSheetView>
    <customSheetView guid="{3A1AD47D-D360-494C-B851-D14B33F8032B}" scale="60" showPageBreaks="1" hiddenColumns="1" view="pageBreakPreview">
      <selection activeCell="T9" sqref="T9"/>
      <pageMargins left="0.7" right="0.7" top="0.75" bottom="0.75" header="0.3" footer="0.3"/>
      <pageSetup paperSize="9" orientation="portrait" r:id="rId17"/>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18"/>
    </customSheetView>
    <customSheetView guid="{29B41C1A-DE4D-4DEA-B90B-19C46C754CB5}" scale="60" showPageBreaks="1" hiddenColumns="1" view="pageBreakPreview">
      <selection activeCell="T9" sqref="T9"/>
      <pageMargins left="0.7" right="0.7" top="0.75" bottom="0.75" header="0.3" footer="0.3"/>
      <pageSetup paperSize="9" orientation="portrait" r:id="rId19"/>
    </customSheetView>
    <customSheetView guid="{E5A2ECE4-B75B-45A2-AE22-0D04E85CEB66}" scale="60" showPageBreaks="1" hiddenColumns="1" view="pageBreakPreview">
      <selection activeCell="T9" sqref="T9"/>
      <pageMargins left="0.7" right="0.7" top="0.75" bottom="0.75" header="0.3" footer="0.3"/>
      <pageSetup paperSize="9" orientation="portrait" r:id="rId20"/>
    </customSheetView>
    <customSheetView guid="{F1DC9DCC-06E3-4E7B-88AF-BCE58DCEC1FC}" scale="60" showPageBreaks="1" printArea="1" hiddenColumns="1" view="pageBreakPreview">
      <selection activeCell="H15" sqref="H15"/>
      <pageMargins left="0.7" right="0.7" top="0.75" bottom="0.75" header="0.3" footer="0.3"/>
      <pageSetup paperSize="9" orientation="portrait" r:id="rId21"/>
    </customSheetView>
    <customSheetView guid="{AF8A7EC1-5680-4411-8CA7-5C7F5D245B03}" scale="60" showPageBreaks="1" printArea="1" hiddenColumns="1" state="hidden" view="pageBreakPreview">
      <selection activeCell="H6" sqref="H6:I10"/>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32"/>
  <sheetViews>
    <sheetView view="pageBreakPreview" zoomScale="55" zoomScaleNormal="55" zoomScaleSheetLayoutView="55" workbookViewId="0">
      <selection activeCell="I3" sqref="I3"/>
    </sheetView>
  </sheetViews>
  <sheetFormatPr defaultRowHeight="15" x14ac:dyDescent="0.25"/>
  <cols>
    <col min="1" max="1" width="11.7109375" customWidth="1"/>
    <col min="2" max="2" width="11.7109375" style="41"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45</v>
      </c>
      <c r="C5" s="166"/>
      <c r="D5" s="166"/>
      <c r="E5" s="166"/>
      <c r="F5" s="166"/>
      <c r="G5" s="166"/>
      <c r="H5" s="166"/>
      <c r="I5" s="166"/>
      <c r="J5" s="166"/>
      <c r="K5" s="166"/>
      <c r="L5" s="166"/>
      <c r="M5" s="166"/>
      <c r="N5" s="166"/>
      <c r="O5" s="166"/>
      <c r="P5" s="166"/>
      <c r="Q5" s="166"/>
      <c r="R5" s="166"/>
      <c r="S5" s="166"/>
      <c r="T5" s="167"/>
    </row>
    <row r="6" spans="1:20" ht="47.25" x14ac:dyDescent="0.25">
      <c r="A6" s="24">
        <v>1</v>
      </c>
      <c r="B6" s="33" t="s">
        <v>19</v>
      </c>
      <c r="C6" s="32" t="s">
        <v>115</v>
      </c>
      <c r="D6" s="34" t="s">
        <v>30</v>
      </c>
      <c r="E6" s="34">
        <v>100</v>
      </c>
      <c r="F6" s="21">
        <v>100</v>
      </c>
      <c r="G6" s="84">
        <v>100</v>
      </c>
      <c r="H6" s="84">
        <v>100</v>
      </c>
      <c r="I6" s="84">
        <v>100</v>
      </c>
      <c r="J6" s="156">
        <v>100</v>
      </c>
      <c r="K6" s="156">
        <v>100</v>
      </c>
      <c r="L6" s="156">
        <v>100</v>
      </c>
      <c r="M6" s="19"/>
      <c r="N6" s="27"/>
      <c r="O6" s="19"/>
      <c r="P6" s="19"/>
      <c r="Q6" s="19"/>
      <c r="R6" s="19"/>
      <c r="S6" s="27">
        <f>145.7/F6*100</f>
        <v>145.69999999999999</v>
      </c>
      <c r="T6" s="8"/>
    </row>
    <row r="7" spans="1:20" ht="47.25" x14ac:dyDescent="0.25">
      <c r="A7" s="24">
        <v>2</v>
      </c>
      <c r="B7" s="33" t="s">
        <v>24</v>
      </c>
      <c r="C7" s="32" t="s">
        <v>46</v>
      </c>
      <c r="D7" s="34" t="s">
        <v>47</v>
      </c>
      <c r="E7" s="34">
        <v>0.7</v>
      </c>
      <c r="F7" s="21">
        <v>2</v>
      </c>
      <c r="G7" s="84">
        <v>0.1</v>
      </c>
      <c r="H7" s="84">
        <v>0.1</v>
      </c>
      <c r="I7" s="84">
        <v>0.1</v>
      </c>
      <c r="J7" s="11">
        <v>0</v>
      </c>
      <c r="K7" s="11">
        <v>0</v>
      </c>
      <c r="L7" s="156">
        <v>0</v>
      </c>
      <c r="M7" s="27"/>
      <c r="N7" s="27"/>
      <c r="O7" s="19"/>
      <c r="P7" s="27"/>
      <c r="Q7" s="27"/>
      <c r="R7" s="19"/>
      <c r="S7" s="27">
        <f>Q7/F7*100</f>
        <v>0</v>
      </c>
      <c r="T7" s="8"/>
    </row>
    <row r="8" spans="1:20" ht="63" x14ac:dyDescent="0.25">
      <c r="A8" s="24">
        <v>3</v>
      </c>
      <c r="B8" s="33" t="s">
        <v>28</v>
      </c>
      <c r="C8" s="32" t="s">
        <v>48</v>
      </c>
      <c r="D8" s="34" t="s">
        <v>30</v>
      </c>
      <c r="E8" s="34">
        <v>81.8</v>
      </c>
      <c r="F8" s="21">
        <v>87</v>
      </c>
      <c r="G8" s="84">
        <v>81.400000000000006</v>
      </c>
      <c r="H8" s="84">
        <v>81.8</v>
      </c>
      <c r="I8" s="84">
        <v>81.8</v>
      </c>
      <c r="J8" s="156">
        <v>81.900000000000006</v>
      </c>
      <c r="K8" s="156">
        <v>81.900000000000006</v>
      </c>
      <c r="L8" s="12">
        <v>82.1</v>
      </c>
      <c r="M8" s="28"/>
      <c r="N8" s="28"/>
      <c r="O8" s="28"/>
      <c r="P8" s="28"/>
      <c r="Q8" s="28"/>
      <c r="R8" s="28"/>
      <c r="S8" s="27">
        <f>Q8/F8*100</f>
        <v>0</v>
      </c>
      <c r="T8" s="8" t="s">
        <v>333</v>
      </c>
    </row>
    <row r="9" spans="1:20" ht="94.5" x14ac:dyDescent="0.25">
      <c r="A9" s="25">
        <v>4</v>
      </c>
      <c r="B9" s="35" t="s">
        <v>50</v>
      </c>
      <c r="C9" s="32" t="s">
        <v>49</v>
      </c>
      <c r="D9" s="34" t="s">
        <v>30</v>
      </c>
      <c r="E9" s="34">
        <v>0.34</v>
      </c>
      <c r="F9" s="21">
        <v>20.9</v>
      </c>
      <c r="G9" s="84">
        <v>9.6</v>
      </c>
      <c r="H9" s="84">
        <v>13.3</v>
      </c>
      <c r="I9" s="84">
        <v>13.3</v>
      </c>
      <c r="J9" s="156">
        <v>13.5</v>
      </c>
      <c r="K9" s="156">
        <v>13.5</v>
      </c>
      <c r="L9" s="156">
        <v>13.6</v>
      </c>
      <c r="M9" s="29"/>
      <c r="N9" s="29"/>
      <c r="O9" s="29"/>
      <c r="P9" s="29"/>
      <c r="Q9" s="29"/>
      <c r="R9" s="19"/>
      <c r="S9" s="27">
        <f>Q9/F9*100</f>
        <v>0</v>
      </c>
      <c r="T9" s="8" t="s">
        <v>334</v>
      </c>
    </row>
    <row r="10" spans="1:20" ht="126" x14ac:dyDescent="0.25">
      <c r="A10" s="25">
        <v>5</v>
      </c>
      <c r="B10" s="35" t="s">
        <v>52</v>
      </c>
      <c r="C10" s="32" t="s">
        <v>51</v>
      </c>
      <c r="D10" s="34" t="s">
        <v>30</v>
      </c>
      <c r="E10" s="34">
        <v>48.1</v>
      </c>
      <c r="F10" s="21">
        <v>37</v>
      </c>
      <c r="G10" s="84">
        <v>0</v>
      </c>
      <c r="H10" s="84">
        <v>4</v>
      </c>
      <c r="I10" s="84">
        <v>4</v>
      </c>
      <c r="J10" s="156">
        <v>8</v>
      </c>
      <c r="K10" s="156">
        <v>8</v>
      </c>
      <c r="L10" s="156">
        <v>12</v>
      </c>
      <c r="M10" s="19"/>
      <c r="N10" s="19"/>
      <c r="O10" s="19"/>
      <c r="P10" s="19"/>
      <c r="Q10" s="19"/>
      <c r="R10" s="29"/>
      <c r="S10" s="27">
        <f t="shared" ref="S10:S13" si="0">Q10/F10*100</f>
        <v>0</v>
      </c>
      <c r="T10" s="8" t="s">
        <v>335</v>
      </c>
    </row>
    <row r="11" spans="1:20" ht="63" x14ac:dyDescent="0.25">
      <c r="A11" s="25">
        <v>6</v>
      </c>
      <c r="B11" s="35" t="s">
        <v>53</v>
      </c>
      <c r="C11" s="32" t="s">
        <v>54</v>
      </c>
      <c r="D11" s="34" t="s">
        <v>30</v>
      </c>
      <c r="E11" s="34">
        <v>20.8</v>
      </c>
      <c r="F11" s="21">
        <v>25</v>
      </c>
      <c r="G11" s="15">
        <v>26.7</v>
      </c>
      <c r="H11" s="15">
        <v>26.5</v>
      </c>
      <c r="I11" s="16">
        <v>26.5</v>
      </c>
      <c r="J11" s="15" t="s">
        <v>332</v>
      </c>
      <c r="K11" s="15"/>
      <c r="L11" s="16"/>
      <c r="M11" s="30"/>
      <c r="N11" s="30"/>
      <c r="O11" s="30"/>
      <c r="P11" s="30"/>
      <c r="Q11" s="30"/>
      <c r="R11" s="26"/>
      <c r="S11" s="27">
        <f>O11/F11*100</f>
        <v>0</v>
      </c>
      <c r="T11" s="8" t="s">
        <v>336</v>
      </c>
    </row>
    <row r="12" spans="1:20" ht="173.25" x14ac:dyDescent="0.25">
      <c r="A12" s="25">
        <v>7</v>
      </c>
      <c r="B12" s="35" t="s">
        <v>55</v>
      </c>
      <c r="C12" s="32" t="s">
        <v>56</v>
      </c>
      <c r="D12" s="34" t="s">
        <v>57</v>
      </c>
      <c r="E12" s="34">
        <v>9.9000000000000008E-3</v>
      </c>
      <c r="F12" s="21">
        <v>8.8999999999999999E-3</v>
      </c>
      <c r="G12" s="84">
        <v>3.8000000000000002E-4</v>
      </c>
      <c r="H12" s="84">
        <v>7.3700000000000002E-4</v>
      </c>
      <c r="I12" s="84">
        <v>1.642E-3</v>
      </c>
      <c r="J12" s="156">
        <v>3.7100000000000002E-3</v>
      </c>
      <c r="K12" s="156" t="s">
        <v>337</v>
      </c>
      <c r="L12" s="156">
        <v>5.7070000000000003E-3</v>
      </c>
      <c r="M12" s="19"/>
      <c r="N12" s="19"/>
      <c r="O12" s="19"/>
      <c r="P12" s="19"/>
      <c r="Q12" s="19"/>
      <c r="R12" s="19"/>
      <c r="S12" s="27">
        <f t="shared" si="0"/>
        <v>0</v>
      </c>
      <c r="T12" s="8" t="s">
        <v>338</v>
      </c>
    </row>
    <row r="13" spans="1:20" ht="87.75" customHeight="1" x14ac:dyDescent="0.25">
      <c r="A13" s="25">
        <v>8</v>
      </c>
      <c r="B13" s="35" t="s">
        <v>58</v>
      </c>
      <c r="C13" s="32" t="s">
        <v>59</v>
      </c>
      <c r="D13" s="34" t="s">
        <v>30</v>
      </c>
      <c r="E13" s="34">
        <v>2.2400000000000002</v>
      </c>
      <c r="F13" s="111">
        <v>100</v>
      </c>
      <c r="G13" s="84">
        <v>2.2400000000000002</v>
      </c>
      <c r="H13" s="84">
        <v>2.4</v>
      </c>
      <c r="I13" s="84">
        <v>100</v>
      </c>
      <c r="J13" s="156">
        <v>100</v>
      </c>
      <c r="K13" s="156">
        <v>100</v>
      </c>
      <c r="L13" s="156">
        <v>100</v>
      </c>
      <c r="M13" s="29"/>
      <c r="N13" s="19"/>
      <c r="O13" s="19"/>
      <c r="P13" s="19"/>
      <c r="Q13" s="19"/>
      <c r="R13" s="19"/>
      <c r="S13" s="27">
        <f t="shared" si="0"/>
        <v>0</v>
      </c>
      <c r="T13" s="8" t="s">
        <v>339</v>
      </c>
    </row>
    <row r="14" spans="1:20" ht="141.75" x14ac:dyDescent="0.25">
      <c r="A14" s="25">
        <v>9</v>
      </c>
      <c r="B14" s="35" t="s">
        <v>60</v>
      </c>
      <c r="C14" s="32" t="s">
        <v>61</v>
      </c>
      <c r="D14" s="34" t="s">
        <v>30</v>
      </c>
      <c r="E14" s="34">
        <v>0</v>
      </c>
      <c r="F14" s="111">
        <v>55</v>
      </c>
      <c r="G14" s="84">
        <v>0.3</v>
      </c>
      <c r="H14" s="84">
        <v>0.43</v>
      </c>
      <c r="I14" s="84">
        <v>34.799999999999997</v>
      </c>
      <c r="J14" s="156">
        <v>5</v>
      </c>
      <c r="K14" s="156">
        <v>5</v>
      </c>
      <c r="L14" s="156">
        <v>54.5</v>
      </c>
      <c r="M14" s="29"/>
      <c r="N14" s="29"/>
      <c r="O14" s="19"/>
      <c r="P14" s="19"/>
      <c r="Q14" s="19"/>
      <c r="R14" s="19"/>
      <c r="S14" s="27">
        <f>702/F14*100</f>
        <v>1276.3636363636363</v>
      </c>
      <c r="T14" s="8" t="s">
        <v>340</v>
      </c>
    </row>
    <row r="15" spans="1:20" ht="97.5" customHeight="1" x14ac:dyDescent="0.25">
      <c r="A15" s="25">
        <v>10</v>
      </c>
      <c r="B15" s="35" t="s">
        <v>62</v>
      </c>
      <c r="C15" s="8" t="s">
        <v>63</v>
      </c>
      <c r="D15" s="23" t="s">
        <v>30</v>
      </c>
      <c r="E15" s="34">
        <v>0</v>
      </c>
      <c r="F15" s="111">
        <v>75</v>
      </c>
      <c r="G15" s="15">
        <v>0.2</v>
      </c>
      <c r="H15" s="15">
        <v>1</v>
      </c>
      <c r="I15" s="16">
        <v>73.099999999999994</v>
      </c>
      <c r="J15" s="15">
        <v>50.4</v>
      </c>
      <c r="K15" s="15">
        <v>39.200000000000003</v>
      </c>
      <c r="L15" s="16">
        <v>72.5</v>
      </c>
      <c r="M15" s="30"/>
      <c r="N15" s="30"/>
      <c r="O15" s="30"/>
      <c r="P15" s="30"/>
      <c r="Q15" s="30"/>
      <c r="R15" s="26"/>
      <c r="S15" s="27">
        <f>O15/F15*100</f>
        <v>0</v>
      </c>
      <c r="T15" s="8" t="s">
        <v>341</v>
      </c>
    </row>
    <row r="16" spans="1:20" ht="157.5" x14ac:dyDescent="0.25">
      <c r="A16" s="25">
        <v>11</v>
      </c>
      <c r="B16" s="35" t="s">
        <v>64</v>
      </c>
      <c r="C16" s="8" t="s">
        <v>65</v>
      </c>
      <c r="D16" s="23" t="s">
        <v>30</v>
      </c>
      <c r="E16" s="34">
        <v>0</v>
      </c>
      <c r="F16" s="111">
        <v>100</v>
      </c>
      <c r="G16" s="84">
        <v>0.47</v>
      </c>
      <c r="H16" s="84">
        <v>2.2599999999999998</v>
      </c>
      <c r="I16" s="84">
        <v>100</v>
      </c>
      <c r="J16" s="156">
        <v>100</v>
      </c>
      <c r="K16" s="156">
        <v>100</v>
      </c>
      <c r="L16" s="156">
        <v>100</v>
      </c>
      <c r="M16" s="19"/>
      <c r="N16" s="19"/>
      <c r="O16" s="19"/>
      <c r="P16" s="19"/>
      <c r="Q16" s="19"/>
      <c r="R16" s="19"/>
      <c r="S16" s="27">
        <f t="shared" ref="S16:S17" si="1">Q16/F16*100</f>
        <v>0</v>
      </c>
      <c r="T16" s="8" t="s">
        <v>342</v>
      </c>
    </row>
    <row r="17" spans="1:20" ht="94.5" x14ac:dyDescent="0.25">
      <c r="A17" s="25">
        <v>12</v>
      </c>
      <c r="B17" s="35" t="s">
        <v>66</v>
      </c>
      <c r="C17" s="8" t="s">
        <v>67</v>
      </c>
      <c r="D17" s="23" t="s">
        <v>30</v>
      </c>
      <c r="E17" s="34">
        <v>0.61</v>
      </c>
      <c r="F17" s="111">
        <v>46.4</v>
      </c>
      <c r="G17" s="84">
        <v>0.3</v>
      </c>
      <c r="H17" s="84">
        <v>1.54</v>
      </c>
      <c r="I17" s="84">
        <v>1.55</v>
      </c>
      <c r="J17" s="156">
        <v>39.200000000000003</v>
      </c>
      <c r="K17" s="156">
        <v>46.4</v>
      </c>
      <c r="L17" s="156">
        <v>88.25</v>
      </c>
      <c r="M17" s="29"/>
      <c r="N17" s="19"/>
      <c r="O17" s="19"/>
      <c r="P17" s="19"/>
      <c r="Q17" s="19"/>
      <c r="R17" s="19"/>
      <c r="S17" s="27">
        <f t="shared" si="1"/>
        <v>0</v>
      </c>
      <c r="T17" s="8" t="s">
        <v>343</v>
      </c>
    </row>
    <row r="18" spans="1:20" ht="94.5" x14ac:dyDescent="0.25">
      <c r="A18" s="25">
        <v>13</v>
      </c>
      <c r="B18" s="35" t="s">
        <v>69</v>
      </c>
      <c r="C18" s="8" t="s">
        <v>68</v>
      </c>
      <c r="D18" s="23" t="s">
        <v>30</v>
      </c>
      <c r="E18" s="34">
        <v>0</v>
      </c>
      <c r="F18" s="21">
        <v>0</v>
      </c>
      <c r="G18" s="84">
        <v>0</v>
      </c>
      <c r="H18" s="84">
        <v>0</v>
      </c>
      <c r="I18" s="84">
        <v>0</v>
      </c>
      <c r="J18" s="156">
        <v>0</v>
      </c>
      <c r="K18" s="156">
        <v>0</v>
      </c>
      <c r="L18" s="156">
        <v>0</v>
      </c>
      <c r="M18" s="29"/>
      <c r="N18" s="29"/>
      <c r="O18" s="19"/>
      <c r="P18" s="19"/>
      <c r="Q18" s="19"/>
      <c r="R18" s="19"/>
      <c r="S18" s="27" t="e">
        <f>702/F18*100</f>
        <v>#DIV/0!</v>
      </c>
      <c r="T18" s="8"/>
    </row>
    <row r="19" spans="1:20" ht="110.25" x14ac:dyDescent="0.25">
      <c r="A19" s="25">
        <v>14</v>
      </c>
      <c r="B19" s="35" t="s">
        <v>70</v>
      </c>
      <c r="C19" s="8" t="s">
        <v>71</v>
      </c>
      <c r="D19" s="23" t="s">
        <v>30</v>
      </c>
      <c r="E19" s="34">
        <v>30.8</v>
      </c>
      <c r="F19" s="21">
        <v>28.9</v>
      </c>
      <c r="G19" s="84">
        <v>28.9</v>
      </c>
      <c r="H19" s="84">
        <v>28.9</v>
      </c>
      <c r="I19" s="84">
        <v>28.9</v>
      </c>
      <c r="J19" s="156">
        <v>28.9</v>
      </c>
      <c r="K19" s="156">
        <v>28.9</v>
      </c>
      <c r="L19" s="156">
        <v>28.9</v>
      </c>
      <c r="M19" s="29"/>
      <c r="N19" s="19"/>
      <c r="O19" s="19"/>
      <c r="P19" s="19"/>
      <c r="Q19" s="19"/>
      <c r="R19" s="19"/>
      <c r="S19" s="27">
        <f t="shared" ref="S19" si="2">Q19/F19*100</f>
        <v>0</v>
      </c>
      <c r="T19" s="8"/>
    </row>
    <row r="20" spans="1:20" ht="94.5" x14ac:dyDescent="0.25">
      <c r="A20" s="25">
        <v>15</v>
      </c>
      <c r="B20" s="35" t="s">
        <v>72</v>
      </c>
      <c r="C20" s="8" t="s">
        <v>73</v>
      </c>
      <c r="D20" s="23" t="s">
        <v>30</v>
      </c>
      <c r="E20" s="34">
        <v>100</v>
      </c>
      <c r="F20" s="21">
        <v>100</v>
      </c>
      <c r="G20" s="84">
        <v>100</v>
      </c>
      <c r="H20" s="84">
        <v>100</v>
      </c>
      <c r="I20" s="84">
        <v>100</v>
      </c>
      <c r="J20" s="156">
        <v>99.1</v>
      </c>
      <c r="K20" s="156">
        <v>99.1</v>
      </c>
      <c r="L20" s="156">
        <v>99.1</v>
      </c>
      <c r="M20" s="29"/>
      <c r="N20" s="29"/>
      <c r="O20" s="19"/>
      <c r="P20" s="19"/>
      <c r="Q20" s="19"/>
      <c r="R20" s="19"/>
      <c r="S20" s="27">
        <f>702/F20*100</f>
        <v>702</v>
      </c>
      <c r="T20" s="8" t="s">
        <v>344</v>
      </c>
    </row>
    <row r="21" spans="1:20" s="39" customFormat="1" ht="78.75" x14ac:dyDescent="0.25">
      <c r="A21" s="25">
        <v>16</v>
      </c>
      <c r="B21" s="33">
        <v>1</v>
      </c>
      <c r="C21" s="32" t="s">
        <v>74</v>
      </c>
      <c r="D21" s="34" t="s">
        <v>30</v>
      </c>
      <c r="E21" s="34">
        <v>70</v>
      </c>
      <c r="F21" s="42">
        <v>70</v>
      </c>
      <c r="G21" s="84">
        <v>0</v>
      </c>
      <c r="H21" s="84">
        <v>0</v>
      </c>
      <c r="I21" s="84">
        <v>0</v>
      </c>
      <c r="J21" s="156">
        <v>0</v>
      </c>
      <c r="K21" s="156">
        <v>0</v>
      </c>
      <c r="L21" s="156">
        <v>0</v>
      </c>
      <c r="M21" s="19"/>
      <c r="N21" s="27"/>
      <c r="O21" s="19"/>
      <c r="P21" s="19"/>
      <c r="Q21" s="19"/>
      <c r="R21" s="19"/>
      <c r="S21" s="27">
        <f>145.7/F21*100</f>
        <v>208.14285714285714</v>
      </c>
      <c r="T21" s="18"/>
    </row>
    <row r="22" spans="1:20" s="39" customFormat="1" ht="47.25" x14ac:dyDescent="0.25">
      <c r="A22" s="25">
        <v>17</v>
      </c>
      <c r="B22" s="33">
        <v>2</v>
      </c>
      <c r="C22" s="32" t="s">
        <v>75</v>
      </c>
      <c r="D22" s="34" t="s">
        <v>30</v>
      </c>
      <c r="E22" s="34">
        <v>36.200000000000003</v>
      </c>
      <c r="F22" s="42">
        <v>36.200000000000003</v>
      </c>
      <c r="G22" s="84">
        <v>5.2</v>
      </c>
      <c r="H22" s="84">
        <v>5.2</v>
      </c>
      <c r="I22" s="84">
        <v>6.8</v>
      </c>
      <c r="J22" s="11">
        <v>10.5</v>
      </c>
      <c r="K22" s="11">
        <v>17.600000000000001</v>
      </c>
      <c r="L22" s="156">
        <v>22.3</v>
      </c>
      <c r="M22" s="27"/>
      <c r="N22" s="27"/>
      <c r="O22" s="19"/>
      <c r="P22" s="27"/>
      <c r="Q22" s="27"/>
      <c r="R22" s="19"/>
      <c r="S22" s="27">
        <f>Q22/F22*100</f>
        <v>0</v>
      </c>
      <c r="T22" s="18"/>
    </row>
    <row r="23" spans="1:20" s="39" customFormat="1" ht="94.5" x14ac:dyDescent="0.25">
      <c r="A23" s="25">
        <v>18</v>
      </c>
      <c r="B23" s="33">
        <v>3</v>
      </c>
      <c r="C23" s="32" t="s">
        <v>76</v>
      </c>
      <c r="D23" s="34" t="s">
        <v>30</v>
      </c>
      <c r="E23" s="34">
        <v>100</v>
      </c>
      <c r="F23" s="42">
        <v>100</v>
      </c>
      <c r="G23" s="84">
        <v>100</v>
      </c>
      <c r="H23" s="84">
        <v>100</v>
      </c>
      <c r="I23" s="84">
        <v>100</v>
      </c>
      <c r="J23" s="156">
        <v>100</v>
      </c>
      <c r="K23" s="156">
        <v>100</v>
      </c>
      <c r="L23" s="12">
        <v>100</v>
      </c>
      <c r="M23" s="28"/>
      <c r="N23" s="28"/>
      <c r="O23" s="28"/>
      <c r="P23" s="28"/>
      <c r="Q23" s="28"/>
      <c r="R23" s="28"/>
      <c r="S23" s="27">
        <f>Q23/F23*100</f>
        <v>0</v>
      </c>
      <c r="T23" s="18"/>
    </row>
    <row r="24" spans="1:20" s="39" customFormat="1" ht="47.25" x14ac:dyDescent="0.25">
      <c r="A24" s="25">
        <v>19</v>
      </c>
      <c r="B24" s="35">
        <v>4</v>
      </c>
      <c r="C24" s="32" t="s">
        <v>77</v>
      </c>
      <c r="D24" s="34" t="s">
        <v>78</v>
      </c>
      <c r="E24" s="34">
        <v>0</v>
      </c>
      <c r="F24" s="42">
        <v>15</v>
      </c>
      <c r="G24" s="84">
        <v>0</v>
      </c>
      <c r="H24" s="84">
        <v>0</v>
      </c>
      <c r="I24" s="84">
        <v>0</v>
      </c>
      <c r="J24" s="156">
        <v>0</v>
      </c>
      <c r="K24" s="156">
        <v>0</v>
      </c>
      <c r="L24" s="156">
        <v>0</v>
      </c>
      <c r="M24" s="29"/>
      <c r="N24" s="29"/>
      <c r="O24" s="29"/>
      <c r="P24" s="29"/>
      <c r="Q24" s="29"/>
      <c r="R24" s="19"/>
      <c r="S24" s="27">
        <f>Q24/F24*100</f>
        <v>0</v>
      </c>
      <c r="T24" s="18"/>
    </row>
    <row r="25" spans="1:20" s="39" customFormat="1" ht="78.75" x14ac:dyDescent="0.25">
      <c r="A25" s="25">
        <v>20</v>
      </c>
      <c r="B25" s="33">
        <v>5</v>
      </c>
      <c r="C25" s="32" t="s">
        <v>79</v>
      </c>
      <c r="D25" s="34" t="s">
        <v>78</v>
      </c>
      <c r="E25" s="34">
        <v>12</v>
      </c>
      <c r="F25" s="42">
        <v>5</v>
      </c>
      <c r="G25" s="84">
        <v>0</v>
      </c>
      <c r="H25" s="84">
        <v>0</v>
      </c>
      <c r="I25" s="84">
        <v>0</v>
      </c>
      <c r="J25" s="156">
        <v>0</v>
      </c>
      <c r="K25" s="156">
        <v>0</v>
      </c>
      <c r="L25" s="156">
        <v>0</v>
      </c>
      <c r="M25" s="19"/>
      <c r="N25" s="19"/>
      <c r="O25" s="19"/>
      <c r="P25" s="19"/>
      <c r="Q25" s="19"/>
      <c r="R25" s="29"/>
      <c r="S25" s="27">
        <f t="shared" ref="S25" si="3">Q25/F25*100</f>
        <v>0</v>
      </c>
      <c r="T25" s="18"/>
    </row>
    <row r="26" spans="1:20" s="39" customFormat="1" ht="63" x14ac:dyDescent="0.25">
      <c r="A26" s="25">
        <v>21</v>
      </c>
      <c r="B26" s="33">
        <v>6</v>
      </c>
      <c r="C26" s="32" t="s">
        <v>80</v>
      </c>
      <c r="D26" s="34" t="s">
        <v>30</v>
      </c>
      <c r="E26" s="34">
        <v>21</v>
      </c>
      <c r="F26" s="42">
        <v>17.02</v>
      </c>
      <c r="G26" s="15">
        <v>0.48</v>
      </c>
      <c r="H26" s="15">
        <v>1.8</v>
      </c>
      <c r="I26" s="16">
        <v>2.1</v>
      </c>
      <c r="J26" s="15">
        <v>5.8</v>
      </c>
      <c r="K26" s="15">
        <v>12.7</v>
      </c>
      <c r="L26" s="16">
        <v>12.7</v>
      </c>
      <c r="M26" s="30"/>
      <c r="N26" s="30"/>
      <c r="O26" s="30"/>
      <c r="P26" s="30"/>
      <c r="Q26" s="30"/>
      <c r="R26" s="26"/>
      <c r="S26" s="27">
        <f>O26/F26*100</f>
        <v>0</v>
      </c>
      <c r="T26" s="18"/>
    </row>
    <row r="27" spans="1:20" s="39" customFormat="1" ht="141.75" x14ac:dyDescent="0.25">
      <c r="A27" s="25">
        <v>22</v>
      </c>
      <c r="B27" s="33">
        <v>7</v>
      </c>
      <c r="C27" s="32" t="s">
        <v>81</v>
      </c>
      <c r="D27" s="34" t="s">
        <v>30</v>
      </c>
      <c r="E27" s="34">
        <v>100</v>
      </c>
      <c r="F27" s="42">
        <v>100</v>
      </c>
      <c r="G27" s="84">
        <v>100</v>
      </c>
      <c r="H27" s="84">
        <v>100</v>
      </c>
      <c r="I27" s="84">
        <v>100</v>
      </c>
      <c r="J27" s="156">
        <v>100</v>
      </c>
      <c r="K27" s="156">
        <v>100</v>
      </c>
      <c r="L27" s="156">
        <v>100</v>
      </c>
      <c r="M27" s="19"/>
      <c r="N27" s="19"/>
      <c r="O27" s="19"/>
      <c r="P27" s="19"/>
      <c r="Q27" s="19"/>
      <c r="R27" s="19"/>
      <c r="S27" s="27">
        <f t="shared" ref="S27:S28" si="4">Q27/F27*100</f>
        <v>0</v>
      </c>
      <c r="T27" s="18"/>
    </row>
    <row r="28" spans="1:20" s="39" customFormat="1" ht="31.5" x14ac:dyDescent="0.25">
      <c r="A28" s="25">
        <v>23</v>
      </c>
      <c r="B28" s="35">
        <v>8</v>
      </c>
      <c r="C28" s="32" t="s">
        <v>82</v>
      </c>
      <c r="D28" s="34" t="s">
        <v>26</v>
      </c>
      <c r="E28" s="34">
        <v>1</v>
      </c>
      <c r="F28" s="42">
        <v>0</v>
      </c>
      <c r="G28" s="84">
        <v>0</v>
      </c>
      <c r="H28" s="84">
        <v>0</v>
      </c>
      <c r="I28" s="84">
        <v>0</v>
      </c>
      <c r="J28" s="156">
        <v>0</v>
      </c>
      <c r="K28" s="156">
        <v>0</v>
      </c>
      <c r="L28" s="156">
        <v>0</v>
      </c>
      <c r="M28" s="29"/>
      <c r="N28" s="19"/>
      <c r="O28" s="19"/>
      <c r="P28" s="19"/>
      <c r="Q28" s="19"/>
      <c r="R28" s="19"/>
      <c r="S28" s="27" t="e">
        <f t="shared" si="4"/>
        <v>#DIV/0!</v>
      </c>
      <c r="T28" s="18"/>
    </row>
    <row r="29" spans="1:20" s="39" customFormat="1" ht="78.75" x14ac:dyDescent="0.25">
      <c r="A29" s="25">
        <v>24</v>
      </c>
      <c r="B29" s="33">
        <v>9</v>
      </c>
      <c r="C29" s="32" t="s">
        <v>83</v>
      </c>
      <c r="D29" s="34" t="s">
        <v>30</v>
      </c>
      <c r="E29" s="34">
        <v>98</v>
      </c>
      <c r="F29" s="42">
        <v>98</v>
      </c>
      <c r="G29" s="84">
        <v>0</v>
      </c>
      <c r="H29" s="84">
        <v>0</v>
      </c>
      <c r="I29" s="84">
        <v>0</v>
      </c>
      <c r="J29" s="156">
        <v>0</v>
      </c>
      <c r="K29" s="156">
        <v>0</v>
      </c>
      <c r="L29" s="156">
        <v>0</v>
      </c>
      <c r="M29" s="29"/>
      <c r="N29" s="29"/>
      <c r="O29" s="19"/>
      <c r="P29" s="19"/>
      <c r="Q29" s="19"/>
      <c r="R29" s="19"/>
      <c r="S29" s="27">
        <f>702/F29*100</f>
        <v>716.32653061224494</v>
      </c>
      <c r="T29" s="18"/>
    </row>
    <row r="30" spans="1:20" s="39" customFormat="1" ht="141.75" x14ac:dyDescent="0.25">
      <c r="A30" s="25">
        <v>25</v>
      </c>
      <c r="B30" s="33">
        <v>10</v>
      </c>
      <c r="C30" s="32" t="s">
        <v>86</v>
      </c>
      <c r="D30" s="34" t="s">
        <v>30</v>
      </c>
      <c r="E30" s="34">
        <v>100</v>
      </c>
      <c r="F30" s="42">
        <v>100</v>
      </c>
      <c r="G30" s="15">
        <v>100</v>
      </c>
      <c r="H30" s="15">
        <v>100</v>
      </c>
      <c r="I30" s="16">
        <v>100</v>
      </c>
      <c r="J30" s="15">
        <v>100</v>
      </c>
      <c r="K30" s="15">
        <v>100</v>
      </c>
      <c r="L30" s="16">
        <v>100</v>
      </c>
      <c r="M30" s="30"/>
      <c r="N30" s="30"/>
      <c r="O30" s="30"/>
      <c r="P30" s="30"/>
      <c r="Q30" s="30"/>
      <c r="R30" s="26"/>
      <c r="S30" s="27">
        <f>O30/F30*100</f>
        <v>0</v>
      </c>
      <c r="T30" s="18"/>
    </row>
    <row r="31" spans="1:20" s="39" customFormat="1" ht="157.5" x14ac:dyDescent="0.25">
      <c r="A31" s="25">
        <v>26</v>
      </c>
      <c r="B31" s="33">
        <v>11</v>
      </c>
      <c r="C31" s="32" t="s">
        <v>85</v>
      </c>
      <c r="D31" s="34" t="s">
        <v>30</v>
      </c>
      <c r="E31" s="34">
        <v>2.6</v>
      </c>
      <c r="F31" s="42">
        <v>2.6</v>
      </c>
      <c r="G31" s="84">
        <v>1.1000000000000001</v>
      </c>
      <c r="H31" s="84">
        <v>1.6</v>
      </c>
      <c r="I31" s="84">
        <v>1.6</v>
      </c>
      <c r="J31" s="156">
        <v>6.5</v>
      </c>
      <c r="K31" s="156">
        <v>0.7</v>
      </c>
      <c r="L31" s="156">
        <v>1.5</v>
      </c>
      <c r="M31" s="19"/>
      <c r="N31" s="19"/>
      <c r="O31" s="19"/>
      <c r="P31" s="19"/>
      <c r="Q31" s="19"/>
      <c r="R31" s="19"/>
      <c r="S31" s="27">
        <f t="shared" ref="S31:S32" si="5">Q31/F31*100</f>
        <v>0</v>
      </c>
      <c r="T31" s="18"/>
    </row>
    <row r="32" spans="1:20" s="39" customFormat="1" ht="47.25" x14ac:dyDescent="0.25">
      <c r="A32" s="25">
        <v>27</v>
      </c>
      <c r="B32" s="35">
        <v>12</v>
      </c>
      <c r="C32" s="32" t="s">
        <v>84</v>
      </c>
      <c r="D32" s="34" t="s">
        <v>26</v>
      </c>
      <c r="E32" s="34">
        <v>0</v>
      </c>
      <c r="F32" s="42">
        <v>1</v>
      </c>
      <c r="G32" s="84">
        <v>0</v>
      </c>
      <c r="H32" s="84">
        <v>0</v>
      </c>
      <c r="I32" s="84">
        <v>0</v>
      </c>
      <c r="J32" s="156">
        <v>0</v>
      </c>
      <c r="K32" s="156">
        <v>0</v>
      </c>
      <c r="L32" s="156">
        <v>0</v>
      </c>
      <c r="M32" s="29"/>
      <c r="N32" s="19"/>
      <c r="O32" s="19"/>
      <c r="P32" s="19"/>
      <c r="Q32" s="19"/>
      <c r="R32" s="19"/>
      <c r="S32" s="27">
        <f t="shared" si="5"/>
        <v>0</v>
      </c>
      <c r="T32" s="18"/>
    </row>
  </sheetData>
  <customSheetViews>
    <customSheetView guid="{6AC0ED22-CCBF-444B-9F29-F3EDD4234483}" scale="55" showPageBreaks="1" hiddenColumns="1" view="pageBreakPreview" topLeftCell="A19">
      <selection activeCell="M8" sqref="M8"/>
      <pageMargins left="0.7" right="0.7" top="0.75" bottom="0.75" header="0.3" footer="0.3"/>
      <pageSetup paperSize="9" orientation="portrait" r:id="rId1"/>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2"/>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3"/>
    </customSheetView>
    <customSheetView guid="{F48E67D2-2C8C-4D86-A2A9-F44F569AC752}" scale="55" showPageBreaks="1" hiddenColumns="1" view="pageBreakPreview">
      <selection activeCell="M10" sqref="M10"/>
      <pageMargins left="0.7" right="0.7" top="0.75" bottom="0.75" header="0.3" footer="0.3"/>
      <pageSetup paperSize="9" orientation="portrait" r:id="rId4"/>
    </customSheetView>
    <customSheetView guid="{B08D60EB-17AC-43BC-A2EA-BCC34DA15115}" scale="55" showPageBreaks="1" hiddenColumns="1" view="pageBreakPreview">
      <selection activeCell="G12" sqref="G12"/>
      <pageMargins left="0.7" right="0.7" top="0.75" bottom="0.75" header="0.3" footer="0.3"/>
      <pageSetup paperSize="9" orientation="portrait" r:id="rId5"/>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6"/>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7"/>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8"/>
    </customSheetView>
    <customSheetView guid="{0E67524B-A824-49FB-A67D-C1771603425D}" scale="55" showPageBreaks="1" hiddenColumns="1" view="pageBreakPreview" topLeftCell="A19">
      <selection activeCell="M8" sqref="M8"/>
      <pageMargins left="0.7" right="0.7" top="0.75" bottom="0.75" header="0.3" footer="0.3"/>
      <pageSetup paperSize="9" orientation="portrait" r:id="rId9"/>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10"/>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11"/>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2"/>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13"/>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14"/>
    </customSheetView>
    <customSheetView guid="{5F1BE36F-0832-42CE-A3FC-1A76BC593CBA}" scale="55" showPageBreaks="1" hiddenColumns="1" view="pageBreakPreview">
      <selection activeCell="G12" sqref="G12"/>
      <pageMargins left="0.7" right="0.7" top="0.75" bottom="0.75" header="0.3" footer="0.3"/>
      <pageSetup paperSize="9" orientation="portrait" r:id="rId15"/>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16"/>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17"/>
    </customSheetView>
    <customSheetView guid="{73C3B9D4-9210-43F5-9883-0E949EA0E341}" scale="55" showPageBreaks="1" hiddenColumns="1" view="pageBreakPreview">
      <selection activeCell="I3" sqref="I3"/>
      <pageMargins left="0.7" right="0.7" top="0.75" bottom="0.75" header="0.3" footer="0.3"/>
      <pageSetup paperSize="9" orientation="portrait" r:id="rId18"/>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19"/>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20"/>
    </customSheetView>
    <customSheetView guid="{F1DC9DCC-06E3-4E7B-88AF-BCE58DCEC1FC}" scale="55" showPageBreaks="1" hiddenColumns="1" view="pageBreakPreview" topLeftCell="A19">
      <selection activeCell="M8" sqref="M8"/>
      <pageMargins left="0.7" right="0.7" top="0.75" bottom="0.75" header="0.3" footer="0.3"/>
      <pageSetup paperSize="9" orientation="portrait" r:id="rId21"/>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topLeftCell="A3" zoomScale="55" zoomScaleNormal="40" zoomScaleSheetLayoutView="55" workbookViewId="0">
      <selection activeCell="I3" sqref="I3"/>
    </sheetView>
  </sheetViews>
  <sheetFormatPr defaultRowHeight="15" x14ac:dyDescent="0.25"/>
  <cols>
    <col min="1" max="1" width="11.7109375" customWidth="1"/>
    <col min="2" max="2" width="11.7109375" style="38"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87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88</v>
      </c>
      <c r="D6" s="23" t="s">
        <v>89</v>
      </c>
      <c r="E6" s="23">
        <v>692.75400000000002</v>
      </c>
      <c r="F6" s="10">
        <v>664.42700000000002</v>
      </c>
      <c r="G6" s="67">
        <v>664.42700000000002</v>
      </c>
      <c r="H6" s="67">
        <v>664.42700000000002</v>
      </c>
      <c r="I6" s="67">
        <v>664.42700000000002</v>
      </c>
      <c r="J6" s="23"/>
      <c r="K6" s="23"/>
      <c r="L6" s="23"/>
      <c r="M6" s="23"/>
      <c r="N6" s="11"/>
      <c r="O6" s="23"/>
      <c r="P6" s="23"/>
      <c r="Q6" s="23"/>
      <c r="R6" s="23"/>
      <c r="S6" s="11">
        <f>145.7/F6*100</f>
        <v>21.928669364730808</v>
      </c>
      <c r="T6" s="8"/>
    </row>
    <row r="7" spans="1:20" ht="47.25" x14ac:dyDescent="0.25">
      <c r="A7" s="24">
        <v>2</v>
      </c>
      <c r="B7" s="17" t="s">
        <v>24</v>
      </c>
      <c r="C7" s="8" t="s">
        <v>90</v>
      </c>
      <c r="D7" s="23" t="s">
        <v>89</v>
      </c>
      <c r="E7" s="23">
        <v>95.188999999999993</v>
      </c>
      <c r="F7" s="10">
        <v>95.188999999999993</v>
      </c>
      <c r="G7" s="67">
        <v>95.188999999999993</v>
      </c>
      <c r="H7" s="67">
        <v>95.188999999999993</v>
      </c>
      <c r="I7" s="67">
        <v>95.188999999999993</v>
      </c>
      <c r="J7" s="11"/>
      <c r="K7" s="11"/>
      <c r="L7" s="23"/>
      <c r="M7" s="11"/>
      <c r="N7" s="11"/>
      <c r="O7" s="23"/>
      <c r="P7" s="11"/>
      <c r="Q7" s="11"/>
      <c r="R7" s="23"/>
      <c r="S7" s="11">
        <f>Q7/F7*100</f>
        <v>0</v>
      </c>
      <c r="T7" s="8"/>
    </row>
    <row r="8" spans="1:20" ht="47.25" x14ac:dyDescent="0.25">
      <c r="A8" s="24">
        <v>3</v>
      </c>
      <c r="B8" s="17">
        <v>1</v>
      </c>
      <c r="C8" s="8" t="s">
        <v>94</v>
      </c>
      <c r="D8" s="23" t="s">
        <v>95</v>
      </c>
      <c r="E8" s="12">
        <v>2212525</v>
      </c>
      <c r="F8" s="10" t="s">
        <v>91</v>
      </c>
      <c r="G8" s="108"/>
      <c r="H8" s="109"/>
      <c r="I8" s="109"/>
      <c r="J8" s="23"/>
      <c r="K8" s="23"/>
      <c r="L8" s="12"/>
      <c r="M8" s="12"/>
      <c r="N8" s="12"/>
      <c r="O8" s="12"/>
      <c r="P8" s="12"/>
      <c r="Q8" s="12"/>
      <c r="R8" s="12"/>
      <c r="S8" s="11" t="e">
        <f>Q8/F8*100</f>
        <v>#VALUE!</v>
      </c>
      <c r="T8" s="8"/>
    </row>
    <row r="9" spans="1:20" ht="31.5" x14ac:dyDescent="0.25">
      <c r="A9" s="25">
        <v>4</v>
      </c>
      <c r="B9" s="13">
        <v>2</v>
      </c>
      <c r="C9" s="8" t="s">
        <v>96</v>
      </c>
      <c r="D9" s="23" t="s">
        <v>30</v>
      </c>
      <c r="E9" s="23">
        <v>100</v>
      </c>
      <c r="F9" s="10">
        <v>100</v>
      </c>
      <c r="G9" s="67">
        <v>100</v>
      </c>
      <c r="H9" s="67">
        <v>100</v>
      </c>
      <c r="I9" s="67">
        <v>100</v>
      </c>
      <c r="J9" s="23"/>
      <c r="K9" s="23"/>
      <c r="L9" s="23"/>
      <c r="M9" s="14"/>
      <c r="N9" s="14"/>
      <c r="O9" s="14"/>
      <c r="P9" s="14"/>
      <c r="Q9" s="14"/>
      <c r="R9" s="23"/>
      <c r="S9" s="11">
        <f>Q9/F9*100</f>
        <v>0</v>
      </c>
      <c r="T9" s="8"/>
    </row>
    <row r="10" spans="1:20" ht="31.5" x14ac:dyDescent="0.25">
      <c r="A10" s="25">
        <v>5</v>
      </c>
      <c r="B10" s="13">
        <v>3</v>
      </c>
      <c r="C10" s="8" t="s">
        <v>97</v>
      </c>
      <c r="D10" s="23" t="s">
        <v>30</v>
      </c>
      <c r="E10" s="23">
        <v>100</v>
      </c>
      <c r="F10" s="10">
        <v>100</v>
      </c>
      <c r="G10" s="67">
        <v>100</v>
      </c>
      <c r="H10" s="67">
        <v>100</v>
      </c>
      <c r="I10" s="67">
        <v>100</v>
      </c>
      <c r="J10" s="23"/>
      <c r="K10" s="23"/>
      <c r="L10" s="23"/>
      <c r="M10" s="23"/>
      <c r="N10" s="23"/>
      <c r="O10" s="23"/>
      <c r="P10" s="23"/>
      <c r="Q10" s="23"/>
      <c r="R10" s="14"/>
      <c r="S10" s="11">
        <f t="shared" ref="S10:S13" si="0">Q10/F10*100</f>
        <v>0</v>
      </c>
      <c r="T10" s="8"/>
    </row>
    <row r="11" spans="1:20" ht="65.25" customHeight="1" x14ac:dyDescent="0.25">
      <c r="A11" s="25">
        <v>6</v>
      </c>
      <c r="B11" s="17">
        <v>4</v>
      </c>
      <c r="C11" s="8" t="s">
        <v>98</v>
      </c>
      <c r="D11" s="23" t="s">
        <v>30</v>
      </c>
      <c r="E11" s="23" t="s">
        <v>92</v>
      </c>
      <c r="F11" s="10">
        <v>100</v>
      </c>
      <c r="G11" s="67">
        <v>100</v>
      </c>
      <c r="H11" s="67">
        <v>100</v>
      </c>
      <c r="I11" s="67">
        <v>100</v>
      </c>
      <c r="J11" s="15"/>
      <c r="K11" s="15"/>
      <c r="L11" s="16"/>
      <c r="M11" s="15"/>
      <c r="N11" s="15"/>
      <c r="O11" s="15"/>
      <c r="P11" s="15"/>
      <c r="Q11" s="15"/>
      <c r="R11" s="17"/>
      <c r="S11" s="11">
        <f>O11/F11*100</f>
        <v>0</v>
      </c>
      <c r="T11" s="8"/>
    </row>
    <row r="12" spans="1:20" ht="236.25" x14ac:dyDescent="0.25">
      <c r="A12" s="25">
        <v>7</v>
      </c>
      <c r="B12" s="13">
        <v>5</v>
      </c>
      <c r="C12" s="8" t="s">
        <v>99</v>
      </c>
      <c r="D12" s="23" t="s">
        <v>30</v>
      </c>
      <c r="E12" s="20">
        <v>100</v>
      </c>
      <c r="F12" s="21">
        <v>100</v>
      </c>
      <c r="G12" s="67">
        <v>100</v>
      </c>
      <c r="H12" s="67">
        <v>100</v>
      </c>
      <c r="I12" s="67">
        <v>100</v>
      </c>
      <c r="J12" s="23"/>
      <c r="K12" s="23"/>
      <c r="L12" s="23"/>
      <c r="M12" s="23"/>
      <c r="N12" s="23"/>
      <c r="O12" s="23"/>
      <c r="P12" s="23"/>
      <c r="Q12" s="23"/>
      <c r="R12" s="23"/>
      <c r="S12" s="11">
        <f t="shared" si="0"/>
        <v>0</v>
      </c>
      <c r="T12" s="8"/>
    </row>
    <row r="13" spans="1:20" ht="47.25" x14ac:dyDescent="0.25">
      <c r="A13" s="25">
        <v>8</v>
      </c>
      <c r="B13" s="13">
        <v>6</v>
      </c>
      <c r="C13" s="8" t="s">
        <v>100</v>
      </c>
      <c r="D13" s="23" t="s">
        <v>30</v>
      </c>
      <c r="E13" s="20">
        <v>100</v>
      </c>
      <c r="F13" s="21">
        <v>100</v>
      </c>
      <c r="G13" s="67">
        <v>100</v>
      </c>
      <c r="H13" s="67">
        <v>100</v>
      </c>
      <c r="I13" s="67">
        <v>100</v>
      </c>
      <c r="J13" s="23"/>
      <c r="K13" s="23"/>
      <c r="L13" s="23"/>
      <c r="M13" s="14"/>
      <c r="N13" s="23"/>
      <c r="O13" s="23"/>
      <c r="P13" s="23"/>
      <c r="Q13" s="23"/>
      <c r="R13" s="23"/>
      <c r="S13" s="11">
        <f t="shared" si="0"/>
        <v>0</v>
      </c>
      <c r="T13" s="8"/>
    </row>
    <row r="14" spans="1:20" ht="63" x14ac:dyDescent="0.25">
      <c r="A14" s="25">
        <v>9</v>
      </c>
      <c r="B14" s="17">
        <v>7</v>
      </c>
      <c r="C14" s="8" t="s">
        <v>102</v>
      </c>
      <c r="D14" s="23" t="s">
        <v>101</v>
      </c>
      <c r="E14" s="23">
        <v>1689</v>
      </c>
      <c r="F14" s="21">
        <v>1328</v>
      </c>
      <c r="G14" s="67" t="s">
        <v>92</v>
      </c>
      <c r="H14" s="67" t="s">
        <v>92</v>
      </c>
      <c r="I14" s="67" t="s">
        <v>92</v>
      </c>
      <c r="J14" s="23"/>
      <c r="K14" s="23"/>
      <c r="L14" s="23"/>
      <c r="M14" s="14"/>
      <c r="N14" s="14"/>
      <c r="O14" s="23"/>
      <c r="P14" s="23"/>
      <c r="Q14" s="23"/>
      <c r="R14" s="23"/>
      <c r="S14" s="11">
        <f>702/F14*100</f>
        <v>52.861445783132531</v>
      </c>
      <c r="T14" s="70" t="s">
        <v>269</v>
      </c>
    </row>
    <row r="15" spans="1:20" ht="47.25" x14ac:dyDescent="0.25">
      <c r="A15" s="25">
        <v>10</v>
      </c>
      <c r="B15" s="13">
        <v>8</v>
      </c>
      <c r="C15" s="8" t="s">
        <v>103</v>
      </c>
      <c r="D15" s="23" t="s">
        <v>101</v>
      </c>
      <c r="E15" s="20">
        <v>638</v>
      </c>
      <c r="F15" s="21">
        <v>591</v>
      </c>
      <c r="G15" s="67" t="s">
        <v>92</v>
      </c>
      <c r="H15" s="67" t="s">
        <v>92</v>
      </c>
      <c r="I15" s="67" t="s">
        <v>92</v>
      </c>
      <c r="J15" s="23"/>
      <c r="K15" s="23"/>
      <c r="L15" s="23"/>
      <c r="M15" s="23"/>
      <c r="N15" s="23"/>
      <c r="O15" s="23"/>
      <c r="P15" s="23"/>
      <c r="Q15" s="23"/>
      <c r="R15" s="23"/>
      <c r="S15" s="11">
        <f t="shared" ref="S15:S16" si="1">Q15/F15*100</f>
        <v>0</v>
      </c>
      <c r="T15" s="70" t="s">
        <v>270</v>
      </c>
    </row>
    <row r="16" spans="1:20" ht="94.5" x14ac:dyDescent="0.25">
      <c r="A16" s="25">
        <v>11</v>
      </c>
      <c r="B16" s="13">
        <v>9</v>
      </c>
      <c r="C16" s="8" t="s">
        <v>104</v>
      </c>
      <c r="D16" s="23" t="s">
        <v>105</v>
      </c>
      <c r="E16" s="20">
        <v>14</v>
      </c>
      <c r="F16" s="21">
        <v>5</v>
      </c>
      <c r="G16" s="67" t="s">
        <v>92</v>
      </c>
      <c r="H16" s="67" t="s">
        <v>92</v>
      </c>
      <c r="I16" s="67" t="s">
        <v>92</v>
      </c>
      <c r="J16" s="23"/>
      <c r="K16" s="23"/>
      <c r="L16" s="23"/>
      <c r="M16" s="14"/>
      <c r="N16" s="23"/>
      <c r="O16" s="23"/>
      <c r="P16" s="23"/>
      <c r="Q16" s="23"/>
      <c r="R16" s="23"/>
      <c r="S16" s="11">
        <f t="shared" si="1"/>
        <v>0</v>
      </c>
      <c r="T16" s="70" t="s">
        <v>271</v>
      </c>
    </row>
    <row r="17" spans="1:20" ht="31.5" x14ac:dyDescent="0.25">
      <c r="A17" s="25">
        <v>12</v>
      </c>
      <c r="B17" s="17">
        <v>10</v>
      </c>
      <c r="C17" s="8" t="s">
        <v>93</v>
      </c>
      <c r="D17" s="23" t="s">
        <v>105</v>
      </c>
      <c r="E17" s="23" t="s">
        <v>92</v>
      </c>
      <c r="F17" s="10">
        <v>1</v>
      </c>
      <c r="G17" s="17" t="s">
        <v>92</v>
      </c>
      <c r="H17" s="71" t="s">
        <v>92</v>
      </c>
      <c r="I17" s="71" t="s">
        <v>92</v>
      </c>
      <c r="J17" s="23"/>
      <c r="K17" s="23"/>
      <c r="L17" s="23"/>
      <c r="M17" s="14"/>
      <c r="N17" s="14"/>
      <c r="O17" s="23"/>
      <c r="P17" s="23"/>
      <c r="Q17" s="23"/>
      <c r="R17" s="23"/>
      <c r="S17" s="11">
        <f>702/F17*100</f>
        <v>70200</v>
      </c>
      <c r="T17" s="18"/>
    </row>
    <row r="18" spans="1:20" ht="46.5" customHeight="1" x14ac:dyDescent="0.25">
      <c r="A18" s="25">
        <v>13</v>
      </c>
      <c r="B18" s="71">
        <v>11</v>
      </c>
      <c r="C18" s="8" t="s">
        <v>290</v>
      </c>
      <c r="D18" s="43"/>
      <c r="E18" s="100" t="s">
        <v>92</v>
      </c>
      <c r="F18" s="10">
        <v>1</v>
      </c>
      <c r="G18" s="71" t="s">
        <v>92</v>
      </c>
      <c r="H18" s="71" t="s">
        <v>92</v>
      </c>
      <c r="I18" s="71" t="s">
        <v>92</v>
      </c>
      <c r="J18" s="43"/>
      <c r="K18" s="43"/>
      <c r="L18" s="43"/>
      <c r="M18" s="43"/>
      <c r="N18" s="43"/>
      <c r="O18" s="43"/>
      <c r="P18" s="43"/>
      <c r="Q18" s="43"/>
      <c r="R18" s="43"/>
      <c r="S18" s="43"/>
      <c r="T18" s="43"/>
    </row>
  </sheetData>
  <customSheetViews>
    <customSheetView guid="{6AC0ED22-CCBF-444B-9F29-F3EDD4234483}" scale="55" showPageBreaks="1" hiddenColumns="1" view="pageBreakPreview">
      <selection activeCell="T15" sqref="T15"/>
      <pageMargins left="0.7" right="0.7" top="0.75" bottom="0.75" header="0.3" footer="0.3"/>
      <pageSetup paperSize="9" orientation="portrait" r:id="rId1"/>
    </customSheetView>
    <customSheetView guid="{06A69783-2FAA-4B05-9CD3-C97C7DF94659}" scale="55" showPageBreaks="1" hiddenColumns="1" view="pageBreakPreview">
      <selection activeCell="T15" sqref="T15"/>
      <pageMargins left="0.7" right="0.7" top="0.75" bottom="0.75" header="0.3" footer="0.3"/>
      <pageSetup paperSize="9" orientation="portrait" r:id="rId2"/>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3"/>
    </customSheetView>
    <customSheetView guid="{F48E67D2-2C8C-4D86-A2A9-F44F569AC752}" scale="55" showPageBreaks="1" hiddenColumns="1" view="pageBreakPreview">
      <selection activeCell="T15" sqref="T15"/>
      <pageMargins left="0.7" right="0.7" top="0.75" bottom="0.75" header="0.3" footer="0.3"/>
      <pageSetup paperSize="9" orientation="portrait" r:id="rId4"/>
    </customSheetView>
    <customSheetView guid="{B08D60EB-17AC-43BC-A2EA-BCC34DA15115}" scale="60" showPageBreaks="1" hiddenColumns="1" view="pageBreakPreview">
      <selection activeCell="B1" sqref="B1:T1"/>
      <pageMargins left="0.7" right="0.7" top="0.75" bottom="0.75" header="0.3" footer="0.3"/>
      <pageSetup paperSize="9" orientation="portrait" r:id="rId5"/>
    </customSheetView>
    <customSheetView guid="{E82CE51D-E642-4881-A0F3-F33C1C34AFA1}" scale="55" showPageBreaks="1" hiddenColumns="1" view="pageBreakPreview">
      <selection activeCell="T15" sqref="T15"/>
      <pageMargins left="0.7" right="0.7" top="0.75" bottom="0.75" header="0.3" footer="0.3"/>
      <pageSetup paperSize="9" orientation="portrait" r:id="rId6"/>
    </customSheetView>
    <customSheetView guid="{AA1E88D6-B765-4D8A-BB20-FCE31C48857F}" scale="55" showPageBreaks="1" hiddenColumns="1" view="pageBreakPreview">
      <selection activeCell="T15" sqref="T15"/>
      <pageMargins left="0.7" right="0.7" top="0.75" bottom="0.75" header="0.3" footer="0.3"/>
      <pageSetup paperSize="9" orientation="portrait" r:id="rId7"/>
    </customSheetView>
    <customSheetView guid="{DBB9E7F6-7701-4D52-8273-C96C8672D403}" scale="55" showPageBreaks="1" hiddenColumns="1" view="pageBreakPreview">
      <selection activeCell="T15" sqref="T15"/>
      <pageMargins left="0.7" right="0.7" top="0.75" bottom="0.75" header="0.3" footer="0.3"/>
      <pageSetup paperSize="9" orientation="portrait" r:id="rId8"/>
    </customSheetView>
    <customSheetView guid="{0E67524B-A824-49FB-A67D-C1771603425D}" scale="55" showPageBreaks="1" hiddenColumns="1" view="pageBreakPreview">
      <selection activeCell="T15" sqref="T15"/>
      <pageMargins left="0.7" right="0.7" top="0.75" bottom="0.75" header="0.3" footer="0.3"/>
      <pageSetup paperSize="9" orientation="portrait" r:id="rId9"/>
    </customSheetView>
    <customSheetView guid="{80AD08A8-345A-453A-A104-5E3DA1078B6F}" scale="55" showPageBreaks="1" hiddenColumns="1" view="pageBreakPreview">
      <selection activeCell="T15" sqref="T15"/>
      <pageMargins left="0.7" right="0.7" top="0.75" bottom="0.75" header="0.3" footer="0.3"/>
      <pageSetup paperSize="9" orientation="portrait" r:id="rId10"/>
    </customSheetView>
    <customSheetView guid="{BEF67C10-7FC6-4F33-B3F9-204F29E3E218}" scale="55" showPageBreaks="1" hiddenColumns="1" view="pageBreakPreview">
      <selection activeCell="T15" sqref="T15"/>
      <pageMargins left="0.7" right="0.7" top="0.75" bottom="0.75" header="0.3" footer="0.3"/>
      <pageSetup paperSize="9" orientation="portrait" r:id="rId11"/>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2"/>
    </customSheetView>
    <customSheetView guid="{BC0D032C-B7DF-4F2E-B1DC-6C55D32E50A7}" scale="55" showPageBreaks="1" hiddenColumns="1" view="pageBreakPreview">
      <selection activeCell="T15" sqref="T15"/>
      <pageMargins left="0.7" right="0.7" top="0.75" bottom="0.75" header="0.3" footer="0.3"/>
      <pageSetup paperSize="9" orientation="portrait" r:id="rId13"/>
    </customSheetView>
    <customSheetView guid="{7ECADF5B-4174-4035-8137-3D83A4A93CD5}" scale="55" showPageBreaks="1" hiddenColumns="1" view="pageBreakPreview">
      <selection activeCell="T15" sqref="T15"/>
      <pageMargins left="0.7" right="0.7" top="0.75" bottom="0.75" header="0.3" footer="0.3"/>
      <pageSetup paperSize="9" orientation="portrait" r:id="rId14"/>
    </customSheetView>
    <customSheetView guid="{5F1BE36F-0832-42CE-A3FC-1A76BC593CBA}" scale="60" showPageBreaks="1" hiddenColumns="1" view="pageBreakPreview">
      <selection activeCell="B1" sqref="B1:T1"/>
      <pageMargins left="0.7" right="0.7" top="0.75" bottom="0.75" header="0.3" footer="0.3"/>
      <pageSetup paperSize="9" orientation="portrait" r:id="rId15"/>
    </customSheetView>
    <customSheetView guid="{2632A833-96F5-4A25-97EB-81ED19BC2F66}" scale="55" showPageBreaks="1" hiddenColumns="1" view="pageBreakPreview">
      <selection activeCell="T15" sqref="T15"/>
      <pageMargins left="0.7" right="0.7" top="0.75" bottom="0.75" header="0.3" footer="0.3"/>
      <pageSetup paperSize="9" orientation="portrait" r:id="rId16"/>
    </customSheetView>
    <customSheetView guid="{3A1AD47D-D360-494C-B851-D14B33F8032B}" scale="55" showPageBreaks="1" hiddenColumns="1" view="pageBreakPreview">
      <selection activeCell="T15" sqref="T15"/>
      <pageMargins left="0.7" right="0.7" top="0.75" bottom="0.75" header="0.3" footer="0.3"/>
      <pageSetup paperSize="9" orientation="portrait" r:id="rId17"/>
    </customSheetView>
    <customSheetView guid="{73C3B9D4-9210-43F5-9883-0E949EA0E341}" scale="55" showPageBreaks="1" hiddenColumns="1" view="pageBreakPreview" topLeftCell="A3">
      <selection activeCell="L12" sqref="L12"/>
      <pageMargins left="0.7" right="0.7" top="0.75" bottom="0.75" header="0.3" footer="0.3"/>
      <pageSetup paperSize="9" orientation="portrait" r:id="rId18"/>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19"/>
    </customSheetView>
    <customSheetView guid="{E5A2ECE4-B75B-45A2-AE22-0D04E85CEB66}" scale="55" showPageBreaks="1" hiddenColumns="1" view="pageBreakPreview">
      <selection activeCell="T15" sqref="T15"/>
      <pageMargins left="0.7" right="0.7" top="0.75" bottom="0.75" header="0.3" footer="0.3"/>
      <pageSetup paperSize="9" orientation="portrait" r:id="rId20"/>
    </customSheetView>
    <customSheetView guid="{F1DC9DCC-06E3-4E7B-88AF-BCE58DCEC1FC}" scale="55" showPageBreaks="1" hiddenColumns="1" view="pageBreakPreview">
      <selection activeCell="T15" sqref="T15"/>
      <pageMargins left="0.7" right="0.7" top="0.75" bottom="0.75" header="0.3" footer="0.3"/>
      <pageSetup paperSize="9" orientation="portrait" r:id="rId21"/>
    </customSheetView>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60" zoomScaleNormal="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178" t="s">
        <v>106</v>
      </c>
      <c r="C5" s="166"/>
      <c r="D5" s="166"/>
      <c r="E5" s="166"/>
      <c r="F5" s="166"/>
      <c r="G5" s="166"/>
      <c r="H5" s="166"/>
      <c r="I5" s="166"/>
      <c r="J5" s="166"/>
      <c r="K5" s="166"/>
      <c r="L5" s="166"/>
      <c r="M5" s="166"/>
      <c r="N5" s="166"/>
      <c r="O5" s="166"/>
      <c r="P5" s="166"/>
      <c r="Q5" s="166"/>
      <c r="R5" s="166"/>
      <c r="S5" s="166"/>
      <c r="T5" s="167"/>
    </row>
    <row r="6" spans="1:20" ht="94.5" x14ac:dyDescent="0.25">
      <c r="A6" s="24">
        <v>1</v>
      </c>
      <c r="B6" s="17" t="s">
        <v>19</v>
      </c>
      <c r="C6" s="8" t="s">
        <v>109</v>
      </c>
      <c r="D6" s="23" t="s">
        <v>30</v>
      </c>
      <c r="E6" s="23">
        <v>17.850000000000001</v>
      </c>
      <c r="F6" s="10">
        <v>25</v>
      </c>
      <c r="G6" s="68" t="s">
        <v>92</v>
      </c>
      <c r="H6" s="23">
        <v>0.79</v>
      </c>
      <c r="I6" s="23">
        <v>7.65</v>
      </c>
      <c r="J6" s="23"/>
      <c r="K6" s="23"/>
      <c r="L6" s="23"/>
      <c r="M6" s="23"/>
      <c r="N6" s="11"/>
      <c r="O6" s="23"/>
      <c r="P6" s="23"/>
      <c r="Q6" s="23"/>
      <c r="R6" s="23"/>
      <c r="S6" s="11">
        <f>145.7/F6*100</f>
        <v>582.79999999999995</v>
      </c>
      <c r="T6" s="69" t="s">
        <v>267</v>
      </c>
    </row>
    <row r="7" spans="1:20" ht="78.75" x14ac:dyDescent="0.25">
      <c r="A7" s="24">
        <v>2</v>
      </c>
      <c r="B7" s="17" t="s">
        <v>24</v>
      </c>
      <c r="C7" s="8" t="s">
        <v>107</v>
      </c>
      <c r="D7" s="23" t="s">
        <v>108</v>
      </c>
      <c r="E7" s="23">
        <v>1</v>
      </c>
      <c r="F7" s="10">
        <v>1</v>
      </c>
      <c r="G7" s="68" t="s">
        <v>92</v>
      </c>
      <c r="H7" s="90" t="s">
        <v>92</v>
      </c>
      <c r="I7" s="90" t="s">
        <v>92</v>
      </c>
      <c r="J7" s="11"/>
      <c r="K7" s="11"/>
      <c r="L7" s="23"/>
      <c r="M7" s="11"/>
      <c r="N7" s="11"/>
      <c r="O7" s="23"/>
      <c r="P7" s="11"/>
      <c r="Q7" s="11"/>
      <c r="R7" s="23"/>
      <c r="S7" s="11">
        <f>Q7/F7*100</f>
        <v>0</v>
      </c>
      <c r="T7" s="69" t="s">
        <v>268</v>
      </c>
    </row>
    <row r="8" spans="1:20" ht="63" x14ac:dyDescent="0.25">
      <c r="A8" s="24">
        <v>3</v>
      </c>
      <c r="B8" s="17">
        <v>1</v>
      </c>
      <c r="C8" s="8" t="s">
        <v>110</v>
      </c>
      <c r="D8" s="23" t="s">
        <v>30</v>
      </c>
      <c r="E8" s="12">
        <v>87.51</v>
      </c>
      <c r="F8" s="10">
        <v>87.77</v>
      </c>
      <c r="G8" s="68" t="s">
        <v>92</v>
      </c>
      <c r="H8" s="90" t="s">
        <v>92</v>
      </c>
      <c r="I8" s="90" t="s">
        <v>92</v>
      </c>
      <c r="J8" s="23"/>
      <c r="K8" s="23"/>
      <c r="L8" s="12"/>
      <c r="M8" s="12"/>
      <c r="N8" s="12"/>
      <c r="O8" s="12"/>
      <c r="P8" s="12"/>
      <c r="Q8" s="12"/>
      <c r="R8" s="12"/>
      <c r="S8" s="11">
        <f>Q8/F8*100</f>
        <v>0</v>
      </c>
      <c r="T8" s="69" t="s">
        <v>268</v>
      </c>
    </row>
    <row r="9" spans="1:20" ht="78.75" x14ac:dyDescent="0.25">
      <c r="A9" s="25">
        <v>4</v>
      </c>
      <c r="B9" s="13">
        <v>2</v>
      </c>
      <c r="C9" s="8" t="s">
        <v>111</v>
      </c>
      <c r="D9" s="23" t="s">
        <v>112</v>
      </c>
      <c r="E9" s="23">
        <v>26.3</v>
      </c>
      <c r="F9" s="10">
        <v>27.26</v>
      </c>
      <c r="G9" s="68" t="s">
        <v>92</v>
      </c>
      <c r="H9" s="90" t="s">
        <v>92</v>
      </c>
      <c r="I9" s="90" t="s">
        <v>92</v>
      </c>
      <c r="J9" s="23"/>
      <c r="K9" s="23"/>
      <c r="L9" s="23"/>
      <c r="M9" s="14"/>
      <c r="N9" s="14"/>
      <c r="O9" s="14"/>
      <c r="P9" s="14"/>
      <c r="Q9" s="14"/>
      <c r="R9" s="23"/>
      <c r="S9" s="11">
        <f>Q9/F9*100</f>
        <v>0</v>
      </c>
      <c r="T9" s="69" t="s">
        <v>268</v>
      </c>
    </row>
    <row r="10" spans="1:20" ht="33" x14ac:dyDescent="0.25">
      <c r="A10" s="25">
        <v>5</v>
      </c>
      <c r="B10" s="13">
        <v>3</v>
      </c>
      <c r="C10" s="8" t="s">
        <v>113</v>
      </c>
      <c r="D10" s="23" t="s">
        <v>108</v>
      </c>
      <c r="E10" s="23">
        <v>1</v>
      </c>
      <c r="F10" s="10">
        <v>3</v>
      </c>
      <c r="G10" s="68" t="s">
        <v>92</v>
      </c>
      <c r="H10" s="90" t="s">
        <v>92</v>
      </c>
      <c r="I10" s="90" t="s">
        <v>92</v>
      </c>
      <c r="J10" s="23"/>
      <c r="K10" s="23"/>
      <c r="L10" s="23"/>
      <c r="M10" s="23"/>
      <c r="N10" s="23"/>
      <c r="O10" s="23"/>
      <c r="P10" s="23"/>
      <c r="Q10" s="23"/>
      <c r="R10" s="14"/>
      <c r="S10" s="11">
        <f t="shared" ref="S10" si="0">Q10/F10*100</f>
        <v>0</v>
      </c>
      <c r="T10" s="69" t="s">
        <v>287</v>
      </c>
    </row>
    <row r="11" spans="1:20" ht="31.5" x14ac:dyDescent="0.25">
      <c r="A11" s="91">
        <v>6</v>
      </c>
      <c r="B11" s="92">
        <v>4</v>
      </c>
      <c r="C11" s="93" t="s">
        <v>288</v>
      </c>
      <c r="D11" s="92" t="s">
        <v>108</v>
      </c>
      <c r="E11" s="95" t="s">
        <v>92</v>
      </c>
      <c r="F11" s="97">
        <v>2</v>
      </c>
      <c r="G11" s="98" t="s">
        <v>92</v>
      </c>
      <c r="H11" s="98" t="s">
        <v>92</v>
      </c>
      <c r="I11" s="98" t="s">
        <v>92</v>
      </c>
      <c r="J11" s="94"/>
      <c r="K11" s="94"/>
      <c r="L11" s="94"/>
      <c r="M11" s="94"/>
      <c r="N11" s="94"/>
      <c r="O11" s="94"/>
      <c r="P11" s="94"/>
      <c r="Q11" s="94"/>
      <c r="R11" s="94"/>
      <c r="S11" s="96">
        <f>Q11/F11*100</f>
        <v>0</v>
      </c>
      <c r="T11" s="99" t="s">
        <v>289</v>
      </c>
    </row>
  </sheetData>
  <customSheetViews>
    <customSheetView guid="{6AC0ED22-CCBF-444B-9F29-F3EDD4234483}" scale="60" showPageBreaks="1" hiddenColumns="1" view="pageBreakPreview">
      <selection activeCell="N7" sqref="N7"/>
      <pageMargins left="0.7" right="0.7" top="0.75" bottom="0.75" header="0.3" footer="0.3"/>
      <pageSetup paperSize="9" orientation="portrait" r:id="rId1"/>
    </customSheetView>
    <customSheetView guid="{06A69783-2FAA-4B05-9CD3-C97C7DF94659}" scale="60" showPageBreaks="1" hiddenColumns="1" view="pageBreakPreview">
      <selection activeCell="N7" sqref="N7"/>
      <pageMargins left="0.7" right="0.7" top="0.75" bottom="0.75" header="0.3" footer="0.3"/>
      <pageSetup paperSize="9" orientation="portrait" r:id="rId2"/>
    </customSheetView>
    <customSheetView guid="{8E7CBF92-2A8A-4486-AE31-320A2A4BD935}" scale="60" showPageBreaks="1" hiddenColumns="1" view="pageBreakPreview">
      <selection activeCell="N7" sqref="N7"/>
      <pageMargins left="0.7" right="0.7" top="0.75" bottom="0.75" header="0.3" footer="0.3"/>
      <pageSetup paperSize="9" orientation="portrait" r:id="rId3"/>
    </customSheetView>
    <customSheetView guid="{F48E67D2-2C8C-4D86-A2A9-F44F569AC752}" scale="60" showPageBreaks="1" hiddenColumns="1" view="pageBreakPreview">
      <selection activeCell="N7" sqref="N7"/>
      <pageMargins left="0.7" right="0.7" top="0.75" bottom="0.75" header="0.3" footer="0.3"/>
      <pageSetup paperSize="9" orientation="portrait" r:id="rId4"/>
    </customSheetView>
    <customSheetView guid="{B08D60EB-17AC-43BC-A2EA-BCC34DA15115}" scale="60" showPageBreaks="1" hiddenColumns="1" view="pageBreakPreview">
      <selection activeCell="D37" sqref="D37"/>
      <pageMargins left="0.7" right="0.7" top="0.75" bottom="0.75" header="0.3" footer="0.3"/>
      <pageSetup paperSize="9" orientation="portrait" r:id="rId5"/>
    </customSheetView>
    <customSheetView guid="{E82CE51D-E642-4881-A0F3-F33C1C34AFA1}" scale="60" showPageBreaks="1" hiddenColumns="1" view="pageBreakPreview">
      <selection activeCell="N7" sqref="N7"/>
      <pageMargins left="0.7" right="0.7" top="0.75" bottom="0.75" header="0.3" footer="0.3"/>
      <pageSetup paperSize="9" orientation="portrait" r:id="rId6"/>
    </customSheetView>
    <customSheetView guid="{AA1E88D6-B765-4D8A-BB20-FCE31C48857F}" scale="60" showPageBreaks="1" hiddenColumns="1" view="pageBreakPreview">
      <selection activeCell="N7" sqref="N7"/>
      <pageMargins left="0.7" right="0.7" top="0.75" bottom="0.75" header="0.3" footer="0.3"/>
      <pageSetup paperSize="9" orientation="portrait" r:id="rId7"/>
    </customSheetView>
    <customSheetView guid="{DBB9E7F6-7701-4D52-8273-C96C8672D403}" scale="60" showPageBreaks="1" hiddenColumns="1" view="pageBreakPreview">
      <selection activeCell="N7" sqref="N7"/>
      <pageMargins left="0.7" right="0.7" top="0.75" bottom="0.75" header="0.3" footer="0.3"/>
      <pageSetup paperSize="9" orientation="portrait" r:id="rId8"/>
    </customSheetView>
    <customSheetView guid="{0E67524B-A824-49FB-A67D-C1771603425D}" scale="60" showPageBreaks="1" hiddenColumns="1" view="pageBreakPreview">
      <selection activeCell="N7" sqref="N7"/>
      <pageMargins left="0.7" right="0.7" top="0.75" bottom="0.75" header="0.3" footer="0.3"/>
      <pageSetup paperSize="9" orientation="portrait" r:id="rId9"/>
    </customSheetView>
    <customSheetView guid="{80AD08A8-345A-453A-A104-5E3DA1078B6F}" scale="60" showPageBreaks="1" hiddenColumns="1" view="pageBreakPreview">
      <selection activeCell="N7" sqref="N7"/>
      <pageMargins left="0.7" right="0.7" top="0.75" bottom="0.75" header="0.3" footer="0.3"/>
      <pageSetup paperSize="9" orientation="portrait" r:id="rId10"/>
    </customSheetView>
    <customSheetView guid="{BEF67C10-7FC6-4F33-B3F9-204F29E3E218}" scale="60" showPageBreaks="1" hiddenColumns="1" view="pageBreakPreview">
      <selection activeCell="N7" sqref="N7"/>
      <pageMargins left="0.7" right="0.7" top="0.75" bottom="0.75" header="0.3" footer="0.3"/>
      <pageSetup paperSize="9" orientation="portrait" r:id="rId11"/>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2"/>
    </customSheetView>
    <customSheetView guid="{BC0D032C-B7DF-4F2E-B1DC-6C55D32E50A7}" scale="60" showPageBreaks="1" hiddenColumns="1" view="pageBreakPreview">
      <selection activeCell="N7" sqref="N7"/>
      <pageMargins left="0.7" right="0.7" top="0.75" bottom="0.75" header="0.3" footer="0.3"/>
      <pageSetup paperSize="9" orientation="portrait" r:id="rId13"/>
    </customSheetView>
    <customSheetView guid="{7ECADF5B-4174-4035-8137-3D83A4A93CD5}" scale="60" showPageBreaks="1" hiddenColumns="1" view="pageBreakPreview">
      <selection activeCell="N7" sqref="N7"/>
      <pageMargins left="0.7" right="0.7" top="0.75" bottom="0.75" header="0.3" footer="0.3"/>
      <pageSetup paperSize="9" orientation="portrait" r:id="rId14"/>
    </customSheetView>
    <customSheetView guid="{5F1BE36F-0832-42CE-A3FC-1A76BC593CBA}" scale="60" showPageBreaks="1" hiddenColumns="1" view="pageBreakPreview">
      <selection activeCell="D37" sqref="D37"/>
      <pageMargins left="0.7" right="0.7" top="0.75" bottom="0.75" header="0.3" footer="0.3"/>
      <pageSetup paperSize="9" orientation="portrait" r:id="rId15"/>
    </customSheetView>
    <customSheetView guid="{2632A833-96F5-4A25-97EB-81ED19BC2F66}" scale="60" showPageBreaks="1" hiddenColumns="1" view="pageBreakPreview">
      <selection activeCell="N7" sqref="N7"/>
      <pageMargins left="0.7" right="0.7" top="0.75" bottom="0.75" header="0.3" footer="0.3"/>
      <pageSetup paperSize="9" orientation="portrait" r:id="rId16"/>
    </customSheetView>
    <customSheetView guid="{3A1AD47D-D360-494C-B851-D14B33F8032B}" scale="60" showPageBreaks="1" hiddenColumns="1" view="pageBreakPreview">
      <selection activeCell="N7" sqref="N7"/>
      <pageMargins left="0.7" right="0.7" top="0.75" bottom="0.75" header="0.3" footer="0.3"/>
      <pageSetup paperSize="9" orientation="portrait" r:id="rId17"/>
    </customSheetView>
    <customSheetView guid="{73C3B9D4-9210-43F5-9883-0E949EA0E341}" scale="60" showPageBreaks="1" hiddenColumns="1" view="pageBreakPreview">
      <selection activeCell="N7" sqref="N7"/>
      <pageMargins left="0.7" right="0.7" top="0.75" bottom="0.75" header="0.3" footer="0.3"/>
      <pageSetup paperSize="9" orientation="portrait" r:id="rId18"/>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19"/>
    </customSheetView>
    <customSheetView guid="{E5A2ECE4-B75B-45A2-AE22-0D04E85CEB66}" scale="60" showPageBreaks="1" hiddenColumns="1" view="pageBreakPreview">
      <selection activeCell="N7" sqref="N7"/>
      <pageMargins left="0.7" right="0.7" top="0.75" bottom="0.75" header="0.3" footer="0.3"/>
      <pageSetup paperSize="9" orientation="portrait" r:id="rId20"/>
    </customSheetView>
    <customSheetView guid="{F1DC9DCC-06E3-4E7B-88AF-BCE58DCEC1FC}" scale="60" showPageBreaks="1" hiddenColumns="1" view="pageBreakPreview">
      <selection activeCell="N7" sqref="N7"/>
      <pageMargins left="0.7" right="0.7" top="0.75" bottom="0.75" header="0.3" footer="0.3"/>
      <pageSetup paperSize="9" orientation="portrait" r:id="rId21"/>
    </customSheetView>
    <customSheetView guid="{AF8A7EC1-5680-4411-8CA7-5C7F5D245B03}" scale="60"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114</v>
      </c>
      <c r="C5" s="166"/>
      <c r="D5" s="166"/>
      <c r="E5" s="166"/>
      <c r="F5" s="166"/>
      <c r="G5" s="166"/>
      <c r="H5" s="166"/>
      <c r="I5" s="166"/>
      <c r="J5" s="166"/>
      <c r="K5" s="166"/>
      <c r="L5" s="166"/>
      <c r="M5" s="166"/>
      <c r="N5" s="166"/>
      <c r="O5" s="166"/>
      <c r="P5" s="166"/>
      <c r="Q5" s="166"/>
      <c r="R5" s="166"/>
      <c r="S5" s="166"/>
      <c r="T5" s="167"/>
    </row>
    <row r="6" spans="1:20" ht="110.25" x14ac:dyDescent="0.25">
      <c r="A6" s="24">
        <v>1</v>
      </c>
      <c r="B6" s="17" t="s">
        <v>19</v>
      </c>
      <c r="C6" s="8" t="s">
        <v>125</v>
      </c>
      <c r="D6" s="23" t="s">
        <v>126</v>
      </c>
      <c r="E6" s="23">
        <v>17</v>
      </c>
      <c r="F6" s="21">
        <v>35</v>
      </c>
      <c r="G6" s="48">
        <v>26</v>
      </c>
      <c r="H6" s="73">
        <v>26</v>
      </c>
      <c r="I6" s="89">
        <v>28</v>
      </c>
      <c r="J6" s="130">
        <v>29</v>
      </c>
      <c r="K6" s="153">
        <v>33</v>
      </c>
      <c r="L6" s="158">
        <v>33</v>
      </c>
      <c r="M6" s="19"/>
      <c r="N6" s="27"/>
      <c r="O6" s="19"/>
      <c r="P6" s="19"/>
      <c r="Q6" s="19"/>
      <c r="R6" s="19"/>
      <c r="S6" s="27">
        <f>145.7/F6*100</f>
        <v>416.28571428571428</v>
      </c>
      <c r="T6" s="49" t="s">
        <v>278</v>
      </c>
    </row>
    <row r="7" spans="1:20" ht="33" x14ac:dyDescent="0.25">
      <c r="A7" s="24">
        <v>2</v>
      </c>
      <c r="B7" s="17" t="s">
        <v>24</v>
      </c>
      <c r="C7" s="8" t="s">
        <v>127</v>
      </c>
      <c r="D7" s="23" t="s">
        <v>124</v>
      </c>
      <c r="E7" s="23">
        <v>454.38</v>
      </c>
      <c r="F7" s="21">
        <v>513</v>
      </c>
      <c r="G7" s="131">
        <v>24.852</v>
      </c>
      <c r="H7" s="132">
        <v>71.242999999999995</v>
      </c>
      <c r="I7" s="132">
        <v>116.726</v>
      </c>
      <c r="J7" s="132">
        <v>169.56800000000001</v>
      </c>
      <c r="K7" s="155">
        <v>267.67500000000001</v>
      </c>
      <c r="L7" s="132">
        <v>321.57</v>
      </c>
      <c r="M7" s="160"/>
      <c r="N7" s="27"/>
      <c r="O7" s="19"/>
      <c r="P7" s="27"/>
      <c r="Q7" s="27"/>
      <c r="R7" s="19"/>
      <c r="S7" s="27">
        <f>Q7/F7*100</f>
        <v>0</v>
      </c>
      <c r="T7" s="50" t="s">
        <v>251</v>
      </c>
    </row>
    <row r="8" spans="1:20" ht="63" x14ac:dyDescent="0.25">
      <c r="A8" s="24">
        <v>3</v>
      </c>
      <c r="B8" s="17">
        <v>1</v>
      </c>
      <c r="C8" s="8" t="s">
        <v>116</v>
      </c>
      <c r="D8" s="23" t="s">
        <v>30</v>
      </c>
      <c r="E8" s="23">
        <v>86.3</v>
      </c>
      <c r="F8" s="45">
        <v>86.8</v>
      </c>
      <c r="G8" s="48" t="s">
        <v>245</v>
      </c>
      <c r="H8" s="48" t="s">
        <v>245</v>
      </c>
      <c r="I8" s="48" t="s">
        <v>245</v>
      </c>
      <c r="J8" s="48" t="s">
        <v>245</v>
      </c>
      <c r="K8" s="48" t="s">
        <v>245</v>
      </c>
      <c r="L8" s="48" t="s">
        <v>245</v>
      </c>
      <c r="M8" s="48" t="s">
        <v>245</v>
      </c>
      <c r="N8" s="11" t="s">
        <v>245</v>
      </c>
      <c r="O8" s="48" t="s">
        <v>245</v>
      </c>
      <c r="P8" s="48" t="s">
        <v>245</v>
      </c>
      <c r="Q8" s="48" t="s">
        <v>245</v>
      </c>
      <c r="R8" s="19"/>
      <c r="S8" s="27">
        <f>145.7/F8*100</f>
        <v>167.85714285714286</v>
      </c>
      <c r="T8" s="51" t="s">
        <v>246</v>
      </c>
    </row>
    <row r="9" spans="1:20" ht="47.25" x14ac:dyDescent="0.25">
      <c r="A9" s="24">
        <v>4</v>
      </c>
      <c r="B9" s="17">
        <v>2</v>
      </c>
      <c r="C9" s="8" t="s">
        <v>117</v>
      </c>
      <c r="D9" s="23" t="s">
        <v>78</v>
      </c>
      <c r="E9" s="23">
        <v>150</v>
      </c>
      <c r="F9" s="21">
        <v>161</v>
      </c>
      <c r="G9" s="48" t="s">
        <v>245</v>
      </c>
      <c r="H9" s="48" t="s">
        <v>245</v>
      </c>
      <c r="I9" s="48" t="s">
        <v>245</v>
      </c>
      <c r="J9" s="48" t="s">
        <v>245</v>
      </c>
      <c r="K9" s="48" t="s">
        <v>245</v>
      </c>
      <c r="L9" s="48" t="s">
        <v>245</v>
      </c>
      <c r="M9" s="48" t="s">
        <v>245</v>
      </c>
      <c r="N9" s="11" t="s">
        <v>245</v>
      </c>
      <c r="O9" s="48" t="s">
        <v>245</v>
      </c>
      <c r="P9" s="48" t="s">
        <v>245</v>
      </c>
      <c r="Q9" s="48" t="s">
        <v>245</v>
      </c>
      <c r="R9" s="19"/>
      <c r="S9" s="27" t="e">
        <f>Q9/F9*100</f>
        <v>#VALUE!</v>
      </c>
      <c r="T9" s="51" t="s">
        <v>252</v>
      </c>
    </row>
    <row r="10" spans="1:20" ht="33" x14ac:dyDescent="0.25">
      <c r="A10" s="24">
        <v>5</v>
      </c>
      <c r="B10" s="17">
        <v>3</v>
      </c>
      <c r="C10" s="8" t="s">
        <v>118</v>
      </c>
      <c r="D10" s="23" t="s">
        <v>30</v>
      </c>
      <c r="E10" s="23">
        <v>1.6</v>
      </c>
      <c r="F10" s="45">
        <v>1.5</v>
      </c>
      <c r="G10" s="48" t="s">
        <v>245</v>
      </c>
      <c r="H10" s="48" t="s">
        <v>245</v>
      </c>
      <c r="I10" s="48" t="s">
        <v>245</v>
      </c>
      <c r="J10" s="48" t="s">
        <v>245</v>
      </c>
      <c r="K10" s="48" t="s">
        <v>245</v>
      </c>
      <c r="L10" s="48" t="s">
        <v>245</v>
      </c>
      <c r="M10" s="48" t="s">
        <v>245</v>
      </c>
      <c r="N10" s="11" t="s">
        <v>245</v>
      </c>
      <c r="O10" s="48" t="s">
        <v>245</v>
      </c>
      <c r="P10" s="48" t="s">
        <v>245</v>
      </c>
      <c r="Q10" s="48" t="s">
        <v>245</v>
      </c>
      <c r="R10" s="28"/>
      <c r="S10" s="27" t="e">
        <f>Q10/F10*100</f>
        <v>#VALUE!</v>
      </c>
      <c r="T10" s="50" t="s">
        <v>252</v>
      </c>
    </row>
    <row r="11" spans="1:20" ht="94.5" x14ac:dyDescent="0.25">
      <c r="A11" s="24">
        <v>6</v>
      </c>
      <c r="B11" s="13">
        <v>4</v>
      </c>
      <c r="C11" s="8" t="s">
        <v>119</v>
      </c>
      <c r="D11" s="23" t="s">
        <v>30</v>
      </c>
      <c r="E11" s="23" t="s">
        <v>92</v>
      </c>
      <c r="F11" s="45">
        <v>62.5</v>
      </c>
      <c r="G11" s="48" t="s">
        <v>245</v>
      </c>
      <c r="H11" s="48" t="s">
        <v>245</v>
      </c>
      <c r="I11" s="48">
        <v>66.599999999999994</v>
      </c>
      <c r="J11" s="48" t="s">
        <v>245</v>
      </c>
      <c r="K11" s="48" t="s">
        <v>245</v>
      </c>
      <c r="L11" s="48">
        <v>72</v>
      </c>
      <c r="M11" s="48" t="s">
        <v>245</v>
      </c>
      <c r="N11" s="11" t="s">
        <v>245</v>
      </c>
      <c r="O11" s="48" t="s">
        <v>245</v>
      </c>
      <c r="P11" s="48" t="s">
        <v>245</v>
      </c>
      <c r="Q11" s="48" t="s">
        <v>245</v>
      </c>
      <c r="R11" s="19"/>
      <c r="S11" s="27" t="e">
        <f>Q11/F11*100</f>
        <v>#VALUE!</v>
      </c>
      <c r="T11" s="50" t="s">
        <v>247</v>
      </c>
    </row>
    <row r="12" spans="1:20" ht="78.75" x14ac:dyDescent="0.25">
      <c r="A12" s="24">
        <v>7</v>
      </c>
      <c r="B12" s="17">
        <v>5</v>
      </c>
      <c r="C12" s="8" t="s">
        <v>120</v>
      </c>
      <c r="D12" s="23" t="s">
        <v>30</v>
      </c>
      <c r="E12" s="23">
        <v>2.4</v>
      </c>
      <c r="F12" s="45">
        <v>1.2</v>
      </c>
      <c r="G12" s="48" t="s">
        <v>245</v>
      </c>
      <c r="H12" s="48" t="s">
        <v>245</v>
      </c>
      <c r="I12" s="48" t="s">
        <v>245</v>
      </c>
      <c r="J12" s="48" t="s">
        <v>245</v>
      </c>
      <c r="K12" s="48" t="s">
        <v>245</v>
      </c>
      <c r="L12" s="48" t="s">
        <v>245</v>
      </c>
      <c r="M12" s="48" t="s">
        <v>245</v>
      </c>
      <c r="N12" s="11" t="s">
        <v>245</v>
      </c>
      <c r="O12" s="48" t="s">
        <v>245</v>
      </c>
      <c r="P12" s="48" t="s">
        <v>245</v>
      </c>
      <c r="Q12" s="48" t="s">
        <v>245</v>
      </c>
      <c r="R12" s="29"/>
      <c r="S12" s="27" t="e">
        <f t="shared" ref="S12" si="0">Q12/F12*100</f>
        <v>#VALUE!</v>
      </c>
      <c r="T12" s="50" t="s">
        <v>248</v>
      </c>
    </row>
    <row r="13" spans="1:20" ht="181.5" x14ac:dyDescent="0.25">
      <c r="A13" s="24">
        <v>8</v>
      </c>
      <c r="B13" s="17">
        <v>6</v>
      </c>
      <c r="C13" s="8" t="s">
        <v>121</v>
      </c>
      <c r="D13" s="23" t="s">
        <v>30</v>
      </c>
      <c r="E13" s="23">
        <v>0.55000000000000004</v>
      </c>
      <c r="F13" s="45">
        <v>3.3</v>
      </c>
      <c r="G13" s="48" t="s">
        <v>245</v>
      </c>
      <c r="H13" s="48" t="s">
        <v>245</v>
      </c>
      <c r="I13" s="158" t="s">
        <v>245</v>
      </c>
      <c r="J13" s="48" t="s">
        <v>245</v>
      </c>
      <c r="K13" s="48" t="s">
        <v>245</v>
      </c>
      <c r="L13" s="48">
        <v>5.4</v>
      </c>
      <c r="M13" s="48" t="s">
        <v>245</v>
      </c>
      <c r="N13" s="11" t="s">
        <v>245</v>
      </c>
      <c r="O13" s="48"/>
      <c r="P13" s="48" t="s">
        <v>245</v>
      </c>
      <c r="Q13" s="48" t="s">
        <v>245</v>
      </c>
      <c r="R13" s="26"/>
      <c r="S13" s="27">
        <f>O13/F13*100</f>
        <v>0</v>
      </c>
      <c r="T13" s="52" t="s">
        <v>249</v>
      </c>
    </row>
    <row r="14" spans="1:20" ht="82.5" x14ac:dyDescent="0.25">
      <c r="A14" s="24">
        <v>9</v>
      </c>
      <c r="B14" s="17">
        <v>7</v>
      </c>
      <c r="C14" s="8" t="s">
        <v>122</v>
      </c>
      <c r="D14" s="23" t="s">
        <v>123</v>
      </c>
      <c r="E14" s="23">
        <v>11.487</v>
      </c>
      <c r="F14" s="53">
        <v>11.15</v>
      </c>
      <c r="G14" s="48" t="s">
        <v>245</v>
      </c>
      <c r="H14" s="48" t="s">
        <v>245</v>
      </c>
      <c r="I14" s="48" t="s">
        <v>245</v>
      </c>
      <c r="J14" s="48" t="s">
        <v>245</v>
      </c>
      <c r="K14" s="48" t="s">
        <v>245</v>
      </c>
      <c r="L14" s="158" t="s">
        <v>245</v>
      </c>
      <c r="M14" s="48" t="s">
        <v>245</v>
      </c>
      <c r="N14" s="11" t="s">
        <v>245</v>
      </c>
      <c r="O14" s="48" t="s">
        <v>245</v>
      </c>
      <c r="P14" s="48" t="s">
        <v>245</v>
      </c>
      <c r="Q14" s="48" t="s">
        <v>245</v>
      </c>
      <c r="R14" s="19"/>
      <c r="S14" s="27" t="e">
        <f t="shared" ref="S14" si="1">Q14/F14*100</f>
        <v>#VALUE!</v>
      </c>
      <c r="T14" s="52" t="s">
        <v>250</v>
      </c>
    </row>
  </sheetData>
  <customSheetViews>
    <customSheetView guid="{6AC0ED22-CCBF-444B-9F29-F3EDD4234483}" showPageBreaks="1" hiddenColumns="1" view="pageBreakPreview" topLeftCell="D4">
      <selection activeCell="L12" sqref="L12"/>
      <pageMargins left="0.7" right="0.7" top="0.75" bottom="0.75" header="0.3" footer="0.3"/>
      <pageSetup paperSize="9" orientation="portrait" r:id="rId1"/>
    </customSheetView>
    <customSheetView guid="{06A69783-2FAA-4B05-9CD3-C97C7DF94659}" showPageBreaks="1" hiddenColumns="1" view="pageBreakPreview" topLeftCell="D4">
      <selection activeCell="L12" sqref="L12"/>
      <pageMargins left="0.7" right="0.7" top="0.75" bottom="0.75" header="0.3" footer="0.3"/>
      <pageSetup paperSize="9" orientation="portrait" r:id="rId2"/>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3"/>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4"/>
    </customSheetView>
    <customSheetView guid="{B08D60EB-17AC-43BC-A2EA-BCC34DA15115}" showPageBreaks="1" hiddenColumns="1" view="pageBreakPreview" topLeftCell="D4">
      <selection activeCell="K7" sqref="K7"/>
      <pageMargins left="0.7" right="0.7" top="0.75" bottom="0.75" header="0.3" footer="0.3"/>
      <pageSetup paperSize="9" orientation="portrait" r:id="rId5"/>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6"/>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7"/>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8"/>
    </customSheetView>
    <customSheetView guid="{0E67524B-A824-49FB-A67D-C1771603425D}" scale="70" showPageBreaks="1" hiddenColumns="1" view="pageBreakPreview" topLeftCell="D1">
      <selection activeCell="T7" sqref="T7"/>
      <pageMargins left="0.7" right="0.7" top="0.75" bottom="0.75" header="0.3" footer="0.3"/>
      <pageSetup paperSize="9" orientation="portrait" r:id="rId9"/>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10"/>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11"/>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2"/>
    </customSheetView>
    <customSheetView guid="{BC0D032C-B7DF-4F2E-B1DC-6C55D32E50A7}" scale="70" showPageBreaks="1" hiddenColumns="1" view="pageBreakPreview">
      <selection activeCell="I7" sqref="I7"/>
      <pageMargins left="0.7" right="0.7" top="0.75" bottom="0.75" header="0.3" footer="0.3"/>
      <pageSetup paperSize="9" orientation="portrait" r:id="rId13"/>
    </customSheetView>
    <customSheetView guid="{7ECADF5B-4174-4035-8137-3D83A4A93CD5}" scale="70" showPageBreaks="1" hiddenColumns="1" view="pageBreakPreview">
      <selection activeCell="D11" sqref="D11"/>
      <pageMargins left="0.7" right="0.7" top="0.75" bottom="0.75" header="0.3" footer="0.3"/>
      <pageSetup paperSize="9" orientation="portrait" r:id="rId14"/>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15"/>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16"/>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17"/>
    </customSheetView>
    <customSheetView guid="{73C3B9D4-9210-43F5-9883-0E949EA0E341}" scale="70" showPageBreaks="1" hiddenColumns="1" view="pageBreakPreview">
      <selection activeCell="I6" sqref="I6"/>
      <pageMargins left="0.7" right="0.7" top="0.75" bottom="0.75" header="0.3" footer="0.3"/>
      <pageSetup paperSize="9" orientation="portrait" r:id="rId18"/>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19"/>
    </customSheetView>
    <customSheetView guid="{E5A2ECE4-B75B-45A2-AE22-0D04E85CEB66}" scale="70" showPageBreaks="1" hiddenColumns="1" view="pageBreakPreview">
      <selection activeCell="L12" sqref="L12"/>
      <pageMargins left="0.7" right="0.7" top="0.75" bottom="0.75" header="0.3" footer="0.3"/>
      <pageSetup paperSize="9" orientation="portrait" r:id="rId20"/>
    </customSheetView>
    <customSheetView guid="{F1DC9DCC-06E3-4E7B-88AF-BCE58DCEC1FC}" showPageBreaks="1" hiddenColumns="1" view="pageBreakPreview" topLeftCell="D4">
      <selection activeCell="L12" sqref="L12"/>
      <pageMargins left="0.7" right="0.7" top="0.75" bottom="0.75" header="0.3" footer="0.3"/>
      <pageSetup paperSize="9" orientation="portrait" r:id="rId21"/>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5"/>
  <sheetViews>
    <sheetView view="pageBreakPreview" zoomScale="55" zoomScaleNormal="100" zoomScaleSheetLayoutView="100" workbookViewId="0">
      <selection activeCell="I3" sqref="I3"/>
    </sheetView>
  </sheetViews>
  <sheetFormatPr defaultRowHeight="15" x14ac:dyDescent="0.25"/>
  <cols>
    <col min="1" max="1" width="11.7109375" customWidth="1"/>
    <col min="2" max="2" width="11.7109375" style="38"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128</v>
      </c>
      <c r="C5" s="166"/>
      <c r="D5" s="166"/>
      <c r="E5" s="166"/>
      <c r="F5" s="166"/>
      <c r="G5" s="166"/>
      <c r="H5" s="166"/>
      <c r="I5" s="166"/>
      <c r="J5" s="166"/>
      <c r="K5" s="166"/>
      <c r="L5" s="166"/>
      <c r="M5" s="166"/>
      <c r="N5" s="166"/>
      <c r="O5" s="166"/>
      <c r="P5" s="166"/>
      <c r="Q5" s="166"/>
      <c r="R5" s="166"/>
      <c r="S5" s="166"/>
      <c r="T5" s="167"/>
    </row>
    <row r="6" spans="1:20" ht="63" x14ac:dyDescent="0.25">
      <c r="A6" s="24">
        <v>1</v>
      </c>
      <c r="B6" s="17" t="s">
        <v>19</v>
      </c>
      <c r="C6" s="8" t="s">
        <v>129</v>
      </c>
      <c r="D6" s="23" t="s">
        <v>30</v>
      </c>
      <c r="E6" s="23">
        <v>50.2</v>
      </c>
      <c r="F6" s="125">
        <v>50.4</v>
      </c>
      <c r="G6" s="125">
        <v>50.4</v>
      </c>
      <c r="H6" s="125">
        <v>50.4</v>
      </c>
      <c r="I6" s="125">
        <v>50.4</v>
      </c>
      <c r="J6" s="125">
        <v>50.4</v>
      </c>
      <c r="K6" s="125">
        <v>50.4</v>
      </c>
      <c r="L6" s="125">
        <v>50.4</v>
      </c>
      <c r="M6" s="19"/>
      <c r="N6" s="27"/>
      <c r="O6" s="19"/>
      <c r="P6" s="19"/>
      <c r="Q6" s="19"/>
      <c r="R6" s="19"/>
      <c r="S6" s="27">
        <f>145.7/F6*100</f>
        <v>289.08730158730157</v>
      </c>
      <c r="T6" s="18"/>
    </row>
    <row r="7" spans="1:20" ht="47.25" x14ac:dyDescent="0.25">
      <c r="A7" s="24">
        <v>2</v>
      </c>
      <c r="B7" s="17" t="s">
        <v>24</v>
      </c>
      <c r="C7" s="8" t="s">
        <v>130</v>
      </c>
      <c r="D7" s="23" t="s">
        <v>30</v>
      </c>
      <c r="E7" s="23">
        <v>48.4</v>
      </c>
      <c r="F7" s="21">
        <v>55</v>
      </c>
      <c r="G7" s="21">
        <v>55</v>
      </c>
      <c r="H7" s="21">
        <v>55</v>
      </c>
      <c r="I7" s="21">
        <v>55</v>
      </c>
      <c r="J7" s="21">
        <v>55</v>
      </c>
      <c r="K7" s="21">
        <v>55</v>
      </c>
      <c r="L7" s="21">
        <v>55</v>
      </c>
      <c r="M7" s="27"/>
      <c r="N7" s="27"/>
      <c r="O7" s="19"/>
      <c r="P7" s="27"/>
      <c r="Q7" s="27"/>
      <c r="R7" s="19"/>
      <c r="S7" s="27">
        <f>Q7/F7*100</f>
        <v>0</v>
      </c>
      <c r="T7" s="18"/>
    </row>
    <row r="8" spans="1:20" ht="141.75" x14ac:dyDescent="0.25">
      <c r="A8" s="24">
        <v>3</v>
      </c>
      <c r="B8" s="17">
        <v>1</v>
      </c>
      <c r="C8" s="8" t="s">
        <v>131</v>
      </c>
      <c r="D8" s="23" t="s">
        <v>30</v>
      </c>
      <c r="E8" s="23">
        <v>35.1</v>
      </c>
      <c r="F8" s="21">
        <v>46</v>
      </c>
      <c r="G8" s="21">
        <v>46</v>
      </c>
      <c r="H8" s="21">
        <v>46</v>
      </c>
      <c r="I8" s="21">
        <v>46</v>
      </c>
      <c r="J8" s="21">
        <v>46</v>
      </c>
      <c r="K8" s="21">
        <v>46</v>
      </c>
      <c r="L8" s="21">
        <v>46</v>
      </c>
      <c r="M8" s="19"/>
      <c r="N8" s="27"/>
      <c r="O8" s="19"/>
      <c r="P8" s="19"/>
      <c r="Q8" s="19"/>
      <c r="R8" s="19"/>
      <c r="S8" s="27">
        <f>145.7/F8*100</f>
        <v>316.73913043478257</v>
      </c>
      <c r="T8" s="18"/>
    </row>
    <row r="9" spans="1:20" ht="141.75" x14ac:dyDescent="0.25">
      <c r="A9" s="24">
        <v>4</v>
      </c>
      <c r="B9" s="17">
        <v>2</v>
      </c>
      <c r="C9" s="8" t="s">
        <v>132</v>
      </c>
      <c r="D9" s="23" t="s">
        <v>30</v>
      </c>
      <c r="E9" s="23">
        <v>7.5</v>
      </c>
      <c r="F9" s="119">
        <v>14.5</v>
      </c>
      <c r="G9" s="119">
        <v>14.5</v>
      </c>
      <c r="H9" s="119">
        <v>14.5</v>
      </c>
      <c r="I9" s="119">
        <v>14.5</v>
      </c>
      <c r="J9" s="119">
        <v>14.5</v>
      </c>
      <c r="K9" s="119">
        <v>14.5</v>
      </c>
      <c r="L9" s="119">
        <v>14.5</v>
      </c>
      <c r="M9" s="27"/>
      <c r="N9" s="27"/>
      <c r="O9" s="19"/>
      <c r="P9" s="27"/>
      <c r="Q9" s="27"/>
      <c r="R9" s="19"/>
      <c r="S9" s="27">
        <f>Q9/F9*100</f>
        <v>0</v>
      </c>
      <c r="T9" s="18"/>
    </row>
    <row r="10" spans="1:20" ht="141.75" x14ac:dyDescent="0.25">
      <c r="A10" s="24">
        <v>5</v>
      </c>
      <c r="B10" s="17">
        <v>3</v>
      </c>
      <c r="C10" s="8" t="s">
        <v>291</v>
      </c>
      <c r="D10" s="23" t="s">
        <v>30</v>
      </c>
      <c r="E10" s="23">
        <v>84.5</v>
      </c>
      <c r="F10" s="119">
        <v>87.4</v>
      </c>
      <c r="G10" s="119">
        <v>87.4</v>
      </c>
      <c r="H10" s="119">
        <v>87.4</v>
      </c>
      <c r="I10" s="119">
        <v>87.4</v>
      </c>
      <c r="J10" s="119">
        <v>87.4</v>
      </c>
      <c r="K10" s="119">
        <v>87.4</v>
      </c>
      <c r="L10" s="119">
        <v>87.4</v>
      </c>
      <c r="M10" s="28"/>
      <c r="N10" s="28"/>
      <c r="O10" s="28"/>
      <c r="P10" s="28"/>
      <c r="Q10" s="28"/>
      <c r="R10" s="28"/>
      <c r="S10" s="27">
        <f>Q10/F10*100</f>
        <v>0</v>
      </c>
      <c r="T10" s="18"/>
    </row>
    <row r="11" spans="1:20" ht="157.5" x14ac:dyDescent="0.25">
      <c r="A11" s="24">
        <v>6</v>
      </c>
      <c r="B11" s="13">
        <v>4</v>
      </c>
      <c r="C11" s="8" t="s">
        <v>133</v>
      </c>
      <c r="D11" s="23" t="s">
        <v>30</v>
      </c>
      <c r="E11" s="23">
        <v>27.4</v>
      </c>
      <c r="F11" s="119">
        <v>29.9</v>
      </c>
      <c r="G11" s="119">
        <v>29.9</v>
      </c>
      <c r="H11" s="119">
        <v>29.9</v>
      </c>
      <c r="I11" s="119">
        <v>29.9</v>
      </c>
      <c r="J11" s="119">
        <v>29.9</v>
      </c>
      <c r="K11" s="119">
        <v>29.9</v>
      </c>
      <c r="L11" s="119">
        <v>29.9</v>
      </c>
      <c r="M11" s="29"/>
      <c r="N11" s="29"/>
      <c r="O11" s="29"/>
      <c r="P11" s="29"/>
      <c r="Q11" s="29"/>
      <c r="R11" s="19"/>
      <c r="S11" s="27">
        <f>Q11/F11*100</f>
        <v>0</v>
      </c>
      <c r="T11" s="18"/>
    </row>
    <row r="12" spans="1:20" ht="157.5" x14ac:dyDescent="0.25">
      <c r="A12" s="180">
        <v>7</v>
      </c>
      <c r="B12" s="182">
        <v>5</v>
      </c>
      <c r="C12" s="121" t="s">
        <v>293</v>
      </c>
      <c r="D12" s="184" t="s">
        <v>30</v>
      </c>
      <c r="E12" s="23">
        <v>47.7</v>
      </c>
      <c r="F12" s="119">
        <v>51</v>
      </c>
      <c r="G12" s="120" t="s">
        <v>292</v>
      </c>
      <c r="H12" s="120" t="s">
        <v>292</v>
      </c>
      <c r="I12" s="120" t="s">
        <v>292</v>
      </c>
      <c r="J12" s="120" t="s">
        <v>292</v>
      </c>
      <c r="K12" s="120" t="s">
        <v>292</v>
      </c>
      <c r="L12" s="120" t="s">
        <v>292</v>
      </c>
      <c r="M12" s="19"/>
      <c r="N12" s="19"/>
      <c r="O12" s="19"/>
      <c r="P12" s="19"/>
      <c r="Q12" s="19"/>
      <c r="R12" s="29"/>
      <c r="S12" s="27">
        <f t="shared" ref="S12" si="0">Q12/F12*100</f>
        <v>0</v>
      </c>
      <c r="T12" s="123" t="s">
        <v>298</v>
      </c>
    </row>
    <row r="13" spans="1:20" ht="15.75" x14ac:dyDescent="0.25">
      <c r="A13" s="181"/>
      <c r="B13" s="183"/>
      <c r="C13" s="8" t="s">
        <v>134</v>
      </c>
      <c r="D13" s="185"/>
      <c r="E13" s="23">
        <v>73.400000000000006</v>
      </c>
      <c r="F13" s="119">
        <v>63</v>
      </c>
      <c r="G13" s="122" t="s">
        <v>292</v>
      </c>
      <c r="H13" s="122" t="s">
        <v>292</v>
      </c>
      <c r="I13" s="122" t="s">
        <v>292</v>
      </c>
      <c r="J13" s="122" t="s">
        <v>292</v>
      </c>
      <c r="K13" s="122" t="s">
        <v>292</v>
      </c>
      <c r="L13" s="122" t="s">
        <v>292</v>
      </c>
      <c r="M13" s="43"/>
      <c r="N13" s="43"/>
      <c r="O13" s="43"/>
      <c r="P13" s="43"/>
      <c r="Q13" s="43"/>
      <c r="R13" s="43"/>
      <c r="S13" s="43"/>
      <c r="T13" s="43"/>
    </row>
    <row r="14" spans="1:20" ht="204.75" x14ac:dyDescent="0.25">
      <c r="A14" s="24">
        <v>8</v>
      </c>
      <c r="B14" s="13">
        <v>6</v>
      </c>
      <c r="C14" s="8" t="s">
        <v>141</v>
      </c>
      <c r="D14" s="23" t="s">
        <v>30</v>
      </c>
      <c r="E14" s="23">
        <v>63.1</v>
      </c>
      <c r="F14" s="119">
        <v>65.099999999999994</v>
      </c>
      <c r="G14" s="119">
        <v>65.099999999999994</v>
      </c>
      <c r="H14" s="119">
        <v>65.099999999999994</v>
      </c>
      <c r="I14" s="119">
        <v>65.099999999999994</v>
      </c>
      <c r="J14" s="119">
        <v>65.099999999999994</v>
      </c>
      <c r="K14" s="119">
        <v>65.099999999999994</v>
      </c>
      <c r="L14" s="119">
        <v>65.099999999999994</v>
      </c>
      <c r="M14" s="30"/>
      <c r="N14" s="30"/>
      <c r="O14" s="30"/>
      <c r="P14" s="30"/>
      <c r="Q14" s="30"/>
      <c r="R14" s="26"/>
      <c r="S14" s="27">
        <f>O14/F14*100</f>
        <v>0</v>
      </c>
      <c r="T14" s="18"/>
    </row>
    <row r="15" spans="1:20" ht="181.5" customHeight="1" x14ac:dyDescent="0.25">
      <c r="A15" s="24">
        <v>9</v>
      </c>
      <c r="B15" s="17">
        <v>7</v>
      </c>
      <c r="C15" s="8" t="s">
        <v>135</v>
      </c>
      <c r="D15" s="118" t="s">
        <v>30</v>
      </c>
      <c r="E15" s="118">
        <v>0.1</v>
      </c>
      <c r="F15" s="120">
        <v>0.2</v>
      </c>
      <c r="G15" s="120" t="s">
        <v>292</v>
      </c>
      <c r="H15" s="120" t="s">
        <v>292</v>
      </c>
      <c r="I15" s="120" t="s">
        <v>292</v>
      </c>
      <c r="J15" s="120" t="s">
        <v>292</v>
      </c>
      <c r="K15" s="120" t="s">
        <v>327</v>
      </c>
      <c r="L15" s="120" t="s">
        <v>345</v>
      </c>
      <c r="M15" s="19"/>
      <c r="N15" s="19"/>
      <c r="O15" s="19"/>
      <c r="P15" s="19"/>
      <c r="Q15" s="19"/>
      <c r="R15" s="19"/>
      <c r="S15" s="27">
        <f t="shared" ref="S15" si="1">Q15/F15*100</f>
        <v>0</v>
      </c>
      <c r="T15" s="8" t="s">
        <v>329</v>
      </c>
    </row>
    <row r="16" spans="1:20" ht="47.25" x14ac:dyDescent="0.25">
      <c r="A16" s="24">
        <v>10</v>
      </c>
      <c r="B16" s="13">
        <v>8</v>
      </c>
      <c r="C16" s="8" t="s">
        <v>140</v>
      </c>
      <c r="D16" s="23" t="s">
        <v>78</v>
      </c>
      <c r="E16" s="23">
        <v>710</v>
      </c>
      <c r="F16" s="119">
        <v>1610</v>
      </c>
      <c r="G16" s="120" t="s">
        <v>294</v>
      </c>
      <c r="H16" s="120" t="s">
        <v>295</v>
      </c>
      <c r="I16" s="120" t="s">
        <v>296</v>
      </c>
      <c r="J16" s="120" t="s">
        <v>296</v>
      </c>
      <c r="K16" s="120" t="s">
        <v>328</v>
      </c>
      <c r="L16" s="157">
        <v>450</v>
      </c>
      <c r="M16" s="29"/>
      <c r="N16" s="29"/>
      <c r="O16" s="29"/>
      <c r="P16" s="29"/>
      <c r="Q16" s="29"/>
      <c r="R16" s="19"/>
      <c r="S16" s="27">
        <f>Q16/F16*100</f>
        <v>0</v>
      </c>
      <c r="T16" s="18"/>
    </row>
    <row r="17" spans="1:20" ht="63" x14ac:dyDescent="0.25">
      <c r="A17" s="24">
        <v>11</v>
      </c>
      <c r="B17" s="17">
        <v>9</v>
      </c>
      <c r="C17" s="8" t="s">
        <v>139</v>
      </c>
      <c r="D17" s="23" t="s">
        <v>30</v>
      </c>
      <c r="E17" s="23">
        <v>2.1</v>
      </c>
      <c r="F17" s="119">
        <v>2.2999999999999998</v>
      </c>
      <c r="G17" s="120" t="s">
        <v>297</v>
      </c>
      <c r="H17" s="120" t="s">
        <v>299</v>
      </c>
      <c r="I17" s="120" t="s">
        <v>300</v>
      </c>
      <c r="J17" s="120" t="s">
        <v>313</v>
      </c>
      <c r="K17" s="120" t="s">
        <v>313</v>
      </c>
      <c r="L17" s="120" t="s">
        <v>313</v>
      </c>
      <c r="M17" s="19"/>
      <c r="N17" s="19"/>
      <c r="O17" s="19"/>
      <c r="P17" s="19"/>
      <c r="Q17" s="19"/>
      <c r="R17" s="29"/>
      <c r="S17" s="27">
        <f t="shared" ref="S17" si="2">Q17/F17*100</f>
        <v>0</v>
      </c>
      <c r="T17" s="18"/>
    </row>
    <row r="18" spans="1:20" ht="126" x14ac:dyDescent="0.25">
      <c r="A18" s="24">
        <v>12</v>
      </c>
      <c r="B18" s="13">
        <v>10</v>
      </c>
      <c r="C18" s="8" t="s">
        <v>137</v>
      </c>
      <c r="D18" s="23" t="s">
        <v>138</v>
      </c>
      <c r="E18" s="23">
        <v>16</v>
      </c>
      <c r="F18" s="119">
        <v>17</v>
      </c>
      <c r="G18" s="124" t="s">
        <v>302</v>
      </c>
      <c r="H18" s="124" t="s">
        <v>302</v>
      </c>
      <c r="I18" s="124" t="s">
        <v>303</v>
      </c>
      <c r="J18" s="124" t="s">
        <v>311</v>
      </c>
      <c r="K18" s="124" t="s">
        <v>311</v>
      </c>
      <c r="L18" s="124" t="s">
        <v>346</v>
      </c>
      <c r="M18" s="30"/>
      <c r="N18" s="30"/>
      <c r="O18" s="30"/>
      <c r="P18" s="30"/>
      <c r="Q18" s="30"/>
      <c r="R18" s="26"/>
      <c r="S18" s="27">
        <f>O18/F18*100</f>
        <v>0</v>
      </c>
      <c r="T18" s="18"/>
    </row>
    <row r="19" spans="1:20" ht="63" x14ac:dyDescent="0.25">
      <c r="A19" s="24">
        <v>13</v>
      </c>
      <c r="B19" s="17">
        <v>11</v>
      </c>
      <c r="C19" s="8" t="s">
        <v>136</v>
      </c>
      <c r="D19" s="23" t="s">
        <v>30</v>
      </c>
      <c r="E19" s="23">
        <v>100</v>
      </c>
      <c r="F19" s="119">
        <v>100</v>
      </c>
      <c r="G19" s="120" t="s">
        <v>301</v>
      </c>
      <c r="H19" s="120" t="s">
        <v>301</v>
      </c>
      <c r="I19" s="120" t="s">
        <v>301</v>
      </c>
      <c r="J19" s="120" t="s">
        <v>301</v>
      </c>
      <c r="K19" s="120" t="s">
        <v>301</v>
      </c>
      <c r="L19" s="120" t="s">
        <v>301</v>
      </c>
      <c r="M19" s="19"/>
      <c r="N19" s="19"/>
      <c r="O19" s="19"/>
      <c r="P19" s="19"/>
      <c r="Q19" s="19"/>
      <c r="R19" s="19"/>
      <c r="S19" s="27">
        <f t="shared" ref="S19" si="3">Q19/F19*100</f>
        <v>0</v>
      </c>
      <c r="T19" s="18"/>
    </row>
    <row r="25" spans="1:20" x14ac:dyDescent="0.25">
      <c r="L25" t="s">
        <v>312</v>
      </c>
    </row>
  </sheetData>
  <customSheetViews>
    <customSheetView guid="{6AC0ED22-CCBF-444B-9F29-F3EDD4234483}" showPageBreaks="1" hiddenColumns="1" view="pageBreakPreview" topLeftCell="A16">
      <selection activeCell="O17" sqref="O17"/>
      <pageMargins left="0.7" right="0.7" top="0.75" bottom="0.75" header="0.3" footer="0.3"/>
      <pageSetup paperSize="9" orientation="portrait" r:id="rId1"/>
    </customSheetView>
    <customSheetView guid="{06A69783-2FAA-4B05-9CD3-C97C7DF94659}" showPageBreaks="1" hiddenColumns="1" view="pageBreakPreview" topLeftCell="J16">
      <selection activeCell="M32" sqref="M32"/>
      <pageMargins left="0.7" right="0.7" top="0.75" bottom="0.75" header="0.3" footer="0.3"/>
      <pageSetup paperSize="9" orientation="portrait" r:id="rId2"/>
    </customSheetView>
    <customSheetView guid="{8E7CBF92-2A8A-4486-AE31-320A2A4BD935}" scale="55" showPageBreaks="1" hiddenColumns="1" view="pageBreakPreview">
      <selection activeCell="M32" sqref="M32"/>
      <pageMargins left="0.7" right="0.7" top="0.75" bottom="0.75" header="0.3" footer="0.3"/>
      <pageSetup paperSize="9" orientation="landscape" r:id="rId3"/>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4"/>
    </customSheetView>
    <customSheetView guid="{B08D60EB-17AC-43BC-A2EA-BCC34DA15115}" scale="40" showPageBreaks="1" hiddenColumns="1" view="pageBreakPreview">
      <selection activeCell="B1" sqref="B1:T1"/>
      <pageMargins left="0.7" right="0.7" top="0.75" bottom="0.75" header="0.3" footer="0.3"/>
      <pageSetup paperSize="9" orientation="portrait" r:id="rId5"/>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6"/>
    </customSheetView>
    <customSheetView guid="{AA1E88D6-B765-4D8A-BB20-FCE31C48857F}" scale="55" showPageBreaks="1" hiddenColumns="1" view="pageBreakPreview" topLeftCell="A11">
      <selection activeCell="O15" sqref="O15"/>
      <pageMargins left="0.7" right="0.7" top="0.75" bottom="0.75" header="0.3" footer="0.3"/>
      <pageSetup paperSize="9" orientation="portrait" r:id="rId7"/>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8"/>
    </customSheetView>
    <customSheetView guid="{0E67524B-A824-49FB-A67D-C1771603425D}" scale="40" showPageBreaks="1" hiddenColumns="1" view="pageBreakPreview" topLeftCell="A13">
      <selection activeCell="G19" sqref="G6:G19"/>
      <pageMargins left="0.7" right="0.7" top="0.75" bottom="0.75" header="0.3" footer="0.3"/>
      <pageSetup paperSize="9" orientation="portrait" r:id="rId9"/>
    </customSheetView>
    <customSheetView guid="{80AD08A8-345A-453A-A104-5E3DA1078B6F}" scale="70" showPageBreaks="1" hiddenColumns="1" view="pageBreakPreview" topLeftCell="C7">
      <selection activeCell="I18" sqref="I18"/>
      <pageMargins left="0.7" right="0.7" top="0.75" bottom="0.75" header="0.3" footer="0.3"/>
      <pageSetup paperSize="9" orientation="portrait" r:id="rId10"/>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11"/>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2"/>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13"/>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14"/>
    </customSheetView>
    <customSheetView guid="{5F1BE36F-0832-42CE-A3FC-1A76BC593CBA}" scale="40" showPageBreaks="1" hiddenColumns="1" view="pageBreakPreview">
      <selection activeCell="B1" sqref="B1:T1"/>
      <pageMargins left="0.7" right="0.7" top="0.75" bottom="0.75" header="0.3" footer="0.3"/>
      <pageSetup paperSize="9" orientation="portrait" r:id="rId15"/>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16"/>
    </customSheetView>
    <customSheetView guid="{3A1AD47D-D360-494C-B851-D14B33F8032B}" scale="71" showPageBreaks="1" hiddenColumns="1" view="pageBreakPreview">
      <selection activeCell="O17" sqref="O17"/>
      <pageMargins left="0.7" right="0.7" top="0.75" bottom="0.75" header="0.3" footer="0.3"/>
      <pageSetup paperSize="9" orientation="portrait" r:id="rId17"/>
    </customSheetView>
    <customSheetView guid="{73C3B9D4-9210-43F5-9883-0E949EA0E341}" scale="55" showPageBreaks="1" hiddenColumns="1" view="pageBreakPreview">
      <selection activeCell="M8" sqref="M8"/>
      <pageMargins left="0.7" right="0.7" top="0.75" bottom="0.75" header="0.3" footer="0.3"/>
      <pageSetup paperSize="9" orientation="portrait" r:id="rId18"/>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19"/>
    </customSheetView>
    <customSheetView guid="{E5A2ECE4-B75B-45A2-AE22-0D04E85CEB66}" showPageBreaks="1" hiddenColumns="1" view="pageBreakPreview" topLeftCell="J16">
      <selection activeCell="M32" sqref="M32"/>
      <pageMargins left="0.7" right="0.7" top="0.75" bottom="0.75" header="0.3" footer="0.3"/>
      <pageSetup paperSize="9" orientation="portrait" r:id="rId20"/>
    </customSheetView>
    <customSheetView guid="{F1DC9DCC-06E3-4E7B-88AF-BCE58DCEC1FC}" showPageBreaks="1" hiddenColumns="1" view="pageBreakPreview" topLeftCell="J16">
      <selection activeCell="M32" sqref="M32"/>
      <pageMargins left="0.7" right="0.7" top="0.75" bottom="0.75" header="0.3" footer="0.3"/>
      <pageSetup paperSize="9" orientation="portrait" r:id="rId21"/>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22"/>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100" zoomScaleSheetLayoutView="8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142</v>
      </c>
      <c r="C5" s="166"/>
      <c r="D5" s="166"/>
      <c r="E5" s="166"/>
      <c r="F5" s="166"/>
      <c r="G5" s="166"/>
      <c r="H5" s="166"/>
      <c r="I5" s="166"/>
      <c r="J5" s="166"/>
      <c r="K5" s="166"/>
      <c r="L5" s="166"/>
      <c r="M5" s="166"/>
      <c r="N5" s="166"/>
      <c r="O5" s="166"/>
      <c r="P5" s="166"/>
      <c r="Q5" s="166"/>
      <c r="R5" s="166"/>
      <c r="S5" s="166"/>
      <c r="T5" s="167"/>
    </row>
    <row r="6" spans="1:20" ht="78.75" x14ac:dyDescent="0.25">
      <c r="A6" s="24">
        <v>1</v>
      </c>
      <c r="B6" s="7" t="s">
        <v>19</v>
      </c>
      <c r="C6" s="8" t="s">
        <v>143</v>
      </c>
      <c r="D6" s="23" t="s">
        <v>78</v>
      </c>
      <c r="E6" s="23">
        <v>39</v>
      </c>
      <c r="F6" s="10">
        <v>10</v>
      </c>
      <c r="G6" s="78">
        <v>2</v>
      </c>
      <c r="H6" s="23">
        <v>2</v>
      </c>
      <c r="I6" s="136">
        <v>4</v>
      </c>
      <c r="J6" s="23">
        <v>4</v>
      </c>
      <c r="K6" s="23">
        <v>5</v>
      </c>
      <c r="L6" s="23"/>
      <c r="M6" s="23"/>
      <c r="N6" s="11"/>
      <c r="O6" s="23"/>
      <c r="P6" s="23"/>
      <c r="Q6" s="23"/>
      <c r="R6" s="23"/>
      <c r="S6" s="11">
        <f>145.7/F6*100</f>
        <v>1456.9999999999998</v>
      </c>
      <c r="T6" s="79" t="s">
        <v>323</v>
      </c>
    </row>
    <row r="7" spans="1:20" ht="78.75" x14ac:dyDescent="0.25">
      <c r="A7" s="24">
        <v>2</v>
      </c>
      <c r="B7" s="7" t="s">
        <v>24</v>
      </c>
      <c r="C7" s="8" t="s">
        <v>144</v>
      </c>
      <c r="D7" s="23" t="s">
        <v>78</v>
      </c>
      <c r="E7" s="23">
        <v>615</v>
      </c>
      <c r="F7" s="10">
        <v>610</v>
      </c>
      <c r="G7" s="19"/>
      <c r="H7" s="23"/>
      <c r="I7" s="136"/>
      <c r="J7" s="11"/>
      <c r="K7" s="11"/>
      <c r="L7" s="23"/>
      <c r="M7" s="11"/>
      <c r="N7" s="11"/>
      <c r="O7" s="23"/>
      <c r="P7" s="11"/>
      <c r="Q7" s="11"/>
      <c r="R7" s="23"/>
      <c r="S7" s="11">
        <f>Q7/F7*100</f>
        <v>0</v>
      </c>
      <c r="T7" s="79" t="s">
        <v>324</v>
      </c>
    </row>
    <row r="8" spans="1:20" ht="78.75" x14ac:dyDescent="0.25">
      <c r="A8" s="24">
        <v>3</v>
      </c>
      <c r="B8" s="7" t="s">
        <v>28</v>
      </c>
      <c r="C8" s="8" t="s">
        <v>145</v>
      </c>
      <c r="D8" s="23" t="s">
        <v>78</v>
      </c>
      <c r="E8" s="14">
        <v>135</v>
      </c>
      <c r="F8" s="10">
        <v>138</v>
      </c>
      <c r="G8" s="19"/>
      <c r="H8" s="23">
        <v>20</v>
      </c>
      <c r="I8" s="136">
        <v>40</v>
      </c>
      <c r="J8" s="23">
        <v>60</v>
      </c>
      <c r="K8" s="23">
        <v>80</v>
      </c>
      <c r="L8" s="12"/>
      <c r="M8" s="12"/>
      <c r="N8" s="12"/>
      <c r="O8" s="12"/>
      <c r="P8" s="12"/>
      <c r="Q8" s="12"/>
      <c r="R8" s="12"/>
      <c r="S8" s="11">
        <f>Q8/F8*100</f>
        <v>0</v>
      </c>
      <c r="T8" s="80" t="s">
        <v>325</v>
      </c>
    </row>
    <row r="9" spans="1:20" ht="94.5" x14ac:dyDescent="0.25">
      <c r="A9" s="25">
        <v>4</v>
      </c>
      <c r="B9" s="35" t="s">
        <v>50</v>
      </c>
      <c r="C9" s="8" t="s">
        <v>146</v>
      </c>
      <c r="D9" s="23" t="s">
        <v>147</v>
      </c>
      <c r="E9" s="23">
        <v>10</v>
      </c>
      <c r="F9" s="21">
        <v>10</v>
      </c>
      <c r="G9" s="19"/>
      <c r="H9" s="19"/>
      <c r="I9" s="19"/>
      <c r="J9" s="19"/>
      <c r="K9" s="19"/>
      <c r="L9" s="19"/>
      <c r="M9" s="29"/>
      <c r="N9" s="29"/>
      <c r="O9" s="29"/>
      <c r="P9" s="29"/>
      <c r="Q9" s="29"/>
      <c r="R9" s="19"/>
      <c r="S9" s="27">
        <f>Q9/F9*100</f>
        <v>0</v>
      </c>
      <c r="T9" s="79" t="s">
        <v>279</v>
      </c>
    </row>
    <row r="10" spans="1:20" ht="94.5" x14ac:dyDescent="0.25">
      <c r="A10" s="25">
        <v>5</v>
      </c>
      <c r="B10" s="35" t="s">
        <v>52</v>
      </c>
      <c r="C10" s="8" t="s">
        <v>148</v>
      </c>
      <c r="D10" s="23" t="s">
        <v>78</v>
      </c>
      <c r="E10" s="23">
        <v>1</v>
      </c>
      <c r="F10" s="21">
        <v>1</v>
      </c>
      <c r="G10" s="19"/>
      <c r="H10" s="19"/>
      <c r="I10" s="19"/>
      <c r="J10" s="19"/>
      <c r="K10" s="19"/>
      <c r="L10" s="19"/>
      <c r="M10" s="19"/>
      <c r="N10" s="19"/>
      <c r="O10" s="19"/>
      <c r="P10" s="19"/>
      <c r="Q10" s="19"/>
      <c r="R10" s="29"/>
      <c r="S10" s="27">
        <f t="shared" ref="S10" si="0">Q10/F10*100</f>
        <v>0</v>
      </c>
      <c r="T10" s="79" t="s">
        <v>280</v>
      </c>
    </row>
  </sheetData>
  <customSheetViews>
    <customSheetView guid="{6AC0ED22-CCBF-444B-9F29-F3EDD4234483}" scale="55" showPageBreaks="1" hiddenColumns="1" view="pageBreakPreview">
      <selection activeCell="G6" sqref="G6:G10"/>
      <pageMargins left="0.7" right="0.7" top="0.75" bottom="0.75" header="0.3" footer="0.3"/>
      <pageSetup paperSize="9" orientation="portrait" r:id="rId1"/>
    </customSheetView>
    <customSheetView guid="{06A69783-2FAA-4B05-9CD3-C97C7DF94659}" scale="55" showPageBreaks="1" hiddenColumns="1" view="pageBreakPreview">
      <selection activeCell="G6" sqref="G6:G10"/>
      <pageMargins left="0.7" right="0.7" top="0.75" bottom="0.75" header="0.3" footer="0.3"/>
      <pageSetup paperSize="9" orientation="portrait" r:id="rId2"/>
    </customSheetView>
    <customSheetView guid="{8E7CBF92-2A8A-4486-AE31-320A2A4BD935}" scale="55" showPageBreaks="1" hiddenColumns="1" view="pageBreakPreview">
      <selection activeCell="I6" sqref="I6:I10"/>
      <pageMargins left="0.7" right="0.7" top="0.75" bottom="0.75" header="0.3" footer="0.3"/>
      <pageSetup paperSize="9" orientation="portrait" r:id="rId3"/>
    </customSheetView>
    <customSheetView guid="{F48E67D2-2C8C-4D86-A2A9-F44F569AC752}" scale="85" showPageBreaks="1" fitToPage="1" hiddenColumns="1" view="pageBreakPreview" topLeftCell="B1">
      <selection activeCell="E9" sqref="E9"/>
      <pageMargins left="0.7" right="0.7" top="0.75" bottom="0.75" header="0.3" footer="0.3"/>
      <pageSetup paperSize="9" scale="32" orientation="landscape" r:id="rId4"/>
    </customSheetView>
    <customSheetView guid="{B08D60EB-17AC-43BC-A2EA-BCC34DA15115}" scale="55" showPageBreaks="1" hiddenColumns="1" view="pageBreakPreview">
      <selection activeCell="B1" sqref="B1:T1"/>
      <pageMargins left="0.7" right="0.7" top="0.75" bottom="0.75" header="0.3" footer="0.3"/>
      <pageSetup paperSize="9" orientation="portrait" r:id="rId5"/>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6"/>
    </customSheetView>
    <customSheetView guid="{AA1E88D6-B765-4D8A-BB20-FCE31C48857F}" scale="85" showPageBreaks="1" fitToPage="1" hiddenColumns="1" view="pageBreakPreview" topLeftCell="B1">
      <selection activeCell="K10" sqref="K10"/>
      <pageMargins left="0.7" right="0.7" top="0.75" bottom="0.75" header="0.3" footer="0.3"/>
      <pageSetup paperSize="9" scale="32" orientation="landscape" r:id="rId7"/>
    </customSheetView>
    <customSheetView guid="{DBB9E7F6-7701-4D52-8273-C96C8672D403}" scale="55" showPageBreaks="1" hiddenColumns="1" view="pageBreakPreview">
      <selection activeCell="G6" sqref="G6:G10"/>
      <pageMargins left="0.7" right="0.7" top="0.75" bottom="0.75" header="0.3" footer="0.3"/>
      <pageSetup paperSize="9" orientation="portrait" r:id="rId8"/>
    </customSheetView>
    <customSheetView guid="{0E67524B-A824-49FB-A67D-C1771603425D}" scale="85" showPageBreaks="1" fitToPage="1" hiddenColumns="1" view="pageBreakPreview" topLeftCell="B1">
      <selection activeCell="E9" sqref="E9"/>
      <pageMargins left="0.7" right="0.7" top="0.75" bottom="0.75" header="0.3" footer="0.3"/>
      <pageSetup paperSize="9" scale="32" orientation="landscape" r:id="rId9"/>
    </customSheetView>
    <customSheetView guid="{80AD08A8-345A-453A-A104-5E3DA1078B6F}" scale="85" showPageBreaks="1" fitToPage="1" hiddenColumns="1" view="pageBreakPreview" topLeftCell="B1">
      <selection activeCell="E9" sqref="E9"/>
      <pageMargins left="0.7" right="0.7" top="0.75" bottom="0.75" header="0.3" footer="0.3"/>
      <pageSetup paperSize="9" scale="32" orientation="landscape" r:id="rId10"/>
    </customSheetView>
    <customSheetView guid="{BEF67C10-7FC6-4F33-B3F9-204F29E3E218}" scale="85" showPageBreaks="1" fitToPage="1" hiddenColumns="1" view="pageBreakPreview" topLeftCell="B1">
      <selection activeCell="E9" sqref="E9"/>
      <pageMargins left="0.7" right="0.7" top="0.75" bottom="0.75" header="0.3" footer="0.3"/>
      <pageSetup paperSize="9" scale="32" orientation="landscape" r:id="rId11"/>
    </customSheetView>
    <customSheetView guid="{6A6C9703-C16B-46D2-8CEE-AD24BCFE6CF3}" scale="55" showPageBreaks="1" hiddenColumns="1" view="pageBreakPreview">
      <selection activeCell="G6" sqref="G6:G10"/>
      <pageMargins left="0.7" right="0.7" top="0.75" bottom="0.75" header="0.3" footer="0.3"/>
      <pageSetup paperSize="9" orientation="portrait" r:id="rId12"/>
    </customSheetView>
    <customSheetView guid="{BC0D032C-B7DF-4F2E-B1DC-6C55D32E50A7}" scale="55" showPageBreaks="1" hiddenColumns="1" view="pageBreakPreview">
      <selection activeCell="G6" sqref="G6:G10"/>
      <pageMargins left="0.7" right="0.7" top="0.75" bottom="0.75" header="0.3" footer="0.3"/>
      <pageSetup paperSize="9" orientation="portrait" r:id="rId13"/>
    </customSheetView>
    <customSheetView guid="{7ECADF5B-4174-4035-8137-3D83A4A93CD5}" scale="55" showPageBreaks="1" hiddenColumns="1" view="pageBreakPreview">
      <selection activeCell="G6" sqref="G6:G10"/>
      <pageMargins left="0.7" right="0.7" top="0.75" bottom="0.75" header="0.3" footer="0.3"/>
      <pageSetup paperSize="9" orientation="portrait" r:id="rId14"/>
    </customSheetView>
    <customSheetView guid="{5F1BE36F-0832-42CE-A3FC-1A76BC593CBA}" scale="55" showPageBreaks="1" hiddenColumns="1" view="pageBreakPreview">
      <selection activeCell="B1" sqref="B1:T1"/>
      <pageMargins left="0.7" right="0.7" top="0.75" bottom="0.75" header="0.3" footer="0.3"/>
      <pageSetup paperSize="9" orientation="portrait" r:id="rId15"/>
    </customSheetView>
    <customSheetView guid="{2632A833-96F5-4A25-97EB-81ED19BC2F66}" scale="55" showPageBreaks="1" hiddenColumns="1" view="pageBreakPreview">
      <selection activeCell="G6" sqref="G6:G10"/>
      <pageMargins left="0.7" right="0.7" top="0.75" bottom="0.75" header="0.3" footer="0.3"/>
      <pageSetup paperSize="9" orientation="portrait" r:id="rId16"/>
    </customSheetView>
    <customSheetView guid="{3A1AD47D-D360-494C-B851-D14B33F8032B}" scale="85" showPageBreaks="1" fitToPage="1" hiddenColumns="1" view="pageBreakPreview" topLeftCell="B1">
      <selection activeCell="E9" sqref="E9"/>
      <pageMargins left="0.7" right="0.7" top="0.75" bottom="0.75" header="0.3" footer="0.3"/>
      <pageSetup paperSize="9" scale="32" orientation="landscape" r:id="rId17"/>
    </customSheetView>
    <customSheetView guid="{73C3B9D4-9210-43F5-9883-0E949EA0E341}" scale="55" showPageBreaks="1" hiddenColumns="1" view="pageBreakPreview">
      <selection activeCell="I6" sqref="I6:I10"/>
      <pageMargins left="0.7" right="0.7" top="0.75" bottom="0.75" header="0.3" footer="0.3"/>
      <pageSetup paperSize="9" orientation="portrait" r:id="rId18"/>
    </customSheetView>
    <customSheetView guid="{29B41C1A-DE4D-4DEA-B90B-19C46C754CB5}" scale="55" showPageBreaks="1" hiddenColumns="1" view="pageBreakPreview">
      <selection activeCell="G6" sqref="G6:G10"/>
      <pageMargins left="0.7" right="0.7" top="0.75" bottom="0.75" header="0.3" footer="0.3"/>
      <pageSetup paperSize="9" orientation="portrait" r:id="rId19"/>
    </customSheetView>
    <customSheetView guid="{E5A2ECE4-B75B-45A2-AE22-0D04E85CEB66}" scale="55" showPageBreaks="1" hiddenColumns="1" view="pageBreakPreview">
      <selection activeCell="G6" sqref="G6:G10"/>
      <pageMargins left="0.7" right="0.7" top="0.75" bottom="0.75" header="0.3" footer="0.3"/>
      <pageSetup paperSize="9" orientation="portrait" r:id="rId20"/>
    </customSheetView>
    <customSheetView guid="{F1DC9DCC-06E3-4E7B-88AF-BCE58DCEC1FC}" scale="55" showPageBreaks="1" hiddenColumns="1" view="pageBreakPreview">
      <selection activeCell="G6" sqref="G6:G10"/>
      <pageMargins left="0.7" right="0.7" top="0.75" bottom="0.75" header="0.3" footer="0.3"/>
      <pageSetup paperSize="9" orientation="portrait" r:id="rId21"/>
    </customSheetView>
    <customSheetView guid="{AF8A7EC1-5680-4411-8CA7-5C7F5D245B03}" scale="55"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149</v>
      </c>
      <c r="C5" s="166"/>
      <c r="D5" s="166"/>
      <c r="E5" s="166"/>
      <c r="F5" s="166"/>
      <c r="G5" s="166"/>
      <c r="H5" s="166"/>
      <c r="I5" s="166"/>
      <c r="J5" s="166"/>
      <c r="K5" s="166"/>
      <c r="L5" s="166"/>
      <c r="M5" s="166"/>
      <c r="N5" s="166"/>
      <c r="O5" s="166"/>
      <c r="P5" s="166"/>
      <c r="Q5" s="166"/>
      <c r="R5" s="166"/>
      <c r="S5" s="166"/>
      <c r="T5" s="167"/>
    </row>
    <row r="6" spans="1:20" ht="31.5" x14ac:dyDescent="0.25">
      <c r="A6" s="24">
        <v>1</v>
      </c>
      <c r="B6" s="7" t="s">
        <v>19</v>
      </c>
      <c r="C6" s="8" t="s">
        <v>150</v>
      </c>
      <c r="D6" s="23" t="s">
        <v>26</v>
      </c>
      <c r="E6" s="23">
        <v>10</v>
      </c>
      <c r="F6" s="10">
        <v>10</v>
      </c>
      <c r="G6" s="66">
        <v>10</v>
      </c>
      <c r="H6" s="23">
        <v>13</v>
      </c>
      <c r="I6" s="23">
        <v>13</v>
      </c>
      <c r="J6" s="140">
        <v>14</v>
      </c>
      <c r="K6" s="140">
        <v>14</v>
      </c>
      <c r="L6" s="23">
        <v>15</v>
      </c>
      <c r="M6" s="23"/>
      <c r="N6" s="11"/>
      <c r="O6" s="23"/>
      <c r="P6" s="23"/>
      <c r="Q6" s="23"/>
      <c r="R6" s="23"/>
      <c r="S6" s="11">
        <f>145.7/F6*100</f>
        <v>1456.9999999999998</v>
      </c>
      <c r="T6" s="8" t="s">
        <v>330</v>
      </c>
    </row>
    <row r="7" spans="1:20" ht="63" x14ac:dyDescent="0.25">
      <c r="A7" s="24">
        <v>2</v>
      </c>
      <c r="B7" s="7">
        <v>1</v>
      </c>
      <c r="C7" s="8" t="s">
        <v>151</v>
      </c>
      <c r="D7" s="23" t="s">
        <v>152</v>
      </c>
      <c r="E7" s="23">
        <v>155</v>
      </c>
      <c r="F7" s="10">
        <v>57</v>
      </c>
      <c r="G7" s="66">
        <v>3</v>
      </c>
      <c r="H7" s="23">
        <v>5.5600000000000005</v>
      </c>
      <c r="I7" s="23">
        <v>8.620000000000001</v>
      </c>
      <c r="J7" s="12">
        <f>I7</f>
        <v>8.620000000000001</v>
      </c>
      <c r="K7" s="12">
        <f>J7</f>
        <v>8.620000000000001</v>
      </c>
      <c r="L7" s="12">
        <f>K7+3.16</f>
        <v>11.780000000000001</v>
      </c>
      <c r="M7" s="11"/>
      <c r="N7" s="11"/>
      <c r="O7" s="23"/>
      <c r="P7" s="11"/>
      <c r="Q7" s="11"/>
      <c r="R7" s="23"/>
      <c r="S7" s="11">
        <f>Q7/F7*100</f>
        <v>0</v>
      </c>
      <c r="T7" s="8"/>
    </row>
    <row r="8" spans="1:20" ht="94.5" x14ac:dyDescent="0.25">
      <c r="A8" s="24">
        <v>3</v>
      </c>
      <c r="B8" s="7">
        <v>2</v>
      </c>
      <c r="C8" s="8" t="s">
        <v>153</v>
      </c>
      <c r="D8" s="23" t="s">
        <v>152</v>
      </c>
      <c r="E8" s="12">
        <v>16.399999999999999</v>
      </c>
      <c r="F8" s="10">
        <v>16.600000000000001</v>
      </c>
      <c r="G8" s="66">
        <v>0.45</v>
      </c>
      <c r="H8" s="23">
        <v>0.87</v>
      </c>
      <c r="I8" s="23">
        <v>0.87</v>
      </c>
      <c r="J8" s="140">
        <f>I8+0.862</f>
        <v>1.732</v>
      </c>
      <c r="K8" s="140">
        <f>J8+0.437</f>
        <v>2.169</v>
      </c>
      <c r="L8" s="131">
        <f>K8</f>
        <v>2.169</v>
      </c>
      <c r="M8" s="12"/>
      <c r="N8" s="12"/>
      <c r="O8" s="12"/>
      <c r="P8" s="12"/>
      <c r="Q8" s="12"/>
      <c r="R8" s="12"/>
      <c r="S8" s="11">
        <f>Q8/F8*100</f>
        <v>0</v>
      </c>
      <c r="T8" s="8" t="s">
        <v>331</v>
      </c>
    </row>
    <row r="9" spans="1:20" ht="47.25" x14ac:dyDescent="0.25">
      <c r="A9" s="25">
        <v>4</v>
      </c>
      <c r="B9" s="7">
        <v>3</v>
      </c>
      <c r="C9" s="8" t="s">
        <v>154</v>
      </c>
      <c r="D9" s="23" t="s">
        <v>155</v>
      </c>
      <c r="E9" s="23">
        <v>184.3</v>
      </c>
      <c r="F9" s="21">
        <v>24</v>
      </c>
      <c r="G9" s="66">
        <v>2.7</v>
      </c>
      <c r="H9" s="87">
        <v>2.7</v>
      </c>
      <c r="I9" s="87">
        <v>2.7</v>
      </c>
      <c r="J9" s="140">
        <f>I9</f>
        <v>2.7</v>
      </c>
      <c r="K9" s="140">
        <f>J9</f>
        <v>2.7</v>
      </c>
      <c r="L9" s="159">
        <f>K9</f>
        <v>2.7</v>
      </c>
      <c r="M9" s="29"/>
      <c r="N9" s="29"/>
      <c r="O9" s="29"/>
      <c r="P9" s="29"/>
      <c r="Q9" s="29"/>
      <c r="R9" s="19"/>
      <c r="S9" s="27">
        <f>Q9/F9*100</f>
        <v>0</v>
      </c>
      <c r="T9" s="8" t="s">
        <v>286</v>
      </c>
    </row>
    <row r="10" spans="1:20" ht="16.5" x14ac:dyDescent="0.25">
      <c r="A10" s="25">
        <v>5</v>
      </c>
      <c r="B10" s="7">
        <v>4</v>
      </c>
      <c r="C10" s="8" t="s">
        <v>156</v>
      </c>
      <c r="D10" s="23" t="s">
        <v>152</v>
      </c>
      <c r="E10" s="23" t="s">
        <v>92</v>
      </c>
      <c r="F10" s="21">
        <v>10</v>
      </c>
      <c r="G10" s="66">
        <v>0</v>
      </c>
      <c r="H10" s="87">
        <v>0</v>
      </c>
      <c r="I10" s="87">
        <v>0</v>
      </c>
      <c r="J10" s="140">
        <v>0</v>
      </c>
      <c r="K10" s="140">
        <v>0</v>
      </c>
      <c r="L10" s="159">
        <v>0</v>
      </c>
      <c r="M10" s="19"/>
      <c r="N10" s="19"/>
      <c r="O10" s="19"/>
      <c r="P10" s="19"/>
      <c r="Q10" s="19"/>
      <c r="R10" s="29"/>
      <c r="S10" s="27">
        <f t="shared" ref="S10" si="0">Q10/F10*100</f>
        <v>0</v>
      </c>
      <c r="T10" s="18"/>
    </row>
    <row r="11" spans="1:20" ht="31.5" x14ac:dyDescent="0.25">
      <c r="A11" s="25">
        <v>6</v>
      </c>
      <c r="B11" s="7">
        <v>5</v>
      </c>
      <c r="C11" s="8" t="s">
        <v>157</v>
      </c>
      <c r="D11" s="23" t="s">
        <v>152</v>
      </c>
      <c r="E11" s="12">
        <v>1.0049999999999999</v>
      </c>
      <c r="F11" s="10">
        <v>5</v>
      </c>
      <c r="G11" s="66">
        <v>0</v>
      </c>
      <c r="H11" s="87">
        <v>0</v>
      </c>
      <c r="I11" s="87">
        <v>0</v>
      </c>
      <c r="J11" s="140">
        <v>0</v>
      </c>
      <c r="K11" s="140">
        <v>0</v>
      </c>
      <c r="L11" s="12">
        <v>0</v>
      </c>
      <c r="M11" s="12"/>
      <c r="N11" s="12"/>
      <c r="O11" s="12"/>
      <c r="P11" s="12"/>
      <c r="Q11" s="12"/>
      <c r="R11" s="12"/>
      <c r="S11" s="11">
        <f>Q11/F11*100</f>
        <v>0</v>
      </c>
      <c r="T11" s="8"/>
    </row>
    <row r="12" spans="1:20" ht="47.25" x14ac:dyDescent="0.25">
      <c r="A12" s="25">
        <v>7</v>
      </c>
      <c r="B12" s="7">
        <v>6</v>
      </c>
      <c r="C12" s="8" t="s">
        <v>158</v>
      </c>
      <c r="D12" s="23" t="s">
        <v>26</v>
      </c>
      <c r="E12" s="23">
        <v>1</v>
      </c>
      <c r="F12" s="21">
        <v>1</v>
      </c>
      <c r="G12" s="66">
        <v>0</v>
      </c>
      <c r="H12" s="87">
        <v>0</v>
      </c>
      <c r="I12" s="87">
        <v>0</v>
      </c>
      <c r="J12" s="140">
        <v>0</v>
      </c>
      <c r="K12" s="140">
        <v>0</v>
      </c>
      <c r="L12" s="159">
        <v>0</v>
      </c>
      <c r="M12" s="29"/>
      <c r="N12" s="29"/>
      <c r="O12" s="29"/>
      <c r="P12" s="29"/>
      <c r="Q12" s="29"/>
      <c r="R12" s="19"/>
      <c r="S12" s="27">
        <f>Q12/F12*100</f>
        <v>0</v>
      </c>
      <c r="T12" s="18"/>
    </row>
    <row r="13" spans="1:20" ht="189" x14ac:dyDescent="0.25">
      <c r="A13" s="25">
        <v>8</v>
      </c>
      <c r="B13" s="7">
        <v>7</v>
      </c>
      <c r="C13" s="8" t="s">
        <v>160</v>
      </c>
      <c r="D13" s="23" t="s">
        <v>159</v>
      </c>
      <c r="E13" s="23">
        <v>211</v>
      </c>
      <c r="F13" s="21">
        <v>220</v>
      </c>
      <c r="G13" s="66">
        <v>2</v>
      </c>
      <c r="H13" s="87">
        <v>17</v>
      </c>
      <c r="I13" s="87">
        <v>34</v>
      </c>
      <c r="J13" s="140">
        <f>I13+24</f>
        <v>58</v>
      </c>
      <c r="K13" s="140">
        <f>J13+11</f>
        <v>69</v>
      </c>
      <c r="L13" s="159">
        <f>K13+19</f>
        <v>88</v>
      </c>
      <c r="M13" s="19"/>
      <c r="N13" s="19"/>
      <c r="O13" s="19"/>
      <c r="P13" s="19"/>
      <c r="Q13" s="19"/>
      <c r="R13" s="29"/>
      <c r="S13" s="27">
        <f t="shared" ref="S13" si="1">Q13/F13*100</f>
        <v>0</v>
      </c>
      <c r="T13" s="141" t="s">
        <v>347</v>
      </c>
    </row>
  </sheetData>
  <customSheetViews>
    <customSheetView guid="{6AC0ED22-CCBF-444B-9F29-F3EDD4234483}" showPageBreaks="1" hiddenColumns="1" view="pageBreakPreview" topLeftCell="F1">
      <selection activeCell="T13" sqref="T13"/>
      <pageMargins left="0.7" right="0.7" top="0.75" bottom="0.75" header="0.3" footer="0.3"/>
      <pageSetup paperSize="9" orientation="portrait" r:id="rId1"/>
    </customSheetView>
    <customSheetView guid="{06A69783-2FAA-4B05-9CD3-C97C7DF94659}" showPageBreaks="1" hiddenColumns="1" view="pageBreakPreview" topLeftCell="C3">
      <selection activeCell="C15" sqref="C15"/>
      <pageMargins left="0.7" right="0.7" top="0.75" bottom="0.75" header="0.3" footer="0.3"/>
      <pageSetup paperSize="9" orientation="portrait" r:id="rId2"/>
    </customSheetView>
    <customSheetView guid="{8E7CBF92-2A8A-4486-AE31-320A2A4BD935}" scale="70" showPageBreaks="1" hiddenColumns="1" view="pageBreakPreview">
      <selection activeCell="C15" sqref="C15"/>
      <pageMargins left="0.7" right="0.7" top="0.75" bottom="0.75" header="0.3" footer="0.3"/>
      <pageSetup paperSize="9" orientation="portrait" r:id="rId3"/>
    </customSheetView>
    <customSheetView guid="{F48E67D2-2C8C-4D86-A2A9-F44F569AC752}" showPageBreaks="1" hiddenColumns="1" view="pageBreakPreview">
      <selection activeCell="L8" sqref="L8"/>
      <pageMargins left="0.7" right="0.7" top="0.75" bottom="0.75" header="0.3" footer="0.3"/>
      <pageSetup paperSize="9" orientation="portrait" r:id="rId4"/>
    </customSheetView>
    <customSheetView guid="{B08D60EB-17AC-43BC-A2EA-BCC34DA15115}" scale="55" showPageBreaks="1" hiddenColumns="1" view="pageBreakPreview">
      <selection activeCell="G6" sqref="G6"/>
      <pageMargins left="0.7" right="0.7" top="0.75" bottom="0.75" header="0.3" footer="0.3"/>
      <pageSetup paperSize="9" orientation="portrait" r:id="rId5"/>
    </customSheetView>
    <customSheetView guid="{E82CE51D-E642-4881-A0F3-F33C1C34AFA1}" showPageBreaks="1" hiddenColumns="1" view="pageBreakPreview" topLeftCell="C3">
      <selection activeCell="C15" sqref="C15"/>
      <pageMargins left="0.7" right="0.7" top="0.75" bottom="0.75" header="0.3" footer="0.3"/>
      <pageSetup paperSize="9" orientation="portrait" r:id="rId6"/>
    </customSheetView>
    <customSheetView guid="{AA1E88D6-B765-4D8A-BB20-FCE31C48857F}" showPageBreaks="1" hiddenColumns="1" view="pageBreakPreview" topLeftCell="C3">
      <selection activeCell="C15" sqref="C15"/>
      <pageMargins left="0.7" right="0.7" top="0.75" bottom="0.75" header="0.3" footer="0.3"/>
      <pageSetup paperSize="9" orientation="portrait" r:id="rId7"/>
    </customSheetView>
    <customSheetView guid="{DBB9E7F6-7701-4D52-8273-C96C8672D403}" showPageBreaks="1" hiddenColumns="1" view="pageBreakPreview" topLeftCell="A7">
      <selection activeCell="K13" sqref="K13"/>
      <pageMargins left="0.7" right="0.7" top="0.75" bottom="0.75" header="0.3" footer="0.3"/>
      <pageSetup paperSize="9" orientation="portrait" r:id="rId8"/>
    </customSheetView>
    <customSheetView guid="{0E67524B-A824-49FB-A67D-C1771603425D}" showPageBreaks="1" hiddenColumns="1" view="pageBreakPreview" topLeftCell="C3">
      <selection activeCell="C15" sqref="C15"/>
      <pageMargins left="0.7" right="0.7" top="0.75" bottom="0.75" header="0.3" footer="0.3"/>
      <pageSetup paperSize="9" orientation="portrait" r:id="rId9"/>
    </customSheetView>
    <customSheetView guid="{80AD08A8-345A-453A-A104-5E3DA1078B6F}" showPageBreaks="1" hiddenColumns="1" view="pageBreakPreview" topLeftCell="C3">
      <selection activeCell="C15" sqref="C15"/>
      <pageMargins left="0.7" right="0.7" top="0.75" bottom="0.75" header="0.3" footer="0.3"/>
      <pageSetup paperSize="9" orientation="portrait" r:id="rId10"/>
    </customSheetView>
    <customSheetView guid="{BEF67C10-7FC6-4F33-B3F9-204F29E3E218}" showPageBreaks="1" hiddenColumns="1" view="pageBreakPreview" topLeftCell="C3">
      <selection activeCell="C15" sqref="C15"/>
      <pageMargins left="0.7" right="0.7" top="0.75" bottom="0.75" header="0.3" footer="0.3"/>
      <pageSetup paperSize="9" orientation="portrait" r:id="rId11"/>
    </customSheetView>
    <customSheetView guid="{6A6C9703-C16B-46D2-8CEE-AD24BCFE6CF3}" showPageBreaks="1" hiddenColumns="1" view="pageBreakPreview" topLeftCell="A7">
      <selection activeCell="K13" sqref="K13"/>
      <pageMargins left="0.7" right="0.7" top="0.75" bottom="0.75" header="0.3" footer="0.3"/>
      <pageSetup paperSize="9" orientation="portrait" r:id="rId12"/>
    </customSheetView>
    <customSheetView guid="{BC0D032C-B7DF-4F2E-B1DC-6C55D32E50A7}" showPageBreaks="1" hiddenColumns="1" view="pageBreakPreview" topLeftCell="C3">
      <selection activeCell="C15" sqref="C15"/>
      <pageMargins left="0.7" right="0.7" top="0.75" bottom="0.75" header="0.3" footer="0.3"/>
      <pageSetup paperSize="9" orientation="portrait" r:id="rId13"/>
    </customSheetView>
    <customSheetView guid="{7ECADF5B-4174-4035-8137-3D83A4A93CD5}" showPageBreaks="1" hiddenColumns="1" view="pageBreakPreview" topLeftCell="C3">
      <selection activeCell="C15" sqref="C15"/>
      <pageMargins left="0.7" right="0.7" top="0.75" bottom="0.75" header="0.3" footer="0.3"/>
      <pageSetup paperSize="9" orientation="portrait" r:id="rId14"/>
    </customSheetView>
    <customSheetView guid="{5F1BE36F-0832-42CE-A3FC-1A76BC593CBA}" scale="55" showPageBreaks="1" hiddenColumns="1" view="pageBreakPreview">
      <selection activeCell="G6" sqref="G6"/>
      <pageMargins left="0.7" right="0.7" top="0.75" bottom="0.75" header="0.3" footer="0.3"/>
      <pageSetup paperSize="9" orientation="portrait" r:id="rId15"/>
    </customSheetView>
    <customSheetView guid="{2632A833-96F5-4A25-97EB-81ED19BC2F66}" showPageBreaks="1" hiddenColumns="1" view="pageBreakPreview" topLeftCell="C3">
      <selection activeCell="C15" sqref="C15"/>
      <pageMargins left="0.7" right="0.7" top="0.75" bottom="0.75" header="0.3" footer="0.3"/>
      <pageSetup paperSize="9" orientation="portrait" r:id="rId16"/>
    </customSheetView>
    <customSheetView guid="{3A1AD47D-D360-494C-B851-D14B33F8032B}" showPageBreaks="1" hiddenColumns="1" view="pageBreakPreview" topLeftCell="C3">
      <selection activeCell="C15" sqref="C15"/>
      <pageMargins left="0.7" right="0.7" top="0.75" bottom="0.75" header="0.3" footer="0.3"/>
      <pageSetup paperSize="9" orientation="portrait" r:id="rId17"/>
    </customSheetView>
    <customSheetView guid="{73C3B9D4-9210-43F5-9883-0E949EA0E341}" scale="70" showPageBreaks="1" hiddenColumns="1" view="pageBreakPreview">
      <selection activeCell="E8" sqref="E8"/>
      <pageMargins left="0.7" right="0.7" top="0.75" bottom="0.75" header="0.3" footer="0.3"/>
      <pageSetup paperSize="9" orientation="portrait" r:id="rId18"/>
    </customSheetView>
    <customSheetView guid="{29B41C1A-DE4D-4DEA-B90B-19C46C754CB5}" showPageBreaks="1" hiddenColumns="1" view="pageBreakPreview" topLeftCell="A7">
      <selection activeCell="K13" sqref="K13"/>
      <pageMargins left="0.7" right="0.7" top="0.75" bottom="0.75" header="0.3" footer="0.3"/>
      <pageSetup paperSize="9" orientation="portrait" r:id="rId19"/>
    </customSheetView>
    <customSheetView guid="{E5A2ECE4-B75B-45A2-AE22-0D04E85CEB66}" showPageBreaks="1" hiddenColumns="1" view="pageBreakPreview" topLeftCell="C3">
      <selection activeCell="C15" sqref="C15"/>
      <pageMargins left="0.7" right="0.7" top="0.75" bottom="0.75" header="0.3" footer="0.3"/>
      <pageSetup paperSize="9" orientation="portrait" r:id="rId20"/>
    </customSheetView>
    <customSheetView guid="{F1DC9DCC-06E3-4E7B-88AF-BCE58DCEC1FC}" showPageBreaks="1" hiddenColumns="1" view="pageBreakPreview" topLeftCell="C3">
      <selection activeCell="C15" sqref="C15"/>
      <pageMargins left="0.7" right="0.7" top="0.75" bottom="0.75" header="0.3" footer="0.3"/>
      <pageSetup paperSize="9" orientation="portrait" r:id="rId21"/>
    </customSheetView>
    <customSheetView guid="{AF8A7EC1-5680-4411-8CA7-5C7F5D245B03}" scale="70"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7"/>
  <sheetViews>
    <sheetView view="pageBreakPreview" zoomScale="60" zoomScaleNormal="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161</v>
      </c>
      <c r="C5" s="166"/>
      <c r="D5" s="166"/>
      <c r="E5" s="166"/>
      <c r="F5" s="166"/>
      <c r="G5" s="166"/>
      <c r="H5" s="166"/>
      <c r="I5" s="166"/>
      <c r="J5" s="166"/>
      <c r="K5" s="166"/>
      <c r="L5" s="166"/>
      <c r="M5" s="166"/>
      <c r="N5" s="166"/>
      <c r="O5" s="166"/>
      <c r="P5" s="166"/>
      <c r="Q5" s="166"/>
      <c r="R5" s="166"/>
      <c r="S5" s="166"/>
      <c r="T5" s="167"/>
    </row>
    <row r="6" spans="1:20" ht="16.5" x14ac:dyDescent="0.25">
      <c r="A6" s="24">
        <v>1</v>
      </c>
      <c r="B6" s="17" t="s">
        <v>19</v>
      </c>
      <c r="C6" s="8" t="s">
        <v>162</v>
      </c>
      <c r="D6" s="23" t="s">
        <v>163</v>
      </c>
      <c r="E6" s="23">
        <v>34.200000000000003</v>
      </c>
      <c r="F6" s="21">
        <v>20</v>
      </c>
      <c r="G6" s="101"/>
      <c r="H6" s="101"/>
      <c r="I6" s="101"/>
      <c r="J6" s="19"/>
      <c r="K6" s="19"/>
      <c r="L6" s="19"/>
      <c r="M6" s="19"/>
      <c r="N6" s="27"/>
      <c r="O6" s="19"/>
      <c r="P6" s="19"/>
      <c r="Q6" s="19"/>
      <c r="R6" s="19"/>
      <c r="S6" s="27">
        <f>145.7/F6*100</f>
        <v>728.49999999999989</v>
      </c>
      <c r="T6" s="18"/>
    </row>
    <row r="7" spans="1:20" ht="47.25" x14ac:dyDescent="0.25">
      <c r="A7" s="24">
        <v>2</v>
      </c>
      <c r="B7" s="17" t="s">
        <v>24</v>
      </c>
      <c r="C7" s="8" t="s">
        <v>166</v>
      </c>
      <c r="D7" s="23" t="s">
        <v>165</v>
      </c>
      <c r="E7" s="23">
        <v>9.4999999999999998E-3</v>
      </c>
      <c r="F7" s="21" t="s">
        <v>164</v>
      </c>
      <c r="G7" s="101"/>
      <c r="H7" s="101"/>
      <c r="I7" s="101"/>
      <c r="J7" s="27"/>
      <c r="K7" s="27"/>
      <c r="L7" s="19"/>
      <c r="M7" s="27"/>
      <c r="N7" s="27"/>
      <c r="O7" s="19"/>
      <c r="P7" s="27"/>
      <c r="Q7" s="27"/>
      <c r="R7" s="19"/>
      <c r="S7" s="27" t="e">
        <f>Q7/F7*100</f>
        <v>#VALUE!</v>
      </c>
      <c r="T7" s="18"/>
    </row>
    <row r="8" spans="1:20" ht="31.5" x14ac:dyDescent="0.25">
      <c r="A8" s="24">
        <v>3</v>
      </c>
      <c r="B8" s="17" t="s">
        <v>28</v>
      </c>
      <c r="C8" s="8" t="s">
        <v>167</v>
      </c>
      <c r="D8" s="23" t="s">
        <v>112</v>
      </c>
      <c r="E8" s="23">
        <v>15.8</v>
      </c>
      <c r="F8" s="21">
        <v>15.6</v>
      </c>
      <c r="G8" s="101"/>
      <c r="H8" s="101"/>
      <c r="I8" s="101"/>
      <c r="J8" s="19"/>
      <c r="K8" s="19"/>
      <c r="L8" s="28"/>
      <c r="M8" s="28"/>
      <c r="N8" s="28"/>
      <c r="O8" s="28"/>
      <c r="P8" s="28"/>
      <c r="Q8" s="28"/>
      <c r="R8" s="28"/>
      <c r="S8" s="27">
        <f>Q8/F8*100</f>
        <v>0</v>
      </c>
      <c r="T8" s="18"/>
    </row>
    <row r="9" spans="1:20" ht="31.5" x14ac:dyDescent="0.25">
      <c r="A9" s="25">
        <v>4</v>
      </c>
      <c r="B9" s="13" t="s">
        <v>50</v>
      </c>
      <c r="C9" s="8" t="s">
        <v>168</v>
      </c>
      <c r="D9" s="23" t="s">
        <v>26</v>
      </c>
      <c r="E9" s="23">
        <v>400</v>
      </c>
      <c r="F9" s="21">
        <v>182</v>
      </c>
      <c r="G9" s="101"/>
      <c r="H9" s="101"/>
      <c r="I9" s="101"/>
      <c r="J9" s="19"/>
      <c r="K9" s="19"/>
      <c r="L9" s="19"/>
      <c r="M9" s="29"/>
      <c r="N9" s="29"/>
      <c r="O9" s="29"/>
      <c r="P9" s="29"/>
      <c r="Q9" s="29"/>
      <c r="R9" s="19"/>
      <c r="S9" s="27">
        <f>Q9/F9*100</f>
        <v>0</v>
      </c>
      <c r="T9" s="18"/>
    </row>
    <row r="10" spans="1:20" ht="63" x14ac:dyDescent="0.25">
      <c r="A10" s="25">
        <v>5</v>
      </c>
      <c r="B10" s="17">
        <v>1</v>
      </c>
      <c r="C10" s="8" t="s">
        <v>170</v>
      </c>
      <c r="D10" s="23" t="s">
        <v>108</v>
      </c>
      <c r="E10" s="23">
        <v>17</v>
      </c>
      <c r="F10" s="21">
        <v>1</v>
      </c>
      <c r="G10" s="101"/>
      <c r="H10" s="101"/>
      <c r="I10" s="101"/>
      <c r="J10" s="19"/>
      <c r="K10" s="19"/>
      <c r="L10" s="19"/>
      <c r="M10" s="19"/>
      <c r="N10" s="27"/>
      <c r="O10" s="19"/>
      <c r="P10" s="19"/>
      <c r="Q10" s="19"/>
      <c r="R10" s="19"/>
      <c r="S10" s="27">
        <f>145.7/F10*100</f>
        <v>14569.999999999998</v>
      </c>
      <c r="T10" s="18"/>
    </row>
    <row r="11" spans="1:20" ht="31.5" x14ac:dyDescent="0.25">
      <c r="A11" s="25">
        <v>6</v>
      </c>
      <c r="B11" s="17">
        <v>2</v>
      </c>
      <c r="C11" s="8" t="s">
        <v>171</v>
      </c>
      <c r="D11" s="23" t="s">
        <v>108</v>
      </c>
      <c r="E11" s="23">
        <v>1</v>
      </c>
      <c r="F11" s="21">
        <v>1</v>
      </c>
      <c r="G11" s="101"/>
      <c r="H11" s="101"/>
      <c r="I11" s="101"/>
      <c r="J11" s="27"/>
      <c r="K11" s="27"/>
      <c r="L11" s="19"/>
      <c r="M11" s="27"/>
      <c r="N11" s="27"/>
      <c r="O11" s="19"/>
      <c r="P11" s="27"/>
      <c r="Q11" s="27"/>
      <c r="R11" s="19"/>
      <c r="S11" s="27">
        <f>Q11/F11*100</f>
        <v>0</v>
      </c>
      <c r="T11" s="18"/>
    </row>
    <row r="12" spans="1:20" ht="47.25" x14ac:dyDescent="0.25">
      <c r="A12" s="25">
        <v>7</v>
      </c>
      <c r="B12" s="17">
        <v>3</v>
      </c>
      <c r="C12" s="8" t="s">
        <v>172</v>
      </c>
      <c r="D12" s="23" t="s">
        <v>173</v>
      </c>
      <c r="E12" s="23">
        <v>20</v>
      </c>
      <c r="F12" s="21">
        <v>4</v>
      </c>
      <c r="G12" s="101"/>
      <c r="H12" s="101"/>
      <c r="I12" s="101"/>
      <c r="J12" s="19"/>
      <c r="K12" s="19"/>
      <c r="L12" s="28"/>
      <c r="M12" s="28"/>
      <c r="N12" s="28"/>
      <c r="O12" s="28"/>
      <c r="P12" s="28"/>
      <c r="Q12" s="28"/>
      <c r="R12" s="28"/>
      <c r="S12" s="27">
        <f>Q12/F12*100</f>
        <v>0</v>
      </c>
      <c r="T12" s="18"/>
    </row>
    <row r="13" spans="1:20" ht="110.25" x14ac:dyDescent="0.25">
      <c r="A13" s="25">
        <v>8</v>
      </c>
      <c r="B13" s="13">
        <v>4</v>
      </c>
      <c r="C13" s="8" t="s">
        <v>174</v>
      </c>
      <c r="D13" s="23" t="s">
        <v>175</v>
      </c>
      <c r="E13" s="23">
        <v>1194</v>
      </c>
      <c r="F13" s="21">
        <v>1096</v>
      </c>
      <c r="G13" s="101"/>
      <c r="H13" s="101"/>
      <c r="I13" s="101"/>
      <c r="J13" s="19"/>
      <c r="K13" s="19"/>
      <c r="L13" s="19"/>
      <c r="M13" s="29"/>
      <c r="N13" s="29"/>
      <c r="O13" s="29"/>
      <c r="P13" s="29"/>
      <c r="Q13" s="29"/>
      <c r="R13" s="19"/>
      <c r="S13" s="27">
        <f>Q13/F13*100</f>
        <v>0</v>
      </c>
      <c r="T13" s="18"/>
    </row>
    <row r="14" spans="1:20" ht="47.25" x14ac:dyDescent="0.25">
      <c r="A14" s="25">
        <v>9</v>
      </c>
      <c r="B14" s="17">
        <v>5</v>
      </c>
      <c r="C14" s="8" t="s">
        <v>176</v>
      </c>
      <c r="D14" s="23" t="s">
        <v>177</v>
      </c>
      <c r="E14" s="23">
        <v>126</v>
      </c>
      <c r="F14" s="21">
        <v>10</v>
      </c>
      <c r="G14" s="101"/>
      <c r="H14" s="101"/>
      <c r="I14" s="101"/>
      <c r="J14" s="19"/>
      <c r="K14" s="19"/>
      <c r="L14" s="19"/>
      <c r="M14" s="19"/>
      <c r="N14" s="19"/>
      <c r="O14" s="19"/>
      <c r="P14" s="19"/>
      <c r="Q14" s="19"/>
      <c r="R14" s="29"/>
      <c r="S14" s="27">
        <f t="shared" ref="S14" si="0">Q14/F14*100</f>
        <v>0</v>
      </c>
      <c r="T14" s="18"/>
    </row>
    <row r="15" spans="1:20" ht="47.25" x14ac:dyDescent="0.25">
      <c r="A15" s="25">
        <v>10</v>
      </c>
      <c r="B15" s="17">
        <v>6</v>
      </c>
      <c r="C15" s="8" t="s">
        <v>178</v>
      </c>
      <c r="D15" s="23" t="s">
        <v>179</v>
      </c>
      <c r="E15" s="23">
        <v>21</v>
      </c>
      <c r="F15" s="21">
        <v>11</v>
      </c>
      <c r="G15" s="102"/>
      <c r="H15" s="102"/>
      <c r="I15" s="103"/>
      <c r="J15" s="30"/>
      <c r="K15" s="30"/>
      <c r="L15" s="31"/>
      <c r="M15" s="30"/>
      <c r="N15" s="30"/>
      <c r="O15" s="30"/>
      <c r="P15" s="30"/>
      <c r="Q15" s="30"/>
      <c r="R15" s="26"/>
      <c r="S15" s="27">
        <f>O15/F15*100</f>
        <v>0</v>
      </c>
      <c r="T15" s="18"/>
    </row>
    <row r="16" spans="1:20" ht="31.5" x14ac:dyDescent="0.25">
      <c r="A16" s="25">
        <v>11</v>
      </c>
      <c r="B16" s="17">
        <v>7</v>
      </c>
      <c r="C16" s="8" t="s">
        <v>169</v>
      </c>
      <c r="D16" s="23" t="s">
        <v>179</v>
      </c>
      <c r="E16" s="23" t="s">
        <v>92</v>
      </c>
      <c r="F16" s="21">
        <v>1</v>
      </c>
      <c r="G16" s="101"/>
      <c r="H16" s="101"/>
      <c r="I16" s="101"/>
      <c r="J16" s="19"/>
      <c r="K16" s="19"/>
      <c r="L16" s="19"/>
      <c r="M16" s="19"/>
      <c r="N16" s="19"/>
      <c r="O16" s="19"/>
      <c r="P16" s="19"/>
      <c r="Q16" s="19"/>
      <c r="R16" s="19"/>
      <c r="S16" s="27">
        <f t="shared" ref="S16:S17" si="1">Q16/F16*100</f>
        <v>0</v>
      </c>
      <c r="T16" s="18"/>
    </row>
    <row r="17" spans="1:20" ht="94.5" x14ac:dyDescent="0.25">
      <c r="A17" s="25">
        <v>12</v>
      </c>
      <c r="B17" s="13">
        <v>8</v>
      </c>
      <c r="C17" s="8" t="s">
        <v>180</v>
      </c>
      <c r="D17" s="23" t="s">
        <v>30</v>
      </c>
      <c r="E17" s="23">
        <v>33.5</v>
      </c>
      <c r="F17" s="21">
        <v>16.600000000000001</v>
      </c>
      <c r="G17" s="101"/>
      <c r="H17" s="101"/>
      <c r="I17" s="101"/>
      <c r="J17" s="19"/>
      <c r="K17" s="19"/>
      <c r="L17" s="19"/>
      <c r="M17" s="29"/>
      <c r="N17" s="19"/>
      <c r="O17" s="19"/>
      <c r="P17" s="19"/>
      <c r="Q17" s="19"/>
      <c r="R17" s="19"/>
      <c r="S17" s="27">
        <f t="shared" si="1"/>
        <v>0</v>
      </c>
      <c r="T17" s="18"/>
    </row>
  </sheetData>
  <customSheetViews>
    <customSheetView guid="{6AC0ED22-CCBF-444B-9F29-F3EDD4234483}" scale="60" showPageBreaks="1" hiddenColumns="1" view="pageBreakPreview">
      <selection activeCell="G6" sqref="G6:G17"/>
      <pageMargins left="0.7" right="0.7" top="0.75" bottom="0.75" header="0.3" footer="0.3"/>
      <pageSetup paperSize="9" orientation="portrait" r:id="rId1"/>
    </customSheetView>
    <customSheetView guid="{06A69783-2FAA-4B05-9CD3-C97C7DF94659}" scale="60" showPageBreaks="1" hiddenColumns="1" view="pageBreakPreview">
      <selection activeCell="G6" sqref="G6:G17"/>
      <pageMargins left="0.7" right="0.7" top="0.75" bottom="0.75" header="0.3" footer="0.3"/>
      <pageSetup paperSize="9" orientation="portrait" r:id="rId2"/>
    </customSheetView>
    <customSheetView guid="{8E7CBF92-2A8A-4486-AE31-320A2A4BD935}" scale="60" showPageBreaks="1" hiddenColumns="1" view="pageBreakPreview">
      <selection activeCell="G6" sqref="G6:I17"/>
      <pageMargins left="0.7" right="0.7" top="0.75" bottom="0.75" header="0.3" footer="0.3"/>
      <pageSetup paperSize="9" orientation="portrait" r:id="rId3"/>
    </customSheetView>
    <customSheetView guid="{F48E67D2-2C8C-4D86-A2A9-F44F569AC752}" scale="60" showPageBreaks="1" hiddenColumns="1" view="pageBreakPreview">
      <selection activeCell="G6" sqref="G6:G17"/>
      <pageMargins left="0.7" right="0.7" top="0.75" bottom="0.75" header="0.3" footer="0.3"/>
      <pageSetup paperSize="9" orientation="portrait" r:id="rId4"/>
    </customSheetView>
    <customSheetView guid="{B08D60EB-17AC-43BC-A2EA-BCC34DA15115}" scale="60" showPageBreaks="1" hiddenColumns="1" view="pageBreakPreview">
      <selection activeCell="B1" sqref="B1:T1"/>
      <pageMargins left="0.7" right="0.7" top="0.75" bottom="0.75" header="0.3" footer="0.3"/>
      <pageSetup paperSize="9" orientation="portrait" r:id="rId5"/>
    </customSheetView>
    <customSheetView guid="{E82CE51D-E642-4881-A0F3-F33C1C34AFA1}" scale="60" showPageBreaks="1" hiddenColumns="1" view="pageBreakPreview">
      <selection activeCell="G6" sqref="G6:G17"/>
      <pageMargins left="0.7" right="0.7" top="0.75" bottom="0.75" header="0.3" footer="0.3"/>
      <pageSetup paperSize="9" orientation="portrait" r:id="rId6"/>
    </customSheetView>
    <customSheetView guid="{AA1E88D6-B765-4D8A-BB20-FCE31C48857F}" scale="60" showPageBreaks="1" hiddenColumns="1" view="pageBreakPreview">
      <selection activeCell="G6" sqref="G6:G17"/>
      <pageMargins left="0.7" right="0.7" top="0.75" bottom="0.75" header="0.3" footer="0.3"/>
      <pageSetup paperSize="9" orientation="portrait" r:id="rId7"/>
    </customSheetView>
    <customSheetView guid="{DBB9E7F6-7701-4D52-8273-C96C8672D403}" scale="60" showPageBreaks="1" hiddenColumns="1" view="pageBreakPreview">
      <selection activeCell="G6" sqref="G6:G17"/>
      <pageMargins left="0.7" right="0.7" top="0.75" bottom="0.75" header="0.3" footer="0.3"/>
      <pageSetup paperSize="9" orientation="portrait" r:id="rId8"/>
    </customSheetView>
    <customSheetView guid="{0E67524B-A824-49FB-A67D-C1771603425D}" scale="60" showPageBreaks="1" hiddenColumns="1" view="pageBreakPreview">
      <selection activeCell="G6" sqref="G6:G17"/>
      <pageMargins left="0.7" right="0.7" top="0.75" bottom="0.75" header="0.3" footer="0.3"/>
      <pageSetup paperSize="9" orientation="portrait" r:id="rId9"/>
    </customSheetView>
    <customSheetView guid="{80AD08A8-345A-453A-A104-5E3DA1078B6F}" scale="60" showPageBreaks="1" hiddenColumns="1" view="pageBreakPreview">
      <selection activeCell="G6" sqref="G6:G17"/>
      <pageMargins left="0.7" right="0.7" top="0.75" bottom="0.75" header="0.3" footer="0.3"/>
      <pageSetup paperSize="9" orientation="portrait" r:id="rId10"/>
    </customSheetView>
    <customSheetView guid="{BEF67C10-7FC6-4F33-B3F9-204F29E3E218}" scale="60" showPageBreaks="1" hiddenColumns="1" view="pageBreakPreview">
      <selection activeCell="G6" sqref="G6:G17"/>
      <pageMargins left="0.7" right="0.7" top="0.75" bottom="0.75" header="0.3" footer="0.3"/>
      <pageSetup paperSize="9" orientation="portrait" r:id="rId11"/>
    </customSheetView>
    <customSheetView guid="{6A6C9703-C16B-46D2-8CEE-AD24BCFE6CF3}" scale="60" showPageBreaks="1" hiddenColumns="1" view="pageBreakPreview">
      <selection activeCell="G6" sqref="G6:G17"/>
      <pageMargins left="0.7" right="0.7" top="0.75" bottom="0.75" header="0.3" footer="0.3"/>
      <pageSetup paperSize="9" orientation="portrait" r:id="rId12"/>
    </customSheetView>
    <customSheetView guid="{BC0D032C-B7DF-4F2E-B1DC-6C55D32E50A7}" scale="60" showPageBreaks="1" hiddenColumns="1" view="pageBreakPreview">
      <selection activeCell="G6" sqref="G6:G17"/>
      <pageMargins left="0.7" right="0.7" top="0.75" bottom="0.75" header="0.3" footer="0.3"/>
      <pageSetup paperSize="9" orientation="portrait" r:id="rId13"/>
    </customSheetView>
    <customSheetView guid="{7ECADF5B-4174-4035-8137-3D83A4A93CD5}" scale="60" showPageBreaks="1" hiddenColumns="1" view="pageBreakPreview">
      <selection activeCell="G6" sqref="G6:G17"/>
      <pageMargins left="0.7" right="0.7" top="0.75" bottom="0.75" header="0.3" footer="0.3"/>
      <pageSetup paperSize="9" orientation="portrait" r:id="rId14"/>
    </customSheetView>
    <customSheetView guid="{5F1BE36F-0832-42CE-A3FC-1A76BC593CBA}" scale="60" showPageBreaks="1" hiddenColumns="1" view="pageBreakPreview">
      <selection activeCell="B1" sqref="B1:T1"/>
      <pageMargins left="0.7" right="0.7" top="0.75" bottom="0.75" header="0.3" footer="0.3"/>
      <pageSetup paperSize="9" orientation="portrait" r:id="rId15"/>
    </customSheetView>
    <customSheetView guid="{2632A833-96F5-4A25-97EB-81ED19BC2F66}" scale="60" showPageBreaks="1" hiddenColumns="1" view="pageBreakPreview">
      <selection activeCell="G6" sqref="G6:G17"/>
      <pageMargins left="0.7" right="0.7" top="0.75" bottom="0.75" header="0.3" footer="0.3"/>
      <pageSetup paperSize="9" orientation="portrait" r:id="rId16"/>
    </customSheetView>
    <customSheetView guid="{3A1AD47D-D360-494C-B851-D14B33F8032B}" scale="60" showPageBreaks="1" hiddenColumns="1" view="pageBreakPreview">
      <selection activeCell="G6" sqref="G6:G17"/>
      <pageMargins left="0.7" right="0.7" top="0.75" bottom="0.75" header="0.3" footer="0.3"/>
      <pageSetup paperSize="9" orientation="portrait" r:id="rId17"/>
    </customSheetView>
    <customSheetView guid="{73C3B9D4-9210-43F5-9883-0E949EA0E341}" scale="60" showPageBreaks="1" hiddenColumns="1" view="pageBreakPreview">
      <selection activeCell="G6" sqref="G6:I17"/>
      <pageMargins left="0.7" right="0.7" top="0.75" bottom="0.75" header="0.3" footer="0.3"/>
      <pageSetup paperSize="9" orientation="portrait" r:id="rId18"/>
    </customSheetView>
    <customSheetView guid="{29B41C1A-DE4D-4DEA-B90B-19C46C754CB5}" scale="60" showPageBreaks="1" hiddenColumns="1" view="pageBreakPreview">
      <selection activeCell="G6" sqref="G6:G17"/>
      <pageMargins left="0.7" right="0.7" top="0.75" bottom="0.75" header="0.3" footer="0.3"/>
      <pageSetup paperSize="9" orientation="portrait" r:id="rId19"/>
    </customSheetView>
    <customSheetView guid="{E5A2ECE4-B75B-45A2-AE22-0D04E85CEB66}" scale="60" showPageBreaks="1" hiddenColumns="1" view="pageBreakPreview">
      <selection activeCell="G6" sqref="G6:G17"/>
      <pageMargins left="0.7" right="0.7" top="0.75" bottom="0.75" header="0.3" footer="0.3"/>
      <pageSetup paperSize="9" orientation="portrait" r:id="rId20"/>
    </customSheetView>
    <customSheetView guid="{F1DC9DCC-06E3-4E7B-88AF-BCE58DCEC1FC}" scale="60" showPageBreaks="1" hiddenColumns="1" view="pageBreakPreview">
      <selection activeCell="G6" sqref="G6:G17"/>
      <pageMargins left="0.7" right="0.7" top="0.75" bottom="0.75" header="0.3" footer="0.3"/>
      <pageSetup paperSize="9" orientation="portrait" r:id="rId21"/>
    </customSheetView>
    <customSheetView guid="{AF8A7EC1-5680-4411-8CA7-5C7F5D245B03}" scale="60" showPageBreaks="1" hiddenColumns="1" state="hidden" view="pageBreakPreview">
      <selection activeCell="I3" sqref="I3"/>
      <pageMargins left="0.7" right="0.7" top="0.75" bottom="0.75" header="0.3" footer="0.3"/>
      <pageSetup paperSize="9" orientation="portrait" r:id="rId22"/>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4</vt:i4>
      </vt:variant>
    </vt:vector>
  </HeadingPairs>
  <TitlesOfParts>
    <vt:vector size="23"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АПК'!_ftnref3</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2023-06-14T04:33:14Z</cp:lastPrinted>
  <dcterms:created xsi:type="dcterms:W3CDTF">2006-09-16T00:00:00Z</dcterms:created>
  <dcterms:modified xsi:type="dcterms:W3CDTF">2023-07-03T12:12:55Z</dcterms:modified>
</cp:coreProperties>
</file>