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январь 2025" sheetId="2" r:id="rId1"/>
    <sheet name="Лист1" sheetId="1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E14" i="2"/>
  <c r="G24" i="2" l="1"/>
  <c r="I24" i="2" s="1"/>
  <c r="E24" i="2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E21" i="2"/>
  <c r="D21" i="2"/>
  <c r="G20" i="2"/>
  <c r="F20" i="2" s="1"/>
  <c r="E20" i="2"/>
  <c r="D20" i="2"/>
  <c r="G19" i="2"/>
  <c r="I19" i="2" s="1"/>
  <c r="E19" i="2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E18" i="2"/>
  <c r="G17" i="2"/>
  <c r="F17" i="2" s="1"/>
  <c r="F16" i="2" s="1"/>
  <c r="E17" i="2"/>
  <c r="D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G14" i="2"/>
  <c r="I14" i="2" s="1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3" i="2"/>
  <c r="AG11" i="2"/>
  <c r="AF11" i="2"/>
  <c r="AF8" i="2" s="1"/>
  <c r="AE11" i="2"/>
  <c r="AD11" i="2"/>
  <c r="AC11" i="2"/>
  <c r="AB11" i="2"/>
  <c r="AA11" i="2"/>
  <c r="Z11" i="2"/>
  <c r="Y11" i="2"/>
  <c r="X11" i="2"/>
  <c r="X8" i="2" s="1"/>
  <c r="W11" i="2"/>
  <c r="V11" i="2"/>
  <c r="U11" i="2"/>
  <c r="T11" i="2"/>
  <c r="S11" i="2"/>
  <c r="R11" i="2"/>
  <c r="Q11" i="2"/>
  <c r="P11" i="2"/>
  <c r="P8" i="2" s="1"/>
  <c r="O11" i="2"/>
  <c r="N11" i="2"/>
  <c r="M11" i="2"/>
  <c r="L11" i="2"/>
  <c r="K11" i="2"/>
  <c r="G11" i="2" s="1"/>
  <c r="J11" i="2"/>
  <c r="E11" i="2" s="1"/>
  <c r="AG10" i="2"/>
  <c r="AF10" i="2"/>
  <c r="AE10" i="2"/>
  <c r="AD10" i="2"/>
  <c r="AD8" i="2" s="1"/>
  <c r="AC10" i="2"/>
  <c r="AB10" i="2"/>
  <c r="AA10" i="2"/>
  <c r="Z10" i="2"/>
  <c r="Y10" i="2"/>
  <c r="X10" i="2"/>
  <c r="W10" i="2"/>
  <c r="V10" i="2"/>
  <c r="V8" i="2" s="1"/>
  <c r="U10" i="2"/>
  <c r="T10" i="2"/>
  <c r="S10" i="2"/>
  <c r="R10" i="2"/>
  <c r="Q10" i="2"/>
  <c r="P10" i="2"/>
  <c r="O10" i="2"/>
  <c r="N10" i="2"/>
  <c r="N8" i="2" s="1"/>
  <c r="M10" i="2"/>
  <c r="L10" i="2"/>
  <c r="K10" i="2"/>
  <c r="J10" i="2"/>
  <c r="E10" i="2" s="1"/>
  <c r="G10" i="2"/>
  <c r="F10" i="2" s="1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T8" i="2" s="1"/>
  <c r="S9" i="2"/>
  <c r="R9" i="2"/>
  <c r="Q9" i="2"/>
  <c r="P9" i="2"/>
  <c r="O9" i="2"/>
  <c r="O8" i="2" s="1"/>
  <c r="N9" i="2"/>
  <c r="M9" i="2"/>
  <c r="M8" i="2" s="1"/>
  <c r="L9" i="2"/>
  <c r="L8" i="2" s="1"/>
  <c r="K9" i="2"/>
  <c r="G9" i="2" s="1"/>
  <c r="J9" i="2"/>
  <c r="E9" i="2" s="1"/>
  <c r="E8" i="2" s="1"/>
  <c r="D9" i="2"/>
  <c r="AG8" i="2"/>
  <c r="AA8" i="2"/>
  <c r="Z8" i="2"/>
  <c r="Y8" i="2"/>
  <c r="S8" i="2"/>
  <c r="R8" i="2"/>
  <c r="Q8" i="2"/>
  <c r="J8" i="2"/>
  <c r="H17" i="2" l="1"/>
  <c r="K8" i="2"/>
  <c r="AB8" i="2"/>
  <c r="D11" i="2"/>
  <c r="H11" i="2" s="1"/>
  <c r="I17" i="2"/>
  <c r="I9" i="2"/>
  <c r="G8" i="2"/>
  <c r="H9" i="2"/>
  <c r="F9" i="2"/>
  <c r="I11" i="2"/>
  <c r="F11" i="2"/>
  <c r="F21" i="2"/>
  <c r="D10" i="2"/>
  <c r="H10" i="2" s="1"/>
  <c r="D16" i="2"/>
  <c r="G16" i="2"/>
  <c r="F13" i="2"/>
  <c r="F19" i="2"/>
  <c r="F18" i="2" s="1"/>
  <c r="H20" i="2"/>
  <c r="F24" i="2"/>
  <c r="F23" i="2" s="1"/>
  <c r="I10" i="2"/>
  <c r="I20" i="2"/>
  <c r="H14" i="2"/>
  <c r="H24" i="2"/>
  <c r="H19" i="2"/>
  <c r="G13" i="2"/>
  <c r="G18" i="2"/>
  <c r="G23" i="2"/>
  <c r="F8" i="2" l="1"/>
  <c r="I8" i="2"/>
  <c r="I23" i="2"/>
  <c r="H23" i="2"/>
  <c r="D8" i="2"/>
  <c r="H8" i="2" s="1"/>
  <c r="I18" i="2"/>
  <c r="H18" i="2"/>
  <c r="I16" i="2"/>
  <c r="H16" i="2"/>
  <c r="I13" i="2"/>
  <c r="H13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<sst xmlns="http://schemas.openxmlformats.org/spreadsheetml/2006/main" count="83" uniqueCount="50">
  <si>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</si>
  <si>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</si>
  <si>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</si>
  <si>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</si>
  <si>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</si>
  <si>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</si>
  <si>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</si>
  <si>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</si>
  <si>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</si>
  <si>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</si>
  <si>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</si>
  <si>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</si>
  <si>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</si>
  <si>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</si>
  <si>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</si>
  <si>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</si>
  <si>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</si>
  <si>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</si>
  <si>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</si>
  <si>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</si>
  <si>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</si>
  <si>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</si>
  <si>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</si>
  <si>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</si>
  <si>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</si>
  <si>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</si>
  <si>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</si>
  <si>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</si>
  <si>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</si>
  <si>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</si>
  <si>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</si>
  <si>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</si>
  <si>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</si>
  <si>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</si>
  <si>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</si>
  <si>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</si>
  <si>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</si>
  <si>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</si>
  <si>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</si>
  <si>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</si>
  <si>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</si>
  <si>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</si>
  <si>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</si>
  <si>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</si>
  <si>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</si>
  <si>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</si>
  <si>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Обучение муниципальных служащих в январе 2025 года  не запланировано</t>
  </si>
  <si>
    <r>
      <rPr>
        <sz val="10"/>
        <rFont val="Times New Roman"/>
        <family val="1"/>
        <charset val="204"/>
      </rPr>
  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  </r>
    <r>
      <rPr>
        <b/>
        <sz val="10"/>
        <rFont val="Times New Roman"/>
        <family val="1"/>
        <charset val="204"/>
      </rPr>
      <t xml:space="preserve">  </t>
    </r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</si>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</sst>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0" fontId="9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9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</xf>
    <xf numFmtId="166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6" fontId="13" fillId="2" borderId="0" xfId="1" applyNumberFormat="1" applyFont="1" applyFill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166" fontId="14" fillId="2" borderId="0" xfId="1" applyNumberFormat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55" zoomScaleNormal="55" workbookViewId="0">
      <pane xSplit="6" ySplit="7" topLeftCell="J20" activePane="bottomRight" state="frozen"/>
      <selection pane="topRight" activeCell="G1" sqref="G1"/>
      <selection pane="bottomLeft" activeCell="A8" sqref="A8"/>
      <selection pane="bottomRight" activeCell="AH23" sqref="AH23:AH2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4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4.7109375" style="1" customWidth="1"/>
    <col min="33" max="33" width="13.42578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3" t="s">
        <v>3</v>
      </c>
      <c r="B4" s="56" t="s">
        <v>4</v>
      </c>
      <c r="C4" s="56" t="s">
        <v>5</v>
      </c>
      <c r="D4" s="59" t="s">
        <v>6</v>
      </c>
      <c r="E4" s="59" t="s">
        <v>6</v>
      </c>
      <c r="F4" s="59" t="s">
        <v>7</v>
      </c>
      <c r="G4" s="59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61" t="s">
        <v>22</v>
      </c>
    </row>
    <row r="5" spans="1:35" s="13" customFormat="1" ht="39" customHeight="1" x14ac:dyDescent="0.25">
      <c r="A5" s="54"/>
      <c r="B5" s="57"/>
      <c r="C5" s="57"/>
      <c r="D5" s="60"/>
      <c r="E5" s="60"/>
      <c r="F5" s="60"/>
      <c r="G5" s="60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62"/>
    </row>
    <row r="6" spans="1:35" s="13" customFormat="1" ht="64.5" customHeight="1" x14ac:dyDescent="0.25">
      <c r="A6" s="55"/>
      <c r="B6" s="58"/>
      <c r="C6" s="58"/>
      <c r="D6" s="14">
        <v>2025</v>
      </c>
      <c r="E6" s="15">
        <v>45688</v>
      </c>
      <c r="F6" s="15">
        <v>45688</v>
      </c>
      <c r="G6" s="15">
        <v>45688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6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4"/>
      <c r="B8" s="61" t="s">
        <v>27</v>
      </c>
      <c r="C8" s="18" t="s">
        <v>28</v>
      </c>
      <c r="D8" s="19">
        <f>D9+D10+D11</f>
        <v>173988.50000000003</v>
      </c>
      <c r="E8" s="19">
        <f>E9+E10+E11</f>
        <v>20532.224320000001</v>
      </c>
      <c r="F8" s="19">
        <f>F9+F10+F11</f>
        <v>11175.61375</v>
      </c>
      <c r="G8" s="19">
        <f>G9+G10+G11</f>
        <v>11175.61375</v>
      </c>
      <c r="H8" s="19">
        <f>IFERROR(G8/D8*100,0)</f>
        <v>6.4231910442356819</v>
      </c>
      <c r="I8" s="19">
        <f>IFERROR(G8/E8*100,0)</f>
        <v>54.429630106437486</v>
      </c>
      <c r="J8" s="37">
        <f t="shared" ref="J8:AG8" si="0">J9+J10+J11</f>
        <v>20532.224320000001</v>
      </c>
      <c r="K8" s="37">
        <f t="shared" si="0"/>
        <v>11175.61375</v>
      </c>
      <c r="L8" s="20">
        <f t="shared" si="0"/>
        <v>14231.966000000002</v>
      </c>
      <c r="M8" s="20">
        <f t="shared" si="0"/>
        <v>0</v>
      </c>
      <c r="N8" s="20">
        <f t="shared" si="0"/>
        <v>9807.0470000000005</v>
      </c>
      <c r="O8" s="20">
        <f t="shared" si="0"/>
        <v>0</v>
      </c>
      <c r="P8" s="20">
        <f t="shared" si="0"/>
        <v>20460.572809999998</v>
      </c>
      <c r="Q8" s="20">
        <f t="shared" si="0"/>
        <v>0</v>
      </c>
      <c r="R8" s="20">
        <f t="shared" si="0"/>
        <v>11798.126000000002</v>
      </c>
      <c r="S8" s="20">
        <f t="shared" si="0"/>
        <v>0</v>
      </c>
      <c r="T8" s="20">
        <f t="shared" si="0"/>
        <v>10650.471</v>
      </c>
      <c r="U8" s="20">
        <f t="shared" si="0"/>
        <v>0</v>
      </c>
      <c r="V8" s="20">
        <f t="shared" si="0"/>
        <v>20796.68707</v>
      </c>
      <c r="W8" s="20">
        <f t="shared" si="0"/>
        <v>0</v>
      </c>
      <c r="X8" s="20">
        <f t="shared" si="0"/>
        <v>11727.578</v>
      </c>
      <c r="Y8" s="20">
        <f t="shared" si="0"/>
        <v>0</v>
      </c>
      <c r="Z8" s="20">
        <f t="shared" si="0"/>
        <v>9982.476999999999</v>
      </c>
      <c r="AA8" s="20">
        <f t="shared" si="0"/>
        <v>0</v>
      </c>
      <c r="AB8" s="20">
        <f t="shared" si="0"/>
        <v>13782.574799999999</v>
      </c>
      <c r="AC8" s="20">
        <f t="shared" si="0"/>
        <v>0</v>
      </c>
      <c r="AD8" s="20">
        <f t="shared" si="0"/>
        <v>9679.8590000000004</v>
      </c>
      <c r="AE8" s="20">
        <f t="shared" si="0"/>
        <v>0</v>
      </c>
      <c r="AF8" s="20">
        <f t="shared" si="0"/>
        <v>20538.916999999998</v>
      </c>
      <c r="AG8" s="20">
        <f t="shared" si="0"/>
        <v>0</v>
      </c>
      <c r="AH8" s="21"/>
    </row>
    <row r="9" spans="1:35" s="22" customFormat="1" ht="31.5" customHeight="1" x14ac:dyDescent="0.25">
      <c r="A9" s="65"/>
      <c r="B9" s="62"/>
      <c r="C9" s="23" t="s">
        <v>29</v>
      </c>
      <c r="D9" s="24">
        <f>SUM(J9,L9,N9,P9,R9,T9,V9,X9,Z9,AB9,AD9,AF9)</f>
        <v>6379.0000000000009</v>
      </c>
      <c r="E9" s="24">
        <f>J9</f>
        <v>533.65200000000004</v>
      </c>
      <c r="F9" s="24">
        <f>G9</f>
        <v>407.34699999999998</v>
      </c>
      <c r="G9" s="24">
        <f>SUM(K9,M9,O9,Q9,S9,U9,W9,Y9,AA9,AC9,AE9,AG9)</f>
        <v>407.34699999999998</v>
      </c>
      <c r="H9" s="24">
        <f>IFERROR(G9/D9*100,0)</f>
        <v>6.385750117573286</v>
      </c>
      <c r="I9" s="24">
        <f>IFERROR(G9/E9*100,0)</f>
        <v>76.331954157390953</v>
      </c>
      <c r="J9" s="37">
        <f t="shared" ref="J9:AG10" si="1">J19</f>
        <v>533.65200000000004</v>
      </c>
      <c r="K9" s="37">
        <f t="shared" si="1"/>
        <v>407.34699999999998</v>
      </c>
      <c r="L9" s="20">
        <f t="shared" si="1"/>
        <v>734.69100000000003</v>
      </c>
      <c r="M9" s="20">
        <f t="shared" si="1"/>
        <v>0</v>
      </c>
      <c r="N9" s="20">
        <f t="shared" si="1"/>
        <v>326.40600000000001</v>
      </c>
      <c r="O9" s="20">
        <f t="shared" si="1"/>
        <v>0</v>
      </c>
      <c r="P9" s="20">
        <f t="shared" si="1"/>
        <v>457.40699999999998</v>
      </c>
      <c r="Q9" s="20">
        <f t="shared" si="1"/>
        <v>0</v>
      </c>
      <c r="R9" s="20">
        <f t="shared" si="1"/>
        <v>544.53800000000001</v>
      </c>
      <c r="S9" s="20">
        <f t="shared" si="1"/>
        <v>0</v>
      </c>
      <c r="T9" s="20">
        <f t="shared" si="1"/>
        <v>558.61</v>
      </c>
      <c r="U9" s="20">
        <f t="shared" si="1"/>
        <v>0</v>
      </c>
      <c r="V9" s="20">
        <f t="shared" si="1"/>
        <v>523.43399999999997</v>
      </c>
      <c r="W9" s="20">
        <f t="shared" si="1"/>
        <v>0</v>
      </c>
      <c r="X9" s="20">
        <f t="shared" si="1"/>
        <v>653.15700000000004</v>
      </c>
      <c r="Y9" s="20">
        <f t="shared" si="1"/>
        <v>0</v>
      </c>
      <c r="Z9" s="20">
        <f t="shared" si="1"/>
        <v>718.149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65"/>
      <c r="B10" s="62"/>
      <c r="C10" s="23" t="s">
        <v>30</v>
      </c>
      <c r="D10" s="24">
        <f>SUM(J10,L10,N10,P10,R10,T10,V10,X10,Z10,AB10,AD10,AF10)</f>
        <v>2480.1</v>
      </c>
      <c r="E10" s="24">
        <f>J10</f>
        <v>277.39</v>
      </c>
      <c r="F10" s="24">
        <f>G10</f>
        <v>204.99442999999999</v>
      </c>
      <c r="G10" s="24">
        <f>SUM(K10,M10,O10,Q10,S10,U10,W10,Y10,AA10,AC10,AE10,AG10)</f>
        <v>204.99442999999999</v>
      </c>
      <c r="H10" s="24">
        <f>IFERROR(G10/D10*100,0)</f>
        <v>8.2655711463247439</v>
      </c>
      <c r="I10" s="24">
        <f>IFERROR(G10/E10*100,0)</f>
        <v>73.901160820505424</v>
      </c>
      <c r="J10" s="37">
        <f t="shared" si="1"/>
        <v>277.39</v>
      </c>
      <c r="K10" s="37">
        <f t="shared" si="1"/>
        <v>204.99442999999999</v>
      </c>
      <c r="L10" s="20">
        <f t="shared" si="1"/>
        <v>19</v>
      </c>
      <c r="M10" s="20">
        <f t="shared" si="1"/>
        <v>0</v>
      </c>
      <c r="N10" s="20">
        <f t="shared" si="1"/>
        <v>50</v>
      </c>
      <c r="O10" s="20">
        <f t="shared" si="1"/>
        <v>0</v>
      </c>
      <c r="P10" s="20">
        <f t="shared" si="1"/>
        <v>294.37</v>
      </c>
      <c r="Q10" s="20">
        <f t="shared" si="1"/>
        <v>0</v>
      </c>
      <c r="R10" s="20">
        <f t="shared" si="1"/>
        <v>192.84</v>
      </c>
      <c r="S10" s="20">
        <f t="shared" si="1"/>
        <v>0</v>
      </c>
      <c r="T10" s="20">
        <f t="shared" si="1"/>
        <v>118.44</v>
      </c>
      <c r="U10" s="20">
        <f t="shared" si="1"/>
        <v>0</v>
      </c>
      <c r="V10" s="20">
        <f t="shared" si="1"/>
        <v>385.71</v>
      </c>
      <c r="W10" s="20">
        <f t="shared" si="1"/>
        <v>0</v>
      </c>
      <c r="X10" s="20">
        <f t="shared" si="1"/>
        <v>225</v>
      </c>
      <c r="Y10" s="20">
        <f t="shared" si="1"/>
        <v>0</v>
      </c>
      <c r="Z10" s="20">
        <f t="shared" si="1"/>
        <v>30</v>
      </c>
      <c r="AA10" s="20">
        <f t="shared" si="1"/>
        <v>0</v>
      </c>
      <c r="AB10" s="20">
        <f t="shared" si="1"/>
        <v>535.75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301.60000000000002</v>
      </c>
      <c r="AG10" s="20">
        <f t="shared" si="1"/>
        <v>0</v>
      </c>
      <c r="AH10" s="21"/>
    </row>
    <row r="11" spans="1:35" s="26" customFormat="1" ht="38.25" customHeight="1" x14ac:dyDescent="0.25">
      <c r="A11" s="65"/>
      <c r="B11" s="62"/>
      <c r="C11" s="23" t="s">
        <v>31</v>
      </c>
      <c r="D11" s="24">
        <f>SUM(J11,L11,N11,P11,R11,T11,V11,X11,Z11,AB11,AD11,AF11)</f>
        <v>165129.40000000002</v>
      </c>
      <c r="E11" s="24">
        <f>J11</f>
        <v>19721.18232</v>
      </c>
      <c r="F11" s="24">
        <f>G11</f>
        <v>10563.27232</v>
      </c>
      <c r="G11" s="24">
        <f>SUM(K11,M11,O11,Q11,S11,U11,W11,Y11,AA11,AC11,AE11,AG11)</f>
        <v>10563.27232</v>
      </c>
      <c r="H11" s="24">
        <f>IFERROR(G11/D11*100,0)</f>
        <v>6.3969664517644933</v>
      </c>
      <c r="I11" s="24">
        <f>IFERROR(G11/E11*100,0)</f>
        <v>53.563078260715557</v>
      </c>
      <c r="J11" s="38">
        <f t="shared" ref="J11:AG11" si="2">J14+J17+J21+J24</f>
        <v>19721.18232</v>
      </c>
      <c r="K11" s="38">
        <f t="shared" si="2"/>
        <v>10563.27232</v>
      </c>
      <c r="L11" s="24">
        <f t="shared" si="2"/>
        <v>13478.275000000001</v>
      </c>
      <c r="M11" s="24">
        <f t="shared" si="2"/>
        <v>0</v>
      </c>
      <c r="N11" s="24">
        <f t="shared" si="2"/>
        <v>9430.6409999999996</v>
      </c>
      <c r="O11" s="24">
        <f t="shared" si="2"/>
        <v>0</v>
      </c>
      <c r="P11" s="24">
        <f t="shared" si="2"/>
        <v>19708.79581</v>
      </c>
      <c r="Q11" s="24">
        <f t="shared" si="2"/>
        <v>0</v>
      </c>
      <c r="R11" s="24">
        <f t="shared" si="2"/>
        <v>11060.748000000001</v>
      </c>
      <c r="S11" s="24">
        <f t="shared" si="2"/>
        <v>0</v>
      </c>
      <c r="T11" s="24">
        <f t="shared" si="2"/>
        <v>9973.4210000000003</v>
      </c>
      <c r="U11" s="24">
        <f t="shared" si="2"/>
        <v>0</v>
      </c>
      <c r="V11" s="24">
        <f t="shared" si="2"/>
        <v>19887.54307</v>
      </c>
      <c r="W11" s="24">
        <f t="shared" si="2"/>
        <v>0</v>
      </c>
      <c r="X11" s="24">
        <f t="shared" si="2"/>
        <v>10849.421</v>
      </c>
      <c r="Y11" s="24">
        <f t="shared" si="2"/>
        <v>0</v>
      </c>
      <c r="Z11" s="24">
        <f t="shared" si="2"/>
        <v>9234.3279999999995</v>
      </c>
      <c r="AA11" s="24">
        <f t="shared" si="2"/>
        <v>0</v>
      </c>
      <c r="AB11" s="24">
        <f t="shared" si="2"/>
        <v>12906.944799999999</v>
      </c>
      <c r="AC11" s="24">
        <f t="shared" si="2"/>
        <v>0</v>
      </c>
      <c r="AD11" s="24">
        <f t="shared" si="2"/>
        <v>9165.1229999999996</v>
      </c>
      <c r="AE11" s="24">
        <f t="shared" si="2"/>
        <v>0</v>
      </c>
      <c r="AF11" s="24">
        <f t="shared" si="2"/>
        <v>19712.976999999999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66" t="s">
        <v>33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28"/>
    </row>
    <row r="13" spans="1:35" s="42" customFormat="1" ht="88.5" customHeight="1" x14ac:dyDescent="0.25">
      <c r="A13" s="69" t="s">
        <v>34</v>
      </c>
      <c r="B13" s="71" t="s">
        <v>35</v>
      </c>
      <c r="C13" s="39" t="s">
        <v>28</v>
      </c>
      <c r="D13" s="40">
        <f>D14</f>
        <v>499.2</v>
      </c>
      <c r="E13" s="40">
        <f>E14</f>
        <v>0</v>
      </c>
      <c r="F13" s="40">
        <f>F14</f>
        <v>0</v>
      </c>
      <c r="G13" s="40">
        <f>G14</f>
        <v>0</v>
      </c>
      <c r="H13" s="40">
        <f>IFERROR(G13/D13*100,0)</f>
        <v>0</v>
      </c>
      <c r="I13" s="40">
        <f>IFERROR(G13/E13*100,0)</f>
        <v>0</v>
      </c>
      <c r="J13" s="37">
        <f t="shared" ref="J13:AG13" si="3">J14</f>
        <v>0</v>
      </c>
      <c r="K13" s="37">
        <f t="shared" si="3"/>
        <v>0</v>
      </c>
      <c r="L13" s="37">
        <f t="shared" si="3"/>
        <v>0</v>
      </c>
      <c r="M13" s="37">
        <f t="shared" si="3"/>
        <v>0</v>
      </c>
      <c r="N13" s="37">
        <f t="shared" si="3"/>
        <v>0</v>
      </c>
      <c r="O13" s="37">
        <f t="shared" si="3"/>
        <v>0</v>
      </c>
      <c r="P13" s="37">
        <f t="shared" si="3"/>
        <v>0</v>
      </c>
      <c r="Q13" s="37">
        <f t="shared" si="3"/>
        <v>0</v>
      </c>
      <c r="R13" s="37">
        <f t="shared" si="3"/>
        <v>0</v>
      </c>
      <c r="S13" s="37">
        <f t="shared" si="3"/>
        <v>0</v>
      </c>
      <c r="T13" s="37">
        <f t="shared" si="3"/>
        <v>0</v>
      </c>
      <c r="U13" s="37">
        <f t="shared" si="3"/>
        <v>0</v>
      </c>
      <c r="V13" s="37">
        <f t="shared" si="3"/>
        <v>0</v>
      </c>
      <c r="W13" s="37">
        <f t="shared" si="3"/>
        <v>0</v>
      </c>
      <c r="X13" s="37">
        <f t="shared" si="3"/>
        <v>0</v>
      </c>
      <c r="Y13" s="37">
        <f t="shared" si="3"/>
        <v>0</v>
      </c>
      <c r="Z13" s="37">
        <f t="shared" si="3"/>
        <v>0</v>
      </c>
      <c r="AA13" s="37">
        <f t="shared" si="3"/>
        <v>0</v>
      </c>
      <c r="AB13" s="37">
        <f t="shared" si="3"/>
        <v>0</v>
      </c>
      <c r="AC13" s="37">
        <f t="shared" si="3"/>
        <v>0</v>
      </c>
      <c r="AD13" s="37">
        <f t="shared" si="3"/>
        <v>0</v>
      </c>
      <c r="AE13" s="37">
        <f t="shared" si="3"/>
        <v>0</v>
      </c>
      <c r="AF13" s="37">
        <f t="shared" si="3"/>
        <v>499.2</v>
      </c>
      <c r="AG13" s="37">
        <f t="shared" si="3"/>
        <v>0</v>
      </c>
      <c r="AH13" s="73" t="s">
        <v>46</v>
      </c>
      <c r="AI13" s="41"/>
    </row>
    <row r="14" spans="1:35" s="42" customFormat="1" ht="112.5" customHeight="1" x14ac:dyDescent="0.25">
      <c r="A14" s="70"/>
      <c r="B14" s="72"/>
      <c r="C14" s="36" t="s">
        <v>31</v>
      </c>
      <c r="D14" s="38">
        <f>SUM(J14,L14,N14,P14,R14,T14,V14,X14,Z14,AB14,AD14,AF14)</f>
        <v>499.2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>IFERROR(G14/D14*100,0)</f>
        <v>0</v>
      </c>
      <c r="I14" s="38">
        <f>IFERROR(G14/E14*100,0)</f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499.2</v>
      </c>
      <c r="AG14" s="35">
        <v>0</v>
      </c>
      <c r="AH14" s="74"/>
      <c r="AI14" s="41"/>
    </row>
    <row r="15" spans="1:35" s="29" customFormat="1" ht="18.75" customHeight="1" x14ac:dyDescent="0.25">
      <c r="A15" s="27" t="s">
        <v>36</v>
      </c>
      <c r="B15" s="66" t="s">
        <v>37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  <c r="AH15" s="28"/>
    </row>
    <row r="16" spans="1:35" s="22" customFormat="1" ht="82.5" customHeight="1" x14ac:dyDescent="0.25">
      <c r="A16" s="64" t="s">
        <v>38</v>
      </c>
      <c r="B16" s="61" t="s">
        <v>39</v>
      </c>
      <c r="C16" s="18" t="s">
        <v>28</v>
      </c>
      <c r="D16" s="19">
        <f>D17</f>
        <v>38241.4</v>
      </c>
      <c r="E16" s="19">
        <f>E17</f>
        <v>2576.1543200000001</v>
      </c>
      <c r="F16" s="19">
        <f>F17</f>
        <v>1757.0483200000001</v>
      </c>
      <c r="G16" s="19">
        <f>G17</f>
        <v>1757.0483200000001</v>
      </c>
      <c r="H16" s="19">
        <f t="shared" ref="H16:H21" si="4">IFERROR(G16/D16*100,0)</f>
        <v>4.5946234185986912</v>
      </c>
      <c r="I16" s="19">
        <f t="shared" ref="I16:I21" si="5">IFERROR(G16/E16*100,0)</f>
        <v>68.204311611270242</v>
      </c>
      <c r="J16" s="37">
        <f t="shared" ref="J16:AG16" si="6">J17</f>
        <v>2576.1543200000001</v>
      </c>
      <c r="K16" s="37">
        <f t="shared" si="6"/>
        <v>1757.0483200000001</v>
      </c>
      <c r="L16" s="20">
        <f t="shared" si="6"/>
        <v>2843.7089999999998</v>
      </c>
      <c r="M16" s="20">
        <f t="shared" si="6"/>
        <v>0</v>
      </c>
      <c r="N16" s="20">
        <f t="shared" si="6"/>
        <v>972.55799999999999</v>
      </c>
      <c r="O16" s="20">
        <f t="shared" si="6"/>
        <v>0</v>
      </c>
      <c r="P16" s="20">
        <f t="shared" si="6"/>
        <v>6637.2258099999999</v>
      </c>
      <c r="Q16" s="20">
        <f t="shared" si="6"/>
        <v>0</v>
      </c>
      <c r="R16" s="20">
        <f t="shared" si="6"/>
        <v>1363.9580000000001</v>
      </c>
      <c r="S16" s="20">
        <f t="shared" si="6"/>
        <v>0</v>
      </c>
      <c r="T16" s="20">
        <f t="shared" si="6"/>
        <v>1575.1579999999999</v>
      </c>
      <c r="U16" s="20">
        <f t="shared" si="6"/>
        <v>0</v>
      </c>
      <c r="V16" s="20">
        <f t="shared" si="6"/>
        <v>6890.0280700000003</v>
      </c>
      <c r="W16" s="20">
        <f t="shared" si="6"/>
        <v>0</v>
      </c>
      <c r="X16" s="20">
        <f t="shared" si="6"/>
        <v>861.35799999999995</v>
      </c>
      <c r="Y16" s="20">
        <f t="shared" si="6"/>
        <v>0</v>
      </c>
      <c r="Z16" s="20">
        <f t="shared" si="6"/>
        <v>911.35799999999995</v>
      </c>
      <c r="AA16" s="20">
        <f t="shared" si="6"/>
        <v>0</v>
      </c>
      <c r="AB16" s="20">
        <f t="shared" si="6"/>
        <v>3947.0727999999999</v>
      </c>
      <c r="AC16" s="20">
        <f t="shared" si="6"/>
        <v>0</v>
      </c>
      <c r="AD16" s="20">
        <f t="shared" si="6"/>
        <v>861.35799999999995</v>
      </c>
      <c r="AE16" s="20">
        <f t="shared" si="6"/>
        <v>0</v>
      </c>
      <c r="AF16" s="20">
        <f t="shared" si="6"/>
        <v>8801.4619999999995</v>
      </c>
      <c r="AG16" s="20">
        <f t="shared" si="6"/>
        <v>0</v>
      </c>
      <c r="AH16" s="79" t="s">
        <v>47</v>
      </c>
      <c r="AI16" s="30"/>
    </row>
    <row r="17" spans="1:35" s="44" customFormat="1" ht="73.5" customHeight="1" x14ac:dyDescent="0.25">
      <c r="A17" s="81"/>
      <c r="B17" s="63"/>
      <c r="C17" s="36" t="s">
        <v>31</v>
      </c>
      <c r="D17" s="38">
        <f>SUM(J17,L17,N17,P17,R17,T17,V17,X17,Z17,AB17,AD17,AF17)</f>
        <v>38241.4</v>
      </c>
      <c r="E17" s="38">
        <f>J17</f>
        <v>2576.1543200000001</v>
      </c>
      <c r="F17" s="38">
        <f>G17</f>
        <v>1757.0483200000001</v>
      </c>
      <c r="G17" s="38">
        <f>SUM(K17,M17,O17,Q17,S17,U17,W17,Y17,AA17,AC17,AE17,AG17)</f>
        <v>1757.0483200000001</v>
      </c>
      <c r="H17" s="38">
        <f t="shared" si="4"/>
        <v>4.5946234185986912</v>
      </c>
      <c r="I17" s="38">
        <f t="shared" si="5"/>
        <v>68.204311611270242</v>
      </c>
      <c r="J17" s="35">
        <v>2576.1543200000001</v>
      </c>
      <c r="K17" s="35">
        <v>1757.0483200000001</v>
      </c>
      <c r="L17" s="35">
        <v>2843.7089999999998</v>
      </c>
      <c r="M17" s="35">
        <v>0</v>
      </c>
      <c r="N17" s="35">
        <v>972.55799999999999</v>
      </c>
      <c r="O17" s="35">
        <v>0</v>
      </c>
      <c r="P17" s="35">
        <v>6637.2258099999999</v>
      </c>
      <c r="Q17" s="35">
        <v>0</v>
      </c>
      <c r="R17" s="35">
        <v>1363.9580000000001</v>
      </c>
      <c r="S17" s="35">
        <v>0</v>
      </c>
      <c r="T17" s="35">
        <v>1575.1579999999999</v>
      </c>
      <c r="U17" s="35">
        <v>0</v>
      </c>
      <c r="V17" s="35">
        <v>6890.0280700000003</v>
      </c>
      <c r="W17" s="35">
        <v>0</v>
      </c>
      <c r="X17" s="35">
        <v>861.35799999999995</v>
      </c>
      <c r="Y17" s="35">
        <v>0</v>
      </c>
      <c r="Z17" s="35">
        <v>911.35799999999995</v>
      </c>
      <c r="AA17" s="35">
        <v>0</v>
      </c>
      <c r="AB17" s="35">
        <v>3947.0727999999999</v>
      </c>
      <c r="AC17" s="35">
        <v>0</v>
      </c>
      <c r="AD17" s="35">
        <v>861.35799999999995</v>
      </c>
      <c r="AE17" s="35">
        <v>0</v>
      </c>
      <c r="AF17" s="35">
        <v>8801.4619999999995</v>
      </c>
      <c r="AG17" s="35">
        <v>0</v>
      </c>
      <c r="AH17" s="80"/>
      <c r="AI17" s="43"/>
    </row>
    <row r="18" spans="1:35" s="22" customFormat="1" ht="82.5" customHeight="1" x14ac:dyDescent="0.25">
      <c r="A18" s="64" t="s">
        <v>40</v>
      </c>
      <c r="B18" s="71" t="s">
        <v>41</v>
      </c>
      <c r="C18" s="39" t="s">
        <v>28</v>
      </c>
      <c r="D18" s="37">
        <f t="shared" ref="D18:AG18" si="7">D19+D20+D21</f>
        <v>8859.1</v>
      </c>
      <c r="E18" s="37">
        <f t="shared" si="7"/>
        <v>811.04200000000003</v>
      </c>
      <c r="F18" s="37">
        <f t="shared" si="7"/>
        <v>612.34142999999995</v>
      </c>
      <c r="G18" s="37">
        <f t="shared" si="7"/>
        <v>612.34142999999995</v>
      </c>
      <c r="H18" s="37">
        <f t="shared" si="4"/>
        <v>6.9120049440688103</v>
      </c>
      <c r="I18" s="37">
        <f t="shared" si="5"/>
        <v>75.500581967395021</v>
      </c>
      <c r="J18" s="37">
        <f t="shared" si="7"/>
        <v>811.04200000000003</v>
      </c>
      <c r="K18" s="37">
        <f t="shared" si="7"/>
        <v>612.34142999999995</v>
      </c>
      <c r="L18" s="37">
        <f t="shared" si="7"/>
        <v>753.69100000000003</v>
      </c>
      <c r="M18" s="37">
        <f t="shared" si="7"/>
        <v>0</v>
      </c>
      <c r="N18" s="37">
        <f t="shared" si="7"/>
        <v>376.40600000000001</v>
      </c>
      <c r="O18" s="37">
        <f t="shared" si="7"/>
        <v>0</v>
      </c>
      <c r="P18" s="37">
        <f t="shared" si="7"/>
        <v>751.77700000000004</v>
      </c>
      <c r="Q18" s="37">
        <f t="shared" si="7"/>
        <v>0</v>
      </c>
      <c r="R18" s="37">
        <f t="shared" si="7"/>
        <v>737.37800000000004</v>
      </c>
      <c r="S18" s="37">
        <f t="shared" si="7"/>
        <v>0</v>
      </c>
      <c r="T18" s="37">
        <f t="shared" si="7"/>
        <v>677.05</v>
      </c>
      <c r="U18" s="37">
        <f t="shared" si="7"/>
        <v>0</v>
      </c>
      <c r="V18" s="37">
        <f t="shared" si="7"/>
        <v>909.14400000000001</v>
      </c>
      <c r="W18" s="37">
        <f t="shared" si="7"/>
        <v>0</v>
      </c>
      <c r="X18" s="37">
        <f t="shared" si="7"/>
        <v>878.15700000000004</v>
      </c>
      <c r="Y18" s="37">
        <f t="shared" si="7"/>
        <v>0</v>
      </c>
      <c r="Z18" s="37">
        <f t="shared" si="7"/>
        <v>748.149</v>
      </c>
      <c r="AA18" s="37">
        <f t="shared" si="7"/>
        <v>0</v>
      </c>
      <c r="AB18" s="37">
        <f t="shared" si="7"/>
        <v>875.63</v>
      </c>
      <c r="AC18" s="37">
        <f t="shared" si="7"/>
        <v>0</v>
      </c>
      <c r="AD18" s="37">
        <f t="shared" si="7"/>
        <v>514.73599999999999</v>
      </c>
      <c r="AE18" s="37">
        <f t="shared" si="7"/>
        <v>0</v>
      </c>
      <c r="AF18" s="37">
        <f t="shared" si="7"/>
        <v>825.94</v>
      </c>
      <c r="AG18" s="37">
        <f t="shared" si="7"/>
        <v>0</v>
      </c>
      <c r="AH18" s="75" t="s">
        <v>48</v>
      </c>
      <c r="AI18" s="30"/>
    </row>
    <row r="19" spans="1:35" s="42" customFormat="1" ht="45.75" customHeight="1" x14ac:dyDescent="0.25">
      <c r="A19" s="65"/>
      <c r="B19" s="82"/>
      <c r="C19" s="36" t="s">
        <v>29</v>
      </c>
      <c r="D19" s="38">
        <f>SUM(J19,L19,N19,P19,R19,T19,V19,X19,Z19,AB19,AD19,AF19)</f>
        <v>6379.0000000000009</v>
      </c>
      <c r="E19" s="38">
        <f>J19</f>
        <v>533.65200000000004</v>
      </c>
      <c r="F19" s="38">
        <f>G19</f>
        <v>407.34699999999998</v>
      </c>
      <c r="G19" s="38">
        <f>SUM(K19,M19,O19,Q19,S19,U19,W19,Y19,AA19,AC19,AE19,AG19)</f>
        <v>407.34699999999998</v>
      </c>
      <c r="H19" s="38">
        <f t="shared" si="4"/>
        <v>6.385750117573286</v>
      </c>
      <c r="I19" s="38">
        <f t="shared" si="5"/>
        <v>76.331954157390953</v>
      </c>
      <c r="J19" s="35">
        <v>533.65200000000004</v>
      </c>
      <c r="K19" s="35">
        <v>407.34699999999998</v>
      </c>
      <c r="L19" s="35">
        <v>734.69100000000003</v>
      </c>
      <c r="M19" s="35">
        <v>0</v>
      </c>
      <c r="N19" s="35">
        <v>326.40600000000001</v>
      </c>
      <c r="O19" s="35">
        <v>0</v>
      </c>
      <c r="P19" s="35">
        <v>457.40699999999998</v>
      </c>
      <c r="Q19" s="35">
        <v>0</v>
      </c>
      <c r="R19" s="35">
        <v>544.53800000000001</v>
      </c>
      <c r="S19" s="35">
        <v>0</v>
      </c>
      <c r="T19" s="35">
        <v>558.61</v>
      </c>
      <c r="U19" s="35">
        <v>0</v>
      </c>
      <c r="V19" s="35">
        <v>523.43399999999997</v>
      </c>
      <c r="W19" s="35">
        <v>0</v>
      </c>
      <c r="X19" s="35">
        <v>653.15700000000004</v>
      </c>
      <c r="Y19" s="35">
        <v>0</v>
      </c>
      <c r="Z19" s="35">
        <v>718.149</v>
      </c>
      <c r="AA19" s="35">
        <v>0</v>
      </c>
      <c r="AB19" s="35">
        <v>339.88</v>
      </c>
      <c r="AC19" s="35">
        <v>0</v>
      </c>
      <c r="AD19" s="35">
        <v>464.73599999999999</v>
      </c>
      <c r="AE19" s="35">
        <v>0</v>
      </c>
      <c r="AF19" s="35">
        <v>524.34</v>
      </c>
      <c r="AG19" s="35">
        <v>0</v>
      </c>
      <c r="AH19" s="76"/>
      <c r="AI19" s="43"/>
    </row>
    <row r="20" spans="1:35" s="42" customFormat="1" ht="52.5" customHeight="1" x14ac:dyDescent="0.25">
      <c r="A20" s="65"/>
      <c r="B20" s="82"/>
      <c r="C20" s="36" t="s">
        <v>30</v>
      </c>
      <c r="D20" s="38">
        <f>SUM(J20,L20,N20,P20,R20,T20,V20,X20,Z20,AB20,AD20,AF20)</f>
        <v>2480.1</v>
      </c>
      <c r="E20" s="38">
        <f>J20</f>
        <v>277.39</v>
      </c>
      <c r="F20" s="38">
        <f>G20</f>
        <v>204.99442999999999</v>
      </c>
      <c r="G20" s="38">
        <f>SUM(K20,M20,O20,Q20,S20,U20,W20,Y20,AA20,AC20,AE20,AG20)</f>
        <v>204.99442999999999</v>
      </c>
      <c r="H20" s="38">
        <f t="shared" si="4"/>
        <v>8.2655711463247439</v>
      </c>
      <c r="I20" s="38">
        <f t="shared" si="5"/>
        <v>73.901160820505424</v>
      </c>
      <c r="J20" s="35">
        <v>277.39</v>
      </c>
      <c r="K20" s="35">
        <v>204.99442999999999</v>
      </c>
      <c r="L20" s="35">
        <v>19</v>
      </c>
      <c r="M20" s="35">
        <v>0</v>
      </c>
      <c r="N20" s="35">
        <v>50</v>
      </c>
      <c r="O20" s="35">
        <v>0</v>
      </c>
      <c r="P20" s="35">
        <v>294.37</v>
      </c>
      <c r="Q20" s="35">
        <v>0</v>
      </c>
      <c r="R20" s="35">
        <v>192.84</v>
      </c>
      <c r="S20" s="35">
        <v>0</v>
      </c>
      <c r="T20" s="35">
        <v>118.44</v>
      </c>
      <c r="U20" s="35">
        <v>0</v>
      </c>
      <c r="V20" s="35">
        <v>385.71</v>
      </c>
      <c r="W20" s="35">
        <v>0</v>
      </c>
      <c r="X20" s="35">
        <v>225</v>
      </c>
      <c r="Y20" s="35">
        <v>0</v>
      </c>
      <c r="Z20" s="35">
        <v>30</v>
      </c>
      <c r="AA20" s="35">
        <v>0</v>
      </c>
      <c r="AB20" s="35">
        <v>535.75</v>
      </c>
      <c r="AC20" s="35">
        <v>0</v>
      </c>
      <c r="AD20" s="35">
        <v>50</v>
      </c>
      <c r="AE20" s="35">
        <v>0</v>
      </c>
      <c r="AF20" s="35">
        <v>301.60000000000002</v>
      </c>
      <c r="AG20" s="35">
        <v>0</v>
      </c>
      <c r="AH20" s="76"/>
      <c r="AI20" s="43"/>
    </row>
    <row r="21" spans="1:35" s="26" customFormat="1" ht="53.25" customHeight="1" x14ac:dyDescent="0.25">
      <c r="A21" s="81"/>
      <c r="B21" s="72"/>
      <c r="C21" s="36" t="s">
        <v>31</v>
      </c>
      <c r="D21" s="38">
        <f>SUM(J21,L21,N21,P21,R21,T21,V21,X21,Z21,AB21,AD21,AF21)</f>
        <v>0</v>
      </c>
      <c r="E21" s="38">
        <f>J21</f>
        <v>0</v>
      </c>
      <c r="F21" s="38">
        <f>G21</f>
        <v>0</v>
      </c>
      <c r="G21" s="38">
        <f>SUM(K21,M21,O21,Q21,S21,U21,W21,Y21,AA21,AC21,AE21,AG21)</f>
        <v>0</v>
      </c>
      <c r="H21" s="38">
        <f t="shared" si="4"/>
        <v>0</v>
      </c>
      <c r="I21" s="38">
        <f t="shared" si="5"/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77"/>
      <c r="AI21" s="30"/>
    </row>
    <row r="22" spans="1:35" s="29" customFormat="1" ht="18.75" customHeight="1" x14ac:dyDescent="0.25">
      <c r="A22" s="27" t="s">
        <v>42</v>
      </c>
      <c r="B22" s="83" t="s">
        <v>43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5"/>
      <c r="AH22" s="28"/>
    </row>
    <row r="23" spans="1:35" s="32" customFormat="1" ht="112.5" customHeight="1" x14ac:dyDescent="0.25">
      <c r="A23" s="64" t="s">
        <v>44</v>
      </c>
      <c r="B23" s="71" t="s">
        <v>45</v>
      </c>
      <c r="C23" s="39" t="s">
        <v>28</v>
      </c>
      <c r="D23" s="40">
        <f>D24</f>
        <v>126388.8</v>
      </c>
      <c r="E23" s="40">
        <f>E24</f>
        <v>17145.027999999998</v>
      </c>
      <c r="F23" s="40">
        <f>F24</f>
        <v>8806.2240000000002</v>
      </c>
      <c r="G23" s="40">
        <f>G24</f>
        <v>8806.2240000000002</v>
      </c>
      <c r="H23" s="40">
        <f>IFERROR(G23/D23*100,0)</f>
        <v>6.9675667464205686</v>
      </c>
      <c r="I23" s="40">
        <f>IFERROR(G23/E23*100,0)</f>
        <v>51.36313571491398</v>
      </c>
      <c r="J23" s="37">
        <f t="shared" ref="J23:AG23" si="8">J24</f>
        <v>17145.027999999998</v>
      </c>
      <c r="K23" s="37">
        <f t="shared" si="8"/>
        <v>8806.2240000000002</v>
      </c>
      <c r="L23" s="37">
        <f t="shared" si="8"/>
        <v>10634.566000000001</v>
      </c>
      <c r="M23" s="37">
        <f t="shared" si="8"/>
        <v>0</v>
      </c>
      <c r="N23" s="37">
        <f t="shared" si="8"/>
        <v>8458.0830000000005</v>
      </c>
      <c r="O23" s="37">
        <f t="shared" si="8"/>
        <v>0</v>
      </c>
      <c r="P23" s="37">
        <f t="shared" si="8"/>
        <v>13071.57</v>
      </c>
      <c r="Q23" s="37">
        <f t="shared" si="8"/>
        <v>0</v>
      </c>
      <c r="R23" s="37">
        <f t="shared" si="8"/>
        <v>9696.7900000000009</v>
      </c>
      <c r="S23" s="37">
        <f t="shared" si="8"/>
        <v>0</v>
      </c>
      <c r="T23" s="37">
        <f t="shared" si="8"/>
        <v>8398.2630000000008</v>
      </c>
      <c r="U23" s="37">
        <f t="shared" si="8"/>
        <v>0</v>
      </c>
      <c r="V23" s="37">
        <f t="shared" si="8"/>
        <v>12997.514999999999</v>
      </c>
      <c r="W23" s="37">
        <f t="shared" si="8"/>
        <v>0</v>
      </c>
      <c r="X23" s="37">
        <f t="shared" si="8"/>
        <v>9988.0630000000001</v>
      </c>
      <c r="Y23" s="37">
        <f t="shared" si="8"/>
        <v>0</v>
      </c>
      <c r="Z23" s="37">
        <f t="shared" si="8"/>
        <v>8322.9699999999993</v>
      </c>
      <c r="AA23" s="37">
        <f t="shared" si="8"/>
        <v>0</v>
      </c>
      <c r="AB23" s="37">
        <f t="shared" si="8"/>
        <v>8959.8719999999994</v>
      </c>
      <c r="AC23" s="37">
        <f t="shared" si="8"/>
        <v>0</v>
      </c>
      <c r="AD23" s="37">
        <f t="shared" si="8"/>
        <v>8303.7649999999994</v>
      </c>
      <c r="AE23" s="37">
        <f t="shared" si="8"/>
        <v>0</v>
      </c>
      <c r="AF23" s="37">
        <f t="shared" si="8"/>
        <v>10412.315000000001</v>
      </c>
      <c r="AG23" s="37">
        <f t="shared" si="8"/>
        <v>0</v>
      </c>
      <c r="AH23" s="75" t="s">
        <v>49</v>
      </c>
      <c r="AI23" s="31"/>
    </row>
    <row r="24" spans="1:35" s="46" customFormat="1" ht="115.5" customHeight="1" x14ac:dyDescent="0.25">
      <c r="A24" s="81"/>
      <c r="B24" s="72"/>
      <c r="C24" s="36" t="s">
        <v>31</v>
      </c>
      <c r="D24" s="38">
        <f>SUM(J24,L24,N24,P24,R24,T24,V24,X24,Z24,AB24,AD24,AF24)</f>
        <v>126388.8</v>
      </c>
      <c r="E24" s="38">
        <f>J24</f>
        <v>17145.027999999998</v>
      </c>
      <c r="F24" s="38">
        <f>G24</f>
        <v>8806.2240000000002</v>
      </c>
      <c r="G24" s="38">
        <f>SUM(K24,M24,O24,Q24,S24,U24,W24,Y24,AA24,AC24,AE24,AG24)</f>
        <v>8806.2240000000002</v>
      </c>
      <c r="H24" s="38">
        <f>IFERROR(G24/D24*100,0)</f>
        <v>6.9675667464205686</v>
      </c>
      <c r="I24" s="38">
        <f>IFERROR(G24/E24*100,0)</f>
        <v>51.36313571491398</v>
      </c>
      <c r="J24" s="35">
        <v>17145.027999999998</v>
      </c>
      <c r="K24" s="35">
        <v>8806.2240000000002</v>
      </c>
      <c r="L24" s="35">
        <v>10634.566000000001</v>
      </c>
      <c r="M24" s="35">
        <v>0</v>
      </c>
      <c r="N24" s="35">
        <v>8458.0830000000005</v>
      </c>
      <c r="O24" s="35">
        <v>0</v>
      </c>
      <c r="P24" s="35">
        <v>13071.57</v>
      </c>
      <c r="Q24" s="35">
        <v>0</v>
      </c>
      <c r="R24" s="35">
        <v>9696.7900000000009</v>
      </c>
      <c r="S24" s="35">
        <v>0</v>
      </c>
      <c r="T24" s="35">
        <v>8398.2630000000008</v>
      </c>
      <c r="U24" s="35">
        <v>0</v>
      </c>
      <c r="V24" s="35">
        <v>12997.514999999999</v>
      </c>
      <c r="W24" s="35">
        <v>0</v>
      </c>
      <c r="X24" s="35">
        <v>9988.0630000000001</v>
      </c>
      <c r="Y24" s="35">
        <v>0</v>
      </c>
      <c r="Z24" s="35">
        <v>8322.9699999999993</v>
      </c>
      <c r="AA24" s="35">
        <v>0</v>
      </c>
      <c r="AB24" s="35">
        <v>8959.8719999999994</v>
      </c>
      <c r="AC24" s="35">
        <v>0</v>
      </c>
      <c r="AD24" s="35">
        <v>8303.7649999999994</v>
      </c>
      <c r="AE24" s="35">
        <v>0</v>
      </c>
      <c r="AF24" s="35">
        <v>10412.315000000001</v>
      </c>
      <c r="AG24" s="35">
        <v>0</v>
      </c>
      <c r="AH24" s="78"/>
      <c r="AI24" s="45"/>
    </row>
    <row r="25" spans="1:35" s="13" customFormat="1" x14ac:dyDescent="0.25">
      <c r="C25" s="33"/>
    </row>
  </sheetData>
  <mergeCells count="40">
    <mergeCell ref="AH13:AH14"/>
    <mergeCell ref="AH18:AH21"/>
    <mergeCell ref="AH23:AH24"/>
    <mergeCell ref="AH16:AH17"/>
    <mergeCell ref="A23:A24"/>
    <mergeCell ref="B23:B24"/>
    <mergeCell ref="B15:AG15"/>
    <mergeCell ref="A16:A17"/>
    <mergeCell ref="B16:B17"/>
    <mergeCell ref="A18:A21"/>
    <mergeCell ref="B18:B21"/>
    <mergeCell ref="B22:AG22"/>
    <mergeCell ref="AH4:AH6"/>
    <mergeCell ref="A8:A11"/>
    <mergeCell ref="B8:B11"/>
    <mergeCell ref="B12:AG12"/>
    <mergeCell ref="A13:A14"/>
    <mergeCell ref="B13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2025-05-26T11:35:02Z</dcterms:modified>
</cp:coreProperties>
</file>