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N:\УЖКХ\Цыганкова И.А\ПРОГРАММЫ К БЮДЖЕТУ\Сетевые графики\2026 год\МП ФКГС\"/>
    </mc:Choice>
  </mc:AlternateContent>
  <bookViews>
    <workbookView xWindow="0" yWindow="0" windowWidth="28800" windowHeight="11700"/>
  </bookViews>
  <sheets>
    <sheet name="3. ФКГ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F10" i="1"/>
  <c r="E10" i="1"/>
  <c r="E9" i="1" l="1"/>
  <c r="E11" i="1"/>
  <c r="E15" i="1"/>
  <c r="E16" i="1"/>
  <c r="E14" i="1"/>
  <c r="E21" i="1"/>
  <c r="Q22" i="1"/>
  <c r="R22" i="1"/>
  <c r="S22" i="1"/>
  <c r="T22" i="1"/>
  <c r="U22" i="1"/>
  <c r="G27" i="1"/>
  <c r="I27" i="1" s="1"/>
  <c r="E27" i="1"/>
  <c r="D27" i="1"/>
  <c r="G26" i="1"/>
  <c r="I26" i="1" s="1"/>
  <c r="E26" i="1"/>
  <c r="E25" i="1" s="1"/>
  <c r="D26" i="1"/>
  <c r="D25" i="1" s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G25" i="1"/>
  <c r="I25" i="1" s="1"/>
  <c r="G23" i="1"/>
  <c r="G22" i="1" s="1"/>
  <c r="E23" i="1"/>
  <c r="E22" i="1" s="1"/>
  <c r="D23" i="1"/>
  <c r="AG22" i="1"/>
  <c r="AF22" i="1"/>
  <c r="AE22" i="1"/>
  <c r="AD22" i="1"/>
  <c r="AC22" i="1"/>
  <c r="AB22" i="1"/>
  <c r="AA22" i="1"/>
  <c r="Z22" i="1"/>
  <c r="Y22" i="1"/>
  <c r="X22" i="1"/>
  <c r="W22" i="1"/>
  <c r="V22" i="1"/>
  <c r="P22" i="1"/>
  <c r="O22" i="1"/>
  <c r="N22" i="1"/>
  <c r="M22" i="1"/>
  <c r="L22" i="1"/>
  <c r="K22" i="1"/>
  <c r="J22" i="1"/>
  <c r="G21" i="1"/>
  <c r="G20" i="1" s="1"/>
  <c r="E20" i="1"/>
  <c r="D21" i="1"/>
  <c r="D20" i="1" s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G19" i="1"/>
  <c r="I19" i="1" s="1"/>
  <c r="E19" i="1"/>
  <c r="D19" i="1"/>
  <c r="D17" i="1" s="1"/>
  <c r="G18" i="1"/>
  <c r="F18" i="1" s="1"/>
  <c r="E18" i="1"/>
  <c r="D18" i="1"/>
  <c r="H18" i="1" s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AG13" i="1"/>
  <c r="Y11" i="1"/>
  <c r="U13" i="1"/>
  <c r="D16" i="1"/>
  <c r="G10" i="1"/>
  <c r="D15" i="1"/>
  <c r="G14" i="1"/>
  <c r="F14" i="1" s="1"/>
  <c r="F9" i="1" s="1"/>
  <c r="D14" i="1"/>
  <c r="AF13" i="1"/>
  <c r="AE13" i="1"/>
  <c r="AD13" i="1"/>
  <c r="AC13" i="1"/>
  <c r="AB13" i="1"/>
  <c r="AA13" i="1"/>
  <c r="Z13" i="1"/>
  <c r="X13" i="1"/>
  <c r="W13" i="1"/>
  <c r="V13" i="1"/>
  <c r="T13" i="1"/>
  <c r="S13" i="1"/>
  <c r="R13" i="1"/>
  <c r="Q13" i="1"/>
  <c r="P13" i="1"/>
  <c r="O13" i="1"/>
  <c r="N13" i="1"/>
  <c r="M13" i="1"/>
  <c r="L13" i="1"/>
  <c r="K13" i="1"/>
  <c r="J13" i="1"/>
  <c r="AF11" i="1"/>
  <c r="AE11" i="1"/>
  <c r="AD11" i="1"/>
  <c r="AC11" i="1"/>
  <c r="AB11" i="1"/>
  <c r="AA11" i="1"/>
  <c r="Z11" i="1"/>
  <c r="X11" i="1"/>
  <c r="W11" i="1"/>
  <c r="V11" i="1"/>
  <c r="U11" i="1"/>
  <c r="T11" i="1"/>
  <c r="S11" i="1"/>
  <c r="R11" i="1"/>
  <c r="Q11" i="1"/>
  <c r="O11" i="1"/>
  <c r="N11" i="1"/>
  <c r="M11" i="1"/>
  <c r="L11" i="1"/>
  <c r="L8" i="1" s="1"/>
  <c r="K11" i="1"/>
  <c r="J11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O8" i="1" s="1"/>
  <c r="N10" i="1"/>
  <c r="N8" i="1" s="1"/>
  <c r="M10" i="1"/>
  <c r="M8" i="1" s="1"/>
  <c r="L10" i="1"/>
  <c r="K10" i="1"/>
  <c r="K8" i="1" s="1"/>
  <c r="J10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D22" i="1" l="1"/>
  <c r="AB8" i="1"/>
  <c r="Y8" i="1"/>
  <c r="X8" i="1"/>
  <c r="T8" i="1"/>
  <c r="G9" i="1"/>
  <c r="I14" i="1"/>
  <c r="D9" i="1"/>
  <c r="E13" i="1"/>
  <c r="I15" i="1"/>
  <c r="Q8" i="1"/>
  <c r="D13" i="1"/>
  <c r="AA8" i="1"/>
  <c r="U8" i="1"/>
  <c r="AE8" i="1"/>
  <c r="V8" i="1"/>
  <c r="Z8" i="1"/>
  <c r="G17" i="1"/>
  <c r="W8" i="1"/>
  <c r="I10" i="1"/>
  <c r="AF8" i="1"/>
  <c r="S8" i="1"/>
  <c r="I18" i="1"/>
  <c r="AC8" i="1"/>
  <c r="R8" i="1"/>
  <c r="AD8" i="1"/>
  <c r="E17" i="1"/>
  <c r="H20" i="1"/>
  <c r="I20" i="1"/>
  <c r="H22" i="1"/>
  <c r="I22" i="1"/>
  <c r="Y13" i="1"/>
  <c r="G16" i="1"/>
  <c r="F23" i="1"/>
  <c r="F22" i="1" s="1"/>
  <c r="F26" i="1"/>
  <c r="H14" i="1"/>
  <c r="F19" i="1"/>
  <c r="F17" i="1" s="1"/>
  <c r="F21" i="1"/>
  <c r="F20" i="1" s="1"/>
  <c r="H23" i="1"/>
  <c r="H26" i="1"/>
  <c r="I23" i="1"/>
  <c r="AG11" i="1"/>
  <c r="AG8" i="1" s="1"/>
  <c r="D10" i="1"/>
  <c r="H17" i="1"/>
  <c r="H19" i="1"/>
  <c r="H21" i="1"/>
  <c r="H9" i="1"/>
  <c r="I21" i="1"/>
  <c r="F27" i="1"/>
  <c r="H15" i="1"/>
  <c r="H25" i="1"/>
  <c r="H27" i="1"/>
  <c r="J8" i="1"/>
  <c r="P11" i="1"/>
  <c r="D11" i="1" s="1"/>
  <c r="I9" i="1" l="1"/>
  <c r="D8" i="1"/>
  <c r="I17" i="1"/>
  <c r="H10" i="1"/>
  <c r="F25" i="1"/>
  <c r="E8" i="1"/>
  <c r="P8" i="1"/>
  <c r="G13" i="1"/>
  <c r="I16" i="1"/>
  <c r="H16" i="1"/>
  <c r="G11" i="1"/>
  <c r="F16" i="1"/>
  <c r="F11" i="1" s="1"/>
  <c r="H11" i="1" l="1"/>
  <c r="I11" i="1"/>
  <c r="G8" i="1"/>
  <c r="F13" i="1"/>
  <c r="I13" i="1"/>
  <c r="H13" i="1"/>
  <c r="F8" i="1"/>
  <c r="I8" i="1" l="1"/>
  <c r="H8" i="1"/>
</calcChain>
</file>

<file path=xl/comments1.xml><?xml version="1.0" encoding="utf-8"?>
<comments xmlns="http://schemas.openxmlformats.org/spreadsheetml/2006/main">
  <authors>
    <author>Митина Екатерина Сергеевна</author>
  </authors>
  <commentList>
    <comment ref="B25" authorId="0" shapeId="0">
      <text>
        <r>
          <rPr>
            <b/>
            <sz val="9"/>
            <color indexed="81"/>
            <rFont val="Tahoma"/>
            <family val="2"/>
            <charset val="204"/>
          </rPr>
          <t>Митина Екатерина Сергеевна: Реализация данного проекта предусмотрена в 2027 году (фин.средств на 2026 год нет)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<sst xmlns="http://schemas.openxmlformats.org/spreadsheetml/2006/main" count="81" uniqueCount="44">
  <si>
    <t xml:space="preserve">Отчет о ходе реализации муниципальной программы </t>
  </si>
  <si>
    <t xml:space="preserve"> "Формирование комфортной городской среды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</si>
  <si>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</si>
  <si>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</si>
  <si>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</si>
  <si>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</si>
  <si>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</si>
  <si>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</si>
  <si>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</si>
  <si>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</si>
  <si>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</si>
  <si>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</si>
  <si>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</si>
  <si>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</si>
  <si>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</si>
  <si>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</si>
  <si>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</si>
  <si>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</si>
  <si>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</si>
  <si>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</si>
  <si>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</si>
  <si>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</si>
  <si>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</si>
  <si>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</si>
  <si>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</si>
  <si>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</si>
  <si>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</si>
  <si>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</si>
  <si>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</si>
  <si>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</si>
  <si>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</si>
  <si>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</si>
  <si>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(подпрограмма) Повышение уровня благоустройства общественных территорий города Когалыма</t>
  </si>
  <si>
    <t>РП 1.1</t>
  </si>
  <si>
    <t>Региональный проект «Формирование комфортной городской среды» / Реализация программ формирования современной городской среды</t>
  </si>
  <si>
    <t>ПК 1.1</t>
  </si>
  <si>
    <t xml:space="preserve">Муниципальный проект «Сквер вблизи СК «Олимп» </t>
  </si>
  <si>
    <t xml:space="preserve"> 1.1</t>
  </si>
  <si>
    <t xml:space="preserve"> 1.2</t>
  </si>
  <si>
    <t xml:space="preserve">Комплекс процессных мероприятий «Участие объектов благоустройства в конкурсных
мероприятиях» </t>
  </si>
  <si>
    <t>Направление (подпрограмма) Градостроительное обеспечение и комплексное развитие территорий</t>
  </si>
  <si>
    <t xml:space="preserve"> РП 2.1</t>
  </si>
  <si>
    <t>Региональный проект «Национальная система пространственных данных» / Выполнение комплексных кадастровых работ</t>
  </si>
  <si>
    <t>Комплекс процессных мероприятий «Благоустройство городских территорий в городе
Когалыме»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</si>
</sst>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165" fontId="2" fillId="0" borderId="9" xfId="1" applyNumberFormat="1" applyFont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166" fontId="2" fillId="0" borderId="9" xfId="1" applyNumberFormat="1" applyFont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4" fillId="0" borderId="9" xfId="1" applyFont="1" applyBorder="1" applyAlignment="1" applyProtection="1">
      <alignment vertical="center"/>
    </xf>
    <xf numFmtId="0" fontId="4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vertical="center" wrapText="1"/>
    </xf>
    <xf numFmtId="166" fontId="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2" fillId="0" borderId="9" xfId="1" applyFont="1" applyBorder="1" applyAlignment="1" applyProtection="1">
      <alignment horizontal="left" vertical="center" wrapText="1"/>
    </xf>
    <xf numFmtId="0" fontId="5" fillId="0" borderId="2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left" vertical="center" wrapText="1"/>
    </xf>
    <xf numFmtId="166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6" fillId="0" borderId="2" xfId="1" applyFont="1" applyBorder="1" applyAlignment="1" applyProtection="1">
      <alignment horizontal="left" vertical="center" wrapText="1"/>
    </xf>
    <xf numFmtId="0" fontId="7" fillId="0" borderId="5" xfId="1" applyFont="1" applyBorder="1" applyAlignment="1" applyProtection="1">
      <alignment horizontal="left" vertical="center" wrapText="1"/>
    </xf>
    <xf numFmtId="0" fontId="7" fillId="0" borderId="6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vertical="center" wrapText="1"/>
    </xf>
    <xf numFmtId="0" fontId="5" fillId="0" borderId="9" xfId="1" applyFont="1" applyBorder="1" applyAlignment="1" applyProtection="1">
      <alignment vertical="center" wrapText="1"/>
    </xf>
    <xf numFmtId="0" fontId="4" fillId="2" borderId="9" xfId="1" applyFont="1" applyFill="1" applyBorder="1" applyAlignment="1" applyProtection="1">
      <alignment vertical="center"/>
    </xf>
    <xf numFmtId="0" fontId="4" fillId="2" borderId="9" xfId="1" applyFont="1" applyFill="1" applyBorder="1" applyAlignment="1" applyProtection="1">
      <alignment vertical="center" wrapText="1"/>
    </xf>
    <xf numFmtId="166" fontId="4" fillId="0" borderId="0" xfId="1" applyNumberFormat="1" applyFont="1" applyFill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3" fillId="2" borderId="9" xfId="1" applyFont="1" applyFill="1" applyBorder="1" applyAlignment="1" applyProtection="1">
      <alignment horizontal="left" vertical="center" wrapText="1"/>
    </xf>
    <xf numFmtId="166" fontId="3" fillId="2" borderId="9" xfId="1" applyNumberFormat="1" applyFont="1" applyFill="1" applyBorder="1" applyAlignment="1" applyProtection="1">
      <alignment horizontal="center" vertical="center"/>
    </xf>
    <xf numFmtId="166" fontId="3" fillId="2" borderId="9" xfId="1" applyNumberFormat="1" applyFont="1" applyFill="1" applyBorder="1" applyAlignment="1" applyProtection="1">
      <alignment horizontal="center" vertical="center"/>
      <protection locked="0"/>
    </xf>
    <xf numFmtId="0" fontId="3" fillId="2" borderId="9" xfId="1" applyFont="1" applyFill="1" applyBorder="1" applyAlignment="1" applyProtection="1">
      <alignment vertical="center" wrapText="1"/>
    </xf>
    <xf numFmtId="166" fontId="2" fillId="0" borderId="0" xfId="1" applyNumberFormat="1" applyFont="1" applyFill="1" applyAlignment="1" applyProtection="1">
      <alignment vertical="center"/>
    </xf>
    <xf numFmtId="0" fontId="2" fillId="2" borderId="9" xfId="1" applyFont="1" applyFill="1" applyBorder="1" applyAlignment="1" applyProtection="1">
      <alignment horizontal="left" vertical="center" wrapText="1"/>
    </xf>
    <xf numFmtId="166" fontId="2" fillId="2" borderId="9" xfId="1" applyNumberFormat="1" applyFont="1" applyFill="1" applyBorder="1" applyAlignment="1" applyProtection="1">
      <alignment horizontal="center" vertical="center"/>
    </xf>
    <xf numFmtId="166" fontId="2" fillId="2" borderId="9" xfId="1" applyNumberFormat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vertical="center" wrapText="1"/>
    </xf>
    <xf numFmtId="0" fontId="4" fillId="0" borderId="0" xfId="1" applyFont="1" applyProtection="1"/>
    <xf numFmtId="0" fontId="4" fillId="0" borderId="0" xfId="1" applyFont="1" applyAlignment="1" applyProtection="1">
      <alignment vertical="top"/>
    </xf>
    <xf numFmtId="166" fontId="4" fillId="0" borderId="9" xfId="1" applyNumberFormat="1" applyFont="1" applyBorder="1" applyAlignment="1" applyProtection="1">
      <alignment horizontal="center" vertical="center"/>
    </xf>
    <xf numFmtId="0" fontId="10" fillId="0" borderId="9" xfId="1" applyFont="1" applyBorder="1" applyAlignment="1" applyProtection="1">
      <alignment horizontal="left" vertical="center" wrapText="1"/>
    </xf>
    <xf numFmtId="166" fontId="10" fillId="0" borderId="9" xfId="1" applyNumberFormat="1" applyFont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horizontal="left" vertical="center" wrapText="1"/>
    </xf>
    <xf numFmtId="166" fontId="4" fillId="0" borderId="9" xfId="1" applyNumberFormat="1" applyFont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>
      <alignment horizontal="left" vertical="center" wrapText="1"/>
    </xf>
    <xf numFmtId="166" fontId="10" fillId="0" borderId="9" xfId="1" applyNumberFormat="1" applyFont="1" applyBorder="1" applyAlignment="1" applyProtection="1">
      <alignment horizontal="center" vertical="center"/>
      <protection locked="0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 wrapText="1"/>
    </xf>
    <xf numFmtId="0" fontId="10" fillId="0" borderId="6" xfId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/>
    </xf>
    <xf numFmtId="0" fontId="10" fillId="0" borderId="5" xfId="1" applyFont="1" applyBorder="1" applyAlignment="1" applyProtection="1">
      <alignment horizontal="center" vertical="center"/>
    </xf>
    <xf numFmtId="0" fontId="10" fillId="0" borderId="6" xfId="1" applyFont="1" applyBorder="1" applyAlignment="1" applyProtection="1">
      <alignment horizontal="center" vertical="center"/>
    </xf>
    <xf numFmtId="16" fontId="3" fillId="0" borderId="2" xfId="1" applyNumberFormat="1" applyFont="1" applyBorder="1" applyAlignment="1" applyProtection="1">
      <alignment horizontal="center" vertical="center"/>
    </xf>
    <xf numFmtId="16" fontId="3" fillId="0" borderId="6" xfId="1" applyNumberFormat="1" applyFont="1" applyBorder="1" applyAlignment="1" applyProtection="1">
      <alignment horizontal="center" vertical="center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6" xfId="1" applyFont="1" applyBorder="1" applyAlignment="1" applyProtection="1">
      <alignment horizontal="center" vertical="center" wrapText="1"/>
    </xf>
    <xf numFmtId="0" fontId="2" fillId="2" borderId="10" xfId="1" applyFont="1" applyFill="1" applyBorder="1" applyAlignment="1" applyProtection="1">
      <alignment horizontal="left" vertical="center" wrapText="1"/>
    </xf>
    <xf numFmtId="0" fontId="2" fillId="2" borderId="11" xfId="1" applyFont="1" applyFill="1" applyBorder="1" applyAlignment="1" applyProtection="1">
      <alignment horizontal="left" vertical="center" wrapText="1"/>
    </xf>
    <xf numFmtId="0" fontId="2" fillId="2" borderId="12" xfId="1" applyFont="1" applyFill="1" applyBorder="1" applyAlignment="1" applyProtection="1">
      <alignment horizontal="left" vertical="center" wrapText="1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6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3" fillId="0" borderId="6" xfId="1" applyFont="1" applyBorder="1" applyAlignment="1" applyProtection="1">
      <alignment horizontal="center" vertical="center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164" fontId="3" fillId="0" borderId="8" xfId="1" applyNumberFormat="1" applyFont="1" applyBorder="1" applyAlignment="1" applyProtection="1">
      <alignment horizontal="center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6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0" fontId="3" fillId="0" borderId="5" xfId="1" applyFont="1" applyBorder="1" applyAlignment="1" applyProtection="1">
      <alignment horizontal="center" vertical="top" wrapText="1"/>
    </xf>
    <xf numFmtId="0" fontId="3" fillId="0" borderId="6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I27"/>
  <sheetViews>
    <sheetView tabSelected="1" zoomScale="8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16" sqref="G16"/>
    </sheetView>
  </sheetViews>
  <sheetFormatPr defaultColWidth="9.140625" defaultRowHeight="15.75" x14ac:dyDescent="0.25"/>
  <cols>
    <col min="1" max="1" width="9.85546875" style="59" customWidth="1"/>
    <col min="2" max="2" width="42.140625" style="59" customWidth="1"/>
    <col min="3" max="3" width="18.5703125" style="60" customWidth="1"/>
    <col min="4" max="4" width="18" style="59" customWidth="1"/>
    <col min="5" max="5" width="14.7109375" style="59" customWidth="1"/>
    <col min="6" max="6" width="15" style="59" customWidth="1"/>
    <col min="7" max="7" width="16" style="59" customWidth="1"/>
    <col min="8" max="8" width="15.7109375" style="59" customWidth="1"/>
    <col min="9" max="9" width="13.5703125" style="59" customWidth="1"/>
    <col min="10" max="10" width="14.28515625" style="59" customWidth="1"/>
    <col min="11" max="11" width="13.5703125" style="59" customWidth="1"/>
    <col min="12" max="12" width="13.85546875" style="59" customWidth="1"/>
    <col min="13" max="13" width="13" style="59" customWidth="1"/>
    <col min="14" max="14" width="13.42578125" style="59" customWidth="1"/>
    <col min="15" max="15" width="11.5703125" style="59" customWidth="1"/>
    <col min="16" max="16" width="13.42578125" style="59" customWidth="1"/>
    <col min="17" max="17" width="11.5703125" style="59" customWidth="1"/>
    <col min="18" max="18" width="13" style="59" customWidth="1"/>
    <col min="19" max="19" width="14.42578125" style="59" customWidth="1"/>
    <col min="20" max="20" width="13" style="59" customWidth="1"/>
    <col min="21" max="21" width="11.5703125" style="59" customWidth="1"/>
    <col min="22" max="22" width="14.28515625" style="59" customWidth="1"/>
    <col min="23" max="23" width="13" style="59" customWidth="1"/>
    <col min="24" max="25" width="13.5703125" style="59" customWidth="1"/>
    <col min="26" max="26" width="16.140625" style="59" customWidth="1"/>
    <col min="27" max="27" width="15.140625" style="59" customWidth="1"/>
    <col min="28" max="28" width="14.85546875" style="59" customWidth="1"/>
    <col min="29" max="29" width="11.5703125" style="59" customWidth="1"/>
    <col min="30" max="30" width="13.42578125" style="59" customWidth="1"/>
    <col min="31" max="32" width="11.5703125" style="59" customWidth="1"/>
    <col min="33" max="33" width="12.85546875" style="59" customWidth="1"/>
    <col min="34" max="34" width="38.5703125" style="59" customWidth="1"/>
    <col min="35" max="16384" width="9.140625" style="59"/>
  </cols>
  <sheetData>
    <row r="1" spans="1:35" s="1" customForma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104" t="s">
        <v>0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5" s="1" customFormat="1" x14ac:dyDescent="0.25">
      <c r="C3" s="105" t="s">
        <v>1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8"/>
      <c r="U3" s="8"/>
      <c r="V3" s="8"/>
      <c r="W3" s="8"/>
      <c r="X3" s="8"/>
      <c r="Y3" s="8"/>
      <c r="Z3" s="8"/>
      <c r="AA3" s="8"/>
      <c r="AB3" s="8"/>
      <c r="AC3" s="8"/>
      <c r="AD3" s="9"/>
      <c r="AE3" s="9"/>
      <c r="AF3" s="9"/>
      <c r="AG3" s="9" t="s">
        <v>2</v>
      </c>
      <c r="AH3" s="9"/>
    </row>
    <row r="4" spans="1:35" s="1" customFormat="1" x14ac:dyDescent="0.25">
      <c r="A4" s="106" t="s">
        <v>3</v>
      </c>
      <c r="B4" s="109" t="s">
        <v>4</v>
      </c>
      <c r="C4" s="109" t="s">
        <v>5</v>
      </c>
      <c r="D4" s="112" t="s">
        <v>6</v>
      </c>
      <c r="E4" s="112" t="s">
        <v>6</v>
      </c>
      <c r="F4" s="112" t="s">
        <v>7</v>
      </c>
      <c r="G4" s="112" t="s">
        <v>8</v>
      </c>
      <c r="H4" s="100" t="s">
        <v>9</v>
      </c>
      <c r="I4" s="101"/>
      <c r="J4" s="100" t="s">
        <v>10</v>
      </c>
      <c r="K4" s="101"/>
      <c r="L4" s="100" t="s">
        <v>11</v>
      </c>
      <c r="M4" s="101"/>
      <c r="N4" s="100" t="s">
        <v>12</v>
      </c>
      <c r="O4" s="101"/>
      <c r="P4" s="100" t="s">
        <v>13</v>
      </c>
      <c r="Q4" s="101"/>
      <c r="R4" s="100" t="s">
        <v>14</v>
      </c>
      <c r="S4" s="101"/>
      <c r="T4" s="100" t="s">
        <v>15</v>
      </c>
      <c r="U4" s="101"/>
      <c r="V4" s="100" t="s">
        <v>16</v>
      </c>
      <c r="W4" s="101"/>
      <c r="X4" s="100" t="s">
        <v>17</v>
      </c>
      <c r="Y4" s="101"/>
      <c r="Z4" s="100" t="s">
        <v>18</v>
      </c>
      <c r="AA4" s="101"/>
      <c r="AB4" s="100" t="s">
        <v>19</v>
      </c>
      <c r="AC4" s="101"/>
      <c r="AD4" s="100" t="s">
        <v>20</v>
      </c>
      <c r="AE4" s="101"/>
      <c r="AF4" s="100" t="s">
        <v>21</v>
      </c>
      <c r="AG4" s="101"/>
      <c r="AH4" s="76" t="s">
        <v>22</v>
      </c>
    </row>
    <row r="5" spans="1:35" s="1" customFormat="1" ht="39" customHeight="1" x14ac:dyDescent="0.25">
      <c r="A5" s="107"/>
      <c r="B5" s="110"/>
      <c r="C5" s="110"/>
      <c r="D5" s="113"/>
      <c r="E5" s="113"/>
      <c r="F5" s="113"/>
      <c r="G5" s="113"/>
      <c r="H5" s="102"/>
      <c r="I5" s="103"/>
      <c r="J5" s="102"/>
      <c r="K5" s="103"/>
      <c r="L5" s="102"/>
      <c r="M5" s="103"/>
      <c r="N5" s="102"/>
      <c r="O5" s="103"/>
      <c r="P5" s="102"/>
      <c r="Q5" s="103"/>
      <c r="R5" s="102"/>
      <c r="S5" s="103"/>
      <c r="T5" s="102"/>
      <c r="U5" s="103"/>
      <c r="V5" s="102"/>
      <c r="W5" s="103"/>
      <c r="X5" s="102"/>
      <c r="Y5" s="103"/>
      <c r="Z5" s="102"/>
      <c r="AA5" s="103"/>
      <c r="AB5" s="102"/>
      <c r="AC5" s="103"/>
      <c r="AD5" s="102"/>
      <c r="AE5" s="103"/>
      <c r="AF5" s="102"/>
      <c r="AG5" s="103"/>
      <c r="AH5" s="87"/>
    </row>
    <row r="6" spans="1:35" s="1" customFormat="1" ht="47.25" x14ac:dyDescent="0.25">
      <c r="A6" s="108"/>
      <c r="B6" s="111"/>
      <c r="C6" s="111"/>
      <c r="D6" s="10">
        <v>2026</v>
      </c>
      <c r="E6" s="11">
        <v>46082</v>
      </c>
      <c r="F6" s="11">
        <v>46082</v>
      </c>
      <c r="G6" s="11">
        <v>46082</v>
      </c>
      <c r="H6" s="12" t="s">
        <v>23</v>
      </c>
      <c r="I6" s="12" t="s">
        <v>24</v>
      </c>
      <c r="J6" s="12" t="s">
        <v>25</v>
      </c>
      <c r="K6" s="12" t="s">
        <v>26</v>
      </c>
      <c r="L6" s="12" t="s">
        <v>25</v>
      </c>
      <c r="M6" s="12" t="s">
        <v>26</v>
      </c>
      <c r="N6" s="12" t="s">
        <v>25</v>
      </c>
      <c r="O6" s="12" t="s">
        <v>26</v>
      </c>
      <c r="P6" s="12" t="s">
        <v>25</v>
      </c>
      <c r="Q6" s="12" t="s">
        <v>26</v>
      </c>
      <c r="R6" s="12" t="s">
        <v>25</v>
      </c>
      <c r="S6" s="12" t="s">
        <v>26</v>
      </c>
      <c r="T6" s="12" t="s">
        <v>25</v>
      </c>
      <c r="U6" s="12" t="s">
        <v>26</v>
      </c>
      <c r="V6" s="12" t="s">
        <v>25</v>
      </c>
      <c r="W6" s="12" t="s">
        <v>26</v>
      </c>
      <c r="X6" s="12" t="s">
        <v>25</v>
      </c>
      <c r="Y6" s="12" t="s">
        <v>26</v>
      </c>
      <c r="Z6" s="12" t="s">
        <v>25</v>
      </c>
      <c r="AA6" s="12" t="s">
        <v>26</v>
      </c>
      <c r="AB6" s="12" t="s">
        <v>25</v>
      </c>
      <c r="AC6" s="12" t="s">
        <v>26</v>
      </c>
      <c r="AD6" s="12" t="s">
        <v>25</v>
      </c>
      <c r="AE6" s="12" t="s">
        <v>26</v>
      </c>
      <c r="AF6" s="12" t="s">
        <v>25</v>
      </c>
      <c r="AG6" s="12" t="s">
        <v>26</v>
      </c>
      <c r="AH6" s="77"/>
    </row>
    <row r="7" spans="1:35" s="1" customForma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  <c r="AH7" s="13">
        <v>34</v>
      </c>
    </row>
    <row r="8" spans="1:35" s="18" customFormat="1" ht="27.75" customHeight="1" x14ac:dyDescent="0.25">
      <c r="A8" s="88"/>
      <c r="B8" s="91" t="s">
        <v>27</v>
      </c>
      <c r="C8" s="14" t="s">
        <v>28</v>
      </c>
      <c r="D8" s="15">
        <f>D9+D10+D11</f>
        <v>484882.7</v>
      </c>
      <c r="E8" s="15">
        <f>E9+E10+E11</f>
        <v>0</v>
      </c>
      <c r="F8" s="15">
        <f t="shared" ref="F8:G8" si="0">F9+F10+F11</f>
        <v>0</v>
      </c>
      <c r="G8" s="15">
        <f t="shared" si="0"/>
        <v>0</v>
      </c>
      <c r="H8" s="15">
        <f>IFERROR(G8/D8*100,0)</f>
        <v>0</v>
      </c>
      <c r="I8" s="15">
        <f>IFERROR(G8/E8*100,0)</f>
        <v>0</v>
      </c>
      <c r="J8" s="16">
        <f>J9+J10+J11</f>
        <v>0</v>
      </c>
      <c r="K8" s="16">
        <f t="shared" ref="K8:AG8" si="1">K9+K10+K11</f>
        <v>0</v>
      </c>
      <c r="L8" s="16">
        <f t="shared" si="1"/>
        <v>0</v>
      </c>
      <c r="M8" s="16">
        <f t="shared" si="1"/>
        <v>0</v>
      </c>
      <c r="N8" s="16">
        <f>N9+N10+N11</f>
        <v>0</v>
      </c>
      <c r="O8" s="16">
        <f t="shared" si="1"/>
        <v>0</v>
      </c>
      <c r="P8" s="16">
        <f t="shared" si="1"/>
        <v>0</v>
      </c>
      <c r="Q8" s="16">
        <f t="shared" si="1"/>
        <v>0</v>
      </c>
      <c r="R8" s="16">
        <f t="shared" si="1"/>
        <v>0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34184.770000000004</v>
      </c>
      <c r="W8" s="16">
        <f t="shared" si="1"/>
        <v>0</v>
      </c>
      <c r="X8" s="16">
        <f t="shared" si="1"/>
        <v>68369.540000000008</v>
      </c>
      <c r="Y8" s="16">
        <f t="shared" si="1"/>
        <v>0</v>
      </c>
      <c r="Z8" s="16">
        <f t="shared" si="1"/>
        <v>108834.44</v>
      </c>
      <c r="AA8" s="16">
        <f t="shared" si="1"/>
        <v>0</v>
      </c>
      <c r="AB8" s="16">
        <f t="shared" si="1"/>
        <v>273493.95</v>
      </c>
      <c r="AC8" s="16">
        <f t="shared" si="1"/>
        <v>0</v>
      </c>
      <c r="AD8" s="16">
        <f t="shared" si="1"/>
        <v>0</v>
      </c>
      <c r="AE8" s="16">
        <f t="shared" si="1"/>
        <v>0</v>
      </c>
      <c r="AF8" s="16">
        <f t="shared" si="1"/>
        <v>0</v>
      </c>
      <c r="AG8" s="16">
        <f t="shared" si="1"/>
        <v>0</v>
      </c>
      <c r="AH8" s="17"/>
    </row>
    <row r="9" spans="1:35" s="23" customFormat="1" ht="47.25" customHeight="1" x14ac:dyDescent="0.25">
      <c r="A9" s="89"/>
      <c r="B9" s="92"/>
      <c r="C9" s="19" t="s">
        <v>29</v>
      </c>
      <c r="D9" s="20">
        <f>J9+L9+N9+P9+R9+T9+V9+X9+Z9+AB9+AD9+AF9</f>
        <v>104545</v>
      </c>
      <c r="E9" s="21">
        <f t="shared" ref="E9:E10" si="2">J9+L9+N9+P9+R9+T9</f>
        <v>0</v>
      </c>
      <c r="F9" s="20">
        <f>F14</f>
        <v>0</v>
      </c>
      <c r="G9" s="20">
        <f t="shared" ref="G9" si="3">G14</f>
        <v>0</v>
      </c>
      <c r="H9" s="20">
        <f t="shared" ref="H9" si="4">IFERROR(G9/D9*100,0)</f>
        <v>0</v>
      </c>
      <c r="I9" s="20">
        <f t="shared" ref="I9" si="5">IFERROR(G9/E9*100,0)</f>
        <v>0</v>
      </c>
      <c r="J9" s="20">
        <f t="shared" ref="J9:AG9" si="6">J14</f>
        <v>0</v>
      </c>
      <c r="K9" s="20">
        <f t="shared" si="6"/>
        <v>0</v>
      </c>
      <c r="L9" s="20">
        <f t="shared" si="6"/>
        <v>0</v>
      </c>
      <c r="M9" s="20">
        <f t="shared" si="6"/>
        <v>0</v>
      </c>
      <c r="N9" s="20">
        <f t="shared" si="6"/>
        <v>0</v>
      </c>
      <c r="O9" s="20">
        <f t="shared" si="6"/>
        <v>0</v>
      </c>
      <c r="P9" s="20">
        <f t="shared" si="6"/>
        <v>0</v>
      </c>
      <c r="Q9" s="20">
        <f t="shared" si="6"/>
        <v>0</v>
      </c>
      <c r="R9" s="20">
        <f t="shared" si="6"/>
        <v>0</v>
      </c>
      <c r="S9" s="20">
        <f t="shared" si="6"/>
        <v>0</v>
      </c>
      <c r="T9" s="20">
        <f t="shared" si="6"/>
        <v>0</v>
      </c>
      <c r="U9" s="20">
        <f t="shared" si="6"/>
        <v>0</v>
      </c>
      <c r="V9" s="20">
        <f t="shared" si="6"/>
        <v>10454.5</v>
      </c>
      <c r="W9" s="20">
        <f t="shared" si="6"/>
        <v>0</v>
      </c>
      <c r="X9" s="20">
        <f t="shared" si="6"/>
        <v>20909</v>
      </c>
      <c r="Y9" s="20">
        <f t="shared" si="6"/>
        <v>0</v>
      </c>
      <c r="Z9" s="20">
        <f t="shared" si="6"/>
        <v>20909</v>
      </c>
      <c r="AA9" s="20">
        <f t="shared" si="6"/>
        <v>0</v>
      </c>
      <c r="AB9" s="20">
        <f t="shared" si="6"/>
        <v>52272.5</v>
      </c>
      <c r="AC9" s="20">
        <f t="shared" si="6"/>
        <v>0</v>
      </c>
      <c r="AD9" s="20">
        <f t="shared" si="6"/>
        <v>0</v>
      </c>
      <c r="AE9" s="20">
        <f t="shared" si="6"/>
        <v>0</v>
      </c>
      <c r="AF9" s="20">
        <f t="shared" si="6"/>
        <v>0</v>
      </c>
      <c r="AG9" s="20">
        <f t="shared" si="6"/>
        <v>0</v>
      </c>
      <c r="AH9" s="22"/>
    </row>
    <row r="10" spans="1:35" s="23" customFormat="1" ht="58.5" customHeight="1" x14ac:dyDescent="0.25">
      <c r="A10" s="89"/>
      <c r="B10" s="92"/>
      <c r="C10" s="19" t="s">
        <v>30</v>
      </c>
      <c r="D10" s="20">
        <f t="shared" ref="D10" si="7">J10+L10+N10+P10+R10+T10+V10+X10+Z10+AB10+AD10+AF10</f>
        <v>163519</v>
      </c>
      <c r="E10" s="21">
        <f>J10+L10+N10+P10+R10+T10</f>
        <v>0</v>
      </c>
      <c r="F10" s="20">
        <f>F15+F26+F18</f>
        <v>0</v>
      </c>
      <c r="G10" s="20">
        <f t="shared" ref="G10" si="8">G15+G26+G18</f>
        <v>0</v>
      </c>
      <c r="H10" s="20">
        <f>IFERROR(G10/D10*100,0)</f>
        <v>0</v>
      </c>
      <c r="I10" s="20">
        <f>IFERROR(G10/E10*100,0)</f>
        <v>0</v>
      </c>
      <c r="J10" s="20">
        <f t="shared" ref="J10:AG10" si="9">J15+J26+J18</f>
        <v>0</v>
      </c>
      <c r="K10" s="20">
        <f t="shared" si="9"/>
        <v>0</v>
      </c>
      <c r="L10" s="20">
        <f t="shared" si="9"/>
        <v>0</v>
      </c>
      <c r="M10" s="20">
        <f t="shared" si="9"/>
        <v>0</v>
      </c>
      <c r="N10" s="20">
        <f t="shared" si="9"/>
        <v>0</v>
      </c>
      <c r="O10" s="20">
        <f t="shared" si="9"/>
        <v>0</v>
      </c>
      <c r="P10" s="20">
        <f t="shared" si="9"/>
        <v>0</v>
      </c>
      <c r="Q10" s="20">
        <f t="shared" si="9"/>
        <v>0</v>
      </c>
      <c r="R10" s="20">
        <f t="shared" si="9"/>
        <v>0</v>
      </c>
      <c r="S10" s="20">
        <f t="shared" si="9"/>
        <v>0</v>
      </c>
      <c r="T10" s="20">
        <f t="shared" si="9"/>
        <v>0</v>
      </c>
      <c r="U10" s="20">
        <f t="shared" si="9"/>
        <v>0</v>
      </c>
      <c r="V10" s="20">
        <f t="shared" si="9"/>
        <v>16351.9</v>
      </c>
      <c r="W10" s="20">
        <f t="shared" si="9"/>
        <v>0</v>
      </c>
      <c r="X10" s="20">
        <f t="shared" si="9"/>
        <v>32703.8</v>
      </c>
      <c r="Y10" s="20">
        <f t="shared" si="9"/>
        <v>0</v>
      </c>
      <c r="Z10" s="20">
        <f t="shared" si="9"/>
        <v>32703.8</v>
      </c>
      <c r="AA10" s="20">
        <f t="shared" si="9"/>
        <v>0</v>
      </c>
      <c r="AB10" s="20">
        <f t="shared" si="9"/>
        <v>81759.5</v>
      </c>
      <c r="AC10" s="20">
        <f t="shared" si="9"/>
        <v>0</v>
      </c>
      <c r="AD10" s="20">
        <f t="shared" si="9"/>
        <v>0</v>
      </c>
      <c r="AE10" s="20">
        <f t="shared" si="9"/>
        <v>0</v>
      </c>
      <c r="AF10" s="20">
        <f t="shared" si="9"/>
        <v>0</v>
      </c>
      <c r="AG10" s="20">
        <f t="shared" si="9"/>
        <v>0</v>
      </c>
      <c r="AH10" s="22"/>
    </row>
    <row r="11" spans="1:35" s="23" customFormat="1" ht="39.75" customHeight="1" x14ac:dyDescent="0.25">
      <c r="A11" s="90"/>
      <c r="B11" s="93"/>
      <c r="C11" s="19" t="s">
        <v>31</v>
      </c>
      <c r="D11" s="20">
        <f>J11+L11+N11+P11+R11+T11+V11+X11+Z11+AB11+AD11+AF11</f>
        <v>216818.7</v>
      </c>
      <c r="E11" s="21">
        <f>J11+L11+N11+P11+R11+T11</f>
        <v>0</v>
      </c>
      <c r="F11" s="20">
        <f t="shared" ref="F11:G11" si="10">F16+F19+F21+F23+F27</f>
        <v>0</v>
      </c>
      <c r="G11" s="20">
        <f t="shared" si="10"/>
        <v>0</v>
      </c>
      <c r="H11" s="20">
        <f>IFERROR(G11/D11*100,0)</f>
        <v>0</v>
      </c>
      <c r="I11" s="20">
        <f>IFERROR(G11/E11*100,0)</f>
        <v>0</v>
      </c>
      <c r="J11" s="20">
        <f t="shared" ref="J11:AG11" si="11">J16+J19+J21+J23+J27</f>
        <v>0</v>
      </c>
      <c r="K11" s="20">
        <f t="shared" si="11"/>
        <v>0</v>
      </c>
      <c r="L11" s="20">
        <f t="shared" si="11"/>
        <v>0</v>
      </c>
      <c r="M11" s="20">
        <f t="shared" si="11"/>
        <v>0</v>
      </c>
      <c r="N11" s="20">
        <f t="shared" si="11"/>
        <v>0</v>
      </c>
      <c r="O11" s="20">
        <f t="shared" si="11"/>
        <v>0</v>
      </c>
      <c r="P11" s="20">
        <f t="shared" si="11"/>
        <v>0</v>
      </c>
      <c r="Q11" s="20">
        <f t="shared" si="11"/>
        <v>0</v>
      </c>
      <c r="R11" s="20">
        <f t="shared" si="11"/>
        <v>0</v>
      </c>
      <c r="S11" s="20">
        <f t="shared" si="11"/>
        <v>0</v>
      </c>
      <c r="T11" s="20">
        <f t="shared" si="11"/>
        <v>0</v>
      </c>
      <c r="U11" s="20">
        <f t="shared" si="11"/>
        <v>0</v>
      </c>
      <c r="V11" s="20">
        <f t="shared" si="11"/>
        <v>7378.37</v>
      </c>
      <c r="W11" s="20">
        <f t="shared" si="11"/>
        <v>0</v>
      </c>
      <c r="X11" s="20">
        <f t="shared" si="11"/>
        <v>14756.74</v>
      </c>
      <c r="Y11" s="20">
        <f t="shared" si="11"/>
        <v>0</v>
      </c>
      <c r="Z11" s="20">
        <f t="shared" si="11"/>
        <v>55221.64</v>
      </c>
      <c r="AA11" s="20">
        <f t="shared" si="11"/>
        <v>0</v>
      </c>
      <c r="AB11" s="20">
        <f t="shared" si="11"/>
        <v>139461.95000000001</v>
      </c>
      <c r="AC11" s="20">
        <f t="shared" si="11"/>
        <v>0</v>
      </c>
      <c r="AD11" s="20">
        <f t="shared" si="11"/>
        <v>0</v>
      </c>
      <c r="AE11" s="20">
        <f t="shared" si="11"/>
        <v>0</v>
      </c>
      <c r="AF11" s="20">
        <f t="shared" si="11"/>
        <v>0</v>
      </c>
      <c r="AG11" s="20">
        <f t="shared" si="11"/>
        <v>0</v>
      </c>
      <c r="AH11" s="22"/>
    </row>
    <row r="12" spans="1:35" s="26" customFormat="1" ht="26.25" customHeight="1" x14ac:dyDescent="0.25">
      <c r="A12" s="24"/>
      <c r="B12" s="94" t="s">
        <v>32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6"/>
      <c r="AH12" s="25"/>
    </row>
    <row r="13" spans="1:35" s="31" customFormat="1" ht="33.75" customHeight="1" x14ac:dyDescent="0.25">
      <c r="A13" s="97" t="s">
        <v>33</v>
      </c>
      <c r="B13" s="76" t="s">
        <v>34</v>
      </c>
      <c r="C13" s="27" t="s">
        <v>28</v>
      </c>
      <c r="D13" s="28">
        <f>D15+D16+D14</f>
        <v>468882.7</v>
      </c>
      <c r="E13" s="28">
        <f>E15+E16+E14</f>
        <v>0</v>
      </c>
      <c r="F13" s="28">
        <f>F15+F16+F14</f>
        <v>0</v>
      </c>
      <c r="G13" s="28">
        <f t="shared" ref="G13:AG13" si="12">G15+G16+G14</f>
        <v>0</v>
      </c>
      <c r="H13" s="28">
        <f t="shared" ref="H13:H23" si="13">IFERROR(G13/D13*100,0)</f>
        <v>0</v>
      </c>
      <c r="I13" s="28">
        <f t="shared" ref="I13:I23" si="14">IFERROR(G13/E13*100,0)</f>
        <v>0</v>
      </c>
      <c r="J13" s="28">
        <f t="shared" si="12"/>
        <v>0</v>
      </c>
      <c r="K13" s="28">
        <f t="shared" si="12"/>
        <v>0</v>
      </c>
      <c r="L13" s="28">
        <f t="shared" si="12"/>
        <v>0</v>
      </c>
      <c r="M13" s="28">
        <f t="shared" si="12"/>
        <v>0</v>
      </c>
      <c r="N13" s="28">
        <f t="shared" si="12"/>
        <v>0</v>
      </c>
      <c r="O13" s="28">
        <f t="shared" si="12"/>
        <v>0</v>
      </c>
      <c r="P13" s="28">
        <f t="shared" si="12"/>
        <v>0</v>
      </c>
      <c r="Q13" s="28">
        <f t="shared" si="12"/>
        <v>0</v>
      </c>
      <c r="R13" s="28">
        <f t="shared" si="12"/>
        <v>0</v>
      </c>
      <c r="S13" s="28">
        <f t="shared" si="12"/>
        <v>0</v>
      </c>
      <c r="T13" s="28">
        <f t="shared" si="12"/>
        <v>0</v>
      </c>
      <c r="U13" s="28">
        <f t="shared" si="12"/>
        <v>0</v>
      </c>
      <c r="V13" s="28">
        <f t="shared" si="12"/>
        <v>34184.770000000004</v>
      </c>
      <c r="W13" s="28">
        <f t="shared" si="12"/>
        <v>0</v>
      </c>
      <c r="X13" s="28">
        <f t="shared" si="12"/>
        <v>68369.540000000008</v>
      </c>
      <c r="Y13" s="28">
        <f t="shared" si="12"/>
        <v>0</v>
      </c>
      <c r="Z13" s="28">
        <f t="shared" si="12"/>
        <v>108834.44</v>
      </c>
      <c r="AA13" s="28">
        <f t="shared" si="12"/>
        <v>0</v>
      </c>
      <c r="AB13" s="28">
        <f t="shared" si="12"/>
        <v>257493.95</v>
      </c>
      <c r="AC13" s="28">
        <f t="shared" si="12"/>
        <v>0</v>
      </c>
      <c r="AD13" s="28">
        <f t="shared" si="12"/>
        <v>0</v>
      </c>
      <c r="AE13" s="28">
        <f t="shared" si="12"/>
        <v>0</v>
      </c>
      <c r="AF13" s="28">
        <f t="shared" si="12"/>
        <v>0</v>
      </c>
      <c r="AG13" s="28">
        <f t="shared" si="12"/>
        <v>0</v>
      </c>
      <c r="AH13" s="29"/>
      <c r="AI13" s="30"/>
    </row>
    <row r="14" spans="1:35" s="31" customFormat="1" ht="57.75" customHeight="1" x14ac:dyDescent="0.25">
      <c r="A14" s="98"/>
      <c r="B14" s="87"/>
      <c r="C14" s="32" t="s">
        <v>29</v>
      </c>
      <c r="D14" s="21">
        <f>SUM(J14,L14,N14,P14,R14,T14,V14,X14,Z14,AB14,AD14,AF14)</f>
        <v>104545</v>
      </c>
      <c r="E14" s="21">
        <f>J14+L14+N14+P14+R14+T14</f>
        <v>0</v>
      </c>
      <c r="F14" s="21">
        <f>G14</f>
        <v>0</v>
      </c>
      <c r="G14" s="21">
        <f>SUM(K14,M14,O14,Q14,S14,U14,W14,Y14,AA14,AC14,AE14,AG14)</f>
        <v>0</v>
      </c>
      <c r="H14" s="21">
        <f t="shared" si="13"/>
        <v>0</v>
      </c>
      <c r="I14" s="21">
        <f t="shared" si="14"/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10454.5</v>
      </c>
      <c r="W14" s="21">
        <v>0</v>
      </c>
      <c r="X14" s="21">
        <v>20909</v>
      </c>
      <c r="Y14" s="21">
        <v>0</v>
      </c>
      <c r="Z14" s="21">
        <v>20909</v>
      </c>
      <c r="AA14" s="21">
        <v>0</v>
      </c>
      <c r="AB14" s="21">
        <v>52272.5</v>
      </c>
      <c r="AC14" s="21">
        <v>0</v>
      </c>
      <c r="AD14" s="21">
        <v>0</v>
      </c>
      <c r="AE14" s="21">
        <v>0</v>
      </c>
      <c r="AF14" s="21">
        <v>0</v>
      </c>
      <c r="AG14" s="21">
        <v>0</v>
      </c>
      <c r="AH14" s="33"/>
      <c r="AI14" s="30"/>
    </row>
    <row r="15" spans="1:35" s="31" customFormat="1" ht="47.25" x14ac:dyDescent="0.25">
      <c r="A15" s="98"/>
      <c r="B15" s="87"/>
      <c r="C15" s="32" t="s">
        <v>30</v>
      </c>
      <c r="D15" s="21">
        <f>SUM(J15,L15,N15,P15,R15,T15,V15,X15,Z15,AB15,AD15,AF15)</f>
        <v>163519</v>
      </c>
      <c r="E15" s="21">
        <f t="shared" ref="E15:E16" si="15">J15+L15+N15+P15+R15+T15</f>
        <v>0</v>
      </c>
      <c r="F15" s="21">
        <f>G15</f>
        <v>0</v>
      </c>
      <c r="G15" s="21">
        <f>SUM(K15,M15,O15,Q15,S15,U15,W15,Y15,AA15,AC15,AE15,AG15)</f>
        <v>0</v>
      </c>
      <c r="H15" s="21">
        <f t="shared" si="13"/>
        <v>0</v>
      </c>
      <c r="I15" s="21">
        <f t="shared" si="14"/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16351.9</v>
      </c>
      <c r="W15" s="34">
        <v>0</v>
      </c>
      <c r="X15" s="34">
        <v>32703.8</v>
      </c>
      <c r="Y15" s="34">
        <v>0</v>
      </c>
      <c r="Z15" s="34">
        <v>32703.8</v>
      </c>
      <c r="AA15" s="34">
        <v>0</v>
      </c>
      <c r="AB15" s="34">
        <v>81759.5</v>
      </c>
      <c r="AC15" s="34">
        <v>0</v>
      </c>
      <c r="AD15" s="34">
        <v>0</v>
      </c>
      <c r="AE15" s="34">
        <v>0</v>
      </c>
      <c r="AF15" s="34">
        <v>0</v>
      </c>
      <c r="AG15" s="34">
        <v>0</v>
      </c>
      <c r="AH15" s="35"/>
      <c r="AI15" s="30"/>
    </row>
    <row r="16" spans="1:35" s="39" customFormat="1" ht="31.5" x14ac:dyDescent="0.25">
      <c r="A16" s="99"/>
      <c r="B16" s="77"/>
      <c r="C16" s="32" t="s">
        <v>31</v>
      </c>
      <c r="D16" s="21">
        <f>SUM(J16,L16,N16,P16,R16,T16,V16,X16,Z16,AB16,AD16,AF16)</f>
        <v>200818.7</v>
      </c>
      <c r="E16" s="21">
        <f t="shared" si="15"/>
        <v>0</v>
      </c>
      <c r="F16" s="21">
        <f>G16</f>
        <v>0</v>
      </c>
      <c r="G16" s="21">
        <f>SUM(K16,M16,O16,Q16,S16,U16,W16,Y16,AA16,AC16,AE16,AG16)</f>
        <v>0</v>
      </c>
      <c r="H16" s="21">
        <f t="shared" si="13"/>
        <v>0</v>
      </c>
      <c r="I16" s="21">
        <f t="shared" si="14"/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7378.37</v>
      </c>
      <c r="W16" s="36">
        <v>0</v>
      </c>
      <c r="X16" s="36">
        <v>14756.74</v>
      </c>
      <c r="Y16" s="36">
        <v>0</v>
      </c>
      <c r="Z16" s="36">
        <v>55221.64</v>
      </c>
      <c r="AA16" s="36">
        <v>0</v>
      </c>
      <c r="AB16" s="36">
        <v>123461.95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7"/>
      <c r="AI16" s="38"/>
    </row>
    <row r="17" spans="1:35" s="39" customFormat="1" ht="108" hidden="1" customHeight="1" x14ac:dyDescent="0.25">
      <c r="A17" s="71" t="s">
        <v>35</v>
      </c>
      <c r="B17" s="68" t="s">
        <v>36</v>
      </c>
      <c r="C17" s="62" t="s">
        <v>28</v>
      </c>
      <c r="D17" s="63">
        <f>D19+D18</f>
        <v>0</v>
      </c>
      <c r="E17" s="63">
        <f>E19+E18</f>
        <v>0</v>
      </c>
      <c r="F17" s="63">
        <f>F18+F19</f>
        <v>0</v>
      </c>
      <c r="G17" s="63">
        <f>G18+G19</f>
        <v>0</v>
      </c>
      <c r="H17" s="63">
        <f t="shared" si="13"/>
        <v>0</v>
      </c>
      <c r="I17" s="63">
        <f t="shared" si="14"/>
        <v>0</v>
      </c>
      <c r="J17" s="63">
        <f t="shared" ref="J17:O17" si="16">J18+J19</f>
        <v>0</v>
      </c>
      <c r="K17" s="63">
        <f t="shared" si="16"/>
        <v>0</v>
      </c>
      <c r="L17" s="63">
        <f t="shared" si="16"/>
        <v>0</v>
      </c>
      <c r="M17" s="63">
        <f t="shared" si="16"/>
        <v>0</v>
      </c>
      <c r="N17" s="63">
        <f t="shared" si="16"/>
        <v>0</v>
      </c>
      <c r="O17" s="63">
        <f t="shared" si="16"/>
        <v>0</v>
      </c>
      <c r="P17" s="63">
        <f>P18+P19</f>
        <v>0</v>
      </c>
      <c r="Q17" s="63">
        <f t="shared" ref="Q17:AG17" si="17">Q18+Q19</f>
        <v>0</v>
      </c>
      <c r="R17" s="63">
        <f>R18+R19</f>
        <v>0</v>
      </c>
      <c r="S17" s="63">
        <f t="shared" si="17"/>
        <v>0</v>
      </c>
      <c r="T17" s="63">
        <f t="shared" si="17"/>
        <v>0</v>
      </c>
      <c r="U17" s="63">
        <f t="shared" si="17"/>
        <v>0</v>
      </c>
      <c r="V17" s="63">
        <f t="shared" si="17"/>
        <v>0</v>
      </c>
      <c r="W17" s="63">
        <f t="shared" si="17"/>
        <v>0</v>
      </c>
      <c r="X17" s="63">
        <f t="shared" si="17"/>
        <v>0</v>
      </c>
      <c r="Y17" s="63">
        <f t="shared" si="17"/>
        <v>0</v>
      </c>
      <c r="Z17" s="63">
        <f t="shared" si="17"/>
        <v>0</v>
      </c>
      <c r="AA17" s="63">
        <f t="shared" si="17"/>
        <v>0</v>
      </c>
      <c r="AB17" s="63">
        <f t="shared" si="17"/>
        <v>0</v>
      </c>
      <c r="AC17" s="63">
        <f t="shared" si="17"/>
        <v>0</v>
      </c>
      <c r="AD17" s="63">
        <f t="shared" si="17"/>
        <v>0</v>
      </c>
      <c r="AE17" s="63">
        <f t="shared" si="17"/>
        <v>0</v>
      </c>
      <c r="AF17" s="63">
        <f t="shared" si="17"/>
        <v>0</v>
      </c>
      <c r="AG17" s="63">
        <f t="shared" si="17"/>
        <v>0</v>
      </c>
      <c r="AH17" s="40"/>
      <c r="AI17" s="38"/>
    </row>
    <row r="18" spans="1:35" s="39" customFormat="1" ht="45" hidden="1" x14ac:dyDescent="0.25">
      <c r="A18" s="72"/>
      <c r="B18" s="69"/>
      <c r="C18" s="66" t="s">
        <v>30</v>
      </c>
      <c r="D18" s="61">
        <f>SUM(J18,L18,N18,P18,R18,T18,V18,X18,Z18,AB18,AD18,AF18)</f>
        <v>0</v>
      </c>
      <c r="E18" s="61">
        <f>J18+L18+N18+P18+R18+T18+V18+X18+Z18+AB18+AD18+AF18</f>
        <v>0</v>
      </c>
      <c r="F18" s="61">
        <f>G18</f>
        <v>0</v>
      </c>
      <c r="G18" s="61">
        <f>SUM(K18,M18,O18,Q18,S18,U18,W18,Y18,AA18,AC18,AE18,AG18)</f>
        <v>0</v>
      </c>
      <c r="H18" s="61">
        <f>IFERROR(G18/D18*100,0)</f>
        <v>0</v>
      </c>
      <c r="I18" s="61">
        <f t="shared" si="14"/>
        <v>0</v>
      </c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41"/>
      <c r="AI18" s="38"/>
    </row>
    <row r="19" spans="1:35" s="39" customFormat="1" ht="31.5" hidden="1" x14ac:dyDescent="0.25">
      <c r="A19" s="73"/>
      <c r="B19" s="70"/>
      <c r="C19" s="64" t="s">
        <v>31</v>
      </c>
      <c r="D19" s="61">
        <f>SUM(J19,L19,N19,P19,R19,T19,V19,X19,Z19,AB19,AD19,AF19)</f>
        <v>0</v>
      </c>
      <c r="E19" s="61">
        <f t="shared" ref="E19" si="18">J19+L19+N19+P19+R19+T19+V19+X19+Z19+AB19+AD19+AF19</f>
        <v>0</v>
      </c>
      <c r="F19" s="61">
        <f>G19</f>
        <v>0</v>
      </c>
      <c r="G19" s="61">
        <f>SUM(K19,M19,O19,Q19,S19,U19,W19,Y19,AA19,AC19,AE19,AG19)</f>
        <v>0</v>
      </c>
      <c r="H19" s="61">
        <f>IFERROR(G19/D19*100,0)</f>
        <v>0</v>
      </c>
      <c r="I19" s="61">
        <f t="shared" si="14"/>
        <v>0</v>
      </c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42"/>
      <c r="AI19" s="38"/>
    </row>
    <row r="20" spans="1:35" s="39" customFormat="1" ht="68.25" customHeight="1" x14ac:dyDescent="0.25">
      <c r="A20" s="74" t="s">
        <v>37</v>
      </c>
      <c r="B20" s="76" t="s">
        <v>43</v>
      </c>
      <c r="C20" s="27" t="s">
        <v>28</v>
      </c>
      <c r="D20" s="28">
        <f>D21</f>
        <v>16000</v>
      </c>
      <c r="E20" s="28">
        <f t="shared" ref="E20:G20" si="19">E21</f>
        <v>0</v>
      </c>
      <c r="F20" s="28">
        <f t="shared" si="19"/>
        <v>0</v>
      </c>
      <c r="G20" s="28">
        <f t="shared" si="19"/>
        <v>0</v>
      </c>
      <c r="H20" s="28">
        <f t="shared" si="13"/>
        <v>0</v>
      </c>
      <c r="I20" s="28">
        <f t="shared" si="14"/>
        <v>0</v>
      </c>
      <c r="J20" s="43">
        <f>J21</f>
        <v>0</v>
      </c>
      <c r="K20" s="43">
        <f t="shared" ref="K20:AG20" si="20">K21</f>
        <v>0</v>
      </c>
      <c r="L20" s="43">
        <f t="shared" si="20"/>
        <v>0</v>
      </c>
      <c r="M20" s="43">
        <f t="shared" si="20"/>
        <v>0</v>
      </c>
      <c r="N20" s="43">
        <f t="shared" si="20"/>
        <v>0</v>
      </c>
      <c r="O20" s="43">
        <f t="shared" si="20"/>
        <v>0</v>
      </c>
      <c r="P20" s="43">
        <f t="shared" si="20"/>
        <v>0</v>
      </c>
      <c r="Q20" s="43">
        <f t="shared" si="20"/>
        <v>0</v>
      </c>
      <c r="R20" s="43">
        <f t="shared" si="20"/>
        <v>0</v>
      </c>
      <c r="S20" s="43">
        <f t="shared" si="20"/>
        <v>0</v>
      </c>
      <c r="T20" s="43">
        <f t="shared" si="20"/>
        <v>0</v>
      </c>
      <c r="U20" s="43">
        <f t="shared" si="20"/>
        <v>0</v>
      </c>
      <c r="V20" s="43">
        <f t="shared" si="20"/>
        <v>0</v>
      </c>
      <c r="W20" s="43">
        <f t="shared" si="20"/>
        <v>0</v>
      </c>
      <c r="X20" s="43">
        <f t="shared" si="20"/>
        <v>0</v>
      </c>
      <c r="Y20" s="43">
        <f t="shared" si="20"/>
        <v>0</v>
      </c>
      <c r="Z20" s="43">
        <f t="shared" si="20"/>
        <v>0</v>
      </c>
      <c r="AA20" s="43">
        <f t="shared" si="20"/>
        <v>0</v>
      </c>
      <c r="AB20" s="43">
        <f t="shared" si="20"/>
        <v>16000</v>
      </c>
      <c r="AC20" s="43">
        <f t="shared" si="20"/>
        <v>0</v>
      </c>
      <c r="AD20" s="43">
        <f t="shared" si="20"/>
        <v>0</v>
      </c>
      <c r="AE20" s="43">
        <f t="shared" si="20"/>
        <v>0</v>
      </c>
      <c r="AF20" s="43">
        <f t="shared" si="20"/>
        <v>0</v>
      </c>
      <c r="AG20" s="43">
        <f t="shared" si="20"/>
        <v>0</v>
      </c>
      <c r="AH20" s="44"/>
      <c r="AI20" s="38"/>
    </row>
    <row r="21" spans="1:35" s="39" customFormat="1" ht="56.25" customHeight="1" x14ac:dyDescent="0.25">
      <c r="A21" s="75"/>
      <c r="B21" s="77"/>
      <c r="C21" s="32" t="s">
        <v>31</v>
      </c>
      <c r="D21" s="21">
        <f>SUM(J21,L21,N21,P21,R21,T21,V21,X21,Z21,AB21,AD21,AF21)</f>
        <v>16000</v>
      </c>
      <c r="E21" s="21">
        <f>J21+L21+N21+P21+R21+T21+V21+X21</f>
        <v>0</v>
      </c>
      <c r="F21" s="21">
        <f>G21</f>
        <v>0</v>
      </c>
      <c r="G21" s="21">
        <f>SUM(K21,M21,O21,Q21,S21,U21,W21,Y21,AA21,AC21,AE21,AG21)</f>
        <v>0</v>
      </c>
      <c r="H21" s="21">
        <f t="shared" si="13"/>
        <v>0</v>
      </c>
      <c r="I21" s="21">
        <f t="shared" si="14"/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16000</v>
      </c>
      <c r="AC21" s="34">
        <v>0</v>
      </c>
      <c r="AD21" s="34">
        <v>0</v>
      </c>
      <c r="AE21" s="34">
        <v>0</v>
      </c>
      <c r="AF21" s="34">
        <v>0</v>
      </c>
      <c r="AG21" s="34">
        <v>0</v>
      </c>
      <c r="AH21" s="29"/>
      <c r="AI21" s="38"/>
    </row>
    <row r="22" spans="1:35" s="39" customFormat="1" ht="60" hidden="1" customHeight="1" x14ac:dyDescent="0.25">
      <c r="A22" s="74" t="s">
        <v>38</v>
      </c>
      <c r="B22" s="76" t="s">
        <v>39</v>
      </c>
      <c r="C22" s="27" t="s">
        <v>28</v>
      </c>
      <c r="D22" s="63">
        <f>SUM(J22,L22,N22,P22,R22,T22,V22,X22,Z22,AB22,AD22,AF22)</f>
        <v>0</v>
      </c>
      <c r="E22" s="63">
        <f>E23</f>
        <v>0</v>
      </c>
      <c r="F22" s="63">
        <f t="shared" ref="F22" si="21">F23</f>
        <v>0</v>
      </c>
      <c r="G22" s="63">
        <f>G23</f>
        <v>0</v>
      </c>
      <c r="H22" s="63">
        <f t="shared" si="13"/>
        <v>0</v>
      </c>
      <c r="I22" s="63">
        <f t="shared" si="14"/>
        <v>0</v>
      </c>
      <c r="J22" s="67">
        <f>J23</f>
        <v>0</v>
      </c>
      <c r="K22" s="67">
        <f t="shared" ref="K22:AG22" si="22">K23</f>
        <v>0</v>
      </c>
      <c r="L22" s="67">
        <f t="shared" si="22"/>
        <v>0</v>
      </c>
      <c r="M22" s="67">
        <f t="shared" si="22"/>
        <v>0</v>
      </c>
      <c r="N22" s="67">
        <f t="shared" si="22"/>
        <v>0</v>
      </c>
      <c r="O22" s="67">
        <f t="shared" si="22"/>
        <v>0</v>
      </c>
      <c r="P22" s="67">
        <f t="shared" si="22"/>
        <v>0</v>
      </c>
      <c r="Q22" s="67">
        <f t="shared" si="22"/>
        <v>0</v>
      </c>
      <c r="R22" s="67">
        <f t="shared" si="22"/>
        <v>0</v>
      </c>
      <c r="S22" s="67">
        <f t="shared" si="22"/>
        <v>0</v>
      </c>
      <c r="T22" s="67">
        <f t="shared" si="22"/>
        <v>0</v>
      </c>
      <c r="U22" s="67">
        <f t="shared" si="22"/>
        <v>0</v>
      </c>
      <c r="V22" s="67">
        <f t="shared" si="22"/>
        <v>0</v>
      </c>
      <c r="W22" s="67">
        <f t="shared" si="22"/>
        <v>0</v>
      </c>
      <c r="X22" s="67">
        <f t="shared" si="22"/>
        <v>0</v>
      </c>
      <c r="Y22" s="67">
        <f t="shared" si="22"/>
        <v>0</v>
      </c>
      <c r="Z22" s="67">
        <f t="shared" si="22"/>
        <v>0</v>
      </c>
      <c r="AA22" s="67">
        <f t="shared" si="22"/>
        <v>0</v>
      </c>
      <c r="AB22" s="67">
        <f t="shared" si="22"/>
        <v>0</v>
      </c>
      <c r="AC22" s="67">
        <f t="shared" si="22"/>
        <v>0</v>
      </c>
      <c r="AD22" s="67">
        <f t="shared" si="22"/>
        <v>0</v>
      </c>
      <c r="AE22" s="67">
        <f t="shared" si="22"/>
        <v>0</v>
      </c>
      <c r="AF22" s="67">
        <f t="shared" si="22"/>
        <v>0</v>
      </c>
      <c r="AG22" s="67">
        <f t="shared" si="22"/>
        <v>0</v>
      </c>
      <c r="AH22" s="45"/>
      <c r="AI22" s="38"/>
    </row>
    <row r="23" spans="1:35" s="39" customFormat="1" ht="72.75" hidden="1" customHeight="1" x14ac:dyDescent="0.25">
      <c r="A23" s="75"/>
      <c r="B23" s="77"/>
      <c r="C23" s="32" t="s">
        <v>31</v>
      </c>
      <c r="D23" s="61">
        <f>SUM(J23,L23,N23,P23,R23,T23,V23,X23,Z23,AB23,AD23,AF23)</f>
        <v>0</v>
      </c>
      <c r="E23" s="61">
        <f>J23+L23+N23+P23+R23+T23+V23+X23+Z23+AB23+AD23+AF23</f>
        <v>0</v>
      </c>
      <c r="F23" s="61">
        <f>G23</f>
        <v>0</v>
      </c>
      <c r="G23" s="61">
        <f>SUM(K23,M23,O23,Q23,S23,U23,W23,Y23,AA23,AC23,AE23,AG23)</f>
        <v>0</v>
      </c>
      <c r="H23" s="61">
        <f t="shared" si="13"/>
        <v>0</v>
      </c>
      <c r="I23" s="61">
        <f t="shared" si="14"/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65">
        <v>0</v>
      </c>
      <c r="X23" s="65">
        <v>0</v>
      </c>
      <c r="Y23" s="65">
        <v>0</v>
      </c>
      <c r="Z23" s="65">
        <v>0</v>
      </c>
      <c r="AA23" s="65">
        <v>0</v>
      </c>
      <c r="AB23" s="65">
        <v>0</v>
      </c>
      <c r="AC23" s="65">
        <v>0</v>
      </c>
      <c r="AD23" s="65">
        <v>0</v>
      </c>
      <c r="AE23" s="65">
        <v>0</v>
      </c>
      <c r="AF23" s="65">
        <v>0</v>
      </c>
      <c r="AG23" s="65">
        <v>0</v>
      </c>
      <c r="AH23" s="29"/>
      <c r="AI23" s="38"/>
    </row>
    <row r="24" spans="1:35" s="49" customFormat="1" ht="43.5" customHeight="1" x14ac:dyDescent="0.25">
      <c r="A24" s="46"/>
      <c r="B24" s="78" t="s">
        <v>40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80"/>
      <c r="AH24" s="47"/>
      <c r="AI24" s="48"/>
    </row>
    <row r="25" spans="1:35" s="18" customFormat="1" ht="38.25" customHeight="1" x14ac:dyDescent="0.25">
      <c r="A25" s="81" t="s">
        <v>41</v>
      </c>
      <c r="B25" s="84" t="s">
        <v>42</v>
      </c>
      <c r="C25" s="50" t="s">
        <v>28</v>
      </c>
      <c r="D25" s="51">
        <f>D26+D27</f>
        <v>0</v>
      </c>
      <c r="E25" s="51">
        <f t="shared" ref="E25:G25" si="23">E26+E27</f>
        <v>0</v>
      </c>
      <c r="F25" s="51">
        <f t="shared" si="23"/>
        <v>0</v>
      </c>
      <c r="G25" s="51">
        <f t="shared" si="23"/>
        <v>0</v>
      </c>
      <c r="H25" s="51">
        <f>IFERROR(G25/D25*100,0)</f>
        <v>0</v>
      </c>
      <c r="I25" s="51">
        <f>IFERROR(G25/E25*100,0)</f>
        <v>0</v>
      </c>
      <c r="J25" s="52">
        <f t="shared" ref="J25:AG25" si="24">SUM(J27:J27)</f>
        <v>0</v>
      </c>
      <c r="K25" s="52">
        <f t="shared" si="24"/>
        <v>0</v>
      </c>
      <c r="L25" s="52">
        <f t="shared" si="24"/>
        <v>0</v>
      </c>
      <c r="M25" s="52">
        <f t="shared" si="24"/>
        <v>0</v>
      </c>
      <c r="N25" s="52">
        <f t="shared" si="24"/>
        <v>0</v>
      </c>
      <c r="O25" s="52">
        <f t="shared" si="24"/>
        <v>0</v>
      </c>
      <c r="P25" s="52">
        <f t="shared" si="24"/>
        <v>0</v>
      </c>
      <c r="Q25" s="52">
        <f t="shared" si="24"/>
        <v>0</v>
      </c>
      <c r="R25" s="52">
        <f t="shared" si="24"/>
        <v>0</v>
      </c>
      <c r="S25" s="52">
        <f t="shared" si="24"/>
        <v>0</v>
      </c>
      <c r="T25" s="52">
        <f t="shared" si="24"/>
        <v>0</v>
      </c>
      <c r="U25" s="52">
        <f t="shared" si="24"/>
        <v>0</v>
      </c>
      <c r="V25" s="52">
        <f t="shared" si="24"/>
        <v>0</v>
      </c>
      <c r="W25" s="52">
        <f t="shared" si="24"/>
        <v>0</v>
      </c>
      <c r="X25" s="52">
        <f t="shared" si="24"/>
        <v>0</v>
      </c>
      <c r="Y25" s="52">
        <f t="shared" si="24"/>
        <v>0</v>
      </c>
      <c r="Z25" s="52">
        <f t="shared" si="24"/>
        <v>0</v>
      </c>
      <c r="AA25" s="52">
        <f t="shared" si="24"/>
        <v>0</v>
      </c>
      <c r="AB25" s="52">
        <f t="shared" si="24"/>
        <v>0</v>
      </c>
      <c r="AC25" s="52">
        <f t="shared" si="24"/>
        <v>0</v>
      </c>
      <c r="AD25" s="52">
        <f t="shared" si="24"/>
        <v>0</v>
      </c>
      <c r="AE25" s="52">
        <f t="shared" si="24"/>
        <v>0</v>
      </c>
      <c r="AF25" s="52">
        <f t="shared" si="24"/>
        <v>0</v>
      </c>
      <c r="AG25" s="52">
        <f t="shared" si="24"/>
        <v>0</v>
      </c>
      <c r="AH25" s="53"/>
      <c r="AI25" s="54"/>
    </row>
    <row r="26" spans="1:35" s="23" customFormat="1" ht="47.25" x14ac:dyDescent="0.25">
      <c r="A26" s="82"/>
      <c r="B26" s="85"/>
      <c r="C26" s="55" t="s">
        <v>30</v>
      </c>
      <c r="D26" s="56">
        <f>SUM(J26,L26,N26,P26,R26,T26,V26,X26,Z26,AB26,AD26,AF26)</f>
        <v>0</v>
      </c>
      <c r="E26" s="56">
        <f>J26</f>
        <v>0</v>
      </c>
      <c r="F26" s="56">
        <f>G26</f>
        <v>0</v>
      </c>
      <c r="G26" s="56">
        <f>SUM(K26,M26,O26,Q26,S26,U26,W26,Y26,AA26,AC26,AE26,AG26)</f>
        <v>0</v>
      </c>
      <c r="H26" s="56">
        <f>IFERROR(G26/D26*100,0)</f>
        <v>0</v>
      </c>
      <c r="I26" s="56">
        <f>IFERROR(G26/E26*100,0)</f>
        <v>0</v>
      </c>
      <c r="J26" s="57">
        <v>0</v>
      </c>
      <c r="K26" s="57">
        <v>0</v>
      </c>
      <c r="L26" s="57">
        <v>0</v>
      </c>
      <c r="M26" s="57">
        <v>0</v>
      </c>
      <c r="N26" s="57">
        <v>0</v>
      </c>
      <c r="O26" s="57">
        <v>0</v>
      </c>
      <c r="P26" s="57">
        <v>0</v>
      </c>
      <c r="Q26" s="57">
        <v>0</v>
      </c>
      <c r="R26" s="57">
        <v>0</v>
      </c>
      <c r="S26" s="57">
        <v>0</v>
      </c>
      <c r="T26" s="57">
        <v>0</v>
      </c>
      <c r="U26" s="57">
        <v>0</v>
      </c>
      <c r="V26" s="57">
        <v>0</v>
      </c>
      <c r="W26" s="57">
        <v>0</v>
      </c>
      <c r="X26" s="57">
        <v>0</v>
      </c>
      <c r="Y26" s="57">
        <v>0</v>
      </c>
      <c r="Z26" s="57">
        <v>0</v>
      </c>
      <c r="AA26" s="57">
        <v>0</v>
      </c>
      <c r="AB26" s="57">
        <v>0</v>
      </c>
      <c r="AC26" s="57">
        <v>0</v>
      </c>
      <c r="AD26" s="57">
        <v>0</v>
      </c>
      <c r="AE26" s="57">
        <v>0</v>
      </c>
      <c r="AF26" s="57">
        <v>0</v>
      </c>
      <c r="AG26" s="57">
        <v>0</v>
      </c>
      <c r="AH26" s="58"/>
      <c r="AI26" s="54"/>
    </row>
    <row r="27" spans="1:35" s="23" customFormat="1" ht="31.5" x14ac:dyDescent="0.25">
      <c r="A27" s="83"/>
      <c r="B27" s="86"/>
      <c r="C27" s="55" t="s">
        <v>31</v>
      </c>
      <c r="D27" s="56">
        <f>SUM(J27,L27,N27,P27,R27,T27,V27,X27,Z27,AB27,AD27,AF27)</f>
        <v>0</v>
      </c>
      <c r="E27" s="56">
        <f>J27</f>
        <v>0</v>
      </c>
      <c r="F27" s="56">
        <f>G27</f>
        <v>0</v>
      </c>
      <c r="G27" s="56">
        <f>SUM(K27,M27,O27,Q27,S27,U27,W27,Y27,AA27,AC27,AE27,AG27)</f>
        <v>0</v>
      </c>
      <c r="H27" s="56">
        <f>IFERROR(G27/D27*100,0)</f>
        <v>0</v>
      </c>
      <c r="I27" s="56">
        <f>IFERROR(G27/E27*100,0)</f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57">
        <v>0</v>
      </c>
      <c r="P27" s="57">
        <v>0</v>
      </c>
      <c r="Q27" s="57">
        <v>0</v>
      </c>
      <c r="R27" s="57">
        <v>0</v>
      </c>
      <c r="S27" s="57">
        <v>0</v>
      </c>
      <c r="T27" s="57">
        <v>0</v>
      </c>
      <c r="U27" s="57">
        <v>0</v>
      </c>
      <c r="V27" s="57">
        <v>0</v>
      </c>
      <c r="W27" s="57">
        <v>0</v>
      </c>
      <c r="X27" s="57">
        <v>0</v>
      </c>
      <c r="Y27" s="57">
        <v>0</v>
      </c>
      <c r="Z27" s="57">
        <v>0</v>
      </c>
      <c r="AA27" s="57">
        <v>0</v>
      </c>
      <c r="AB27" s="57">
        <v>0</v>
      </c>
      <c r="AC27" s="57">
        <v>0</v>
      </c>
      <c r="AD27" s="57">
        <v>0</v>
      </c>
      <c r="AE27" s="57">
        <v>0</v>
      </c>
      <c r="AF27" s="57">
        <v>0</v>
      </c>
      <c r="AG27" s="57">
        <v>0</v>
      </c>
      <c r="AH27" s="58"/>
      <c r="AI27" s="54"/>
    </row>
  </sheetData>
  <mergeCells count="37"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L4:M5"/>
    <mergeCell ref="N4:O5"/>
    <mergeCell ref="P4:Q5"/>
    <mergeCell ref="R4:S5"/>
    <mergeCell ref="T4:U5"/>
    <mergeCell ref="B24:AG24"/>
    <mergeCell ref="A25:A27"/>
    <mergeCell ref="B25:B27"/>
    <mergeCell ref="AH4:AH6"/>
    <mergeCell ref="A8:A11"/>
    <mergeCell ref="B8:B11"/>
    <mergeCell ref="B12:AG12"/>
    <mergeCell ref="A13:A16"/>
    <mergeCell ref="B13:B16"/>
    <mergeCell ref="V4:W5"/>
    <mergeCell ref="X4:Y5"/>
    <mergeCell ref="Z4:AA5"/>
    <mergeCell ref="AB4:AC5"/>
    <mergeCell ref="AD4:AE5"/>
    <mergeCell ref="AF4:AG5"/>
    <mergeCell ref="J4:K5"/>
    <mergeCell ref="B17:B19"/>
    <mergeCell ref="A17:A19"/>
    <mergeCell ref="A20:A21"/>
    <mergeCell ref="B20:B21"/>
    <mergeCell ref="A22:A23"/>
    <mergeCell ref="B22:B2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ФКГС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Епифанова Елена Валерьевна</cp:lastModifiedBy>
  <dcterms:created xsi:type="dcterms:W3CDTF">2026-02-17T05:59:43Z</dcterms:created>
  <dcterms:modified xsi:type="dcterms:W3CDTF">2026-03-04T06:05:05Z</dcterms:modified>
</cp:coreProperties>
</file>