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УЭ\ОТДЕЛ АНАЛИТИКИ\2919\МП СЭР\2020 год\Сетевой для размещения на сайте\"/>
    </mc:Choice>
  </mc:AlternateContent>
  <bookViews>
    <workbookView xWindow="0" yWindow="0" windowWidth="28800" windowHeight="11745" tabRatio="850" firstSheet="1" activeTab="1"/>
  </bookViews>
  <sheets>
    <sheet name="Лист21" sheetId="1" state="hidden" r:id="rId1"/>
    <sheet name="июль" sheetId="2" r:id="rId2"/>
  </sheets>
  <definedNames>
    <definedName name="Z_0359FB33_3529_4BBC_9AFD_03C8292F63CF_.wvu.PrintTitles" localSheetId="1" hidden="1">июль!$4:$7</definedName>
    <definedName name="Z_0359FB33_3529_4BBC_9AFD_03C8292F63CF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076D9931_A7B5_42D5_A6A2_9F4DA970D2FE_.wvu.PrintTitles" localSheetId="1" hidden="1">июль!$4:$7</definedName>
    <definedName name="Z_076D9931_A7B5_42D5_A6A2_9F4DA970D2FE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0BDDF702_FCCB_4C4F_AF16_3C29D86874CE_.wvu.PrintTitles" localSheetId="1" hidden="1">июль!$4:$7</definedName>
    <definedName name="Z_0BDDF702_FCCB_4C4F_AF16_3C29D86874CE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</definedName>
    <definedName name="Z_0CC182BE_BC36_4D77_91BA_20E6AA9C8369_.wvu.PrintTitles" localSheetId="1" hidden="1">июль!$4:$7</definedName>
    <definedName name="Z_0CC182BE_BC36_4D77_91BA_20E6AA9C8369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</definedName>
    <definedName name="Z_0FF2C9A7_DC15_4181_ACED_F1DA95E9F7BE_.wvu.PrintTitles" localSheetId="1" hidden="1">июль!$4:$7</definedName>
    <definedName name="Z_0FF2C9A7_DC15_4181_ACED_F1DA95E9F7BE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10D703DB_15D5_4FD5_8506_1A64D1FCBD13_.wvu.PrintTitles" localSheetId="1" hidden="1">июль!$4:$7</definedName>
    <definedName name="Z_10D703DB_15D5_4FD5_8506_1A64D1FCBD13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25A59DA3_BCBB_4ECA_9FF5_35A61D466362_.wvu.PrintTitles" localSheetId="1" hidden="1">июль!$4:$7</definedName>
    <definedName name="Z_25A59DA3_BCBB_4ECA_9FF5_35A61D466362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2A47AB1F_26B4_476B_9A77_56384659E007_.wvu.PrintTitles" localSheetId="1" hidden="1">июль!$4:$7</definedName>
    <definedName name="Z_2A47AB1F_26B4_476B_9A77_56384659E007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2D3CBFF0_A62F_4E25_BFA7_C10D7A1E8460_.wvu.PrintTitles" localSheetId="1" hidden="1">июль!$4:$7</definedName>
    <definedName name="Z_2D3CBFF0_A62F_4E25_BFA7_C10D7A1E8460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3A54E811_313C_4ED0_81CB_A1148DE01F94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</definedName>
    <definedName name="Z_58B3BFDF_FE05_4E28_A2A8_74C57DEEAAEE_.wvu.PrintTitles" localSheetId="1" hidden="1">июль!$4:$7</definedName>
    <definedName name="Z_58B3BFDF_FE05_4E28_A2A8_74C57DEEAAEE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5A10473C_F1E5_4E7A_809D_B9D3DDA3720D_.wvu.PrintTitles" localSheetId="1" hidden="1">июль!$4:$7</definedName>
    <definedName name="Z_5A10473C_F1E5_4E7A_809D_B9D3DDA3720D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66A07CE1_B84D_4191_B4AC_970CD1F17123_.wvu.PrintTitles" localSheetId="1" hidden="1">июль!$4:$7</definedName>
    <definedName name="Z_66A07CE1_B84D_4191_B4AC_970CD1F17123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6F5B4740_D3DC_4C3E_BF31_6B39766837B0_.wvu.PrintTitles" localSheetId="1" hidden="1">июль!$4:$7</definedName>
    <definedName name="Z_6F5B4740_D3DC_4C3E_BF31_6B39766837B0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70BE306B_0453_4037_AE2F_3C1FA4F8E9CB_.wvu.PrintTitles" localSheetId="1" hidden="1">июль!$4:$7</definedName>
    <definedName name="Z_70BE306B_0453_4037_AE2F_3C1FA4F8E9CB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8C1687DD_1F5A_4F0C_B80E_6109481BBEFF_.wvu.PrintTitles" localSheetId="1" hidden="1">июль!$4:$7</definedName>
    <definedName name="Z_8C1687DD_1F5A_4F0C_B80E_6109481BBEFF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A5ED7838_675E_415A_BD0A_915C40E79A58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</definedName>
    <definedName name="Z_AA06B708_511D_4C78_96B3_BD9E3C7E3680_.wvu.Cols" localSheetId="1" hidden="1">июль!$AG:$AK</definedName>
    <definedName name="Z_AA06B708_511D_4C78_96B3_BD9E3C7E3680_.wvu.PrintArea" localSheetId="1" hidden="1">июль!$A$1:$AF$243</definedName>
    <definedName name="Z_AA06B708_511D_4C78_96B3_BD9E3C7E3680_.wvu.PrintTitles" localSheetId="1" hidden="1">июль!$4:$7</definedName>
    <definedName name="Z_AA06B708_511D_4C78_96B3_BD9E3C7E3680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C1C5093E_E332_4375_892B_266FBCD67898_.wvu.PrintTitles" localSheetId="1" hidden="1">июль!$4:$7</definedName>
    <definedName name="Z_C1C5093E_E332_4375_892B_266FBCD67898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CA496B5E_EB90_4D52_9665_BD37049E799A_.wvu.PrintTitles" localSheetId="1" hidden="1">июль!$4:$7</definedName>
    <definedName name="Z_CA496B5E_EB90_4D52_9665_BD37049E799A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CC441355_699C_40F9_BEDE_0779F75C1068_.wvu.PrintTitles" localSheetId="1" hidden="1">июль!$4:$7</definedName>
    <definedName name="Z_CC441355_699C_40F9_BEDE_0779F75C1068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D014A1FB_DBCA_4CC0_BFBA_146E00CBB4C2_.wvu.PrintTitles" localSheetId="1" hidden="1">июль!$4:$7</definedName>
    <definedName name="Z_D014A1FB_DBCA_4CC0_BFBA_146E00CBB4C2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D1FA867D_ED4C_48A3_A58C_019C0C1410CB_.wvu.PrintTitles" localSheetId="1" hidden="1">июль!$4:$7</definedName>
    <definedName name="Z_D1FA867D_ED4C_48A3_A58C_019C0C1410CB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D6DEC5A9_5EA8_487A_A11B_B5CA5F3C4291_.wvu.PrintTitles" localSheetId="1" hidden="1">июль!$4:$7</definedName>
    <definedName name="Z_D6DEC5A9_5EA8_487A_A11B_B5CA5F3C4291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Z_DDBFCB56_E489_4ECF_98D4_2B7F27DDA018_.wvu.PrintTitles" localSheetId="1" hidden="1">июль!$4:$7</definedName>
    <definedName name="Z_DDBFCB56_E489_4ECF_98D4_2B7F27DDA018_.wvu.Rows" localSheetId="1" hidden="1">июль!$25:$25,июль!$28:$28,июль!$30:$31,июль!$34:$34,июль!$36:$37,июль!$40:$40,июль!$44:$44,июль!$92:$92,июль!$94:$95,июль!$100:$101,июль!$107:$107,июль!$145:$146,июль!$152:$153,июль!$159:$160,июль!$162:$163,июль!$173:$173,июль!$175:$176,июль!$182:$183,июль!$194:$194,июль!$196:$196,июль!$199:$199,июль!$201:$201,июль!$204:$204,июль!$206:$206,июль!$209:$209,июль!$211:$211,июль!$214:$214,июль!$216:$216,июль!$256:$256</definedName>
    <definedName name="_xlnm.Print_Titles" localSheetId="1">июль!$4:$7</definedName>
    <definedName name="_xlnm.Print_Area" localSheetId="1">июль!$A$1:$AF$243</definedName>
    <definedName name="ооо">#REF!</definedName>
  </definedNames>
  <calcPr calcId="162913"/>
  <customWorkbookViews>
    <customWorkbookView name="Орехова Олеся Ришатовна - Личное представление" guid="{CA496B5E-EB90-4D52-9665-BD37049E799A}" mergeInterval="0" personalView="1" maximized="1" xWindow="-8" yWindow="-8" windowWidth="1936" windowHeight="1056" tabRatio="850" activeSheetId="4"/>
    <customWorkbookView name="Подворчан Оксана - Личное представление" guid="{DDBFCB56-E489-4ECF-98D4-2B7F27DDA018}" mergeInterval="0" personalView="1" maximized="1" windowWidth="1911" windowHeight="665" tabRatio="850" activeSheetId="19"/>
    <customWorkbookView name="Гончарова Анжела Васильевна - Личное представление" guid="{2D3CBFF0-A62F-4E25-BFA7-C10D7A1E8460}" mergeInterval="0" personalView="1" maximized="1" windowWidth="1916" windowHeight="943" tabRatio="850" activeSheetId="15"/>
    <customWorkbookView name="SenivMV - Личное представление" guid="{D1FA867D-ED4C-48A3-A58C-019C0C1410CB}" mergeInterval="0" personalView="1" maximized="1" xWindow="-9" yWindow="-9" windowWidth="1938" windowHeight="1050" tabRatio="850" activeSheetId="18"/>
    <customWorkbookView name="Демченко Елена Викторовна - Личное представление" guid="{5A10473C-F1E5-4E7A-809D-B9D3DDA3720D}" mergeInterval="0" personalView="1" maximized="1" xWindow="-9" yWindow="-9" windowWidth="1938" windowHeight="1050" tabRatio="850" activeSheetId="3"/>
    <customWorkbookView name="Розумная Полина Анатольевна - Личное представление" guid="{0FF2C9A7-DC15-4181-ACED-F1DA95E9F7BE}" mergeInterval="0" personalView="1" xWindow="762" yWindow="15" windowWidth="764" windowHeight="836" tabRatio="850" activeSheetId="6"/>
    <customWorkbookView name="Малофеева Ольга Александровна - Личное представление" guid="{8C1687DD-1F5A-4F0C-B80E-6109481BBEFF}" mergeInterval="0" personalView="1" maximized="1" xWindow="-8" yWindow="-8" windowWidth="1936" windowHeight="1056" tabRatio="850" activeSheetId="3"/>
    <customWorkbookView name="Лилия У. Капитонова - Личное представление" guid="{0BDDF702-FCCB-4C4F-AF16-3C29D86874CE}" mergeInterval="0" personalView="1" maximized="1" windowWidth="1812" windowHeight="641" tabRatio="850" activeSheetId="19"/>
    <customWorkbookView name="BliznyukOS - Личное представление" guid="{A5ED7838-675E-415A-BD0A-915C40E79A58}" mergeInterval="0" personalView="1" maximized="1" xWindow="-8" yWindow="-8" windowWidth="1936" windowHeight="1056" tabRatio="850" activeSheetId="11"/>
    <customWorkbookView name="Михалева Светлана Евгеньевна - Личное представление" guid="{3A54E811-313C-4ED0-81CB-A1148DE01F94}" mergeInterval="0" personalView="1" maximized="1" xWindow="-8" yWindow="-8" windowWidth="1936" windowHeight="1056" tabRatio="850" activeSheetId="21" showFormulaBar="0"/>
    <customWorkbookView name="Игошкина Марина Юрьевна - Личное представление" guid="{0CC182BE-BC36-4D77-91BA-20E6AA9C8369}" mergeInterval="0" personalView="1" maximized="1" windowWidth="1916" windowHeight="789" tabRatio="850" activeSheetId="22" showComments="commIndAndComment"/>
    <customWorkbookView name="Генова Елена Вячеславовна - Личное представление" guid="{70BE306B-0453-4037-AE2F-3C1FA4F8E9CB}" mergeInterval="0" personalView="1" maximized="1" xWindow="-8" yWindow="-8" windowWidth="1296" windowHeight="1000" tabRatio="850" activeSheetId="16"/>
    <customWorkbookView name="Митина Екатерина Сергеевна - Личное представление" guid="{58B3BFDF-FE05-4E28-A2A8-74C57DEEAAEE}" mergeInterval="0" personalView="1" maximized="1" xWindow="-8" yWindow="-8" windowWidth="1936" windowHeight="1056" tabRatio="927" activeSheetId="11"/>
    <customWorkbookView name="Сорока Юлия Игоревна - Личное представление" guid="{CC441355-699C-40F9-BEDE-0779F75C1068}" mergeInterval="0" personalView="1" maximized="1" xWindow="-8" yWindow="-8" windowWidth="1296" windowHeight="1000" tabRatio="850" activeSheetId="5"/>
    <customWorkbookView name="Дульцева Елена Владимировна - Личное представление" guid="{0359FB33-3529-4BBC-9AFD-03C8292F63CF}" mergeInterval="0" personalView="1" maximized="1" xWindow="-8" yWindow="-8" windowWidth="1936" windowHeight="1056" tabRatio="850" activeSheetId="8"/>
    <customWorkbookView name="Логинова Ленара Юлдашевна - Личное представление" guid="{C1C5093E-E332-4375-892B-266FBCD67898}" mergeInterval="0" personalView="1" maximized="1" windowWidth="1916" windowHeight="854" tabRatio="850" activeSheetId="14"/>
    <customWorkbookView name="Кудла Александр Владимирович - Личное представление" guid="{2A47AB1F-26B4-476B-9A77-56384659E007}" mergeInterval="0" personalView="1" maximized="1" xWindow="-8" yWindow="-8" windowWidth="1936" windowHeight="1056" tabRatio="850" activeSheetId="25"/>
    <customWorkbookView name="Бондарева Оксана Петровна - Личное представление" guid="{25A59DA3-BCBB-4ECA-9FF5-35A61D466362}" mergeInterval="0" personalView="1" maximized="1" xWindow="-8" yWindow="-8" windowWidth="1936" windowHeight="1056" tabRatio="850" activeSheetId="16"/>
    <customWorkbookView name="Краева Ольга Витальевна - Личное представление" guid="{D014A1FB-DBCA-4CC0-BFBA-146E00CBB4C2}" mergeInterval="0" personalView="1" maximized="1" xWindow="-8" yWindow="-8" windowWidth="1936" windowHeight="1056" tabRatio="850" activeSheetId="11"/>
    <customWorkbookView name="user - Личное представление" guid="{66A07CE1-B84D-4191-B4AC-970CD1F17123}" mergeInterval="0" personalView="1" maximized="1" windowWidth="1916" windowHeight="755" tabRatio="850" activeSheetId="10"/>
    <customWorkbookView name="Смекалин Дмитрий Александрович - Личное представление" guid="{076D9931-A7B5-42D5-A6A2-9F4DA970D2FE}" mergeInterval="0" personalView="1" maximized="1" xWindow="-8" yWindow="-8" windowWidth="1936" windowHeight="1056" tabRatio="850" activeSheetId="14"/>
    <customWorkbookView name="Кузьменков Павел Александрович - Личное представление" guid="{10D703DB-15D5-4FD5-8506-1A64D1FCBD13}" mergeInterval="0" personalView="1" maximized="1" xWindow="-8" yWindow="-8" windowWidth="1936" windowHeight="1056" tabRatio="927" activeSheetId="20"/>
    <customWorkbookView name="Цыганкова Ирина Анатольевн - Личное представление" guid="{6F5B4740-D3DC-4C3E-BF31-6B39766837B0}" mergeInterval="0" personalView="1" maximized="1" windowWidth="1596" windowHeight="675" tabRatio="850" activeSheetId="17"/>
    <customWorkbookView name="Мартынова Снежана Владимировна - Личное представление" guid="{D6DEC5A9-5EA8-487A-A11B-B5CA5F3C4291}" mergeInterval="0" personalView="1" maximized="1" windowWidth="1916" windowHeight="835" tabRatio="850" activeSheetId="9"/>
    <customWorkbookView name="Степаненко Наталья Алексеевна - Личное представление" guid="{AA06B708-511D-4C78-96B3-BD9E3C7E3680}" mergeInterval="0" personalView="1" maximized="1" xWindow="-8" yWindow="-8" windowWidth="1936" windowHeight="1056" tabRatio="8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F104" i="2"/>
  <c r="Q63" i="2" l="1"/>
  <c r="E41" i="2" l="1"/>
  <c r="E35" i="2"/>
  <c r="E29" i="2"/>
  <c r="E24" i="2"/>
  <c r="E20" i="2"/>
  <c r="E19" i="2"/>
  <c r="C242" i="2"/>
  <c r="C241" i="2"/>
  <c r="C239" i="2"/>
  <c r="C236" i="2"/>
  <c r="C230" i="2"/>
  <c r="C229" i="2"/>
  <c r="C226" i="2"/>
  <c r="C225" i="2"/>
  <c r="C222" i="2"/>
  <c r="C221" i="2"/>
  <c r="C220" i="2"/>
  <c r="C219" i="2"/>
  <c r="C215" i="2"/>
  <c r="C210" i="2"/>
  <c r="C205" i="2"/>
  <c r="C200" i="2"/>
  <c r="C195" i="2"/>
  <c r="C184" i="2"/>
  <c r="C181" i="2"/>
  <c r="C180" i="2"/>
  <c r="C177" i="2"/>
  <c r="C174" i="2"/>
  <c r="C170" i="2"/>
  <c r="C161" i="2"/>
  <c r="C158" i="2"/>
  <c r="C157" i="2"/>
  <c r="C154" i="2"/>
  <c r="C151" i="2"/>
  <c r="C150" i="2"/>
  <c r="C147" i="2"/>
  <c r="C144" i="2"/>
  <c r="C143" i="2"/>
  <c r="C133" i="2"/>
  <c r="C132" i="2"/>
  <c r="C131" i="2"/>
  <c r="C128" i="2"/>
  <c r="C127" i="2"/>
  <c r="C126" i="2"/>
  <c r="C123" i="2"/>
  <c r="C122" i="2"/>
  <c r="C121" i="2"/>
  <c r="C118" i="2"/>
  <c r="C117" i="2"/>
  <c r="C116" i="2"/>
  <c r="C113" i="2"/>
  <c r="C112" i="2"/>
  <c r="C111" i="2"/>
  <c r="C108" i="2"/>
  <c r="C106" i="2"/>
  <c r="C105" i="2"/>
  <c r="C102" i="2"/>
  <c r="C99" i="2"/>
  <c r="C98" i="2"/>
  <c r="C93" i="2"/>
  <c r="C74" i="2"/>
  <c r="C69" i="2"/>
  <c r="C68" i="2"/>
  <c r="C67" i="2"/>
  <c r="C51" i="2"/>
  <c r="C48" i="2"/>
  <c r="C41" i="2"/>
  <c r="C35" i="2"/>
  <c r="C24" i="2"/>
  <c r="C120" i="2" l="1"/>
  <c r="G48" i="2"/>
  <c r="G10" i="2" l="1"/>
  <c r="H10" i="2"/>
  <c r="I10" i="2"/>
  <c r="J10" i="2"/>
  <c r="K10" i="2"/>
  <c r="L10" i="2"/>
  <c r="L9" i="2" s="1"/>
  <c r="M10" i="2"/>
  <c r="N10" i="2"/>
  <c r="O10" i="2"/>
  <c r="P10" i="2"/>
  <c r="P9" i="2" s="1"/>
  <c r="Q10" i="2"/>
  <c r="R10" i="2"/>
  <c r="S10" i="2"/>
  <c r="T10" i="2"/>
  <c r="U10" i="2"/>
  <c r="V10" i="2"/>
  <c r="W10" i="2"/>
  <c r="X10" i="2"/>
  <c r="X9" i="2" s="1"/>
  <c r="Y10" i="2"/>
  <c r="Z10" i="2"/>
  <c r="AA10" i="2"/>
  <c r="AB10" i="2"/>
  <c r="AB9" i="2" s="1"/>
  <c r="AC10" i="2"/>
  <c r="AD10" i="2"/>
  <c r="AE10" i="2"/>
  <c r="AG10" i="2"/>
  <c r="AI10" i="2"/>
  <c r="AJ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G11" i="2"/>
  <c r="AI11" i="2"/>
  <c r="AJ11" i="2"/>
  <c r="H12" i="2"/>
  <c r="J12" i="2"/>
  <c r="L12" i="2"/>
  <c r="N12" i="2"/>
  <c r="P12" i="2"/>
  <c r="R12" i="2"/>
  <c r="V12" i="2"/>
  <c r="X12" i="2"/>
  <c r="Z12" i="2"/>
  <c r="AB12" i="2"/>
  <c r="B13" i="2"/>
  <c r="C13" i="2"/>
  <c r="D13" i="2"/>
  <c r="F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G13" i="2"/>
  <c r="AI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G14" i="2"/>
  <c r="AI14" i="2"/>
  <c r="AJ14" i="2"/>
  <c r="H16" i="2"/>
  <c r="J16" i="2"/>
  <c r="L16" i="2"/>
  <c r="N16" i="2"/>
  <c r="P16" i="2"/>
  <c r="R16" i="2"/>
  <c r="V16" i="2"/>
  <c r="X16" i="2"/>
  <c r="Z16" i="2"/>
  <c r="AB16" i="2"/>
  <c r="G17" i="2"/>
  <c r="AG17" i="2"/>
  <c r="AH17" i="2"/>
  <c r="AI17" i="2"/>
  <c r="AJ17" i="2"/>
  <c r="F18" i="2"/>
  <c r="G18" i="2"/>
  <c r="AG18" i="2"/>
  <c r="AH18" i="2"/>
  <c r="AI18" i="2"/>
  <c r="AJ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T16" i="2" s="1"/>
  <c r="U19" i="2"/>
  <c r="V19" i="2"/>
  <c r="W19" i="2"/>
  <c r="X19" i="2"/>
  <c r="Y19" i="2"/>
  <c r="Z19" i="2"/>
  <c r="AA19" i="2"/>
  <c r="AB19" i="2"/>
  <c r="AC19" i="2"/>
  <c r="AD19" i="2"/>
  <c r="AD12" i="2" s="1"/>
  <c r="AE19" i="2"/>
  <c r="AG19" i="2"/>
  <c r="E13" i="2"/>
  <c r="F20" i="2"/>
  <c r="G20" i="2"/>
  <c r="AG20" i="2"/>
  <c r="AH20" i="2"/>
  <c r="AI20" i="2"/>
  <c r="AJ20" i="2"/>
  <c r="F21" i="2"/>
  <c r="G21" i="2"/>
  <c r="AG21" i="2"/>
  <c r="AH21" i="2"/>
  <c r="AI21" i="2"/>
  <c r="AJ21" i="2"/>
  <c r="AG22" i="2"/>
  <c r="AH22" i="2"/>
  <c r="AI22" i="2"/>
  <c r="AJ22" i="2"/>
  <c r="B23" i="2"/>
  <c r="H23" i="2"/>
  <c r="J23" i="2"/>
  <c r="L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H23" i="2"/>
  <c r="B24" i="2"/>
  <c r="C23" i="2"/>
  <c r="AG24" i="2"/>
  <c r="AH24" i="2"/>
  <c r="AI24" i="2"/>
  <c r="F25" i="2"/>
  <c r="G25" i="2"/>
  <c r="AG25" i="2"/>
  <c r="AH25" i="2"/>
  <c r="AI25" i="2"/>
  <c r="AJ25" i="2"/>
  <c r="C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G27" i="2"/>
  <c r="AH27" i="2"/>
  <c r="F28" i="2"/>
  <c r="G28" i="2"/>
  <c r="AG28" i="2"/>
  <c r="AH28" i="2"/>
  <c r="AI28" i="2"/>
  <c r="AJ28" i="2"/>
  <c r="B29" i="2"/>
  <c r="B27" i="2" s="1"/>
  <c r="C29" i="2"/>
  <c r="AG29" i="2"/>
  <c r="AH29" i="2"/>
  <c r="AI29" i="2"/>
  <c r="F30" i="2"/>
  <c r="G30" i="2"/>
  <c r="AG30" i="2"/>
  <c r="AH30" i="2"/>
  <c r="AI30" i="2"/>
  <c r="AJ30" i="2"/>
  <c r="F31" i="2"/>
  <c r="G31" i="2"/>
  <c r="AG31" i="2"/>
  <c r="AH31" i="2"/>
  <c r="AI31" i="2"/>
  <c r="AJ31" i="2"/>
  <c r="AG32" i="2"/>
  <c r="AH32" i="2"/>
  <c r="AI32" i="2"/>
  <c r="AJ32" i="2"/>
  <c r="C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G33" i="2"/>
  <c r="AH33" i="2"/>
  <c r="F34" i="2"/>
  <c r="G34" i="2"/>
  <c r="AG34" i="2"/>
  <c r="AH34" i="2"/>
  <c r="AI34" i="2"/>
  <c r="AJ34" i="2"/>
  <c r="B35" i="2"/>
  <c r="B33" i="2" s="1"/>
  <c r="AG35" i="2"/>
  <c r="AH35" i="2"/>
  <c r="AI35" i="2"/>
  <c r="F36" i="2"/>
  <c r="G36" i="2"/>
  <c r="AG36" i="2"/>
  <c r="AH36" i="2"/>
  <c r="AI36" i="2"/>
  <c r="AJ36" i="2"/>
  <c r="F37" i="2"/>
  <c r="G37" i="2"/>
  <c r="AG37" i="2"/>
  <c r="AH37" i="2"/>
  <c r="AI37" i="2"/>
  <c r="AJ37" i="2"/>
  <c r="AG38" i="2"/>
  <c r="AH38" i="2"/>
  <c r="AI38" i="2"/>
  <c r="AJ38" i="2"/>
  <c r="C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G39" i="2"/>
  <c r="AI39" i="2"/>
  <c r="F40" i="2"/>
  <c r="G40" i="2"/>
  <c r="AG40" i="2"/>
  <c r="AH40" i="2"/>
  <c r="AI40" i="2"/>
  <c r="AJ40" i="2"/>
  <c r="B41" i="2"/>
  <c r="B39" i="2" s="1"/>
  <c r="D41" i="2"/>
  <c r="D39" i="2" s="1"/>
  <c r="E39" i="2"/>
  <c r="G41" i="2"/>
  <c r="AG41" i="2"/>
  <c r="AH41" i="2"/>
  <c r="AI41" i="2"/>
  <c r="AJ41" i="2"/>
  <c r="AG42" i="2"/>
  <c r="AH42" i="2"/>
  <c r="AI42" i="2"/>
  <c r="AJ42" i="2"/>
  <c r="B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G43" i="2"/>
  <c r="AI43" i="2"/>
  <c r="F44" i="2"/>
  <c r="G44" i="2"/>
  <c r="AG44" i="2"/>
  <c r="AH44" i="2"/>
  <c r="AI44" i="2"/>
  <c r="AJ44" i="2"/>
  <c r="B45" i="2"/>
  <c r="C45" i="2"/>
  <c r="C43" i="2" s="1"/>
  <c r="D45" i="2"/>
  <c r="D43" i="2" s="1"/>
  <c r="E45" i="2"/>
  <c r="E43" i="2" s="1"/>
  <c r="F45" i="2"/>
  <c r="G45" i="2"/>
  <c r="AG45" i="2"/>
  <c r="AH45" i="2"/>
  <c r="AI45" i="2"/>
  <c r="AJ45" i="2"/>
  <c r="D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B48" i="2"/>
  <c r="C47" i="2"/>
  <c r="D48" i="2"/>
  <c r="E48" i="2"/>
  <c r="E47" i="2" s="1"/>
  <c r="G47" i="2" s="1"/>
  <c r="F48" i="2"/>
  <c r="B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B51" i="2"/>
  <c r="C50" i="2"/>
  <c r="D51" i="2"/>
  <c r="D50" i="2" s="1"/>
  <c r="E51" i="2"/>
  <c r="E50" i="2" s="1"/>
  <c r="G50" i="2" s="1"/>
  <c r="F51" i="2"/>
  <c r="G51" i="2"/>
  <c r="H53" i="2"/>
  <c r="P53" i="2"/>
  <c r="X53" i="2"/>
  <c r="B54" i="2"/>
  <c r="H54" i="2"/>
  <c r="J54" i="2"/>
  <c r="L54" i="2"/>
  <c r="N54" i="2"/>
  <c r="N53" i="2" s="1"/>
  <c r="P54" i="2"/>
  <c r="R54" i="2"/>
  <c r="R53" i="2" s="1"/>
  <c r="T54" i="2"/>
  <c r="V54" i="2"/>
  <c r="V53" i="2" s="1"/>
  <c r="X54" i="2"/>
  <c r="Z54" i="2"/>
  <c r="Z53" i="2" s="1"/>
  <c r="AB54" i="2"/>
  <c r="AD54" i="2"/>
  <c r="H55" i="2"/>
  <c r="J55" i="2"/>
  <c r="L55" i="2"/>
  <c r="L53" i="2" s="1"/>
  <c r="N55" i="2"/>
  <c r="P55" i="2"/>
  <c r="R55" i="2"/>
  <c r="T55" i="2"/>
  <c r="T53" i="2" s="1"/>
  <c r="V55" i="2"/>
  <c r="X55" i="2"/>
  <c r="Z55" i="2"/>
  <c r="AB55" i="2"/>
  <c r="AB53" i="2" s="1"/>
  <c r="AD55" i="2"/>
  <c r="AG55" i="2" s="1"/>
  <c r="B56" i="2"/>
  <c r="H56" i="2"/>
  <c r="J56" i="2"/>
  <c r="L56" i="2"/>
  <c r="N56" i="2"/>
  <c r="P56" i="2"/>
  <c r="R56" i="2"/>
  <c r="T56" i="2"/>
  <c r="V56" i="2"/>
  <c r="X56" i="2"/>
  <c r="Z56" i="2"/>
  <c r="AB56" i="2"/>
  <c r="AD56" i="2"/>
  <c r="B57" i="2"/>
  <c r="D57" i="2"/>
  <c r="E57" i="2"/>
  <c r="F57" i="2"/>
  <c r="G57" i="2" s="1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G57" i="2"/>
  <c r="AI57" i="2"/>
  <c r="AG58" i="2"/>
  <c r="AH58" i="2"/>
  <c r="AI58" i="2"/>
  <c r="AJ58" i="2"/>
  <c r="H59" i="2"/>
  <c r="J59" i="2"/>
  <c r="L59" i="2"/>
  <c r="N59" i="2"/>
  <c r="P59" i="2"/>
  <c r="R59" i="2"/>
  <c r="T59" i="2"/>
  <c r="V59" i="2"/>
  <c r="X59" i="2"/>
  <c r="Z59" i="2"/>
  <c r="AB59" i="2"/>
  <c r="AD59" i="2"/>
  <c r="AG59" i="2"/>
  <c r="D60" i="2"/>
  <c r="F60" i="2"/>
  <c r="G60" i="2"/>
  <c r="AG60" i="2"/>
  <c r="AH60" i="2"/>
  <c r="AI60" i="2"/>
  <c r="AJ60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G61" i="2"/>
  <c r="AH61" i="2"/>
  <c r="E62" i="2"/>
  <c r="H62" i="2"/>
  <c r="I62" i="2"/>
  <c r="J62" i="2"/>
  <c r="K62" i="2"/>
  <c r="K55" i="2" s="1"/>
  <c r="L62" i="2"/>
  <c r="M62" i="2"/>
  <c r="M55" i="2" s="1"/>
  <c r="N62" i="2"/>
  <c r="O62" i="2"/>
  <c r="O55" i="2" s="1"/>
  <c r="P62" i="2"/>
  <c r="Q62" i="2"/>
  <c r="Q55" i="2" s="1"/>
  <c r="R62" i="2"/>
  <c r="S62" i="2"/>
  <c r="S55" i="2" s="1"/>
  <c r="T62" i="2"/>
  <c r="U62" i="2"/>
  <c r="U55" i="2" s="1"/>
  <c r="V62" i="2"/>
  <c r="W62" i="2"/>
  <c r="W55" i="2" s="1"/>
  <c r="X62" i="2"/>
  <c r="Y62" i="2"/>
  <c r="Y55" i="2" s="1"/>
  <c r="Z62" i="2"/>
  <c r="AA62" i="2"/>
  <c r="AA55" i="2" s="1"/>
  <c r="AB62" i="2"/>
  <c r="AC62" i="2"/>
  <c r="AC55" i="2" s="1"/>
  <c r="AD62" i="2"/>
  <c r="AE62" i="2"/>
  <c r="AE55" i="2" s="1"/>
  <c r="AG62" i="2"/>
  <c r="AH62" i="2"/>
  <c r="H63" i="2"/>
  <c r="I63" i="2"/>
  <c r="J63" i="2"/>
  <c r="K63" i="2"/>
  <c r="K56" i="2" s="1"/>
  <c r="L63" i="2"/>
  <c r="M63" i="2"/>
  <c r="M56" i="2" s="1"/>
  <c r="N63" i="2"/>
  <c r="O63" i="2"/>
  <c r="O56" i="2" s="1"/>
  <c r="P63" i="2"/>
  <c r="Q56" i="2"/>
  <c r="R63" i="2"/>
  <c r="S63" i="2"/>
  <c r="S56" i="2" s="1"/>
  <c r="T63" i="2"/>
  <c r="U63" i="2"/>
  <c r="U56" i="2" s="1"/>
  <c r="V63" i="2"/>
  <c r="W63" i="2"/>
  <c r="W56" i="2" s="1"/>
  <c r="X63" i="2"/>
  <c r="Y63" i="2"/>
  <c r="Y56" i="2" s="1"/>
  <c r="Z63" i="2"/>
  <c r="AA63" i="2"/>
  <c r="AA56" i="2" s="1"/>
  <c r="AB63" i="2"/>
  <c r="AC63" i="2"/>
  <c r="AC56" i="2" s="1"/>
  <c r="AD63" i="2"/>
  <c r="AE63" i="2"/>
  <c r="AE56" i="2" s="1"/>
  <c r="AG63" i="2"/>
  <c r="AH63" i="2"/>
  <c r="F64" i="2"/>
  <c r="G64" i="2"/>
  <c r="AG64" i="2"/>
  <c r="AH64" i="2"/>
  <c r="AI64" i="2"/>
  <c r="AJ64" i="2"/>
  <c r="AG65" i="2"/>
  <c r="AH65" i="2"/>
  <c r="AI65" i="2"/>
  <c r="AJ65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G66" i="2"/>
  <c r="AH66" i="2"/>
  <c r="B67" i="2"/>
  <c r="B61" i="2" s="1"/>
  <c r="B59" i="2" s="1"/>
  <c r="E67" i="2"/>
  <c r="E61" i="2" s="1"/>
  <c r="AG67" i="2"/>
  <c r="AH67" i="2"/>
  <c r="AI67" i="2"/>
  <c r="B68" i="2"/>
  <c r="B62" i="2" s="1"/>
  <c r="C62" i="2"/>
  <c r="E68" i="2"/>
  <c r="G68" i="2"/>
  <c r="AG68" i="2"/>
  <c r="AH68" i="2"/>
  <c r="AI68" i="2"/>
  <c r="AJ68" i="2"/>
  <c r="B69" i="2"/>
  <c r="B63" i="2" s="1"/>
  <c r="C63" i="2"/>
  <c r="C56" i="2" s="1"/>
  <c r="E69" i="2"/>
  <c r="E63" i="2" s="1"/>
  <c r="AG69" i="2"/>
  <c r="AH69" i="2"/>
  <c r="AI69" i="2"/>
  <c r="AG70" i="2"/>
  <c r="AH70" i="2"/>
  <c r="AI70" i="2"/>
  <c r="AJ70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H71" i="2" s="1"/>
  <c r="U71" i="2"/>
  <c r="V71" i="2"/>
  <c r="W71" i="2"/>
  <c r="X71" i="2"/>
  <c r="Y71" i="2"/>
  <c r="Z71" i="2"/>
  <c r="AA71" i="2"/>
  <c r="AB71" i="2"/>
  <c r="AC71" i="2"/>
  <c r="AD71" i="2"/>
  <c r="AE71" i="2"/>
  <c r="AG71" i="2"/>
  <c r="C72" i="2"/>
  <c r="F72" i="2"/>
  <c r="G72" i="2"/>
  <c r="AG72" i="2"/>
  <c r="AH72" i="2"/>
  <c r="AI72" i="2"/>
  <c r="AJ72" i="2"/>
  <c r="C73" i="2"/>
  <c r="F73" i="2"/>
  <c r="G73" i="2"/>
  <c r="AG73" i="2"/>
  <c r="AH73" i="2"/>
  <c r="AI73" i="2"/>
  <c r="AJ73" i="2"/>
  <c r="B74" i="2"/>
  <c r="B71" i="2" s="1"/>
  <c r="E74" i="2"/>
  <c r="AG74" i="2"/>
  <c r="AH74" i="2"/>
  <c r="AI74" i="2"/>
  <c r="C75" i="2"/>
  <c r="F75" i="2"/>
  <c r="G75" i="2"/>
  <c r="AG75" i="2"/>
  <c r="AH75" i="2"/>
  <c r="AI75" i="2"/>
  <c r="AJ75" i="2"/>
  <c r="C76" i="2"/>
  <c r="C57" i="2" s="1"/>
  <c r="AJ57" i="2" s="1"/>
  <c r="F76" i="2"/>
  <c r="G76" i="2"/>
  <c r="AG76" i="2"/>
  <c r="AH76" i="2"/>
  <c r="AI76" i="2"/>
  <c r="AJ76" i="2"/>
  <c r="I81" i="2"/>
  <c r="M81" i="2"/>
  <c r="Q81" i="2"/>
  <c r="U81" i="2"/>
  <c r="Y81" i="2"/>
  <c r="AC81" i="2"/>
  <c r="F82" i="2"/>
  <c r="G82" i="2"/>
  <c r="AG82" i="2"/>
  <c r="AH82" i="2"/>
  <c r="AI82" i="2"/>
  <c r="AJ82" i="2"/>
  <c r="AG83" i="2"/>
  <c r="AH83" i="2"/>
  <c r="AI83" i="2"/>
  <c r="AJ83" i="2"/>
  <c r="K84" i="2"/>
  <c r="O84" i="2"/>
  <c r="W84" i="2"/>
  <c r="AA84" i="2"/>
  <c r="AE84" i="2"/>
  <c r="F85" i="2"/>
  <c r="G85" i="2"/>
  <c r="AG85" i="2"/>
  <c r="AH85" i="2"/>
  <c r="AI85" i="2"/>
  <c r="AJ85" i="2"/>
  <c r="H86" i="2"/>
  <c r="I86" i="2"/>
  <c r="J86" i="2"/>
  <c r="K86" i="2"/>
  <c r="K79" i="2" s="1"/>
  <c r="L86" i="2"/>
  <c r="M86" i="2"/>
  <c r="M84" i="2" s="1"/>
  <c r="N86" i="2"/>
  <c r="O86" i="2"/>
  <c r="O79" i="2" s="1"/>
  <c r="P86" i="2"/>
  <c r="Q86" i="2"/>
  <c r="Q84" i="2" s="1"/>
  <c r="R86" i="2"/>
  <c r="S86" i="2"/>
  <c r="S79" i="2" s="1"/>
  <c r="T86" i="2"/>
  <c r="U86" i="2"/>
  <c r="V86" i="2"/>
  <c r="W86" i="2"/>
  <c r="W79" i="2" s="1"/>
  <c r="X86" i="2"/>
  <c r="Y86" i="2"/>
  <c r="Y84" i="2" s="1"/>
  <c r="Z86" i="2"/>
  <c r="AA86" i="2"/>
  <c r="AA79" i="2" s="1"/>
  <c r="AB86" i="2"/>
  <c r="AC86" i="2"/>
  <c r="AC84" i="2" s="1"/>
  <c r="AD86" i="2"/>
  <c r="AE86" i="2"/>
  <c r="AE79" i="2" s="1"/>
  <c r="AG86" i="2"/>
  <c r="AH86" i="2"/>
  <c r="H87" i="2"/>
  <c r="I87" i="2"/>
  <c r="J87" i="2"/>
  <c r="K87" i="2"/>
  <c r="L87" i="2"/>
  <c r="M87" i="2"/>
  <c r="M80" i="2" s="1"/>
  <c r="N87" i="2"/>
  <c r="O87" i="2"/>
  <c r="P87" i="2"/>
  <c r="Q87" i="2"/>
  <c r="Q80" i="2" s="1"/>
  <c r="R87" i="2"/>
  <c r="S87" i="2"/>
  <c r="T87" i="2"/>
  <c r="U87" i="2"/>
  <c r="V87" i="2"/>
  <c r="W87" i="2"/>
  <c r="X87" i="2"/>
  <c r="Y87" i="2"/>
  <c r="Y80" i="2" s="1"/>
  <c r="Z87" i="2"/>
  <c r="AA87" i="2"/>
  <c r="AB87" i="2"/>
  <c r="AC87" i="2"/>
  <c r="AC80" i="2" s="1"/>
  <c r="AD87" i="2"/>
  <c r="AE87" i="2"/>
  <c r="AG87" i="2"/>
  <c r="AH87" i="2"/>
  <c r="H88" i="2"/>
  <c r="I88" i="2"/>
  <c r="J88" i="2"/>
  <c r="K88" i="2"/>
  <c r="K81" i="2" s="1"/>
  <c r="L88" i="2"/>
  <c r="M88" i="2"/>
  <c r="N88" i="2"/>
  <c r="O88" i="2"/>
  <c r="O81" i="2" s="1"/>
  <c r="P88" i="2"/>
  <c r="Q88" i="2"/>
  <c r="R88" i="2"/>
  <c r="S88" i="2"/>
  <c r="S81" i="2" s="1"/>
  <c r="T88" i="2"/>
  <c r="U88" i="2"/>
  <c r="V88" i="2"/>
  <c r="W88" i="2"/>
  <c r="W81" i="2" s="1"/>
  <c r="X88" i="2"/>
  <c r="Y88" i="2"/>
  <c r="Z88" i="2"/>
  <c r="AA88" i="2"/>
  <c r="AA81" i="2" s="1"/>
  <c r="AB88" i="2"/>
  <c r="AC88" i="2"/>
  <c r="AD88" i="2"/>
  <c r="AE88" i="2"/>
  <c r="AE81" i="2" s="1"/>
  <c r="AG88" i="2"/>
  <c r="AH88" i="2"/>
  <c r="F89" i="2"/>
  <c r="G89" i="2"/>
  <c r="AG89" i="2"/>
  <c r="AH89" i="2"/>
  <c r="AI89" i="2"/>
  <c r="AJ89" i="2"/>
  <c r="AG90" i="2"/>
  <c r="AH90" i="2"/>
  <c r="AI90" i="2"/>
  <c r="AJ90" i="2"/>
  <c r="E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G91" i="2"/>
  <c r="AH91" i="2"/>
  <c r="F92" i="2"/>
  <c r="G92" i="2"/>
  <c r="AG92" i="2"/>
  <c r="AH92" i="2"/>
  <c r="AI92" i="2"/>
  <c r="AJ92" i="2"/>
  <c r="B93" i="2"/>
  <c r="B87" i="2" s="1"/>
  <c r="C87" i="2"/>
  <c r="E93" i="2"/>
  <c r="G93" i="2"/>
  <c r="AG93" i="2"/>
  <c r="AH93" i="2"/>
  <c r="AI93" i="2"/>
  <c r="AJ93" i="2"/>
  <c r="AG94" i="2"/>
  <c r="AH94" i="2"/>
  <c r="AI94" i="2"/>
  <c r="AJ94" i="2"/>
  <c r="AG95" i="2"/>
  <c r="AH95" i="2"/>
  <c r="AI95" i="2"/>
  <c r="AJ95" i="2"/>
  <c r="AG96" i="2"/>
  <c r="AH96" i="2"/>
  <c r="AI96" i="2"/>
  <c r="AJ96" i="2"/>
  <c r="E97" i="2"/>
  <c r="F97" i="2" s="1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G97" i="2"/>
  <c r="AH97" i="2"/>
  <c r="B98" i="2"/>
  <c r="B86" i="2" s="1"/>
  <c r="C86" i="2"/>
  <c r="E98" i="2"/>
  <c r="G98" i="2"/>
  <c r="AG98" i="2"/>
  <c r="AH98" i="2"/>
  <c r="AI98" i="2"/>
  <c r="AJ98" i="2"/>
  <c r="B99" i="2"/>
  <c r="B97" i="2" s="1"/>
  <c r="C97" i="2"/>
  <c r="AJ97" i="2" s="1"/>
  <c r="E99" i="2"/>
  <c r="G99" i="2"/>
  <c r="AG99" i="2"/>
  <c r="AH99" i="2"/>
  <c r="AI99" i="2"/>
  <c r="AJ99" i="2"/>
  <c r="B100" i="2"/>
  <c r="C100" i="2"/>
  <c r="E100" i="2"/>
  <c r="F100" i="2"/>
  <c r="AG100" i="2"/>
  <c r="AH100" i="2"/>
  <c r="AI100" i="2"/>
  <c r="B101" i="2"/>
  <c r="C101" i="2"/>
  <c r="E101" i="2"/>
  <c r="F101" i="2" s="1"/>
  <c r="AG101" i="2"/>
  <c r="AH101" i="2"/>
  <c r="AI101" i="2"/>
  <c r="B102" i="2"/>
  <c r="B88" i="2" s="1"/>
  <c r="C88" i="2"/>
  <c r="E102" i="2"/>
  <c r="AG102" i="2"/>
  <c r="AH102" i="2"/>
  <c r="AI102" i="2"/>
  <c r="AG103" i="2"/>
  <c r="AH103" i="2"/>
  <c r="AI103" i="2"/>
  <c r="AJ103" i="2"/>
  <c r="C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G104" i="2"/>
  <c r="AH104" i="2"/>
  <c r="B105" i="2"/>
  <c r="E105" i="2"/>
  <c r="AG105" i="2"/>
  <c r="AH105" i="2"/>
  <c r="AI105" i="2"/>
  <c r="B106" i="2"/>
  <c r="B104" i="2" s="1"/>
  <c r="E106" i="2"/>
  <c r="AG106" i="2"/>
  <c r="AH106" i="2"/>
  <c r="AI106" i="2"/>
  <c r="B107" i="2"/>
  <c r="C107" i="2"/>
  <c r="E107" i="2"/>
  <c r="AG107" i="2"/>
  <c r="AH107" i="2"/>
  <c r="AI107" i="2"/>
  <c r="B108" i="2"/>
  <c r="E108" i="2"/>
  <c r="AG108" i="2"/>
  <c r="AH108" i="2"/>
  <c r="AI108" i="2"/>
  <c r="AG109" i="2"/>
  <c r="AH109" i="2"/>
  <c r="AI109" i="2"/>
  <c r="AJ109" i="2"/>
  <c r="C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G110" i="2"/>
  <c r="AH110" i="2"/>
  <c r="B111" i="2"/>
  <c r="E111" i="2"/>
  <c r="AG111" i="2"/>
  <c r="AH111" i="2"/>
  <c r="AI111" i="2"/>
  <c r="B112" i="2"/>
  <c r="B110" i="2" s="1"/>
  <c r="E112" i="2"/>
  <c r="AG112" i="2"/>
  <c r="AH112" i="2"/>
  <c r="AI112" i="2"/>
  <c r="B113" i="2"/>
  <c r="E113" i="2"/>
  <c r="AG113" i="2"/>
  <c r="AH113" i="2"/>
  <c r="AI113" i="2"/>
  <c r="AG114" i="2"/>
  <c r="AH114" i="2"/>
  <c r="AI114" i="2"/>
  <c r="AJ114" i="2"/>
  <c r="C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G115" i="2"/>
  <c r="AH115" i="2"/>
  <c r="B116" i="2"/>
  <c r="E116" i="2"/>
  <c r="AG116" i="2"/>
  <c r="AH116" i="2"/>
  <c r="AI116" i="2"/>
  <c r="B117" i="2"/>
  <c r="B115" i="2" s="1"/>
  <c r="E117" i="2"/>
  <c r="AG117" i="2"/>
  <c r="AH117" i="2"/>
  <c r="AI117" i="2"/>
  <c r="B118" i="2"/>
  <c r="E118" i="2"/>
  <c r="AG118" i="2"/>
  <c r="AH118" i="2"/>
  <c r="AI118" i="2"/>
  <c r="AG119" i="2"/>
  <c r="AH119" i="2"/>
  <c r="AI119" i="2"/>
  <c r="AJ119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G120" i="2"/>
  <c r="AH120" i="2"/>
  <c r="B121" i="2"/>
  <c r="E121" i="2"/>
  <c r="AG121" i="2"/>
  <c r="AH121" i="2"/>
  <c r="AI121" i="2"/>
  <c r="B122" i="2"/>
  <c r="B120" i="2" s="1"/>
  <c r="E122" i="2"/>
  <c r="AG122" i="2"/>
  <c r="AH122" i="2"/>
  <c r="AI122" i="2"/>
  <c r="B123" i="2"/>
  <c r="E123" i="2"/>
  <c r="AG123" i="2"/>
  <c r="AH123" i="2"/>
  <c r="AI123" i="2"/>
  <c r="AG124" i="2"/>
  <c r="AH124" i="2"/>
  <c r="AI124" i="2"/>
  <c r="AJ124" i="2"/>
  <c r="C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G125" i="2"/>
  <c r="AH125" i="2"/>
  <c r="B126" i="2"/>
  <c r="E126" i="2"/>
  <c r="AG126" i="2"/>
  <c r="AH126" i="2"/>
  <c r="AI126" i="2"/>
  <c r="B127" i="2"/>
  <c r="B125" i="2" s="1"/>
  <c r="E127" i="2"/>
  <c r="AG127" i="2"/>
  <c r="AH127" i="2"/>
  <c r="AI127" i="2"/>
  <c r="B128" i="2"/>
  <c r="E128" i="2"/>
  <c r="AG128" i="2"/>
  <c r="AH128" i="2"/>
  <c r="AI128" i="2"/>
  <c r="AG129" i="2"/>
  <c r="AH129" i="2"/>
  <c r="AI129" i="2"/>
  <c r="AJ129" i="2"/>
  <c r="C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G130" i="2"/>
  <c r="AH130" i="2"/>
  <c r="B131" i="2"/>
  <c r="E131" i="2"/>
  <c r="AG131" i="2"/>
  <c r="AH131" i="2"/>
  <c r="AI131" i="2"/>
  <c r="B132" i="2"/>
  <c r="B130" i="2" s="1"/>
  <c r="E132" i="2"/>
  <c r="AG132" i="2"/>
  <c r="AH132" i="2"/>
  <c r="AI132" i="2"/>
  <c r="B133" i="2"/>
  <c r="E133" i="2"/>
  <c r="AG133" i="2"/>
  <c r="AH133" i="2"/>
  <c r="AI133" i="2"/>
  <c r="AG134" i="2"/>
  <c r="AH134" i="2"/>
  <c r="AI134" i="2"/>
  <c r="AJ134" i="2"/>
  <c r="K135" i="2"/>
  <c r="O135" i="2"/>
  <c r="S135" i="2"/>
  <c r="W135" i="2"/>
  <c r="AA135" i="2"/>
  <c r="AE135" i="2"/>
  <c r="F136" i="2"/>
  <c r="G136" i="2"/>
  <c r="AG136" i="2"/>
  <c r="AH136" i="2"/>
  <c r="AI136" i="2"/>
  <c r="AJ136" i="2"/>
  <c r="E137" i="2"/>
  <c r="F137" i="2" s="1"/>
  <c r="H137" i="2"/>
  <c r="H135" i="2" s="1"/>
  <c r="I137" i="2"/>
  <c r="J137" i="2"/>
  <c r="J135" i="2" s="1"/>
  <c r="K137" i="2"/>
  <c r="L137" i="2"/>
  <c r="L135" i="2" s="1"/>
  <c r="M137" i="2"/>
  <c r="M135" i="2" s="1"/>
  <c r="N137" i="2"/>
  <c r="N135" i="2" s="1"/>
  <c r="O137" i="2"/>
  <c r="P137" i="2"/>
  <c r="P135" i="2" s="1"/>
  <c r="Q137" i="2"/>
  <c r="Q135" i="2" s="1"/>
  <c r="R137" i="2"/>
  <c r="R135" i="2" s="1"/>
  <c r="S137" i="2"/>
  <c r="T137" i="2"/>
  <c r="T135" i="2" s="1"/>
  <c r="U137" i="2"/>
  <c r="U135" i="2" s="1"/>
  <c r="V137" i="2"/>
  <c r="V135" i="2" s="1"/>
  <c r="W137" i="2"/>
  <c r="X137" i="2"/>
  <c r="X135" i="2" s="1"/>
  <c r="Y137" i="2"/>
  <c r="Y135" i="2" s="1"/>
  <c r="Z137" i="2"/>
  <c r="Z135" i="2" s="1"/>
  <c r="AA137" i="2"/>
  <c r="AB137" i="2"/>
  <c r="AB135" i="2" s="1"/>
  <c r="AC137" i="2"/>
  <c r="AC135" i="2" s="1"/>
  <c r="AD137" i="2"/>
  <c r="AD135" i="2" s="1"/>
  <c r="AE137" i="2"/>
  <c r="AG137" i="2"/>
  <c r="AH137" i="2"/>
  <c r="E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G138" i="2"/>
  <c r="AH138" i="2"/>
  <c r="E139" i="2"/>
  <c r="F139" i="2" s="1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G139" i="2"/>
  <c r="AH139" i="2"/>
  <c r="F140" i="2"/>
  <c r="G140" i="2"/>
  <c r="AG140" i="2"/>
  <c r="AH140" i="2"/>
  <c r="AI140" i="2"/>
  <c r="AJ140" i="2"/>
  <c r="AG141" i="2"/>
  <c r="AH141" i="2"/>
  <c r="AI141" i="2"/>
  <c r="AJ141" i="2"/>
  <c r="E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G142" i="2"/>
  <c r="AH142" i="2"/>
  <c r="B143" i="2"/>
  <c r="B137" i="2" s="1"/>
  <c r="C137" i="2"/>
  <c r="E143" i="2"/>
  <c r="G143" i="2"/>
  <c r="AG143" i="2"/>
  <c r="AH143" i="2"/>
  <c r="AI143" i="2"/>
  <c r="AJ143" i="2"/>
  <c r="B144" i="2"/>
  <c r="C138" i="2"/>
  <c r="AJ138" i="2" s="1"/>
  <c r="E144" i="2"/>
  <c r="G144" i="2"/>
  <c r="AG144" i="2"/>
  <c r="AH144" i="2"/>
  <c r="AI144" i="2"/>
  <c r="AJ144" i="2"/>
  <c r="B145" i="2"/>
  <c r="C145" i="2"/>
  <c r="E145" i="2"/>
  <c r="G145" i="2"/>
  <c r="AG145" i="2"/>
  <c r="AH145" i="2"/>
  <c r="AI145" i="2"/>
  <c r="AJ145" i="2"/>
  <c r="B146" i="2"/>
  <c r="C146" i="2"/>
  <c r="E146" i="2"/>
  <c r="G146" i="2"/>
  <c r="AG146" i="2"/>
  <c r="AH146" i="2"/>
  <c r="AI146" i="2"/>
  <c r="AJ146" i="2"/>
  <c r="B147" i="2"/>
  <c r="B139" i="2" s="1"/>
  <c r="C139" i="2"/>
  <c r="AJ139" i="2" s="1"/>
  <c r="E147" i="2"/>
  <c r="G147" i="2"/>
  <c r="AG147" i="2"/>
  <c r="AH147" i="2"/>
  <c r="AI147" i="2"/>
  <c r="AJ147" i="2"/>
  <c r="AG148" i="2"/>
  <c r="AH148" i="2"/>
  <c r="AI148" i="2"/>
  <c r="AJ148" i="2"/>
  <c r="D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G149" i="2"/>
  <c r="AH149" i="2"/>
  <c r="B150" i="2"/>
  <c r="E150" i="2"/>
  <c r="F150" i="2"/>
  <c r="AG150" i="2"/>
  <c r="AH150" i="2"/>
  <c r="AI150" i="2"/>
  <c r="B151" i="2"/>
  <c r="B149" i="2" s="1"/>
  <c r="E151" i="2"/>
  <c r="F151" i="2" s="1"/>
  <c r="G151" i="2"/>
  <c r="AG151" i="2"/>
  <c r="AH151" i="2"/>
  <c r="AI151" i="2"/>
  <c r="AJ151" i="2"/>
  <c r="B152" i="2"/>
  <c r="C152" i="2"/>
  <c r="E152" i="2"/>
  <c r="G152" i="2"/>
  <c r="AG152" i="2"/>
  <c r="AH152" i="2"/>
  <c r="AI152" i="2"/>
  <c r="AJ152" i="2"/>
  <c r="B153" i="2"/>
  <c r="C153" i="2"/>
  <c r="E153" i="2"/>
  <c r="G153" i="2"/>
  <c r="AG153" i="2"/>
  <c r="AH153" i="2"/>
  <c r="AI153" i="2"/>
  <c r="AJ153" i="2"/>
  <c r="B154" i="2"/>
  <c r="E154" i="2"/>
  <c r="G154" i="2"/>
  <c r="AG154" i="2"/>
  <c r="AH154" i="2"/>
  <c r="AI154" i="2"/>
  <c r="AJ154" i="2"/>
  <c r="AG155" i="2"/>
  <c r="AH155" i="2"/>
  <c r="AI155" i="2"/>
  <c r="AJ155" i="2"/>
  <c r="E156" i="2"/>
  <c r="F156" i="2" s="1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G156" i="2"/>
  <c r="AH156" i="2"/>
  <c r="B157" i="2"/>
  <c r="E157" i="2"/>
  <c r="G157" i="2"/>
  <c r="AG157" i="2"/>
  <c r="AH157" i="2"/>
  <c r="AI157" i="2"/>
  <c r="AJ157" i="2"/>
  <c r="B158" i="2"/>
  <c r="B156" i="2" s="1"/>
  <c r="C156" i="2"/>
  <c r="AJ156" i="2" s="1"/>
  <c r="E158" i="2"/>
  <c r="G158" i="2"/>
  <c r="AG158" i="2"/>
  <c r="AH158" i="2"/>
  <c r="AI158" i="2"/>
  <c r="AJ158" i="2"/>
  <c r="B159" i="2"/>
  <c r="C159" i="2"/>
  <c r="E159" i="2"/>
  <c r="G159" i="2"/>
  <c r="AG159" i="2"/>
  <c r="AH159" i="2"/>
  <c r="AI159" i="2"/>
  <c r="AJ159" i="2"/>
  <c r="B160" i="2"/>
  <c r="C160" i="2"/>
  <c r="E160" i="2"/>
  <c r="G160" i="2"/>
  <c r="AG160" i="2"/>
  <c r="AH160" i="2"/>
  <c r="AI160" i="2"/>
  <c r="AJ160" i="2"/>
  <c r="B161" i="2"/>
  <c r="E161" i="2"/>
  <c r="G161" i="2"/>
  <c r="AG161" i="2"/>
  <c r="AH161" i="2"/>
  <c r="AI161" i="2"/>
  <c r="AJ161" i="2"/>
  <c r="C162" i="2"/>
  <c r="F162" i="2"/>
  <c r="G162" i="2" s="1"/>
  <c r="AG162" i="2"/>
  <c r="AH162" i="2"/>
  <c r="AI162" i="2"/>
  <c r="AJ162" i="2"/>
  <c r="C163" i="2"/>
  <c r="F163" i="2"/>
  <c r="G163" i="2"/>
  <c r="AG163" i="2"/>
  <c r="AH163" i="2"/>
  <c r="AI163" i="2"/>
  <c r="AJ163" i="2"/>
  <c r="AG164" i="2"/>
  <c r="AH164" i="2"/>
  <c r="AI164" i="2"/>
  <c r="AJ164" i="2"/>
  <c r="K165" i="2"/>
  <c r="O165" i="2"/>
  <c r="S165" i="2"/>
  <c r="W165" i="2"/>
  <c r="AA165" i="2"/>
  <c r="AE165" i="2"/>
  <c r="F166" i="2"/>
  <c r="G166" i="2"/>
  <c r="AG166" i="2"/>
  <c r="AH166" i="2"/>
  <c r="AI166" i="2"/>
  <c r="AJ166" i="2"/>
  <c r="E167" i="2"/>
  <c r="H167" i="2"/>
  <c r="I167" i="2"/>
  <c r="J167" i="2"/>
  <c r="K167" i="2"/>
  <c r="L167" i="2"/>
  <c r="M167" i="2"/>
  <c r="M165" i="2" s="1"/>
  <c r="N167" i="2"/>
  <c r="O167" i="2"/>
  <c r="P167" i="2"/>
  <c r="Q167" i="2"/>
  <c r="Q165" i="2" s="1"/>
  <c r="R167" i="2"/>
  <c r="S167" i="2"/>
  <c r="T167" i="2"/>
  <c r="U167" i="2"/>
  <c r="U165" i="2" s="1"/>
  <c r="V167" i="2"/>
  <c r="W167" i="2"/>
  <c r="X167" i="2"/>
  <c r="Y167" i="2"/>
  <c r="Y165" i="2" s="1"/>
  <c r="Z167" i="2"/>
  <c r="AA167" i="2"/>
  <c r="AB167" i="2"/>
  <c r="AC167" i="2"/>
  <c r="AC165" i="2" s="1"/>
  <c r="AD167" i="2"/>
  <c r="AE167" i="2"/>
  <c r="AG167" i="2"/>
  <c r="AH167" i="2"/>
  <c r="E168" i="2"/>
  <c r="H168" i="2"/>
  <c r="AH168" i="2" s="1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G168" i="2"/>
  <c r="AI168" i="2"/>
  <c r="H169" i="2"/>
  <c r="AH169" i="2" s="1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G169" i="2"/>
  <c r="AI169" i="2"/>
  <c r="B170" i="2"/>
  <c r="D170" i="2"/>
  <c r="E170" i="2"/>
  <c r="F170" i="2"/>
  <c r="G170" i="2"/>
  <c r="AG170" i="2"/>
  <c r="AH170" i="2"/>
  <c r="AI170" i="2"/>
  <c r="AJ170" i="2"/>
  <c r="AG171" i="2"/>
  <c r="AH171" i="2"/>
  <c r="AI171" i="2"/>
  <c r="AJ171" i="2"/>
  <c r="H172" i="2"/>
  <c r="AH172" i="2" s="1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G172" i="2"/>
  <c r="AI172" i="2"/>
  <c r="B173" i="2"/>
  <c r="C173" i="2"/>
  <c r="D173" i="2"/>
  <c r="E173" i="2"/>
  <c r="F173" i="2"/>
  <c r="G173" i="2"/>
  <c r="AG173" i="2"/>
  <c r="AH173" i="2"/>
  <c r="AI173" i="2"/>
  <c r="AJ173" i="2"/>
  <c r="B174" i="2"/>
  <c r="C168" i="2"/>
  <c r="D174" i="2"/>
  <c r="E174" i="2"/>
  <c r="E172" i="2" s="1"/>
  <c r="F174" i="2"/>
  <c r="G174" i="2"/>
  <c r="AG174" i="2"/>
  <c r="AH174" i="2"/>
  <c r="AI174" i="2"/>
  <c r="AJ174" i="2"/>
  <c r="B175" i="2"/>
  <c r="C175" i="2"/>
  <c r="D175" i="2"/>
  <c r="E175" i="2"/>
  <c r="F175" i="2"/>
  <c r="G175" i="2"/>
  <c r="AG175" i="2"/>
  <c r="AH175" i="2"/>
  <c r="AI175" i="2"/>
  <c r="AJ175" i="2"/>
  <c r="B176" i="2"/>
  <c r="C176" i="2"/>
  <c r="D176" i="2"/>
  <c r="E176" i="2"/>
  <c r="F176" i="2"/>
  <c r="G176" i="2"/>
  <c r="AG176" i="2"/>
  <c r="AH176" i="2"/>
  <c r="AI176" i="2"/>
  <c r="AJ176" i="2"/>
  <c r="B177" i="2"/>
  <c r="B169" i="2" s="1"/>
  <c r="C169" i="2"/>
  <c r="D177" i="2"/>
  <c r="D169" i="2" s="1"/>
  <c r="E177" i="2"/>
  <c r="E169" i="2" s="1"/>
  <c r="F177" i="2"/>
  <c r="G177" i="2"/>
  <c r="AG177" i="2"/>
  <c r="AH177" i="2"/>
  <c r="AI177" i="2"/>
  <c r="AJ177" i="2"/>
  <c r="AG178" i="2"/>
  <c r="AH178" i="2"/>
  <c r="AI178" i="2"/>
  <c r="AJ178" i="2"/>
  <c r="H179" i="2"/>
  <c r="AH179" i="2" s="1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G179" i="2"/>
  <c r="AI179" i="2"/>
  <c r="B180" i="2"/>
  <c r="B167" i="2" s="1"/>
  <c r="C167" i="2"/>
  <c r="D180" i="2"/>
  <c r="D167" i="2" s="1"/>
  <c r="E180" i="2"/>
  <c r="F180" i="2"/>
  <c r="G180" i="2"/>
  <c r="AG180" i="2"/>
  <c r="AH180" i="2"/>
  <c r="AI180" i="2"/>
  <c r="AJ180" i="2"/>
  <c r="B181" i="2"/>
  <c r="B179" i="2" s="1"/>
  <c r="C179" i="2"/>
  <c r="D181" i="2"/>
  <c r="D179" i="2" s="1"/>
  <c r="E181" i="2"/>
  <c r="E179" i="2" s="1"/>
  <c r="F181" i="2"/>
  <c r="G181" i="2"/>
  <c r="AG181" i="2"/>
  <c r="AH181" i="2"/>
  <c r="AI181" i="2"/>
  <c r="AJ181" i="2"/>
  <c r="B182" i="2"/>
  <c r="C182" i="2"/>
  <c r="D182" i="2"/>
  <c r="E182" i="2"/>
  <c r="F182" i="2"/>
  <c r="G182" i="2"/>
  <c r="AG182" i="2"/>
  <c r="AH182" i="2"/>
  <c r="AI182" i="2"/>
  <c r="AJ182" i="2"/>
  <c r="B183" i="2"/>
  <c r="C183" i="2"/>
  <c r="D183" i="2"/>
  <c r="E183" i="2"/>
  <c r="F183" i="2"/>
  <c r="G183" i="2"/>
  <c r="AG183" i="2"/>
  <c r="AH183" i="2"/>
  <c r="AI183" i="2"/>
  <c r="AJ183" i="2"/>
  <c r="B184" i="2"/>
  <c r="D184" i="2"/>
  <c r="E184" i="2"/>
  <c r="F184" i="2"/>
  <c r="G184" i="2"/>
  <c r="AG184" i="2"/>
  <c r="AH184" i="2"/>
  <c r="AI184" i="2"/>
  <c r="AJ184" i="2"/>
  <c r="AG185" i="2"/>
  <c r="AH185" i="2"/>
  <c r="AI185" i="2"/>
  <c r="AJ185" i="2"/>
  <c r="D187" i="2"/>
  <c r="E187" i="2"/>
  <c r="F187" i="2"/>
  <c r="G187" i="2"/>
  <c r="AG187" i="2"/>
  <c r="AH187" i="2"/>
  <c r="AI187" i="2"/>
  <c r="AJ187" i="2"/>
  <c r="H188" i="2"/>
  <c r="AH188" i="2" s="1"/>
  <c r="I188" i="2"/>
  <c r="I186" i="2" s="1"/>
  <c r="J188" i="2"/>
  <c r="J186" i="2" s="1"/>
  <c r="K188" i="2"/>
  <c r="K186" i="2" s="1"/>
  <c r="L188" i="2"/>
  <c r="L186" i="2" s="1"/>
  <c r="M188" i="2"/>
  <c r="M186" i="2" s="1"/>
  <c r="N188" i="2"/>
  <c r="N186" i="2" s="1"/>
  <c r="O188" i="2"/>
  <c r="O186" i="2" s="1"/>
  <c r="P188" i="2"/>
  <c r="P186" i="2" s="1"/>
  <c r="Q188" i="2"/>
  <c r="Q186" i="2" s="1"/>
  <c r="R188" i="2"/>
  <c r="R186" i="2" s="1"/>
  <c r="S188" i="2"/>
  <c r="S186" i="2" s="1"/>
  <c r="T188" i="2"/>
  <c r="T186" i="2" s="1"/>
  <c r="U188" i="2"/>
  <c r="V188" i="2"/>
  <c r="V186" i="2" s="1"/>
  <c r="W188" i="2"/>
  <c r="W186" i="2" s="1"/>
  <c r="X188" i="2"/>
  <c r="X186" i="2" s="1"/>
  <c r="Y188" i="2"/>
  <c r="Y186" i="2" s="1"/>
  <c r="Z188" i="2"/>
  <c r="Z186" i="2" s="1"/>
  <c r="AA188" i="2"/>
  <c r="AA186" i="2" s="1"/>
  <c r="AB188" i="2"/>
  <c r="AB186" i="2" s="1"/>
  <c r="AC188" i="2"/>
  <c r="AC186" i="2" s="1"/>
  <c r="AD188" i="2"/>
  <c r="AD186" i="2" s="1"/>
  <c r="AE188" i="2"/>
  <c r="AE186" i="2" s="1"/>
  <c r="AG188" i="2"/>
  <c r="AI188" i="2"/>
  <c r="H189" i="2"/>
  <c r="AH189" i="2" s="1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G189" i="2"/>
  <c r="AI189" i="2"/>
  <c r="F190" i="2"/>
  <c r="G190" i="2"/>
  <c r="AG190" i="2"/>
  <c r="AH190" i="2"/>
  <c r="AI190" i="2"/>
  <c r="AJ190" i="2"/>
  <c r="D191" i="2"/>
  <c r="E191" i="2"/>
  <c r="F191" i="2"/>
  <c r="G191" i="2"/>
  <c r="AG191" i="2"/>
  <c r="AH191" i="2"/>
  <c r="AI191" i="2"/>
  <c r="AJ191" i="2"/>
  <c r="AG192" i="2"/>
  <c r="AH192" i="2"/>
  <c r="AI192" i="2"/>
  <c r="AJ192" i="2"/>
  <c r="H193" i="2"/>
  <c r="AH193" i="2" s="1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G193" i="2"/>
  <c r="AI193" i="2"/>
  <c r="B194" i="2"/>
  <c r="B188" i="2" s="1"/>
  <c r="C194" i="2"/>
  <c r="C188" i="2" s="1"/>
  <c r="D194" i="2"/>
  <c r="E194" i="2"/>
  <c r="E188" i="2" s="1"/>
  <c r="F194" i="2"/>
  <c r="G194" i="2"/>
  <c r="AG194" i="2"/>
  <c r="AH194" i="2"/>
  <c r="AI194" i="2"/>
  <c r="AJ194" i="2"/>
  <c r="B195" i="2"/>
  <c r="B189" i="2" s="1"/>
  <c r="C189" i="2"/>
  <c r="E195" i="2"/>
  <c r="G195" i="2"/>
  <c r="AG195" i="2"/>
  <c r="AH195" i="2"/>
  <c r="AI195" i="2"/>
  <c r="AJ195" i="2"/>
  <c r="E196" i="2"/>
  <c r="F196" i="2" s="1"/>
  <c r="G196" i="2"/>
  <c r="AG196" i="2"/>
  <c r="AH196" i="2"/>
  <c r="AI196" i="2"/>
  <c r="AJ196" i="2"/>
  <c r="AG197" i="2"/>
  <c r="AH197" i="2"/>
  <c r="AI197" i="2"/>
  <c r="AJ197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G198" i="2"/>
  <c r="AH198" i="2"/>
  <c r="B199" i="2"/>
  <c r="C199" i="2"/>
  <c r="E199" i="2"/>
  <c r="D199" i="2" s="1"/>
  <c r="G199" i="2"/>
  <c r="AG199" i="2"/>
  <c r="AH199" i="2"/>
  <c r="AI199" i="2"/>
  <c r="AJ199" i="2"/>
  <c r="B200" i="2"/>
  <c r="B198" i="2" s="1"/>
  <c r="C198" i="2"/>
  <c r="E200" i="2"/>
  <c r="D200" i="2" s="1"/>
  <c r="D198" i="2" s="1"/>
  <c r="G200" i="2"/>
  <c r="AG200" i="2"/>
  <c r="AH200" i="2"/>
  <c r="AI200" i="2"/>
  <c r="AJ200" i="2"/>
  <c r="B201" i="2"/>
  <c r="C201" i="2"/>
  <c r="E201" i="2"/>
  <c r="D201" i="2" s="1"/>
  <c r="G201" i="2"/>
  <c r="AG201" i="2"/>
  <c r="AH201" i="2"/>
  <c r="AI201" i="2"/>
  <c r="AJ201" i="2"/>
  <c r="AG202" i="2"/>
  <c r="AH202" i="2"/>
  <c r="AI202" i="2"/>
  <c r="AJ202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G203" i="2"/>
  <c r="AH203" i="2"/>
  <c r="B204" i="2"/>
  <c r="C204" i="2"/>
  <c r="E204" i="2"/>
  <c r="D204" i="2" s="1"/>
  <c r="G204" i="2"/>
  <c r="AG204" i="2"/>
  <c r="AH204" i="2"/>
  <c r="AI204" i="2"/>
  <c r="AJ204" i="2"/>
  <c r="B205" i="2"/>
  <c r="B203" i="2" s="1"/>
  <c r="C203" i="2"/>
  <c r="E205" i="2"/>
  <c r="D205" i="2" s="1"/>
  <c r="D203" i="2" s="1"/>
  <c r="AG205" i="2"/>
  <c r="AH205" i="2"/>
  <c r="AI205" i="2"/>
  <c r="AJ205" i="2"/>
  <c r="B206" i="2"/>
  <c r="C206" i="2"/>
  <c r="E206" i="2"/>
  <c r="D206" i="2" s="1"/>
  <c r="G206" i="2"/>
  <c r="AG206" i="2"/>
  <c r="AH206" i="2"/>
  <c r="AI206" i="2"/>
  <c r="AJ206" i="2"/>
  <c r="AG207" i="2"/>
  <c r="AH207" i="2"/>
  <c r="AI207" i="2"/>
  <c r="AJ207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G208" i="2"/>
  <c r="AH208" i="2"/>
  <c r="B209" i="2"/>
  <c r="C209" i="2"/>
  <c r="E209" i="2"/>
  <c r="D209" i="2" s="1"/>
  <c r="G209" i="2"/>
  <c r="AG209" i="2"/>
  <c r="AH209" i="2"/>
  <c r="AI209" i="2"/>
  <c r="AJ209" i="2"/>
  <c r="B210" i="2"/>
  <c r="B208" i="2" s="1"/>
  <c r="C208" i="2"/>
  <c r="E210" i="2"/>
  <c r="D210" i="2" s="1"/>
  <c r="D208" i="2" s="1"/>
  <c r="AG210" i="2"/>
  <c r="AH210" i="2"/>
  <c r="AI210" i="2"/>
  <c r="B211" i="2"/>
  <c r="C211" i="2"/>
  <c r="E211" i="2"/>
  <c r="D211" i="2" s="1"/>
  <c r="G211" i="2"/>
  <c r="AG211" i="2"/>
  <c r="AH211" i="2"/>
  <c r="AI211" i="2"/>
  <c r="AJ211" i="2"/>
  <c r="AG212" i="2"/>
  <c r="AH212" i="2"/>
  <c r="AI212" i="2"/>
  <c r="AJ212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G213" i="2"/>
  <c r="AH213" i="2"/>
  <c r="B214" i="2"/>
  <c r="C214" i="2"/>
  <c r="E214" i="2"/>
  <c r="D214" i="2" s="1"/>
  <c r="G214" i="2"/>
  <c r="AG214" i="2"/>
  <c r="AH214" i="2"/>
  <c r="AI214" i="2"/>
  <c r="AJ214" i="2"/>
  <c r="B215" i="2"/>
  <c r="B213" i="2" s="1"/>
  <c r="C213" i="2"/>
  <c r="E215" i="2"/>
  <c r="D215" i="2" s="1"/>
  <c r="D213" i="2" s="1"/>
  <c r="AG215" i="2"/>
  <c r="AH215" i="2"/>
  <c r="AI215" i="2"/>
  <c r="B216" i="2"/>
  <c r="C216" i="2"/>
  <c r="E216" i="2"/>
  <c r="D216" i="2" s="1"/>
  <c r="G216" i="2"/>
  <c r="AG216" i="2"/>
  <c r="AH216" i="2"/>
  <c r="AI216" i="2"/>
  <c r="AJ216" i="2"/>
  <c r="AG217" i="2"/>
  <c r="AH217" i="2"/>
  <c r="AI217" i="2"/>
  <c r="AJ217" i="2"/>
  <c r="C218" i="2"/>
  <c r="H219" i="2"/>
  <c r="H218" i="2" s="1"/>
  <c r="I219" i="2"/>
  <c r="AI219" i="2" s="1"/>
  <c r="J219" i="2"/>
  <c r="J218" i="2" s="1"/>
  <c r="K219" i="2"/>
  <c r="K218" i="2" s="1"/>
  <c r="L219" i="2"/>
  <c r="L218" i="2" s="1"/>
  <c r="M219" i="2"/>
  <c r="M79" i="2" s="1"/>
  <c r="N219" i="2"/>
  <c r="N218" i="2" s="1"/>
  <c r="O219" i="2"/>
  <c r="O218" i="2" s="1"/>
  <c r="P219" i="2"/>
  <c r="P218" i="2" s="1"/>
  <c r="Q219" i="2"/>
  <c r="Q79" i="2" s="1"/>
  <c r="R219" i="2"/>
  <c r="R218" i="2" s="1"/>
  <c r="S219" i="2"/>
  <c r="S218" i="2" s="1"/>
  <c r="T219" i="2"/>
  <c r="T218" i="2" s="1"/>
  <c r="U219" i="2"/>
  <c r="V219" i="2"/>
  <c r="V218" i="2" s="1"/>
  <c r="W219" i="2"/>
  <c r="W218" i="2" s="1"/>
  <c r="X219" i="2"/>
  <c r="X218" i="2" s="1"/>
  <c r="Y219" i="2"/>
  <c r="Y79" i="2" s="1"/>
  <c r="Z219" i="2"/>
  <c r="Z218" i="2" s="1"/>
  <c r="AA219" i="2"/>
  <c r="AA218" i="2" s="1"/>
  <c r="AB219" i="2"/>
  <c r="AB218" i="2" s="1"/>
  <c r="AC219" i="2"/>
  <c r="AC79" i="2" s="1"/>
  <c r="AD219" i="2"/>
  <c r="AD218" i="2" s="1"/>
  <c r="AE219" i="2"/>
  <c r="AE218" i="2" s="1"/>
  <c r="AG219" i="2"/>
  <c r="AH219" i="2"/>
  <c r="H220" i="2"/>
  <c r="B220" i="2" s="1"/>
  <c r="I220" i="2"/>
  <c r="AI220" i="2" s="1"/>
  <c r="J220" i="2"/>
  <c r="K220" i="2"/>
  <c r="K80" i="2" s="1"/>
  <c r="L220" i="2"/>
  <c r="M220" i="2"/>
  <c r="N220" i="2"/>
  <c r="O220" i="2"/>
  <c r="O80" i="2" s="1"/>
  <c r="P220" i="2"/>
  <c r="Q220" i="2"/>
  <c r="R220" i="2"/>
  <c r="S220" i="2"/>
  <c r="S80" i="2" s="1"/>
  <c r="T220" i="2"/>
  <c r="U220" i="2"/>
  <c r="V220" i="2"/>
  <c r="W220" i="2"/>
  <c r="W80" i="2" s="1"/>
  <c r="X220" i="2"/>
  <c r="Y220" i="2"/>
  <c r="Z220" i="2"/>
  <c r="AA220" i="2"/>
  <c r="AA80" i="2" s="1"/>
  <c r="AB220" i="2"/>
  <c r="AC220" i="2"/>
  <c r="AD220" i="2"/>
  <c r="AE220" i="2"/>
  <c r="AE80" i="2" s="1"/>
  <c r="AG220" i="2"/>
  <c r="AH220" i="2"/>
  <c r="F221" i="2"/>
  <c r="G221" i="2"/>
  <c r="AG221" i="2"/>
  <c r="AH221" i="2"/>
  <c r="AI221" i="2"/>
  <c r="AJ221" i="2"/>
  <c r="E222" i="2"/>
  <c r="D222" i="2" s="1"/>
  <c r="G222" i="2"/>
  <c r="AG222" i="2"/>
  <c r="AH222" i="2"/>
  <c r="AI222" i="2"/>
  <c r="AJ222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B225" i="2"/>
  <c r="B224" i="2" s="1"/>
  <c r="C224" i="2"/>
  <c r="E225" i="2"/>
  <c r="D225" i="2" s="1"/>
  <c r="G225" i="2"/>
  <c r="G224" i="2" s="1"/>
  <c r="B226" i="2"/>
  <c r="E226" i="2"/>
  <c r="D226" i="2" s="1"/>
  <c r="G226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B229" i="2"/>
  <c r="B228" i="2" s="1"/>
  <c r="C228" i="2"/>
  <c r="E229" i="2"/>
  <c r="D229" i="2" s="1"/>
  <c r="G229" i="2"/>
  <c r="B230" i="2"/>
  <c r="E230" i="2"/>
  <c r="D230" i="2" s="1"/>
  <c r="G230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H233" i="2" s="1"/>
  <c r="U233" i="2"/>
  <c r="V233" i="2"/>
  <c r="W233" i="2"/>
  <c r="X233" i="2"/>
  <c r="Y233" i="2"/>
  <c r="Z233" i="2"/>
  <c r="AA233" i="2"/>
  <c r="AB233" i="2"/>
  <c r="AC233" i="2"/>
  <c r="AD233" i="2"/>
  <c r="AE233" i="2"/>
  <c r="AG233" i="2"/>
  <c r="AG234" i="2"/>
  <c r="AH234" i="2"/>
  <c r="AI234" i="2"/>
  <c r="AJ234" i="2"/>
  <c r="H235" i="2"/>
  <c r="H232" i="2" s="1"/>
  <c r="I235" i="2"/>
  <c r="J235" i="2"/>
  <c r="J232" i="2" s="1"/>
  <c r="K235" i="2"/>
  <c r="K232" i="2" s="1"/>
  <c r="L235" i="2"/>
  <c r="L232" i="2" s="1"/>
  <c r="M235" i="2"/>
  <c r="M232" i="2" s="1"/>
  <c r="N235" i="2"/>
  <c r="N232" i="2" s="1"/>
  <c r="O235" i="2"/>
  <c r="O232" i="2" s="1"/>
  <c r="P235" i="2"/>
  <c r="P232" i="2" s="1"/>
  <c r="Q235" i="2"/>
  <c r="Q232" i="2" s="1"/>
  <c r="R235" i="2"/>
  <c r="R232" i="2" s="1"/>
  <c r="S235" i="2"/>
  <c r="S232" i="2" s="1"/>
  <c r="T235" i="2"/>
  <c r="T232" i="2" s="1"/>
  <c r="U235" i="2"/>
  <c r="U232" i="2" s="1"/>
  <c r="V235" i="2"/>
  <c r="V232" i="2" s="1"/>
  <c r="W235" i="2"/>
  <c r="W232" i="2" s="1"/>
  <c r="X235" i="2"/>
  <c r="X232" i="2" s="1"/>
  <c r="Y235" i="2"/>
  <c r="Y232" i="2" s="1"/>
  <c r="Z235" i="2"/>
  <c r="Z232" i="2" s="1"/>
  <c r="AA235" i="2"/>
  <c r="AA232" i="2" s="1"/>
  <c r="AB235" i="2"/>
  <c r="AB232" i="2" s="1"/>
  <c r="AC235" i="2"/>
  <c r="AC232" i="2" s="1"/>
  <c r="AD235" i="2"/>
  <c r="AD232" i="2" s="1"/>
  <c r="AE235" i="2"/>
  <c r="AE232" i="2" s="1"/>
  <c r="AG235" i="2"/>
  <c r="B236" i="2"/>
  <c r="B233" i="2" s="1"/>
  <c r="C233" i="2"/>
  <c r="E236" i="2"/>
  <c r="D236" i="2" s="1"/>
  <c r="G236" i="2"/>
  <c r="G235" i="2" s="1"/>
  <c r="AG236" i="2"/>
  <c r="AH236" i="2"/>
  <c r="AI236" i="2"/>
  <c r="AJ236" i="2"/>
  <c r="C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G238" i="2"/>
  <c r="AH238" i="2"/>
  <c r="AJ238" i="2"/>
  <c r="K241" i="2"/>
  <c r="M241" i="2"/>
  <c r="O241" i="2"/>
  <c r="Q241" i="2"/>
  <c r="S241" i="2"/>
  <c r="U241" i="2"/>
  <c r="W241" i="2"/>
  <c r="Y241" i="2"/>
  <c r="AA241" i="2"/>
  <c r="AC241" i="2"/>
  <c r="AE241" i="2"/>
  <c r="B242" i="2"/>
  <c r="F242" i="2"/>
  <c r="G242" i="2"/>
  <c r="AG242" i="2"/>
  <c r="AH242" i="2"/>
  <c r="AI242" i="2"/>
  <c r="AJ242" i="2"/>
  <c r="U79" i="2" l="1"/>
  <c r="S84" i="2"/>
  <c r="AJ69" i="2"/>
  <c r="G69" i="2"/>
  <c r="AI233" i="2"/>
  <c r="AI235" i="2"/>
  <c r="AJ210" i="2"/>
  <c r="G210" i="2"/>
  <c r="AI208" i="2"/>
  <c r="F41" i="2"/>
  <c r="U84" i="2"/>
  <c r="AJ215" i="2"/>
  <c r="G215" i="2"/>
  <c r="AI213" i="2"/>
  <c r="G205" i="2"/>
  <c r="AI203" i="2"/>
  <c r="AI198" i="2"/>
  <c r="E189" i="2"/>
  <c r="G189" i="2" s="1"/>
  <c r="U186" i="2"/>
  <c r="AI186" i="2" s="1"/>
  <c r="F195" i="2"/>
  <c r="D195" i="2"/>
  <c r="U80" i="2"/>
  <c r="E66" i="2"/>
  <c r="AJ66" i="2" s="1"/>
  <c r="AJ67" i="2"/>
  <c r="G67" i="2"/>
  <c r="G228" i="2"/>
  <c r="C79" i="2"/>
  <c r="AH235" i="2"/>
  <c r="AD53" i="2"/>
  <c r="B55" i="2"/>
  <c r="AD16" i="2"/>
  <c r="T12" i="2"/>
  <c r="T9" i="2" s="1"/>
  <c r="AH19" i="2"/>
  <c r="AG218" i="2"/>
  <c r="AH218" i="2"/>
  <c r="G188" i="2"/>
  <c r="AJ188" i="2"/>
  <c r="F188" i="2"/>
  <c r="C186" i="2"/>
  <c r="E186" i="2"/>
  <c r="G179" i="2"/>
  <c r="AJ179" i="2"/>
  <c r="F179" i="2"/>
  <c r="C165" i="2"/>
  <c r="AJ167" i="2"/>
  <c r="G169" i="2"/>
  <c r="AJ169" i="2"/>
  <c r="F169" i="2"/>
  <c r="C135" i="2"/>
  <c r="AJ137" i="2"/>
  <c r="C81" i="2"/>
  <c r="C80" i="2"/>
  <c r="AA78" i="2"/>
  <c r="S78" i="2"/>
  <c r="K78" i="2"/>
  <c r="AI238" i="2"/>
  <c r="G238" i="2"/>
  <c r="D233" i="2"/>
  <c r="D235" i="2"/>
  <c r="D232" i="2" s="1"/>
  <c r="AG232" i="2"/>
  <c r="AH232" i="2"/>
  <c r="D228" i="2"/>
  <c r="D224" i="2"/>
  <c r="D189" i="2"/>
  <c r="D186" i="2" s="1"/>
  <c r="D188" i="2"/>
  <c r="B186" i="2"/>
  <c r="C84" i="2"/>
  <c r="Y78" i="2"/>
  <c r="Q78" i="2"/>
  <c r="AE78" i="2"/>
  <c r="W78" i="2"/>
  <c r="O78" i="2"/>
  <c r="E235" i="2"/>
  <c r="C235" i="2"/>
  <c r="C232" i="2" s="1"/>
  <c r="E233" i="2"/>
  <c r="I232" i="2"/>
  <c r="AI232" i="2" s="1"/>
  <c r="E228" i="2"/>
  <c r="E224" i="2"/>
  <c r="E220" i="2"/>
  <c r="E219" i="2"/>
  <c r="AC218" i="2"/>
  <c r="AC78" i="2" s="1"/>
  <c r="Y218" i="2"/>
  <c r="U218" i="2"/>
  <c r="Q218" i="2"/>
  <c r="M218" i="2"/>
  <c r="M78" i="2" s="1"/>
  <c r="I218" i="2"/>
  <c r="E213" i="2"/>
  <c r="E208" i="2"/>
  <c r="E203" i="2"/>
  <c r="E198" i="2"/>
  <c r="D193" i="2"/>
  <c r="B193" i="2"/>
  <c r="H186" i="2"/>
  <c r="D168" i="2"/>
  <c r="D165" i="2" s="1"/>
  <c r="B168" i="2"/>
  <c r="F168" i="2" s="1"/>
  <c r="D172" i="2"/>
  <c r="B172" i="2"/>
  <c r="F172" i="2" s="1"/>
  <c r="AD165" i="2"/>
  <c r="AB165" i="2"/>
  <c r="Z165" i="2"/>
  <c r="X165" i="2"/>
  <c r="V165" i="2"/>
  <c r="T165" i="2"/>
  <c r="R165" i="2"/>
  <c r="P165" i="2"/>
  <c r="N165" i="2"/>
  <c r="L165" i="2"/>
  <c r="J165" i="2"/>
  <c r="H165" i="2"/>
  <c r="F167" i="2"/>
  <c r="AI149" i="2"/>
  <c r="F142" i="2"/>
  <c r="AG135" i="2"/>
  <c r="D133" i="2"/>
  <c r="F133" i="2"/>
  <c r="D132" i="2"/>
  <c r="F132" i="2"/>
  <c r="D131" i="2"/>
  <c r="F131" i="2"/>
  <c r="AI130" i="2"/>
  <c r="D128" i="2"/>
  <c r="F128" i="2"/>
  <c r="D127" i="2"/>
  <c r="F127" i="2"/>
  <c r="D126" i="2"/>
  <c r="F126" i="2"/>
  <c r="AI125" i="2"/>
  <c r="D123" i="2"/>
  <c r="F123" i="2"/>
  <c r="D122" i="2"/>
  <c r="F122" i="2"/>
  <c r="D121" i="2"/>
  <c r="F121" i="2"/>
  <c r="AI120" i="2"/>
  <c r="D118" i="2"/>
  <c r="F118" i="2"/>
  <c r="D117" i="2"/>
  <c r="F117" i="2"/>
  <c r="D116" i="2"/>
  <c r="F116" i="2"/>
  <c r="AI115" i="2"/>
  <c r="D113" i="2"/>
  <c r="F113" i="2"/>
  <c r="D112" i="2"/>
  <c r="F112" i="2"/>
  <c r="D111" i="2"/>
  <c r="F111" i="2"/>
  <c r="AI110" i="2"/>
  <c r="D108" i="2"/>
  <c r="F108" i="2"/>
  <c r="D107" i="2"/>
  <c r="F107" i="2"/>
  <c r="D106" i="2"/>
  <c r="F106" i="2"/>
  <c r="D105" i="2"/>
  <c r="AI104" i="2"/>
  <c r="D102" i="2"/>
  <c r="D88" i="2" s="1"/>
  <c r="F102" i="2"/>
  <c r="B81" i="2"/>
  <c r="G100" i="2"/>
  <c r="AJ100" i="2"/>
  <c r="AD81" i="2"/>
  <c r="AD241" i="2" s="1"/>
  <c r="AB81" i="2"/>
  <c r="AB241" i="2" s="1"/>
  <c r="Z81" i="2"/>
  <c r="Z241" i="2" s="1"/>
  <c r="X81" i="2"/>
  <c r="X241" i="2" s="1"/>
  <c r="V81" i="2"/>
  <c r="V241" i="2" s="1"/>
  <c r="T81" i="2"/>
  <c r="T241" i="2" s="1"/>
  <c r="R81" i="2"/>
  <c r="R241" i="2" s="1"/>
  <c r="P81" i="2"/>
  <c r="P241" i="2" s="1"/>
  <c r="N81" i="2"/>
  <c r="N241" i="2" s="1"/>
  <c r="L81" i="2"/>
  <c r="L241" i="2" s="1"/>
  <c r="J81" i="2"/>
  <c r="J241" i="2" s="1"/>
  <c r="H81" i="2"/>
  <c r="E88" i="2"/>
  <c r="AD80" i="2"/>
  <c r="AD240" i="2" s="1"/>
  <c r="AD237" i="2" s="1"/>
  <c r="AB80" i="2"/>
  <c r="AB240" i="2" s="1"/>
  <c r="Z80" i="2"/>
  <c r="Z240" i="2" s="1"/>
  <c r="X80" i="2"/>
  <c r="X240" i="2" s="1"/>
  <c r="V80" i="2"/>
  <c r="V240" i="2" s="1"/>
  <c r="V237" i="2" s="1"/>
  <c r="T80" i="2"/>
  <c r="T240" i="2" s="1"/>
  <c r="C240" i="2" s="1"/>
  <c r="R80" i="2"/>
  <c r="R240" i="2" s="1"/>
  <c r="P80" i="2"/>
  <c r="P240" i="2" s="1"/>
  <c r="N80" i="2"/>
  <c r="N240" i="2" s="1"/>
  <c r="N237" i="2" s="1"/>
  <c r="L80" i="2"/>
  <c r="L240" i="2" s="1"/>
  <c r="J80" i="2"/>
  <c r="H80" i="2"/>
  <c r="E87" i="2"/>
  <c r="AD79" i="2"/>
  <c r="AB79" i="2"/>
  <c r="AB239" i="2" s="1"/>
  <c r="AB237" i="2" s="1"/>
  <c r="Z79" i="2"/>
  <c r="X79" i="2"/>
  <c r="X239" i="2" s="1"/>
  <c r="X237" i="2" s="1"/>
  <c r="V79" i="2"/>
  <c r="T79" i="2"/>
  <c r="T239" i="2" s="1"/>
  <c r="R79" i="2"/>
  <c r="P79" i="2"/>
  <c r="P239" i="2" s="1"/>
  <c r="P237" i="2" s="1"/>
  <c r="N79" i="2"/>
  <c r="L79" i="2"/>
  <c r="L239" i="2" s="1"/>
  <c r="L237" i="2" s="1"/>
  <c r="J79" i="2"/>
  <c r="H79" i="2"/>
  <c r="E86" i="2"/>
  <c r="AI81" i="2"/>
  <c r="I79" i="2"/>
  <c r="AI79" i="2" s="1"/>
  <c r="D74" i="2"/>
  <c r="D71" i="2" s="1"/>
  <c r="F74" i="2"/>
  <c r="E71" i="2"/>
  <c r="E56" i="2"/>
  <c r="F63" i="2"/>
  <c r="G63" i="2"/>
  <c r="E55" i="2"/>
  <c r="F62" i="2"/>
  <c r="G62" i="2"/>
  <c r="E54" i="2"/>
  <c r="E59" i="2"/>
  <c r="F61" i="2"/>
  <c r="AH59" i="2"/>
  <c r="J53" i="2"/>
  <c r="AG53" i="2" s="1"/>
  <c r="AG54" i="2"/>
  <c r="AH53" i="2"/>
  <c r="F50" i="2"/>
  <c r="AH39" i="2"/>
  <c r="D29" i="2"/>
  <c r="D27" i="2" s="1"/>
  <c r="F29" i="2"/>
  <c r="E27" i="2"/>
  <c r="G29" i="2"/>
  <c r="AJ29" i="2"/>
  <c r="AG16" i="2"/>
  <c r="AG12" i="2"/>
  <c r="J240" i="2"/>
  <c r="AD239" i="2"/>
  <c r="Z239" i="2"/>
  <c r="Z237" i="2" s="1"/>
  <c r="V239" i="2"/>
  <c r="R239" i="2"/>
  <c r="R237" i="2" s="1"/>
  <c r="N239" i="2"/>
  <c r="J239" i="2"/>
  <c r="J237" i="2" s="1"/>
  <c r="B238" i="2"/>
  <c r="F236" i="2"/>
  <c r="F235" i="2" s="1"/>
  <c r="B235" i="2"/>
  <c r="B232" i="2" s="1"/>
  <c r="F230" i="2"/>
  <c r="F229" i="2"/>
  <c r="F226" i="2"/>
  <c r="F225" i="2"/>
  <c r="F222" i="2"/>
  <c r="B219" i="2"/>
  <c r="B218" i="2" s="1"/>
  <c r="F216" i="2"/>
  <c r="F215" i="2"/>
  <c r="F214" i="2"/>
  <c r="F211" i="2"/>
  <c r="F210" i="2"/>
  <c r="F209" i="2"/>
  <c r="F206" i="2"/>
  <c r="F205" i="2"/>
  <c r="F203" i="2" s="1"/>
  <c r="F204" i="2"/>
  <c r="F201" i="2"/>
  <c r="F200" i="2"/>
  <c r="F199" i="2"/>
  <c r="E193" i="2"/>
  <c r="C193" i="2"/>
  <c r="C172" i="2"/>
  <c r="AJ172" i="2" s="1"/>
  <c r="AJ168" i="2"/>
  <c r="G168" i="2"/>
  <c r="AI167" i="2"/>
  <c r="G167" i="2"/>
  <c r="I165" i="2"/>
  <c r="AI165" i="2" s="1"/>
  <c r="E165" i="2"/>
  <c r="D161" i="2"/>
  <c r="F161" i="2"/>
  <c r="D160" i="2"/>
  <c r="F160" i="2"/>
  <c r="D159" i="2"/>
  <c r="F159" i="2"/>
  <c r="D158" i="2"/>
  <c r="F158" i="2"/>
  <c r="D157" i="2"/>
  <c r="F157" i="2"/>
  <c r="AI156" i="2"/>
  <c r="G156" i="2"/>
  <c r="D154" i="2"/>
  <c r="F154" i="2"/>
  <c r="D153" i="2"/>
  <c r="F153" i="2"/>
  <c r="D152" i="2"/>
  <c r="F152" i="2"/>
  <c r="G150" i="2"/>
  <c r="AJ150" i="2"/>
  <c r="E149" i="2"/>
  <c r="C149" i="2"/>
  <c r="D147" i="2"/>
  <c r="D139" i="2" s="1"/>
  <c r="F147" i="2"/>
  <c r="D146" i="2"/>
  <c r="F146" i="2"/>
  <c r="D145" i="2"/>
  <c r="F145" i="2"/>
  <c r="D144" i="2"/>
  <c r="F144" i="2"/>
  <c r="B138" i="2"/>
  <c r="F138" i="2" s="1"/>
  <c r="D143" i="2"/>
  <c r="D137" i="2" s="1"/>
  <c r="F143" i="2"/>
  <c r="B135" i="2"/>
  <c r="AI142" i="2"/>
  <c r="C142" i="2"/>
  <c r="AJ142" i="2" s="1"/>
  <c r="AI139" i="2"/>
  <c r="G139" i="2"/>
  <c r="AI138" i="2"/>
  <c r="G138" i="2"/>
  <c r="AI137" i="2"/>
  <c r="G137" i="2"/>
  <c r="AH135" i="2"/>
  <c r="I135" i="2"/>
  <c r="AI135" i="2" s="1"/>
  <c r="E135" i="2"/>
  <c r="AJ133" i="2"/>
  <c r="G133" i="2"/>
  <c r="AJ132" i="2"/>
  <c r="G132" i="2"/>
  <c r="AJ131" i="2"/>
  <c r="G131" i="2"/>
  <c r="E130" i="2"/>
  <c r="AJ128" i="2"/>
  <c r="G128" i="2"/>
  <c r="AJ127" i="2"/>
  <c r="G127" i="2"/>
  <c r="AJ126" i="2"/>
  <c r="G126" i="2"/>
  <c r="E125" i="2"/>
  <c r="AJ123" i="2"/>
  <c r="G123" i="2"/>
  <c r="AJ122" i="2"/>
  <c r="G122" i="2"/>
  <c r="AJ121" i="2"/>
  <c r="G121" i="2"/>
  <c r="E120" i="2"/>
  <c r="AJ118" i="2"/>
  <c r="G118" i="2"/>
  <c r="AJ117" i="2"/>
  <c r="G117" i="2"/>
  <c r="AJ116" i="2"/>
  <c r="G116" i="2"/>
  <c r="E115" i="2"/>
  <c r="AJ113" i="2"/>
  <c r="G113" i="2"/>
  <c r="AJ112" i="2"/>
  <c r="G112" i="2"/>
  <c r="AJ111" i="2"/>
  <c r="G111" i="2"/>
  <c r="E110" i="2"/>
  <c r="AJ108" i="2"/>
  <c r="G108" i="2"/>
  <c r="AJ107" i="2"/>
  <c r="G107" i="2"/>
  <c r="AJ106" i="2"/>
  <c r="G106" i="2"/>
  <c r="AJ105" i="2"/>
  <c r="G105" i="2"/>
  <c r="E104" i="2"/>
  <c r="AJ102" i="2"/>
  <c r="G102" i="2"/>
  <c r="AJ101" i="2"/>
  <c r="G101" i="2"/>
  <c r="D99" i="2"/>
  <c r="F99" i="2"/>
  <c r="D98" i="2"/>
  <c r="F98" i="2"/>
  <c r="B79" i="2"/>
  <c r="B84" i="2"/>
  <c r="AI97" i="2"/>
  <c r="G97" i="2"/>
  <c r="D93" i="2"/>
  <c r="F93" i="2"/>
  <c r="AI91" i="2"/>
  <c r="C91" i="2"/>
  <c r="AJ91" i="2" s="1"/>
  <c r="AI88" i="2"/>
  <c r="AI87" i="2"/>
  <c r="AI86" i="2"/>
  <c r="I84" i="2"/>
  <c r="I80" i="2"/>
  <c r="AJ74" i="2"/>
  <c r="G74" i="2"/>
  <c r="C71" i="2"/>
  <c r="C55" i="2"/>
  <c r="C61" i="2"/>
  <c r="C66" i="2"/>
  <c r="G66" i="2" s="1"/>
  <c r="AJ63" i="2"/>
  <c r="AJ62" i="2"/>
  <c r="AG56" i="2"/>
  <c r="AH55" i="2"/>
  <c r="B53" i="2"/>
  <c r="B10" i="2"/>
  <c r="B17" i="2"/>
  <c r="B47" i="2"/>
  <c r="G43" i="2"/>
  <c r="AJ43" i="2"/>
  <c r="F43" i="2"/>
  <c r="D35" i="2"/>
  <c r="D33" i="2" s="1"/>
  <c r="F35" i="2"/>
  <c r="E33" i="2"/>
  <c r="G35" i="2"/>
  <c r="AJ35" i="2"/>
  <c r="E23" i="2"/>
  <c r="D24" i="2"/>
  <c r="F24" i="2"/>
  <c r="G24" i="2"/>
  <c r="AJ24" i="2"/>
  <c r="B19" i="2"/>
  <c r="B12" i="2" s="1"/>
  <c r="B142" i="2"/>
  <c r="B91" i="2"/>
  <c r="F91" i="2" s="1"/>
  <c r="AD84" i="2"/>
  <c r="AB84" i="2"/>
  <c r="AB78" i="2" s="1"/>
  <c r="Z84" i="2"/>
  <c r="X84" i="2"/>
  <c r="X78" i="2" s="1"/>
  <c r="V84" i="2"/>
  <c r="T84" i="2"/>
  <c r="T78" i="2" s="1"/>
  <c r="R84" i="2"/>
  <c r="P84" i="2"/>
  <c r="P78" i="2" s="1"/>
  <c r="N84" i="2"/>
  <c r="L84" i="2"/>
  <c r="L78" i="2" s="1"/>
  <c r="J84" i="2"/>
  <c r="H84" i="2"/>
  <c r="AI71" i="2"/>
  <c r="D69" i="2"/>
  <c r="D63" i="2" s="1"/>
  <c r="D56" i="2" s="1"/>
  <c r="F69" i="2"/>
  <c r="D68" i="2"/>
  <c r="D62" i="2" s="1"/>
  <c r="F68" i="2"/>
  <c r="D67" i="2"/>
  <c r="F67" i="2"/>
  <c r="AI66" i="2"/>
  <c r="I56" i="2"/>
  <c r="AI63" i="2"/>
  <c r="I55" i="2"/>
  <c r="AI55" i="2" s="1"/>
  <c r="AI62" i="2"/>
  <c r="AE54" i="2"/>
  <c r="AE59" i="2"/>
  <c r="AC54" i="2"/>
  <c r="AC59" i="2"/>
  <c r="AA54" i="2"/>
  <c r="AA59" i="2"/>
  <c r="Y54" i="2"/>
  <c r="Y59" i="2"/>
  <c r="W54" i="2"/>
  <c r="W59" i="2"/>
  <c r="U54" i="2"/>
  <c r="U59" i="2"/>
  <c r="S54" i="2"/>
  <c r="S59" i="2"/>
  <c r="Q54" i="2"/>
  <c r="Q59" i="2"/>
  <c r="O54" i="2"/>
  <c r="O59" i="2"/>
  <c r="M54" i="2"/>
  <c r="M59" i="2"/>
  <c r="K54" i="2"/>
  <c r="K59" i="2"/>
  <c r="I54" i="2"/>
  <c r="I59" i="2"/>
  <c r="AI59" i="2" s="1"/>
  <c r="AI61" i="2"/>
  <c r="AH57" i="2"/>
  <c r="AH56" i="2"/>
  <c r="AH54" i="2"/>
  <c r="F47" i="2"/>
  <c r="AH43" i="2"/>
  <c r="G39" i="2"/>
  <c r="AJ39" i="2"/>
  <c r="F39" i="2"/>
  <c r="AI33" i="2"/>
  <c r="AI27" i="2"/>
  <c r="AD9" i="2"/>
  <c r="Z9" i="2"/>
  <c r="V9" i="2"/>
  <c r="R9" i="2"/>
  <c r="N9" i="2"/>
  <c r="J9" i="2"/>
  <c r="H9" i="2"/>
  <c r="AH10" i="2"/>
  <c r="B66" i="2"/>
  <c r="AI23" i="2"/>
  <c r="AG23" i="2"/>
  <c r="G13" i="2"/>
  <c r="AJ13" i="2"/>
  <c r="AE12" i="2"/>
  <c r="AE16" i="2"/>
  <c r="AC12" i="2"/>
  <c r="AC16" i="2"/>
  <c r="AA12" i="2"/>
  <c r="AA16" i="2"/>
  <c r="Y12" i="2"/>
  <c r="Y16" i="2"/>
  <c r="W12" i="2"/>
  <c r="W16" i="2"/>
  <c r="U12" i="2"/>
  <c r="U16" i="2"/>
  <c r="S12" i="2"/>
  <c r="S16" i="2"/>
  <c r="Q12" i="2"/>
  <c r="Q16" i="2"/>
  <c r="O12" i="2"/>
  <c r="O16" i="2"/>
  <c r="M12" i="2"/>
  <c r="M16" i="2"/>
  <c r="K12" i="2"/>
  <c r="K16" i="2"/>
  <c r="I12" i="2"/>
  <c r="I16" i="2"/>
  <c r="AI16" i="2" s="1"/>
  <c r="AI19" i="2"/>
  <c r="C19" i="2"/>
  <c r="C16" i="2" s="1"/>
  <c r="AH16" i="2"/>
  <c r="AH14" i="2"/>
  <c r="AH13" i="2"/>
  <c r="AH12" i="2"/>
  <c r="AH11" i="2"/>
  <c r="T237" i="2" l="1"/>
  <c r="U78" i="2"/>
  <c r="AJ189" i="2"/>
  <c r="AI80" i="2"/>
  <c r="F189" i="2"/>
  <c r="D55" i="2"/>
  <c r="F66" i="2"/>
  <c r="G142" i="2"/>
  <c r="C78" i="2"/>
  <c r="C12" i="2"/>
  <c r="C9" i="2" s="1"/>
  <c r="AG9" i="2"/>
  <c r="AH9" i="2"/>
  <c r="D61" i="2"/>
  <c r="D66" i="2"/>
  <c r="H78" i="2"/>
  <c r="AG84" i="2"/>
  <c r="AH84" i="2"/>
  <c r="G23" i="2"/>
  <c r="AJ23" i="2"/>
  <c r="F23" i="2"/>
  <c r="F17" i="2"/>
  <c r="B16" i="2"/>
  <c r="C54" i="2"/>
  <c r="C53" i="2" s="1"/>
  <c r="C59" i="2"/>
  <c r="G59" i="2" s="1"/>
  <c r="AI84" i="2"/>
  <c r="I78" i="2"/>
  <c r="AI78" i="2" s="1"/>
  <c r="B78" i="2"/>
  <c r="AJ104" i="2"/>
  <c r="G104" i="2"/>
  <c r="F115" i="2"/>
  <c r="AJ115" i="2"/>
  <c r="G115" i="2"/>
  <c r="F125" i="2"/>
  <c r="AJ125" i="2"/>
  <c r="G125" i="2"/>
  <c r="F135" i="2"/>
  <c r="G135" i="2"/>
  <c r="AJ135" i="2"/>
  <c r="F165" i="2"/>
  <c r="G165" i="2"/>
  <c r="AJ165" i="2"/>
  <c r="G193" i="2"/>
  <c r="AJ193" i="2"/>
  <c r="F193" i="2"/>
  <c r="G61" i="2"/>
  <c r="AJ59" i="2"/>
  <c r="F59" i="2"/>
  <c r="G55" i="2"/>
  <c r="AJ55" i="2"/>
  <c r="F55" i="2"/>
  <c r="F71" i="2"/>
  <c r="G71" i="2"/>
  <c r="AJ71" i="2"/>
  <c r="AG79" i="2"/>
  <c r="H239" i="2"/>
  <c r="AH79" i="2"/>
  <c r="F87" i="2"/>
  <c r="E80" i="2"/>
  <c r="G87" i="2"/>
  <c r="AJ87" i="2"/>
  <c r="AG81" i="2"/>
  <c r="H241" i="2"/>
  <c r="AH81" i="2"/>
  <c r="D104" i="2"/>
  <c r="D115" i="2"/>
  <c r="D125" i="2"/>
  <c r="B165" i="2"/>
  <c r="AH186" i="2"/>
  <c r="AG186" i="2"/>
  <c r="G203" i="2"/>
  <c r="AJ203" i="2"/>
  <c r="F213" i="2"/>
  <c r="G213" i="2"/>
  <c r="AJ213" i="2"/>
  <c r="D220" i="2"/>
  <c r="F220" i="2"/>
  <c r="G220" i="2"/>
  <c r="AJ220" i="2"/>
  <c r="F233" i="2"/>
  <c r="G233" i="2"/>
  <c r="AJ233" i="2"/>
  <c r="E232" i="2"/>
  <c r="AJ235" i="2"/>
  <c r="G172" i="2"/>
  <c r="AI12" i="2"/>
  <c r="I9" i="2"/>
  <c r="I240" i="2"/>
  <c r="K9" i="2"/>
  <c r="K240" i="2"/>
  <c r="M9" i="2"/>
  <c r="M240" i="2"/>
  <c r="O9" i="2"/>
  <c r="O240" i="2"/>
  <c r="Q9" i="2"/>
  <c r="Q240" i="2"/>
  <c r="S9" i="2"/>
  <c r="S240" i="2"/>
  <c r="U9" i="2"/>
  <c r="U240" i="2"/>
  <c r="W9" i="2"/>
  <c r="W240" i="2"/>
  <c r="Y9" i="2"/>
  <c r="Y240" i="2"/>
  <c r="AA9" i="2"/>
  <c r="AA240" i="2"/>
  <c r="AC9" i="2"/>
  <c r="AC240" i="2"/>
  <c r="AE9" i="2"/>
  <c r="AE240" i="2"/>
  <c r="I53" i="2"/>
  <c r="AI54" i="2"/>
  <c r="I239" i="2"/>
  <c r="K53" i="2"/>
  <c r="K239" i="2"/>
  <c r="K237" i="2" s="1"/>
  <c r="M53" i="2"/>
  <c r="M239" i="2"/>
  <c r="M237" i="2" s="1"/>
  <c r="O53" i="2"/>
  <c r="O239" i="2"/>
  <c r="O237" i="2" s="1"/>
  <c r="Q53" i="2"/>
  <c r="Q239" i="2"/>
  <c r="Q237" i="2" s="1"/>
  <c r="S53" i="2"/>
  <c r="S239" i="2"/>
  <c r="S237" i="2" s="1"/>
  <c r="U53" i="2"/>
  <c r="U239" i="2"/>
  <c r="W53" i="2"/>
  <c r="W239" i="2"/>
  <c r="W237" i="2" s="1"/>
  <c r="Y53" i="2"/>
  <c r="Y239" i="2"/>
  <c r="Y237" i="2" s="1"/>
  <c r="AA53" i="2"/>
  <c r="AA239" i="2"/>
  <c r="AA237" i="2" s="1"/>
  <c r="AC53" i="2"/>
  <c r="AC239" i="2"/>
  <c r="AC237" i="2" s="1"/>
  <c r="AE53" i="2"/>
  <c r="AE239" i="2"/>
  <c r="AE237" i="2" s="1"/>
  <c r="AI56" i="2"/>
  <c r="I241" i="2"/>
  <c r="J78" i="2"/>
  <c r="N78" i="2"/>
  <c r="R78" i="2"/>
  <c r="V78" i="2"/>
  <c r="Z78" i="2"/>
  <c r="AD78" i="2"/>
  <c r="E12" i="2"/>
  <c r="E16" i="2"/>
  <c r="F19" i="2"/>
  <c r="G19" i="2"/>
  <c r="AJ19" i="2"/>
  <c r="D19" i="2"/>
  <c r="D23" i="2"/>
  <c r="F33" i="2"/>
  <c r="AJ33" i="2"/>
  <c r="G33" i="2"/>
  <c r="B9" i="2"/>
  <c r="F10" i="2"/>
  <c r="AJ61" i="2"/>
  <c r="G91" i="2"/>
  <c r="B80" i="2"/>
  <c r="D87" i="2"/>
  <c r="D80" i="2" s="1"/>
  <c r="D91" i="2"/>
  <c r="D86" i="2"/>
  <c r="D97" i="2"/>
  <c r="F110" i="2"/>
  <c r="AJ110" i="2"/>
  <c r="G110" i="2"/>
  <c r="F120" i="2"/>
  <c r="AJ120" i="2"/>
  <c r="G120" i="2"/>
  <c r="F130" i="2"/>
  <c r="AJ130" i="2"/>
  <c r="G130" i="2"/>
  <c r="D138" i="2"/>
  <c r="D135" i="2" s="1"/>
  <c r="D142" i="2"/>
  <c r="F149" i="2"/>
  <c r="AJ149" i="2"/>
  <c r="G149" i="2"/>
  <c r="D156" i="2"/>
  <c r="F224" i="2"/>
  <c r="F228" i="2"/>
  <c r="F238" i="2"/>
  <c r="F27" i="2"/>
  <c r="AJ27" i="2"/>
  <c r="G27" i="2"/>
  <c r="E53" i="2"/>
  <c r="F54" i="2"/>
  <c r="G56" i="2"/>
  <c r="AJ56" i="2"/>
  <c r="F56" i="2"/>
  <c r="F86" i="2"/>
  <c r="E84" i="2"/>
  <c r="G86" i="2"/>
  <c r="E79" i="2"/>
  <c r="AJ86" i="2"/>
  <c r="AG80" i="2"/>
  <c r="AH80" i="2"/>
  <c r="H240" i="2"/>
  <c r="F88" i="2"/>
  <c r="G88" i="2"/>
  <c r="E81" i="2"/>
  <c r="AJ88" i="2"/>
  <c r="D81" i="2"/>
  <c r="D241" i="2" s="1"/>
  <c r="D110" i="2"/>
  <c r="D120" i="2"/>
  <c r="D130" i="2"/>
  <c r="AG165" i="2"/>
  <c r="AH165" i="2"/>
  <c r="F198" i="2"/>
  <c r="G198" i="2"/>
  <c r="AJ198" i="2"/>
  <c r="F208" i="2"/>
  <c r="G208" i="2"/>
  <c r="AJ208" i="2"/>
  <c r="AI218" i="2"/>
  <c r="D219" i="2"/>
  <c r="D218" i="2" s="1"/>
  <c r="F219" i="2"/>
  <c r="E218" i="2"/>
  <c r="G219" i="2"/>
  <c r="AJ219" i="2"/>
  <c r="G186" i="2"/>
  <c r="AJ186" i="2"/>
  <c r="F186" i="2"/>
  <c r="AI53" i="2" l="1"/>
  <c r="U237" i="2"/>
  <c r="AJ54" i="2"/>
  <c r="F218" i="2"/>
  <c r="G218" i="2"/>
  <c r="AJ218" i="2"/>
  <c r="B240" i="2"/>
  <c r="AG240" i="2"/>
  <c r="AH240" i="2"/>
  <c r="F79" i="2"/>
  <c r="G79" i="2"/>
  <c r="AJ79" i="2"/>
  <c r="F84" i="2"/>
  <c r="E78" i="2"/>
  <c r="G84" i="2"/>
  <c r="AJ84" i="2"/>
  <c r="G53" i="2"/>
  <c r="AJ53" i="2"/>
  <c r="F53" i="2"/>
  <c r="D79" i="2"/>
  <c r="D84" i="2"/>
  <c r="D78" i="2" s="1"/>
  <c r="D12" i="2"/>
  <c r="D16" i="2"/>
  <c r="G16" i="2"/>
  <c r="AJ16" i="2"/>
  <c r="F16" i="2"/>
  <c r="AI241" i="2"/>
  <c r="E241" i="2"/>
  <c r="AI239" i="2"/>
  <c r="E239" i="2"/>
  <c r="I237" i="2"/>
  <c r="AI9" i="2"/>
  <c r="F232" i="2"/>
  <c r="G232" i="2"/>
  <c r="AJ232" i="2"/>
  <c r="B241" i="2"/>
  <c r="AG241" i="2"/>
  <c r="AH241" i="2"/>
  <c r="F80" i="2"/>
  <c r="G80" i="2"/>
  <c r="AJ80" i="2"/>
  <c r="AG78" i="2"/>
  <c r="AH78" i="2"/>
  <c r="F81" i="2"/>
  <c r="G81" i="2"/>
  <c r="AJ81" i="2"/>
  <c r="G54" i="2"/>
  <c r="G12" i="2"/>
  <c r="AJ12" i="2"/>
  <c r="E9" i="2"/>
  <c r="F12" i="2"/>
  <c r="AI240" i="2"/>
  <c r="E240" i="2"/>
  <c r="B239" i="2"/>
  <c r="AG239" i="2"/>
  <c r="C237" i="2"/>
  <c r="AH239" i="2"/>
  <c r="H237" i="2"/>
  <c r="D54" i="2"/>
  <c r="D59" i="2"/>
  <c r="AI237" i="2" l="1"/>
  <c r="D53" i="2"/>
  <c r="D239" i="2"/>
  <c r="F240" i="2"/>
  <c r="G240" i="2"/>
  <c r="AJ240" i="2"/>
  <c r="F239" i="2"/>
  <c r="E237" i="2"/>
  <c r="G239" i="2"/>
  <c r="AJ239" i="2"/>
  <c r="F241" i="2"/>
  <c r="G241" i="2"/>
  <c r="AJ241" i="2"/>
  <c r="D240" i="2"/>
  <c r="D9" i="2"/>
  <c r="F78" i="2"/>
  <c r="G78" i="2"/>
  <c r="AJ78" i="2"/>
  <c r="AG237" i="2"/>
  <c r="AH237" i="2"/>
  <c r="B237" i="2"/>
  <c r="F9" i="2"/>
  <c r="G9" i="2"/>
  <c r="AJ9" i="2"/>
  <c r="D237" i="2" l="1"/>
  <c r="F237" i="2"/>
  <c r="G237" i="2"/>
  <c r="AJ237" i="2"/>
</calcChain>
</file>

<file path=xl/sharedStrings.xml><?xml version="1.0" encoding="utf-8"?>
<sst xmlns="http://schemas.openxmlformats.org/spreadsheetml/2006/main" count="316" uniqueCount="105">
  <si>
    <t>тыс. рублей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</si>
  <si>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</si>
  <si>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</si>
  <si>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</si>
  <si>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</si>
  <si>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</si>
  <si>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</si>
  <si>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</si>
  <si>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</si>
  <si>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</si>
  <si>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</si>
  <si>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</si>
  <si>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</si>
  <si>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</si>
  <si>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</si>
  <si>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</si>
  <si>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</si>
  <si>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</si>
  <si>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</si>
  <si>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касса</t>
  </si>
  <si>
    <t>отклонение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</si>
  <si>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</si>
  <si>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</si>
  <si>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</si>
  <si>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</si>
  <si>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</si>
  <si>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</si>
  <si>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</si>
  <si>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</si>
  <si>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</si>
  <si>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</si>
  <si>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</si>
  <si>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</si>
  <si>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</si>
  <si>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</si>
  <si>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</si>
  <si>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3. «Развитие малого и среднего  предпринимательства в городе Когалыме»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</si>
  <si>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</si>
  <si>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</si>
  <si>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</si>
  <si>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</si>
  <si>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</si>
  <si>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</si>
  <si>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</si>
  <si>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</si>
  <si>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</si>
  <si>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</si>
  <si>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</si>
  <si>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</si>
  <si>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</si>
  <si>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</si>
  <si>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</si>
  <si>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</si>
  <si>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</si>
  <si>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</si>
  <si>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</si>
  <si>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Наименование мероприятий программы</t>
  </si>
  <si>
    <t>иные источники финансирования</t>
  </si>
  <si>
    <t>Всего по муниципальной программе</t>
  </si>
  <si>
    <t>(подпись)</t>
  </si>
  <si>
    <t>Отчет о ходе реализации муниципальной программы (сетевой график)</t>
  </si>
  <si>
    <t xml:space="preserve">Профинансировано на </t>
  </si>
  <si>
    <t xml:space="preserve">Кассовый расход на </t>
  </si>
  <si>
    <t>План на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</si>
  <si>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</si>
  <si>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</si>
  <si>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</si>
  <si>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</si>
  <si>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</si>
  <si>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</si>
  <si>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Всего по подпрограмме 3 «Развитие малого и среднего  предпринимательства в городе Когалыме»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</si>
  <si>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</si>
  <si>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3.2. Основное мероприятие "Региональный проект "Популяризация предпринимательства" (показатели 6, 7, 8, 9, 10)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</si>
  <si>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</si>
  <si>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>ОГЛАВЛЕНИЕ!A1</t>
  </si>
  <si>
    <t>Этим цветом выделены мероприятия, которые мы берем к ВКС, уделить особое внимание!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</si>
  <si>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</si>
  <si>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</si>
  <si>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план на отчетную дату</t>
  </si>
  <si>
    <t>Ответственный за составление сетевого графика</t>
  </si>
  <si>
    <t xml:space="preserve">Начальник управления инвестиционной деятельности и развития предпринимательства </t>
  </si>
  <si>
    <t>Планирование освоение средств во 2 и 4 кв.</t>
  </si>
  <si>
    <t xml:space="preserve"> Ю.Л.Спиридонова</t>
  </si>
  <si>
    <t>Освоение планируется во 2,4 кв.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</si>
  <si>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</si>
  <si>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заработная плата и налоги (в ВКС не учитываем)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</si>
  <si>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</si>
  <si>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</si>
  <si>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</si>
  <si>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Ответственный за составление сетевого графика (подпрограмма "Развитие малого и среднего предпринимательства")</t>
  </si>
  <si>
    <t>Е.В.Генова тел. 93-759</t>
  </si>
  <si>
    <t>Оплачены статистические сборники согласно контракта.</t>
  </si>
  <si>
    <t>3.5.1.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аренду (субаренду) нежилых помещений, находящихся в коммерческой собственности</t>
  </si>
  <si>
    <t>3.5.2.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коммунальные услуги</t>
  </si>
  <si>
    <t>3.5. 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</si>
  <si>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Освоение планируется в 3 кв.</t>
  </si>
  <si>
    <t>И.о. Начальника управления экономики</t>
  </si>
  <si>
    <t>О.П. Бондарева</t>
  </si>
  <si>
    <t>И.М. Кочурова тел. 93-723</t>
  </si>
  <si>
    <t xml:space="preserve">Объявлен прием документов на конкурс по предоставлению субсидии с 13 -25 мая  по следующим напралениям: 
1) Возмещение части затрат на аренду нежилых помещений; 
2) Возмещение части затрат по предоставленным консалтинговым услугам; 
3) Возмещение части затрат, связанных с прохождением курсов повышения квалификации; 
4) Финансовая поддержка начинающих предпринимателей, в виде возмещения части затрат, с вязанных с началом предпринимательской деятельности.     
С  19  по 29 мая 2020 года включительно: 
1)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обследований; 
2) Возмещение части затрат, связанных с созданием и (или) развитием центров (групп) времяпрепровождения детей, в том числе групп кратковременного пребывания детей и дошкольных образовательных центров; 
3) Возмещение части затрат по приобретению оборудования (основных средств) и лицензионных программных продуктов; 
4) Возмещение части затрат, связанных с оплатой жилищно-коммунальных услуг.    
</t>
  </si>
  <si>
    <t>Субсидия предоставлена 3 субъектам МСП. Средства освоены не в полном объеме, так мероприятие носит заявительный характер. Будет объявлен повторный прием документов. Средства будут реализованы в сентябре 2020 года.</t>
  </si>
  <si>
    <t>Субсидия предоставлена 4 субъектоам МСП.  Средства освоены не в полном объеме, так мероприятие носит заявительный характер. Будет объявлен повторный прием документов. Средства будут реализованы в сентябре 2020 года.</t>
  </si>
  <si>
    <t>Победителями конкурса по итогам подсчёта набранных баллов признаны: 1. ООО "МС Аутсорсинг", бизнес план «Открытие производства по переработке дикорастущих грибов в городе Когалыме.»(500,00 тыс. руб.); 2. ИП Петрова Ольга Александровна, бизнес план «Производство одежды. Создание бренда" (500,00 тыс. руб.).</t>
  </si>
  <si>
    <t>Победителями конкурса по итогам подсчёта набранных баллов признаны: 1. ИП Исангильдина Кристина Михайловна бизнес план «Открытие кондитерской студии по производству десертов для диабетиков и аллергиков» (300,00 тыс. руб.); 2.ИП Максименко Евгений Валерьевич бизнес план «Открытие студии для проведения игровых шоу и организация выездных мероприятий СЛАВНОЕ Show» (300,00 тыс. руб.).</t>
  </si>
  <si>
    <t>Победителем конкурса по итогам подсчёта набранных баллов признаны: 1. ИП Дёмина Ольга Николаевна, бизнес план «Логопедический центр» (600,00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</si>
</sst>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  <numFmt numFmtId="169" formatCode="#,##0.00\ _₽"/>
    <numFmt numFmtId="170" formatCode="#,##0.000_ ;[Red]\-#,##0.000\ "/>
    <numFmt numFmtId="171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5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  <xf numFmtId="0" fontId="14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</cellStyleXfs>
  <cellXfs count="164">
    <xf numFmtId="0" fontId="0" fillId="0" borderId="0" xfId="0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7" fillId="2" borderId="3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left" wrapText="1"/>
    </xf>
    <xf numFmtId="166" fontId="7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166" fontId="5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justify" wrapText="1"/>
    </xf>
    <xf numFmtId="166" fontId="5" fillId="3" borderId="3" xfId="1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3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wrapText="1"/>
    </xf>
    <xf numFmtId="167" fontId="5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66" fontId="5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12" fillId="0" borderId="3" xfId="0" applyFont="1" applyBorder="1" applyAlignment="1">
      <alignment horizontal="left" vertical="center" wrapText="1"/>
    </xf>
    <xf numFmtId="14" fontId="0" fillId="0" borderId="0" xfId="0" applyNumberFormat="1"/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justify" wrapText="1"/>
    </xf>
    <xf numFmtId="0" fontId="8" fillId="8" borderId="0" xfId="0" applyFont="1" applyFill="1" applyBorder="1" applyAlignment="1">
      <alignment vertical="center" wrapText="1"/>
    </xf>
    <xf numFmtId="166" fontId="7" fillId="0" borderId="3" xfId="1" applyNumberFormat="1" applyFont="1" applyFill="1" applyBorder="1" applyAlignment="1">
      <alignment horizontal="center"/>
    </xf>
    <xf numFmtId="0" fontId="7" fillId="8" borderId="3" xfId="0" applyFont="1" applyFill="1" applyBorder="1" applyAlignment="1" applyProtection="1">
      <alignment vertical="center" wrapText="1"/>
    </xf>
    <xf numFmtId="166" fontId="7" fillId="8" borderId="3" xfId="0" applyNumberFormat="1" applyFont="1" applyFill="1" applyBorder="1" applyAlignment="1" applyProtection="1">
      <alignment horizontal="center" vertical="center"/>
    </xf>
    <xf numFmtId="166" fontId="7" fillId="8" borderId="3" xfId="1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 wrapText="1"/>
    </xf>
    <xf numFmtId="166" fontId="8" fillId="8" borderId="0" xfId="0" applyNumberFormat="1" applyFont="1" applyFill="1" applyBorder="1" applyAlignment="1">
      <alignment vertical="center" wrapText="1"/>
    </xf>
    <xf numFmtId="166" fontId="7" fillId="8" borderId="3" xfId="0" applyNumberFormat="1" applyFont="1" applyFill="1" applyBorder="1" applyAlignment="1">
      <alignment horizontal="center"/>
    </xf>
    <xf numFmtId="166" fontId="7" fillId="8" borderId="3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/>
    <xf numFmtId="166" fontId="5" fillId="0" borderId="3" xfId="0" applyNumberFormat="1" applyFont="1" applyFill="1" applyBorder="1" applyAlignment="1">
      <alignment horizontal="justify" wrapText="1"/>
    </xf>
    <xf numFmtId="0" fontId="14" fillId="0" borderId="0" xfId="4" applyFill="1" applyAlignment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9" fontId="5" fillId="0" borderId="0" xfId="1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11" fillId="0" borderId="0" xfId="0" applyNumberFormat="1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164" fontId="11" fillId="0" borderId="0" xfId="0" applyNumberFormat="1" applyFont="1" applyFill="1" applyAlignment="1" applyProtection="1">
      <alignment vertical="center" wrapText="1"/>
    </xf>
    <xf numFmtId="0" fontId="6" fillId="7" borderId="0" xfId="0" applyFont="1" applyFill="1" applyBorder="1" applyAlignment="1" applyProtection="1">
      <alignment horizontal="justify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166" fontId="7" fillId="7" borderId="3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right" wrapText="1"/>
    </xf>
    <xf numFmtId="166" fontId="5" fillId="9" borderId="3" xfId="1" applyNumberFormat="1" applyFont="1" applyFill="1" applyBorder="1" applyAlignment="1">
      <alignment horizontal="center"/>
    </xf>
    <xf numFmtId="166" fontId="5" fillId="9" borderId="3" xfId="0" applyNumberFormat="1" applyFont="1" applyFill="1" applyBorder="1" applyAlignment="1" applyProtection="1">
      <alignment horizontal="center"/>
    </xf>
    <xf numFmtId="166" fontId="8" fillId="9" borderId="0" xfId="0" applyNumberFormat="1" applyFont="1" applyFill="1" applyBorder="1" applyAlignment="1">
      <alignment vertical="center" wrapText="1"/>
    </xf>
    <xf numFmtId="166" fontId="3" fillId="9" borderId="0" xfId="0" applyNumberFormat="1" applyFont="1" applyFill="1" applyBorder="1" applyAlignment="1">
      <alignment vertical="center" wrapText="1"/>
    </xf>
    <xf numFmtId="166" fontId="7" fillId="9" borderId="3" xfId="1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166" fontId="5" fillId="9" borderId="3" xfId="0" applyNumberFormat="1" applyFont="1" applyFill="1" applyBorder="1" applyAlignment="1">
      <alignment horizontal="center"/>
    </xf>
    <xf numFmtId="166" fontId="7" fillId="9" borderId="3" xfId="0" applyNumberFormat="1" applyFont="1" applyFill="1" applyBorder="1" applyAlignment="1" applyProtection="1">
      <alignment horizontal="center"/>
    </xf>
    <xf numFmtId="166" fontId="5" fillId="9" borderId="3" xfId="1" applyNumberFormat="1" applyFont="1" applyFill="1" applyBorder="1" applyAlignment="1">
      <alignment horizontal="right"/>
    </xf>
    <xf numFmtId="166" fontId="5" fillId="9" borderId="3" xfId="0" applyNumberFormat="1" applyFont="1" applyFill="1" applyBorder="1" applyAlignment="1" applyProtection="1">
      <alignment horizontal="right"/>
    </xf>
    <xf numFmtId="166" fontId="8" fillId="9" borderId="0" xfId="0" applyNumberFormat="1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5" fillId="0" borderId="0" xfId="0" applyFont="1" applyFill="1" applyBorder="1" applyAlignment="1" applyProtection="1"/>
    <xf numFmtId="164" fontId="3" fillId="0" borderId="0" xfId="0" applyNumberFormat="1" applyFont="1" applyFill="1" applyAlignment="1" applyProtection="1">
      <alignment horizontal="center" vertical="center" wrapText="1"/>
    </xf>
    <xf numFmtId="14" fontId="5" fillId="0" borderId="0" xfId="0" applyNumberFormat="1" applyFont="1" applyFill="1" applyAlignment="1" applyProtection="1">
      <alignment horizontal="center" wrapText="1"/>
    </xf>
    <xf numFmtId="0" fontId="5" fillId="0" borderId="3" xfId="0" applyFont="1" applyFill="1" applyBorder="1" applyAlignment="1">
      <alignment horizontal="justify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/>
    </xf>
    <xf numFmtId="170" fontId="5" fillId="0" borderId="3" xfId="1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top" wrapText="1"/>
    </xf>
    <xf numFmtId="166" fontId="5" fillId="8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justify" wrapText="1"/>
    </xf>
    <xf numFmtId="166" fontId="5" fillId="0" borderId="0" xfId="0" applyNumberFormat="1" applyFont="1" applyFill="1" applyAlignment="1">
      <alignment vertical="center" wrapText="1"/>
    </xf>
    <xf numFmtId="166" fontId="5" fillId="2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4" borderId="5" xfId="0" applyFont="1" applyFill="1" applyBorder="1" applyAlignment="1" applyProtection="1">
      <alignment horizontal="justify"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7" borderId="5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6" xfId="0" applyBorder="1" applyAlignment="1"/>
    <xf numFmtId="0" fontId="6" fillId="5" borderId="5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6"/>
    <cellStyle name="Обычный 2 2" xfId="2"/>
    <cellStyle name="Обычный 3" xfId="3"/>
    <cellStyle name="Финансовый" xfId="1" builtinId="3"/>
    <cellStyle name="Финансовый 2" xfId="5"/>
  </cellStyles>
  <dxfs count="0"/>
  <tableStyles count="0" defaultTableStyle="TableStyleMedium2" defaultPivotStyle="PivotStyleMedium9"/>
  <colors>
    <mruColors>
      <color rgb="FFABF3CC"/>
      <color rgb="FFFBA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25" sqref="C25"/>
    </sheetView>
  </sheetViews>
  <sheetFormatPr defaultRowHeight="15" x14ac:dyDescent="0.25"/>
  <cols>
    <col min="2" max="2" width="10.28515625" bestFit="1" customWidth="1"/>
  </cols>
  <sheetData>
    <row r="1" spans="1:2" x14ac:dyDescent="0.25">
      <c r="B1" s="48">
        <v>43831</v>
      </c>
    </row>
    <row r="2" spans="1:2" x14ac:dyDescent="0.25">
      <c r="A2">
        <v>2020</v>
      </c>
      <c r="B2" s="48">
        <v>43862</v>
      </c>
    </row>
    <row r="3" spans="1:2" x14ac:dyDescent="0.25">
      <c r="B3" s="48">
        <v>43891</v>
      </c>
    </row>
    <row r="4" spans="1:2" x14ac:dyDescent="0.25">
      <c r="B4" s="48">
        <v>43922</v>
      </c>
    </row>
    <row r="5" spans="1:2" x14ac:dyDescent="0.25">
      <c r="B5" s="48">
        <v>43952</v>
      </c>
    </row>
    <row r="6" spans="1:2" x14ac:dyDescent="0.25">
      <c r="B6" s="48">
        <v>43983</v>
      </c>
    </row>
    <row r="7" spans="1:2" x14ac:dyDescent="0.25">
      <c r="B7" s="48">
        <v>44013</v>
      </c>
    </row>
    <row r="8" spans="1:2" x14ac:dyDescent="0.25">
      <c r="B8" s="48">
        <v>44044</v>
      </c>
    </row>
    <row r="9" spans="1:2" x14ac:dyDescent="0.25">
      <c r="B9" s="48">
        <v>44075</v>
      </c>
    </row>
    <row r="10" spans="1:2" x14ac:dyDescent="0.25">
      <c r="B10" s="48">
        <v>44105</v>
      </c>
    </row>
    <row r="11" spans="1:2" x14ac:dyDescent="0.25">
      <c r="B11" s="48">
        <v>44136</v>
      </c>
    </row>
    <row r="12" spans="1:2" x14ac:dyDescent="0.25">
      <c r="B12" s="48">
        <v>44166</v>
      </c>
    </row>
    <row r="13" spans="1:2" x14ac:dyDescent="0.25">
      <c r="B13" s="48">
        <v>44197</v>
      </c>
    </row>
    <row r="14" spans="1:2" x14ac:dyDescent="0.25">
      <c r="B14" s="48">
        <v>44228</v>
      </c>
    </row>
  </sheetData>
  <sheetProtection algorithmName="SHA-512" hashValue="P3gzc2UKD35Q9pIHZd4YNjdrA36c0TUmf2fr/HWfG/3rlsc2ZXruGYomTPIjalfjYMU66l9EFB5rStv3ln9ZgA==" saltValue="6ckeNFIXhN64xm7xtNp38Q==" spinCount="100000" sheet="1" objects="1" scenarios="1"/>
  <customSheetViews>
    <customSheetView guid="{CA496B5E-EB90-4D52-9665-BD37049E799A}" state="hidden">
      <selection activeCell="F6" sqref="F6"/>
      <pageMargins left="0.7" right="0.7" top="0.75" bottom="0.75" header="0.3" footer="0.3"/>
    </customSheetView>
    <customSheetView guid="{DDBFCB56-E489-4ECF-98D4-2B7F27DDA018}" state="hidden">
      <selection activeCell="F6" sqref="F6"/>
      <pageMargins left="0.7" right="0.7" top="0.75" bottom="0.75" header="0.3" footer="0.3"/>
    </customSheetView>
    <customSheetView guid="{2D3CBFF0-A62F-4E25-BFA7-C10D7A1E8460}" state="hidden">
      <selection activeCell="F6" sqref="F6"/>
      <pageMargins left="0.7" right="0.7" top="0.75" bottom="0.75" header="0.3" footer="0.3"/>
    </customSheetView>
    <customSheetView guid="{D1FA867D-ED4C-48A3-A58C-019C0C1410CB}" state="hidden">
      <selection activeCell="F6" sqref="F6"/>
      <pageMargins left="0.7" right="0.7" top="0.75" bottom="0.75" header="0.3" footer="0.3"/>
    </customSheetView>
    <customSheetView guid="{5A10473C-F1E5-4E7A-809D-B9D3DDA3720D}" state="hidden">
      <selection activeCell="F6" sqref="F6"/>
      <pageMargins left="0.7" right="0.7" top="0.75" bottom="0.75" header="0.3" footer="0.3"/>
    </customSheetView>
    <customSheetView guid="{0FF2C9A7-DC15-4181-ACED-F1DA95E9F7BE}" state="hidden">
      <selection activeCell="C25" sqref="C25"/>
      <pageMargins left="0.7" right="0.7" top="0.75" bottom="0.75" header="0.3" footer="0.3"/>
    </customSheetView>
    <customSheetView guid="{8C1687DD-1F5A-4F0C-B80E-6109481BBEFF}" state="hidden">
      <selection activeCell="F6" sqref="F6"/>
      <pageMargins left="0.7" right="0.7" top="0.75" bottom="0.75" header="0.3" footer="0.3"/>
    </customSheetView>
    <customSheetView guid="{0BDDF702-FCCB-4C4F-AF16-3C29D86874CE}" state="hidden">
      <pageMargins left="0.7" right="0.7" top="0.75" bottom="0.75" header="0.3" footer="0.3"/>
    </customSheetView>
    <customSheetView guid="{A5ED7838-675E-415A-BD0A-915C40E79A58}" state="hidden">
      <pageMargins left="0.7" right="0.7" top="0.75" bottom="0.75" header="0.3" footer="0.3"/>
    </customSheetView>
    <customSheetView guid="{3A54E811-313C-4ED0-81CB-A1148DE01F94}" state="hidden">
      <pageMargins left="0.7" right="0.7" top="0.75" bottom="0.75" header="0.3" footer="0.3"/>
    </customSheetView>
    <customSheetView guid="{0CC182BE-BC36-4D77-91BA-20E6AA9C8369}" state="hidden">
      <pageMargins left="0.7" right="0.7" top="0.75" bottom="0.75" header="0.3" footer="0.3"/>
    </customSheetView>
    <customSheetView guid="{70BE306B-0453-4037-AE2F-3C1FA4F8E9CB}" state="hidden">
      <selection activeCell="C25" sqref="C25"/>
      <pageMargins left="0.7" right="0.7" top="0.75" bottom="0.75" header="0.3" footer="0.3"/>
    </customSheetView>
    <customSheetView guid="{58B3BFDF-FE05-4E28-A2A8-74C57DEEAAEE}">
      <selection activeCell="F6" sqref="F6"/>
      <pageMargins left="0.7" right="0.7" top="0.75" bottom="0.75" header="0.3" footer="0.3"/>
    </customSheetView>
    <customSheetView guid="{CC441355-699C-40F9-BEDE-0779F75C1068}" state="hidden">
      <selection activeCell="F6" sqref="F6"/>
      <pageMargins left="0.7" right="0.7" top="0.75" bottom="0.75" header="0.3" footer="0.3"/>
    </customSheetView>
    <customSheetView guid="{0359FB33-3529-4BBC-9AFD-03C8292F63CF}" state="hidden">
      <selection activeCell="F6" sqref="F6"/>
      <pageMargins left="0.7" right="0.7" top="0.75" bottom="0.75" header="0.3" footer="0.3"/>
    </customSheetView>
    <customSheetView guid="{C1C5093E-E332-4375-892B-266FBCD67898}" state="hidden">
      <selection activeCell="F6" sqref="F6"/>
      <pageMargins left="0.7" right="0.7" top="0.75" bottom="0.75" header="0.3" footer="0.3"/>
    </customSheetView>
    <customSheetView guid="{2A47AB1F-26B4-476B-9A77-56384659E007}" state="hidden">
      <selection activeCell="F6" sqref="F6"/>
      <pageMargins left="0.7" right="0.7" top="0.75" bottom="0.75" header="0.3" footer="0.3"/>
    </customSheetView>
    <customSheetView guid="{25A59DA3-BCBB-4ECA-9FF5-35A61D466362}" state="hidden">
      <selection activeCell="C25" sqref="C25"/>
      <pageMargins left="0.7" right="0.7" top="0.75" bottom="0.75" header="0.3" footer="0.3"/>
    </customSheetView>
    <customSheetView guid="{D014A1FB-DBCA-4CC0-BFBA-146E00CBB4C2}" state="hidden">
      <selection activeCell="F6" sqref="F6"/>
      <pageMargins left="0.7" right="0.7" top="0.75" bottom="0.75" header="0.3" footer="0.3"/>
    </customSheetView>
    <customSheetView guid="{66A07CE1-B84D-4191-B4AC-970CD1F17123}" state="hidden">
      <selection activeCell="F6" sqref="F6"/>
      <pageMargins left="0.7" right="0.7" top="0.75" bottom="0.75" header="0.3" footer="0.3"/>
    </customSheetView>
    <customSheetView guid="{076D9931-A7B5-42D5-A6A2-9F4DA970D2FE}" state="hidden">
      <selection activeCell="F6" sqref="F6"/>
      <pageMargins left="0.7" right="0.7" top="0.75" bottom="0.75" header="0.3" footer="0.3"/>
    </customSheetView>
    <customSheetView guid="{10D703DB-15D5-4FD5-8506-1A64D1FCBD13}">
      <selection activeCell="F6" sqref="F6"/>
      <pageMargins left="0.7" right="0.7" top="0.75" bottom="0.75" header="0.3" footer="0.3"/>
    </customSheetView>
    <customSheetView guid="{6F5B4740-D3DC-4C3E-BF31-6B39766837B0}" state="hidden">
      <selection activeCell="F6" sqref="F6"/>
      <pageMargins left="0.7" right="0.7" top="0.75" bottom="0.75" header="0.3" footer="0.3"/>
    </customSheetView>
    <customSheetView guid="{D6DEC5A9-5EA8-487A-A11B-B5CA5F3C4291}" state="hidden">
      <selection activeCell="F6" sqref="F6"/>
      <pageMargins left="0.7" right="0.7" top="0.75" bottom="0.75" header="0.3" footer="0.3"/>
    </customSheetView>
    <customSheetView guid="{AA06B708-511D-4C78-96B3-BD9E3C7E3680}" state="hidden">
      <selection activeCell="C25" sqref="C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O257"/>
  <sheetViews>
    <sheetView tabSelected="1" zoomScale="50" zoomScaleNormal="50" workbookViewId="0">
      <pane xSplit="3" ySplit="8" topLeftCell="D90" activePane="bottomRight" state="frozen"/>
      <selection pane="topRight" activeCell="D1" sqref="D1"/>
      <selection pane="bottomLeft" activeCell="A9" sqref="A9"/>
      <selection pane="bottomRight" activeCell="F106" sqref="F106"/>
    </sheetView>
  </sheetViews>
  <sheetFormatPr defaultRowHeight="18.75" x14ac:dyDescent="0.25"/>
  <cols>
    <col min="1" max="1" width="59.140625" style="1" customWidth="1"/>
    <col min="2" max="2" width="19.5703125" style="1" customWidth="1"/>
    <col min="3" max="4" width="18.7109375" style="1" customWidth="1"/>
    <col min="5" max="5" width="24.7109375" style="1" customWidth="1"/>
    <col min="6" max="7" width="18.7109375" style="1" customWidth="1"/>
    <col min="8" max="8" width="20" style="2" customWidth="1"/>
    <col min="9" max="9" width="21.42578125" style="2" customWidth="1"/>
    <col min="10" max="11" width="19.42578125" style="2" customWidth="1"/>
    <col min="12" max="18" width="18.5703125" style="2" customWidth="1"/>
    <col min="19" max="19" width="20.28515625" style="2" customWidth="1"/>
    <col min="20" max="21" width="18.5703125" style="3" customWidth="1"/>
    <col min="22" max="23" width="19" style="3" customWidth="1"/>
    <col min="24" max="25" width="18.42578125" style="3" customWidth="1"/>
    <col min="26" max="27" width="19.42578125" style="3" customWidth="1"/>
    <col min="28" max="29" width="17.5703125" style="3" customWidth="1"/>
    <col min="30" max="30" width="19.5703125" style="3" customWidth="1"/>
    <col min="31" max="31" width="18.5703125" style="2" customWidth="1"/>
    <col min="32" max="32" width="107.140625" style="4" customWidth="1"/>
    <col min="33" max="33" width="5.7109375" style="2" hidden="1" customWidth="1"/>
    <col min="34" max="34" width="18.42578125" style="2" hidden="1" customWidth="1"/>
    <col min="35" max="35" width="13.5703125" style="2" hidden="1" customWidth="1"/>
    <col min="36" max="36" width="14.5703125" style="2" hidden="1" customWidth="1"/>
    <col min="37" max="37" width="9.28515625" style="2" hidden="1" customWidth="1"/>
    <col min="38" max="38" width="6" style="2" customWidth="1"/>
    <col min="39" max="256" width="9.140625" style="2"/>
    <col min="257" max="257" width="56.28515625" style="2" customWidth="1"/>
    <col min="258" max="263" width="18.7109375" style="2" customWidth="1"/>
    <col min="264" max="264" width="20" style="2" customWidth="1"/>
    <col min="265" max="265" width="21.42578125" style="2" customWidth="1"/>
    <col min="266" max="267" width="19.42578125" style="2" customWidth="1"/>
    <col min="268" max="277" width="18.5703125" style="2" customWidth="1"/>
    <col min="278" max="279" width="19" style="2" customWidth="1"/>
    <col min="280" max="281" width="18.42578125" style="2" customWidth="1"/>
    <col min="282" max="283" width="19.42578125" style="2" customWidth="1"/>
    <col min="284" max="285" width="17.5703125" style="2" customWidth="1"/>
    <col min="286" max="286" width="19.5703125" style="2" customWidth="1"/>
    <col min="287" max="287" width="18.5703125" style="2" customWidth="1"/>
    <col min="288" max="288" width="73.42578125" style="2" customWidth="1"/>
    <col min="289" max="289" width="15.28515625" style="2" customWidth="1"/>
    <col min="290" max="291" width="13.5703125" style="2" customWidth="1"/>
    <col min="292" max="292" width="14.5703125" style="2" customWidth="1"/>
    <col min="293" max="512" width="9.140625" style="2"/>
    <col min="513" max="513" width="56.28515625" style="2" customWidth="1"/>
    <col min="514" max="519" width="18.7109375" style="2" customWidth="1"/>
    <col min="520" max="520" width="20" style="2" customWidth="1"/>
    <col min="521" max="521" width="21.42578125" style="2" customWidth="1"/>
    <col min="522" max="523" width="19.42578125" style="2" customWidth="1"/>
    <col min="524" max="533" width="18.5703125" style="2" customWidth="1"/>
    <col min="534" max="535" width="19" style="2" customWidth="1"/>
    <col min="536" max="537" width="18.42578125" style="2" customWidth="1"/>
    <col min="538" max="539" width="19.42578125" style="2" customWidth="1"/>
    <col min="540" max="541" width="17.5703125" style="2" customWidth="1"/>
    <col min="542" max="542" width="19.5703125" style="2" customWidth="1"/>
    <col min="543" max="543" width="18.5703125" style="2" customWidth="1"/>
    <col min="544" max="544" width="73.42578125" style="2" customWidth="1"/>
    <col min="545" max="545" width="15.28515625" style="2" customWidth="1"/>
    <col min="546" max="547" width="13.5703125" style="2" customWidth="1"/>
    <col min="548" max="548" width="14.5703125" style="2" customWidth="1"/>
    <col min="549" max="768" width="9.140625" style="2"/>
    <col min="769" max="769" width="56.28515625" style="2" customWidth="1"/>
    <col min="770" max="775" width="18.71093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9" width="18.5703125" style="2" customWidth="1"/>
    <col min="790" max="791" width="19" style="2" customWidth="1"/>
    <col min="792" max="793" width="18.42578125" style="2" customWidth="1"/>
    <col min="794" max="795" width="19.42578125" style="2" customWidth="1"/>
    <col min="796" max="797" width="17.5703125" style="2" customWidth="1"/>
    <col min="798" max="798" width="19.5703125" style="2" customWidth="1"/>
    <col min="799" max="799" width="18.5703125" style="2" customWidth="1"/>
    <col min="800" max="800" width="73.42578125" style="2" customWidth="1"/>
    <col min="801" max="801" width="15.28515625" style="2" customWidth="1"/>
    <col min="802" max="803" width="13.5703125" style="2" customWidth="1"/>
    <col min="804" max="804" width="14.5703125" style="2" customWidth="1"/>
    <col min="805" max="1024" width="9.140625" style="2"/>
    <col min="1025" max="1025" width="56.28515625" style="2" customWidth="1"/>
    <col min="1026" max="1031" width="18.71093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45" width="18.5703125" style="2" customWidth="1"/>
    <col min="1046" max="1047" width="19" style="2" customWidth="1"/>
    <col min="1048" max="1049" width="18.42578125" style="2" customWidth="1"/>
    <col min="1050" max="1051" width="19.42578125" style="2" customWidth="1"/>
    <col min="1052" max="1053" width="17.5703125" style="2" customWidth="1"/>
    <col min="1054" max="1054" width="19.5703125" style="2" customWidth="1"/>
    <col min="1055" max="1055" width="18.5703125" style="2" customWidth="1"/>
    <col min="1056" max="1056" width="73.42578125" style="2" customWidth="1"/>
    <col min="1057" max="1057" width="15.28515625" style="2" customWidth="1"/>
    <col min="1058" max="1059" width="13.5703125" style="2" customWidth="1"/>
    <col min="1060" max="1060" width="14.5703125" style="2" customWidth="1"/>
    <col min="1061" max="1280" width="9.140625" style="2"/>
    <col min="1281" max="1281" width="56.28515625" style="2" customWidth="1"/>
    <col min="1282" max="1287" width="18.71093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301" width="18.5703125" style="2" customWidth="1"/>
    <col min="1302" max="1303" width="19" style="2" customWidth="1"/>
    <col min="1304" max="1305" width="18.42578125" style="2" customWidth="1"/>
    <col min="1306" max="1307" width="19.42578125" style="2" customWidth="1"/>
    <col min="1308" max="1309" width="17.5703125" style="2" customWidth="1"/>
    <col min="1310" max="1310" width="19.5703125" style="2" customWidth="1"/>
    <col min="1311" max="1311" width="18.5703125" style="2" customWidth="1"/>
    <col min="1312" max="1312" width="73.42578125" style="2" customWidth="1"/>
    <col min="1313" max="1313" width="15.28515625" style="2" customWidth="1"/>
    <col min="1314" max="1315" width="13.5703125" style="2" customWidth="1"/>
    <col min="1316" max="1316" width="14.5703125" style="2" customWidth="1"/>
    <col min="1317" max="1536" width="9.140625" style="2"/>
    <col min="1537" max="1537" width="56.28515625" style="2" customWidth="1"/>
    <col min="1538" max="1543" width="18.71093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57" width="18.5703125" style="2" customWidth="1"/>
    <col min="1558" max="1559" width="19" style="2" customWidth="1"/>
    <col min="1560" max="1561" width="18.42578125" style="2" customWidth="1"/>
    <col min="1562" max="1563" width="19.42578125" style="2" customWidth="1"/>
    <col min="1564" max="1565" width="17.5703125" style="2" customWidth="1"/>
    <col min="1566" max="1566" width="19.5703125" style="2" customWidth="1"/>
    <col min="1567" max="1567" width="18.5703125" style="2" customWidth="1"/>
    <col min="1568" max="1568" width="73.42578125" style="2" customWidth="1"/>
    <col min="1569" max="1569" width="15.28515625" style="2" customWidth="1"/>
    <col min="1570" max="1571" width="13.5703125" style="2" customWidth="1"/>
    <col min="1572" max="1572" width="14.5703125" style="2" customWidth="1"/>
    <col min="1573" max="1792" width="9.140625" style="2"/>
    <col min="1793" max="1793" width="56.28515625" style="2" customWidth="1"/>
    <col min="1794" max="1799" width="18.71093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13" width="18.5703125" style="2" customWidth="1"/>
    <col min="1814" max="1815" width="19" style="2" customWidth="1"/>
    <col min="1816" max="1817" width="18.42578125" style="2" customWidth="1"/>
    <col min="1818" max="1819" width="19.42578125" style="2" customWidth="1"/>
    <col min="1820" max="1821" width="17.5703125" style="2" customWidth="1"/>
    <col min="1822" max="1822" width="19.5703125" style="2" customWidth="1"/>
    <col min="1823" max="1823" width="18.5703125" style="2" customWidth="1"/>
    <col min="1824" max="1824" width="73.42578125" style="2" customWidth="1"/>
    <col min="1825" max="1825" width="15.28515625" style="2" customWidth="1"/>
    <col min="1826" max="1827" width="13.5703125" style="2" customWidth="1"/>
    <col min="1828" max="1828" width="14.5703125" style="2" customWidth="1"/>
    <col min="1829" max="2048" width="9.140625" style="2"/>
    <col min="2049" max="2049" width="56.28515625" style="2" customWidth="1"/>
    <col min="2050" max="2055" width="18.71093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9" width="18.5703125" style="2" customWidth="1"/>
    <col min="2070" max="2071" width="19" style="2" customWidth="1"/>
    <col min="2072" max="2073" width="18.42578125" style="2" customWidth="1"/>
    <col min="2074" max="2075" width="19.42578125" style="2" customWidth="1"/>
    <col min="2076" max="2077" width="17.5703125" style="2" customWidth="1"/>
    <col min="2078" max="2078" width="19.5703125" style="2" customWidth="1"/>
    <col min="2079" max="2079" width="18.5703125" style="2" customWidth="1"/>
    <col min="2080" max="2080" width="73.42578125" style="2" customWidth="1"/>
    <col min="2081" max="2081" width="15.28515625" style="2" customWidth="1"/>
    <col min="2082" max="2083" width="13.5703125" style="2" customWidth="1"/>
    <col min="2084" max="2084" width="14.5703125" style="2" customWidth="1"/>
    <col min="2085" max="2304" width="9.140625" style="2"/>
    <col min="2305" max="2305" width="56.28515625" style="2" customWidth="1"/>
    <col min="2306" max="2311" width="18.71093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25" width="18.5703125" style="2" customWidth="1"/>
    <col min="2326" max="2327" width="19" style="2" customWidth="1"/>
    <col min="2328" max="2329" width="18.42578125" style="2" customWidth="1"/>
    <col min="2330" max="2331" width="19.42578125" style="2" customWidth="1"/>
    <col min="2332" max="2333" width="17.5703125" style="2" customWidth="1"/>
    <col min="2334" max="2334" width="19.5703125" style="2" customWidth="1"/>
    <col min="2335" max="2335" width="18.5703125" style="2" customWidth="1"/>
    <col min="2336" max="2336" width="73.42578125" style="2" customWidth="1"/>
    <col min="2337" max="2337" width="15.28515625" style="2" customWidth="1"/>
    <col min="2338" max="2339" width="13.5703125" style="2" customWidth="1"/>
    <col min="2340" max="2340" width="14.5703125" style="2" customWidth="1"/>
    <col min="2341" max="2560" width="9.140625" style="2"/>
    <col min="2561" max="2561" width="56.28515625" style="2" customWidth="1"/>
    <col min="2562" max="2567" width="18.71093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81" width="18.5703125" style="2" customWidth="1"/>
    <col min="2582" max="2583" width="19" style="2" customWidth="1"/>
    <col min="2584" max="2585" width="18.42578125" style="2" customWidth="1"/>
    <col min="2586" max="2587" width="19.42578125" style="2" customWidth="1"/>
    <col min="2588" max="2589" width="17.5703125" style="2" customWidth="1"/>
    <col min="2590" max="2590" width="19.5703125" style="2" customWidth="1"/>
    <col min="2591" max="2591" width="18.5703125" style="2" customWidth="1"/>
    <col min="2592" max="2592" width="73.42578125" style="2" customWidth="1"/>
    <col min="2593" max="2593" width="15.28515625" style="2" customWidth="1"/>
    <col min="2594" max="2595" width="13.5703125" style="2" customWidth="1"/>
    <col min="2596" max="2596" width="14.5703125" style="2" customWidth="1"/>
    <col min="2597" max="2816" width="9.140625" style="2"/>
    <col min="2817" max="2817" width="56.28515625" style="2" customWidth="1"/>
    <col min="2818" max="2823" width="18.71093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37" width="18.5703125" style="2" customWidth="1"/>
    <col min="2838" max="2839" width="19" style="2" customWidth="1"/>
    <col min="2840" max="2841" width="18.42578125" style="2" customWidth="1"/>
    <col min="2842" max="2843" width="19.42578125" style="2" customWidth="1"/>
    <col min="2844" max="2845" width="17.5703125" style="2" customWidth="1"/>
    <col min="2846" max="2846" width="19.5703125" style="2" customWidth="1"/>
    <col min="2847" max="2847" width="18.5703125" style="2" customWidth="1"/>
    <col min="2848" max="2848" width="73.42578125" style="2" customWidth="1"/>
    <col min="2849" max="2849" width="15.28515625" style="2" customWidth="1"/>
    <col min="2850" max="2851" width="13.5703125" style="2" customWidth="1"/>
    <col min="2852" max="2852" width="14.5703125" style="2" customWidth="1"/>
    <col min="2853" max="3072" width="9.140625" style="2"/>
    <col min="3073" max="3073" width="56.28515625" style="2" customWidth="1"/>
    <col min="3074" max="3079" width="18.71093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93" width="18.5703125" style="2" customWidth="1"/>
    <col min="3094" max="3095" width="19" style="2" customWidth="1"/>
    <col min="3096" max="3097" width="18.42578125" style="2" customWidth="1"/>
    <col min="3098" max="3099" width="19.42578125" style="2" customWidth="1"/>
    <col min="3100" max="3101" width="17.5703125" style="2" customWidth="1"/>
    <col min="3102" max="3102" width="19.5703125" style="2" customWidth="1"/>
    <col min="3103" max="3103" width="18.5703125" style="2" customWidth="1"/>
    <col min="3104" max="3104" width="73.42578125" style="2" customWidth="1"/>
    <col min="3105" max="3105" width="15.28515625" style="2" customWidth="1"/>
    <col min="3106" max="3107" width="13.5703125" style="2" customWidth="1"/>
    <col min="3108" max="3108" width="14.5703125" style="2" customWidth="1"/>
    <col min="3109" max="3328" width="9.140625" style="2"/>
    <col min="3329" max="3329" width="56.28515625" style="2" customWidth="1"/>
    <col min="3330" max="3335" width="18.71093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9" width="18.5703125" style="2" customWidth="1"/>
    <col min="3350" max="3351" width="19" style="2" customWidth="1"/>
    <col min="3352" max="3353" width="18.42578125" style="2" customWidth="1"/>
    <col min="3354" max="3355" width="19.42578125" style="2" customWidth="1"/>
    <col min="3356" max="3357" width="17.5703125" style="2" customWidth="1"/>
    <col min="3358" max="3358" width="19.5703125" style="2" customWidth="1"/>
    <col min="3359" max="3359" width="18.5703125" style="2" customWidth="1"/>
    <col min="3360" max="3360" width="73.42578125" style="2" customWidth="1"/>
    <col min="3361" max="3361" width="15.28515625" style="2" customWidth="1"/>
    <col min="3362" max="3363" width="13.5703125" style="2" customWidth="1"/>
    <col min="3364" max="3364" width="14.5703125" style="2" customWidth="1"/>
    <col min="3365" max="3584" width="9.140625" style="2"/>
    <col min="3585" max="3585" width="56.28515625" style="2" customWidth="1"/>
    <col min="3586" max="3591" width="18.71093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605" width="18.5703125" style="2" customWidth="1"/>
    <col min="3606" max="3607" width="19" style="2" customWidth="1"/>
    <col min="3608" max="3609" width="18.42578125" style="2" customWidth="1"/>
    <col min="3610" max="3611" width="19.42578125" style="2" customWidth="1"/>
    <col min="3612" max="3613" width="17.5703125" style="2" customWidth="1"/>
    <col min="3614" max="3614" width="19.5703125" style="2" customWidth="1"/>
    <col min="3615" max="3615" width="18.5703125" style="2" customWidth="1"/>
    <col min="3616" max="3616" width="73.42578125" style="2" customWidth="1"/>
    <col min="3617" max="3617" width="15.28515625" style="2" customWidth="1"/>
    <col min="3618" max="3619" width="13.5703125" style="2" customWidth="1"/>
    <col min="3620" max="3620" width="14.5703125" style="2" customWidth="1"/>
    <col min="3621" max="3840" width="9.140625" style="2"/>
    <col min="3841" max="3841" width="56.28515625" style="2" customWidth="1"/>
    <col min="3842" max="3847" width="18.71093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61" width="18.5703125" style="2" customWidth="1"/>
    <col min="3862" max="3863" width="19" style="2" customWidth="1"/>
    <col min="3864" max="3865" width="18.42578125" style="2" customWidth="1"/>
    <col min="3866" max="3867" width="19.42578125" style="2" customWidth="1"/>
    <col min="3868" max="3869" width="17.5703125" style="2" customWidth="1"/>
    <col min="3870" max="3870" width="19.5703125" style="2" customWidth="1"/>
    <col min="3871" max="3871" width="18.5703125" style="2" customWidth="1"/>
    <col min="3872" max="3872" width="73.42578125" style="2" customWidth="1"/>
    <col min="3873" max="3873" width="15.28515625" style="2" customWidth="1"/>
    <col min="3874" max="3875" width="13.5703125" style="2" customWidth="1"/>
    <col min="3876" max="3876" width="14.5703125" style="2" customWidth="1"/>
    <col min="3877" max="4096" width="9.140625" style="2"/>
    <col min="4097" max="4097" width="56.28515625" style="2" customWidth="1"/>
    <col min="4098" max="4103" width="18.71093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17" width="18.5703125" style="2" customWidth="1"/>
    <col min="4118" max="4119" width="19" style="2" customWidth="1"/>
    <col min="4120" max="4121" width="18.42578125" style="2" customWidth="1"/>
    <col min="4122" max="4123" width="19.42578125" style="2" customWidth="1"/>
    <col min="4124" max="4125" width="17.5703125" style="2" customWidth="1"/>
    <col min="4126" max="4126" width="19.5703125" style="2" customWidth="1"/>
    <col min="4127" max="4127" width="18.5703125" style="2" customWidth="1"/>
    <col min="4128" max="4128" width="73.42578125" style="2" customWidth="1"/>
    <col min="4129" max="4129" width="15.28515625" style="2" customWidth="1"/>
    <col min="4130" max="4131" width="13.5703125" style="2" customWidth="1"/>
    <col min="4132" max="4132" width="14.5703125" style="2" customWidth="1"/>
    <col min="4133" max="4352" width="9.140625" style="2"/>
    <col min="4353" max="4353" width="56.28515625" style="2" customWidth="1"/>
    <col min="4354" max="4359" width="18.71093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73" width="18.5703125" style="2" customWidth="1"/>
    <col min="4374" max="4375" width="19" style="2" customWidth="1"/>
    <col min="4376" max="4377" width="18.42578125" style="2" customWidth="1"/>
    <col min="4378" max="4379" width="19.42578125" style="2" customWidth="1"/>
    <col min="4380" max="4381" width="17.5703125" style="2" customWidth="1"/>
    <col min="4382" max="4382" width="19.5703125" style="2" customWidth="1"/>
    <col min="4383" max="4383" width="18.5703125" style="2" customWidth="1"/>
    <col min="4384" max="4384" width="73.42578125" style="2" customWidth="1"/>
    <col min="4385" max="4385" width="15.28515625" style="2" customWidth="1"/>
    <col min="4386" max="4387" width="13.5703125" style="2" customWidth="1"/>
    <col min="4388" max="4388" width="14.5703125" style="2" customWidth="1"/>
    <col min="4389" max="4608" width="9.140625" style="2"/>
    <col min="4609" max="4609" width="56.28515625" style="2" customWidth="1"/>
    <col min="4610" max="4615" width="18.71093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9" width="18.5703125" style="2" customWidth="1"/>
    <col min="4630" max="4631" width="19" style="2" customWidth="1"/>
    <col min="4632" max="4633" width="18.42578125" style="2" customWidth="1"/>
    <col min="4634" max="4635" width="19.42578125" style="2" customWidth="1"/>
    <col min="4636" max="4637" width="17.5703125" style="2" customWidth="1"/>
    <col min="4638" max="4638" width="19.5703125" style="2" customWidth="1"/>
    <col min="4639" max="4639" width="18.5703125" style="2" customWidth="1"/>
    <col min="4640" max="4640" width="73.42578125" style="2" customWidth="1"/>
    <col min="4641" max="4641" width="15.28515625" style="2" customWidth="1"/>
    <col min="4642" max="4643" width="13.5703125" style="2" customWidth="1"/>
    <col min="4644" max="4644" width="14.5703125" style="2" customWidth="1"/>
    <col min="4645" max="4864" width="9.140625" style="2"/>
    <col min="4865" max="4865" width="56.28515625" style="2" customWidth="1"/>
    <col min="4866" max="4871" width="18.71093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85" width="18.5703125" style="2" customWidth="1"/>
    <col min="4886" max="4887" width="19" style="2" customWidth="1"/>
    <col min="4888" max="4889" width="18.42578125" style="2" customWidth="1"/>
    <col min="4890" max="4891" width="19.42578125" style="2" customWidth="1"/>
    <col min="4892" max="4893" width="17.5703125" style="2" customWidth="1"/>
    <col min="4894" max="4894" width="19.5703125" style="2" customWidth="1"/>
    <col min="4895" max="4895" width="18.5703125" style="2" customWidth="1"/>
    <col min="4896" max="4896" width="73.42578125" style="2" customWidth="1"/>
    <col min="4897" max="4897" width="15.28515625" style="2" customWidth="1"/>
    <col min="4898" max="4899" width="13.5703125" style="2" customWidth="1"/>
    <col min="4900" max="4900" width="14.5703125" style="2" customWidth="1"/>
    <col min="4901" max="5120" width="9.140625" style="2"/>
    <col min="5121" max="5121" width="56.28515625" style="2" customWidth="1"/>
    <col min="5122" max="5127" width="18.71093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41" width="18.5703125" style="2" customWidth="1"/>
    <col min="5142" max="5143" width="19" style="2" customWidth="1"/>
    <col min="5144" max="5145" width="18.42578125" style="2" customWidth="1"/>
    <col min="5146" max="5147" width="19.42578125" style="2" customWidth="1"/>
    <col min="5148" max="5149" width="17.5703125" style="2" customWidth="1"/>
    <col min="5150" max="5150" width="19.5703125" style="2" customWidth="1"/>
    <col min="5151" max="5151" width="18.5703125" style="2" customWidth="1"/>
    <col min="5152" max="5152" width="73.42578125" style="2" customWidth="1"/>
    <col min="5153" max="5153" width="15.28515625" style="2" customWidth="1"/>
    <col min="5154" max="5155" width="13.5703125" style="2" customWidth="1"/>
    <col min="5156" max="5156" width="14.5703125" style="2" customWidth="1"/>
    <col min="5157" max="5376" width="9.140625" style="2"/>
    <col min="5377" max="5377" width="56.28515625" style="2" customWidth="1"/>
    <col min="5378" max="5383" width="18.71093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97" width="18.5703125" style="2" customWidth="1"/>
    <col min="5398" max="5399" width="19" style="2" customWidth="1"/>
    <col min="5400" max="5401" width="18.42578125" style="2" customWidth="1"/>
    <col min="5402" max="5403" width="19.42578125" style="2" customWidth="1"/>
    <col min="5404" max="5405" width="17.5703125" style="2" customWidth="1"/>
    <col min="5406" max="5406" width="19.5703125" style="2" customWidth="1"/>
    <col min="5407" max="5407" width="18.5703125" style="2" customWidth="1"/>
    <col min="5408" max="5408" width="73.42578125" style="2" customWidth="1"/>
    <col min="5409" max="5409" width="15.28515625" style="2" customWidth="1"/>
    <col min="5410" max="5411" width="13.5703125" style="2" customWidth="1"/>
    <col min="5412" max="5412" width="14.5703125" style="2" customWidth="1"/>
    <col min="5413" max="5632" width="9.140625" style="2"/>
    <col min="5633" max="5633" width="56.28515625" style="2" customWidth="1"/>
    <col min="5634" max="5639" width="18.71093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53" width="18.5703125" style="2" customWidth="1"/>
    <col min="5654" max="5655" width="19" style="2" customWidth="1"/>
    <col min="5656" max="5657" width="18.42578125" style="2" customWidth="1"/>
    <col min="5658" max="5659" width="19.42578125" style="2" customWidth="1"/>
    <col min="5660" max="5661" width="17.5703125" style="2" customWidth="1"/>
    <col min="5662" max="5662" width="19.5703125" style="2" customWidth="1"/>
    <col min="5663" max="5663" width="18.5703125" style="2" customWidth="1"/>
    <col min="5664" max="5664" width="73.42578125" style="2" customWidth="1"/>
    <col min="5665" max="5665" width="15.28515625" style="2" customWidth="1"/>
    <col min="5666" max="5667" width="13.5703125" style="2" customWidth="1"/>
    <col min="5668" max="5668" width="14.5703125" style="2" customWidth="1"/>
    <col min="5669" max="5888" width="9.140625" style="2"/>
    <col min="5889" max="5889" width="56.28515625" style="2" customWidth="1"/>
    <col min="5890" max="5895" width="18.71093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9" width="18.5703125" style="2" customWidth="1"/>
    <col min="5910" max="5911" width="19" style="2" customWidth="1"/>
    <col min="5912" max="5913" width="18.42578125" style="2" customWidth="1"/>
    <col min="5914" max="5915" width="19.42578125" style="2" customWidth="1"/>
    <col min="5916" max="5917" width="17.5703125" style="2" customWidth="1"/>
    <col min="5918" max="5918" width="19.5703125" style="2" customWidth="1"/>
    <col min="5919" max="5919" width="18.5703125" style="2" customWidth="1"/>
    <col min="5920" max="5920" width="73.42578125" style="2" customWidth="1"/>
    <col min="5921" max="5921" width="15.28515625" style="2" customWidth="1"/>
    <col min="5922" max="5923" width="13.5703125" style="2" customWidth="1"/>
    <col min="5924" max="5924" width="14.5703125" style="2" customWidth="1"/>
    <col min="5925" max="6144" width="9.140625" style="2"/>
    <col min="6145" max="6145" width="56.28515625" style="2" customWidth="1"/>
    <col min="6146" max="6151" width="18.71093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65" width="18.5703125" style="2" customWidth="1"/>
    <col min="6166" max="6167" width="19" style="2" customWidth="1"/>
    <col min="6168" max="6169" width="18.42578125" style="2" customWidth="1"/>
    <col min="6170" max="6171" width="19.42578125" style="2" customWidth="1"/>
    <col min="6172" max="6173" width="17.5703125" style="2" customWidth="1"/>
    <col min="6174" max="6174" width="19.5703125" style="2" customWidth="1"/>
    <col min="6175" max="6175" width="18.5703125" style="2" customWidth="1"/>
    <col min="6176" max="6176" width="73.42578125" style="2" customWidth="1"/>
    <col min="6177" max="6177" width="15.28515625" style="2" customWidth="1"/>
    <col min="6178" max="6179" width="13.5703125" style="2" customWidth="1"/>
    <col min="6180" max="6180" width="14.5703125" style="2" customWidth="1"/>
    <col min="6181" max="6400" width="9.140625" style="2"/>
    <col min="6401" max="6401" width="56.28515625" style="2" customWidth="1"/>
    <col min="6402" max="6407" width="18.71093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21" width="18.5703125" style="2" customWidth="1"/>
    <col min="6422" max="6423" width="19" style="2" customWidth="1"/>
    <col min="6424" max="6425" width="18.42578125" style="2" customWidth="1"/>
    <col min="6426" max="6427" width="19.42578125" style="2" customWidth="1"/>
    <col min="6428" max="6429" width="17.5703125" style="2" customWidth="1"/>
    <col min="6430" max="6430" width="19.5703125" style="2" customWidth="1"/>
    <col min="6431" max="6431" width="18.5703125" style="2" customWidth="1"/>
    <col min="6432" max="6432" width="73.42578125" style="2" customWidth="1"/>
    <col min="6433" max="6433" width="15.28515625" style="2" customWidth="1"/>
    <col min="6434" max="6435" width="13.5703125" style="2" customWidth="1"/>
    <col min="6436" max="6436" width="14.5703125" style="2" customWidth="1"/>
    <col min="6437" max="6656" width="9.140625" style="2"/>
    <col min="6657" max="6657" width="56.28515625" style="2" customWidth="1"/>
    <col min="6658" max="6663" width="18.71093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77" width="18.5703125" style="2" customWidth="1"/>
    <col min="6678" max="6679" width="19" style="2" customWidth="1"/>
    <col min="6680" max="6681" width="18.42578125" style="2" customWidth="1"/>
    <col min="6682" max="6683" width="19.42578125" style="2" customWidth="1"/>
    <col min="6684" max="6685" width="17.5703125" style="2" customWidth="1"/>
    <col min="6686" max="6686" width="19.5703125" style="2" customWidth="1"/>
    <col min="6687" max="6687" width="18.5703125" style="2" customWidth="1"/>
    <col min="6688" max="6688" width="73.42578125" style="2" customWidth="1"/>
    <col min="6689" max="6689" width="15.28515625" style="2" customWidth="1"/>
    <col min="6690" max="6691" width="13.5703125" style="2" customWidth="1"/>
    <col min="6692" max="6692" width="14.5703125" style="2" customWidth="1"/>
    <col min="6693" max="6912" width="9.140625" style="2"/>
    <col min="6913" max="6913" width="56.28515625" style="2" customWidth="1"/>
    <col min="6914" max="6919" width="18.71093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33" width="18.5703125" style="2" customWidth="1"/>
    <col min="6934" max="6935" width="19" style="2" customWidth="1"/>
    <col min="6936" max="6937" width="18.42578125" style="2" customWidth="1"/>
    <col min="6938" max="6939" width="19.42578125" style="2" customWidth="1"/>
    <col min="6940" max="6941" width="17.5703125" style="2" customWidth="1"/>
    <col min="6942" max="6942" width="19.5703125" style="2" customWidth="1"/>
    <col min="6943" max="6943" width="18.5703125" style="2" customWidth="1"/>
    <col min="6944" max="6944" width="73.42578125" style="2" customWidth="1"/>
    <col min="6945" max="6945" width="15.28515625" style="2" customWidth="1"/>
    <col min="6946" max="6947" width="13.5703125" style="2" customWidth="1"/>
    <col min="6948" max="6948" width="14.5703125" style="2" customWidth="1"/>
    <col min="6949" max="7168" width="9.140625" style="2"/>
    <col min="7169" max="7169" width="56.28515625" style="2" customWidth="1"/>
    <col min="7170" max="7175" width="18.71093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9" width="18.5703125" style="2" customWidth="1"/>
    <col min="7190" max="7191" width="19" style="2" customWidth="1"/>
    <col min="7192" max="7193" width="18.42578125" style="2" customWidth="1"/>
    <col min="7194" max="7195" width="19.42578125" style="2" customWidth="1"/>
    <col min="7196" max="7197" width="17.5703125" style="2" customWidth="1"/>
    <col min="7198" max="7198" width="19.5703125" style="2" customWidth="1"/>
    <col min="7199" max="7199" width="18.5703125" style="2" customWidth="1"/>
    <col min="7200" max="7200" width="73.42578125" style="2" customWidth="1"/>
    <col min="7201" max="7201" width="15.28515625" style="2" customWidth="1"/>
    <col min="7202" max="7203" width="13.5703125" style="2" customWidth="1"/>
    <col min="7204" max="7204" width="14.5703125" style="2" customWidth="1"/>
    <col min="7205" max="7424" width="9.140625" style="2"/>
    <col min="7425" max="7425" width="56.28515625" style="2" customWidth="1"/>
    <col min="7426" max="7431" width="18.71093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45" width="18.5703125" style="2" customWidth="1"/>
    <col min="7446" max="7447" width="19" style="2" customWidth="1"/>
    <col min="7448" max="7449" width="18.42578125" style="2" customWidth="1"/>
    <col min="7450" max="7451" width="19.42578125" style="2" customWidth="1"/>
    <col min="7452" max="7453" width="17.5703125" style="2" customWidth="1"/>
    <col min="7454" max="7454" width="19.5703125" style="2" customWidth="1"/>
    <col min="7455" max="7455" width="18.5703125" style="2" customWidth="1"/>
    <col min="7456" max="7456" width="73.42578125" style="2" customWidth="1"/>
    <col min="7457" max="7457" width="15.28515625" style="2" customWidth="1"/>
    <col min="7458" max="7459" width="13.5703125" style="2" customWidth="1"/>
    <col min="7460" max="7460" width="14.5703125" style="2" customWidth="1"/>
    <col min="7461" max="7680" width="9.140625" style="2"/>
    <col min="7681" max="7681" width="56.28515625" style="2" customWidth="1"/>
    <col min="7682" max="7687" width="18.71093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701" width="18.5703125" style="2" customWidth="1"/>
    <col min="7702" max="7703" width="19" style="2" customWidth="1"/>
    <col min="7704" max="7705" width="18.42578125" style="2" customWidth="1"/>
    <col min="7706" max="7707" width="19.42578125" style="2" customWidth="1"/>
    <col min="7708" max="7709" width="17.5703125" style="2" customWidth="1"/>
    <col min="7710" max="7710" width="19.5703125" style="2" customWidth="1"/>
    <col min="7711" max="7711" width="18.5703125" style="2" customWidth="1"/>
    <col min="7712" max="7712" width="73.42578125" style="2" customWidth="1"/>
    <col min="7713" max="7713" width="15.28515625" style="2" customWidth="1"/>
    <col min="7714" max="7715" width="13.5703125" style="2" customWidth="1"/>
    <col min="7716" max="7716" width="14.5703125" style="2" customWidth="1"/>
    <col min="7717" max="7936" width="9.140625" style="2"/>
    <col min="7937" max="7937" width="56.28515625" style="2" customWidth="1"/>
    <col min="7938" max="7943" width="18.71093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57" width="18.5703125" style="2" customWidth="1"/>
    <col min="7958" max="7959" width="19" style="2" customWidth="1"/>
    <col min="7960" max="7961" width="18.42578125" style="2" customWidth="1"/>
    <col min="7962" max="7963" width="19.42578125" style="2" customWidth="1"/>
    <col min="7964" max="7965" width="17.5703125" style="2" customWidth="1"/>
    <col min="7966" max="7966" width="19.5703125" style="2" customWidth="1"/>
    <col min="7967" max="7967" width="18.5703125" style="2" customWidth="1"/>
    <col min="7968" max="7968" width="73.42578125" style="2" customWidth="1"/>
    <col min="7969" max="7969" width="15.28515625" style="2" customWidth="1"/>
    <col min="7970" max="7971" width="13.5703125" style="2" customWidth="1"/>
    <col min="7972" max="7972" width="14.5703125" style="2" customWidth="1"/>
    <col min="7973" max="8192" width="9.140625" style="2"/>
    <col min="8193" max="8193" width="56.28515625" style="2" customWidth="1"/>
    <col min="8194" max="8199" width="18.71093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13" width="18.5703125" style="2" customWidth="1"/>
    <col min="8214" max="8215" width="19" style="2" customWidth="1"/>
    <col min="8216" max="8217" width="18.42578125" style="2" customWidth="1"/>
    <col min="8218" max="8219" width="19.42578125" style="2" customWidth="1"/>
    <col min="8220" max="8221" width="17.5703125" style="2" customWidth="1"/>
    <col min="8222" max="8222" width="19.5703125" style="2" customWidth="1"/>
    <col min="8223" max="8223" width="18.5703125" style="2" customWidth="1"/>
    <col min="8224" max="8224" width="73.42578125" style="2" customWidth="1"/>
    <col min="8225" max="8225" width="15.28515625" style="2" customWidth="1"/>
    <col min="8226" max="8227" width="13.5703125" style="2" customWidth="1"/>
    <col min="8228" max="8228" width="14.5703125" style="2" customWidth="1"/>
    <col min="8229" max="8448" width="9.140625" style="2"/>
    <col min="8449" max="8449" width="56.28515625" style="2" customWidth="1"/>
    <col min="8450" max="8455" width="18.71093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9" width="18.5703125" style="2" customWidth="1"/>
    <col min="8470" max="8471" width="19" style="2" customWidth="1"/>
    <col min="8472" max="8473" width="18.42578125" style="2" customWidth="1"/>
    <col min="8474" max="8475" width="19.42578125" style="2" customWidth="1"/>
    <col min="8476" max="8477" width="17.5703125" style="2" customWidth="1"/>
    <col min="8478" max="8478" width="19.5703125" style="2" customWidth="1"/>
    <col min="8479" max="8479" width="18.5703125" style="2" customWidth="1"/>
    <col min="8480" max="8480" width="73.42578125" style="2" customWidth="1"/>
    <col min="8481" max="8481" width="15.28515625" style="2" customWidth="1"/>
    <col min="8482" max="8483" width="13.5703125" style="2" customWidth="1"/>
    <col min="8484" max="8484" width="14.5703125" style="2" customWidth="1"/>
    <col min="8485" max="8704" width="9.140625" style="2"/>
    <col min="8705" max="8705" width="56.28515625" style="2" customWidth="1"/>
    <col min="8706" max="8711" width="18.71093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25" width="18.5703125" style="2" customWidth="1"/>
    <col min="8726" max="8727" width="19" style="2" customWidth="1"/>
    <col min="8728" max="8729" width="18.42578125" style="2" customWidth="1"/>
    <col min="8730" max="8731" width="19.42578125" style="2" customWidth="1"/>
    <col min="8732" max="8733" width="17.5703125" style="2" customWidth="1"/>
    <col min="8734" max="8734" width="19.5703125" style="2" customWidth="1"/>
    <col min="8735" max="8735" width="18.5703125" style="2" customWidth="1"/>
    <col min="8736" max="8736" width="73.42578125" style="2" customWidth="1"/>
    <col min="8737" max="8737" width="15.28515625" style="2" customWidth="1"/>
    <col min="8738" max="8739" width="13.5703125" style="2" customWidth="1"/>
    <col min="8740" max="8740" width="14.5703125" style="2" customWidth="1"/>
    <col min="8741" max="8960" width="9.140625" style="2"/>
    <col min="8961" max="8961" width="56.28515625" style="2" customWidth="1"/>
    <col min="8962" max="8967" width="18.71093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81" width="18.5703125" style="2" customWidth="1"/>
    <col min="8982" max="8983" width="19" style="2" customWidth="1"/>
    <col min="8984" max="8985" width="18.42578125" style="2" customWidth="1"/>
    <col min="8986" max="8987" width="19.42578125" style="2" customWidth="1"/>
    <col min="8988" max="8989" width="17.5703125" style="2" customWidth="1"/>
    <col min="8990" max="8990" width="19.5703125" style="2" customWidth="1"/>
    <col min="8991" max="8991" width="18.5703125" style="2" customWidth="1"/>
    <col min="8992" max="8992" width="73.42578125" style="2" customWidth="1"/>
    <col min="8993" max="8993" width="15.28515625" style="2" customWidth="1"/>
    <col min="8994" max="8995" width="13.5703125" style="2" customWidth="1"/>
    <col min="8996" max="8996" width="14.5703125" style="2" customWidth="1"/>
    <col min="8997" max="9216" width="9.140625" style="2"/>
    <col min="9217" max="9217" width="56.28515625" style="2" customWidth="1"/>
    <col min="9218" max="9223" width="18.71093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37" width="18.5703125" style="2" customWidth="1"/>
    <col min="9238" max="9239" width="19" style="2" customWidth="1"/>
    <col min="9240" max="9241" width="18.42578125" style="2" customWidth="1"/>
    <col min="9242" max="9243" width="19.42578125" style="2" customWidth="1"/>
    <col min="9244" max="9245" width="17.5703125" style="2" customWidth="1"/>
    <col min="9246" max="9246" width="19.5703125" style="2" customWidth="1"/>
    <col min="9247" max="9247" width="18.5703125" style="2" customWidth="1"/>
    <col min="9248" max="9248" width="73.42578125" style="2" customWidth="1"/>
    <col min="9249" max="9249" width="15.28515625" style="2" customWidth="1"/>
    <col min="9250" max="9251" width="13.5703125" style="2" customWidth="1"/>
    <col min="9252" max="9252" width="14.5703125" style="2" customWidth="1"/>
    <col min="9253" max="9472" width="9.140625" style="2"/>
    <col min="9473" max="9473" width="56.28515625" style="2" customWidth="1"/>
    <col min="9474" max="9479" width="18.71093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93" width="18.5703125" style="2" customWidth="1"/>
    <col min="9494" max="9495" width="19" style="2" customWidth="1"/>
    <col min="9496" max="9497" width="18.42578125" style="2" customWidth="1"/>
    <col min="9498" max="9499" width="19.42578125" style="2" customWidth="1"/>
    <col min="9500" max="9501" width="17.5703125" style="2" customWidth="1"/>
    <col min="9502" max="9502" width="19.5703125" style="2" customWidth="1"/>
    <col min="9503" max="9503" width="18.5703125" style="2" customWidth="1"/>
    <col min="9504" max="9504" width="73.42578125" style="2" customWidth="1"/>
    <col min="9505" max="9505" width="15.28515625" style="2" customWidth="1"/>
    <col min="9506" max="9507" width="13.5703125" style="2" customWidth="1"/>
    <col min="9508" max="9508" width="14.5703125" style="2" customWidth="1"/>
    <col min="9509" max="9728" width="9.140625" style="2"/>
    <col min="9729" max="9729" width="56.28515625" style="2" customWidth="1"/>
    <col min="9730" max="9735" width="18.71093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9" width="18.5703125" style="2" customWidth="1"/>
    <col min="9750" max="9751" width="19" style="2" customWidth="1"/>
    <col min="9752" max="9753" width="18.42578125" style="2" customWidth="1"/>
    <col min="9754" max="9755" width="19.42578125" style="2" customWidth="1"/>
    <col min="9756" max="9757" width="17.5703125" style="2" customWidth="1"/>
    <col min="9758" max="9758" width="19.5703125" style="2" customWidth="1"/>
    <col min="9759" max="9759" width="18.5703125" style="2" customWidth="1"/>
    <col min="9760" max="9760" width="73.42578125" style="2" customWidth="1"/>
    <col min="9761" max="9761" width="15.28515625" style="2" customWidth="1"/>
    <col min="9762" max="9763" width="13.5703125" style="2" customWidth="1"/>
    <col min="9764" max="9764" width="14.5703125" style="2" customWidth="1"/>
    <col min="9765" max="9984" width="9.140625" style="2"/>
    <col min="9985" max="9985" width="56.28515625" style="2" customWidth="1"/>
    <col min="9986" max="9991" width="18.71093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10005" width="18.5703125" style="2" customWidth="1"/>
    <col min="10006" max="10007" width="19" style="2" customWidth="1"/>
    <col min="10008" max="10009" width="18.42578125" style="2" customWidth="1"/>
    <col min="10010" max="10011" width="19.42578125" style="2" customWidth="1"/>
    <col min="10012" max="10013" width="17.5703125" style="2" customWidth="1"/>
    <col min="10014" max="10014" width="19.5703125" style="2" customWidth="1"/>
    <col min="10015" max="10015" width="18.5703125" style="2" customWidth="1"/>
    <col min="10016" max="10016" width="73.42578125" style="2" customWidth="1"/>
    <col min="10017" max="10017" width="15.28515625" style="2" customWidth="1"/>
    <col min="10018" max="10019" width="13.5703125" style="2" customWidth="1"/>
    <col min="10020" max="10020" width="14.5703125" style="2" customWidth="1"/>
    <col min="10021" max="10240" width="9.140625" style="2"/>
    <col min="10241" max="10241" width="56.28515625" style="2" customWidth="1"/>
    <col min="10242" max="10247" width="18.71093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61" width="18.5703125" style="2" customWidth="1"/>
    <col min="10262" max="10263" width="19" style="2" customWidth="1"/>
    <col min="10264" max="10265" width="18.42578125" style="2" customWidth="1"/>
    <col min="10266" max="10267" width="19.42578125" style="2" customWidth="1"/>
    <col min="10268" max="10269" width="17.5703125" style="2" customWidth="1"/>
    <col min="10270" max="10270" width="19.5703125" style="2" customWidth="1"/>
    <col min="10271" max="10271" width="18.5703125" style="2" customWidth="1"/>
    <col min="10272" max="10272" width="73.42578125" style="2" customWidth="1"/>
    <col min="10273" max="10273" width="15.28515625" style="2" customWidth="1"/>
    <col min="10274" max="10275" width="13.5703125" style="2" customWidth="1"/>
    <col min="10276" max="10276" width="14.5703125" style="2" customWidth="1"/>
    <col min="10277" max="10496" width="9.140625" style="2"/>
    <col min="10497" max="10497" width="56.28515625" style="2" customWidth="1"/>
    <col min="10498" max="10503" width="18.71093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17" width="18.5703125" style="2" customWidth="1"/>
    <col min="10518" max="10519" width="19" style="2" customWidth="1"/>
    <col min="10520" max="10521" width="18.42578125" style="2" customWidth="1"/>
    <col min="10522" max="10523" width="19.42578125" style="2" customWidth="1"/>
    <col min="10524" max="10525" width="17.5703125" style="2" customWidth="1"/>
    <col min="10526" max="10526" width="19.5703125" style="2" customWidth="1"/>
    <col min="10527" max="10527" width="18.5703125" style="2" customWidth="1"/>
    <col min="10528" max="10528" width="73.42578125" style="2" customWidth="1"/>
    <col min="10529" max="10529" width="15.28515625" style="2" customWidth="1"/>
    <col min="10530" max="10531" width="13.5703125" style="2" customWidth="1"/>
    <col min="10532" max="10532" width="14.5703125" style="2" customWidth="1"/>
    <col min="10533" max="10752" width="9.140625" style="2"/>
    <col min="10753" max="10753" width="56.28515625" style="2" customWidth="1"/>
    <col min="10754" max="10759" width="18.71093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73" width="18.5703125" style="2" customWidth="1"/>
    <col min="10774" max="10775" width="19" style="2" customWidth="1"/>
    <col min="10776" max="10777" width="18.42578125" style="2" customWidth="1"/>
    <col min="10778" max="10779" width="19.42578125" style="2" customWidth="1"/>
    <col min="10780" max="10781" width="17.5703125" style="2" customWidth="1"/>
    <col min="10782" max="10782" width="19.5703125" style="2" customWidth="1"/>
    <col min="10783" max="10783" width="18.5703125" style="2" customWidth="1"/>
    <col min="10784" max="10784" width="73.42578125" style="2" customWidth="1"/>
    <col min="10785" max="10785" width="15.28515625" style="2" customWidth="1"/>
    <col min="10786" max="10787" width="13.5703125" style="2" customWidth="1"/>
    <col min="10788" max="10788" width="14.5703125" style="2" customWidth="1"/>
    <col min="10789" max="11008" width="9.140625" style="2"/>
    <col min="11009" max="11009" width="56.28515625" style="2" customWidth="1"/>
    <col min="11010" max="11015" width="18.71093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9" width="18.5703125" style="2" customWidth="1"/>
    <col min="11030" max="11031" width="19" style="2" customWidth="1"/>
    <col min="11032" max="11033" width="18.42578125" style="2" customWidth="1"/>
    <col min="11034" max="11035" width="19.42578125" style="2" customWidth="1"/>
    <col min="11036" max="11037" width="17.5703125" style="2" customWidth="1"/>
    <col min="11038" max="11038" width="19.5703125" style="2" customWidth="1"/>
    <col min="11039" max="11039" width="18.5703125" style="2" customWidth="1"/>
    <col min="11040" max="11040" width="73.42578125" style="2" customWidth="1"/>
    <col min="11041" max="11041" width="15.28515625" style="2" customWidth="1"/>
    <col min="11042" max="11043" width="13.5703125" style="2" customWidth="1"/>
    <col min="11044" max="11044" width="14.5703125" style="2" customWidth="1"/>
    <col min="11045" max="11264" width="9.140625" style="2"/>
    <col min="11265" max="11265" width="56.28515625" style="2" customWidth="1"/>
    <col min="11266" max="11271" width="18.71093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85" width="18.5703125" style="2" customWidth="1"/>
    <col min="11286" max="11287" width="19" style="2" customWidth="1"/>
    <col min="11288" max="11289" width="18.42578125" style="2" customWidth="1"/>
    <col min="11290" max="11291" width="19.42578125" style="2" customWidth="1"/>
    <col min="11292" max="11293" width="17.5703125" style="2" customWidth="1"/>
    <col min="11294" max="11294" width="19.5703125" style="2" customWidth="1"/>
    <col min="11295" max="11295" width="18.5703125" style="2" customWidth="1"/>
    <col min="11296" max="11296" width="73.42578125" style="2" customWidth="1"/>
    <col min="11297" max="11297" width="15.28515625" style="2" customWidth="1"/>
    <col min="11298" max="11299" width="13.5703125" style="2" customWidth="1"/>
    <col min="11300" max="11300" width="14.5703125" style="2" customWidth="1"/>
    <col min="11301" max="11520" width="9.140625" style="2"/>
    <col min="11521" max="11521" width="56.28515625" style="2" customWidth="1"/>
    <col min="11522" max="11527" width="18.71093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41" width="18.5703125" style="2" customWidth="1"/>
    <col min="11542" max="11543" width="19" style="2" customWidth="1"/>
    <col min="11544" max="11545" width="18.42578125" style="2" customWidth="1"/>
    <col min="11546" max="11547" width="19.42578125" style="2" customWidth="1"/>
    <col min="11548" max="11549" width="17.5703125" style="2" customWidth="1"/>
    <col min="11550" max="11550" width="19.5703125" style="2" customWidth="1"/>
    <col min="11551" max="11551" width="18.5703125" style="2" customWidth="1"/>
    <col min="11552" max="11552" width="73.42578125" style="2" customWidth="1"/>
    <col min="11553" max="11553" width="15.28515625" style="2" customWidth="1"/>
    <col min="11554" max="11555" width="13.5703125" style="2" customWidth="1"/>
    <col min="11556" max="11556" width="14.5703125" style="2" customWidth="1"/>
    <col min="11557" max="11776" width="9.140625" style="2"/>
    <col min="11777" max="11777" width="56.28515625" style="2" customWidth="1"/>
    <col min="11778" max="11783" width="18.71093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97" width="18.5703125" style="2" customWidth="1"/>
    <col min="11798" max="11799" width="19" style="2" customWidth="1"/>
    <col min="11800" max="11801" width="18.42578125" style="2" customWidth="1"/>
    <col min="11802" max="11803" width="19.42578125" style="2" customWidth="1"/>
    <col min="11804" max="11805" width="17.5703125" style="2" customWidth="1"/>
    <col min="11806" max="11806" width="19.5703125" style="2" customWidth="1"/>
    <col min="11807" max="11807" width="18.5703125" style="2" customWidth="1"/>
    <col min="11808" max="11808" width="73.42578125" style="2" customWidth="1"/>
    <col min="11809" max="11809" width="15.28515625" style="2" customWidth="1"/>
    <col min="11810" max="11811" width="13.5703125" style="2" customWidth="1"/>
    <col min="11812" max="11812" width="14.5703125" style="2" customWidth="1"/>
    <col min="11813" max="12032" width="9.140625" style="2"/>
    <col min="12033" max="12033" width="56.28515625" style="2" customWidth="1"/>
    <col min="12034" max="12039" width="18.71093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53" width="18.5703125" style="2" customWidth="1"/>
    <col min="12054" max="12055" width="19" style="2" customWidth="1"/>
    <col min="12056" max="12057" width="18.42578125" style="2" customWidth="1"/>
    <col min="12058" max="12059" width="19.42578125" style="2" customWidth="1"/>
    <col min="12060" max="12061" width="17.5703125" style="2" customWidth="1"/>
    <col min="12062" max="12062" width="19.5703125" style="2" customWidth="1"/>
    <col min="12063" max="12063" width="18.5703125" style="2" customWidth="1"/>
    <col min="12064" max="12064" width="73.42578125" style="2" customWidth="1"/>
    <col min="12065" max="12065" width="15.28515625" style="2" customWidth="1"/>
    <col min="12066" max="12067" width="13.5703125" style="2" customWidth="1"/>
    <col min="12068" max="12068" width="14.5703125" style="2" customWidth="1"/>
    <col min="12069" max="12288" width="9.140625" style="2"/>
    <col min="12289" max="12289" width="56.28515625" style="2" customWidth="1"/>
    <col min="12290" max="12295" width="18.71093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9" width="18.5703125" style="2" customWidth="1"/>
    <col min="12310" max="12311" width="19" style="2" customWidth="1"/>
    <col min="12312" max="12313" width="18.42578125" style="2" customWidth="1"/>
    <col min="12314" max="12315" width="19.42578125" style="2" customWidth="1"/>
    <col min="12316" max="12317" width="17.5703125" style="2" customWidth="1"/>
    <col min="12318" max="12318" width="19.5703125" style="2" customWidth="1"/>
    <col min="12319" max="12319" width="18.5703125" style="2" customWidth="1"/>
    <col min="12320" max="12320" width="73.42578125" style="2" customWidth="1"/>
    <col min="12321" max="12321" width="15.28515625" style="2" customWidth="1"/>
    <col min="12322" max="12323" width="13.5703125" style="2" customWidth="1"/>
    <col min="12324" max="12324" width="14.5703125" style="2" customWidth="1"/>
    <col min="12325" max="12544" width="9.140625" style="2"/>
    <col min="12545" max="12545" width="56.28515625" style="2" customWidth="1"/>
    <col min="12546" max="12551" width="18.71093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65" width="18.5703125" style="2" customWidth="1"/>
    <col min="12566" max="12567" width="19" style="2" customWidth="1"/>
    <col min="12568" max="12569" width="18.42578125" style="2" customWidth="1"/>
    <col min="12570" max="12571" width="19.42578125" style="2" customWidth="1"/>
    <col min="12572" max="12573" width="17.5703125" style="2" customWidth="1"/>
    <col min="12574" max="12574" width="19.5703125" style="2" customWidth="1"/>
    <col min="12575" max="12575" width="18.5703125" style="2" customWidth="1"/>
    <col min="12576" max="12576" width="73.42578125" style="2" customWidth="1"/>
    <col min="12577" max="12577" width="15.28515625" style="2" customWidth="1"/>
    <col min="12578" max="12579" width="13.5703125" style="2" customWidth="1"/>
    <col min="12580" max="12580" width="14.5703125" style="2" customWidth="1"/>
    <col min="12581" max="12800" width="9.140625" style="2"/>
    <col min="12801" max="12801" width="56.28515625" style="2" customWidth="1"/>
    <col min="12802" max="12807" width="18.71093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21" width="18.5703125" style="2" customWidth="1"/>
    <col min="12822" max="12823" width="19" style="2" customWidth="1"/>
    <col min="12824" max="12825" width="18.42578125" style="2" customWidth="1"/>
    <col min="12826" max="12827" width="19.42578125" style="2" customWidth="1"/>
    <col min="12828" max="12829" width="17.5703125" style="2" customWidth="1"/>
    <col min="12830" max="12830" width="19.5703125" style="2" customWidth="1"/>
    <col min="12831" max="12831" width="18.5703125" style="2" customWidth="1"/>
    <col min="12832" max="12832" width="73.42578125" style="2" customWidth="1"/>
    <col min="12833" max="12833" width="15.28515625" style="2" customWidth="1"/>
    <col min="12834" max="12835" width="13.5703125" style="2" customWidth="1"/>
    <col min="12836" max="12836" width="14.5703125" style="2" customWidth="1"/>
    <col min="12837" max="13056" width="9.140625" style="2"/>
    <col min="13057" max="13057" width="56.28515625" style="2" customWidth="1"/>
    <col min="13058" max="13063" width="18.71093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77" width="18.5703125" style="2" customWidth="1"/>
    <col min="13078" max="13079" width="19" style="2" customWidth="1"/>
    <col min="13080" max="13081" width="18.42578125" style="2" customWidth="1"/>
    <col min="13082" max="13083" width="19.42578125" style="2" customWidth="1"/>
    <col min="13084" max="13085" width="17.5703125" style="2" customWidth="1"/>
    <col min="13086" max="13086" width="19.5703125" style="2" customWidth="1"/>
    <col min="13087" max="13087" width="18.5703125" style="2" customWidth="1"/>
    <col min="13088" max="13088" width="73.42578125" style="2" customWidth="1"/>
    <col min="13089" max="13089" width="15.28515625" style="2" customWidth="1"/>
    <col min="13090" max="13091" width="13.5703125" style="2" customWidth="1"/>
    <col min="13092" max="13092" width="14.5703125" style="2" customWidth="1"/>
    <col min="13093" max="13312" width="9.140625" style="2"/>
    <col min="13313" max="13313" width="56.28515625" style="2" customWidth="1"/>
    <col min="13314" max="13319" width="18.71093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33" width="18.5703125" style="2" customWidth="1"/>
    <col min="13334" max="13335" width="19" style="2" customWidth="1"/>
    <col min="13336" max="13337" width="18.42578125" style="2" customWidth="1"/>
    <col min="13338" max="13339" width="19.42578125" style="2" customWidth="1"/>
    <col min="13340" max="13341" width="17.5703125" style="2" customWidth="1"/>
    <col min="13342" max="13342" width="19.5703125" style="2" customWidth="1"/>
    <col min="13343" max="13343" width="18.5703125" style="2" customWidth="1"/>
    <col min="13344" max="13344" width="73.42578125" style="2" customWidth="1"/>
    <col min="13345" max="13345" width="15.28515625" style="2" customWidth="1"/>
    <col min="13346" max="13347" width="13.5703125" style="2" customWidth="1"/>
    <col min="13348" max="13348" width="14.5703125" style="2" customWidth="1"/>
    <col min="13349" max="13568" width="9.140625" style="2"/>
    <col min="13569" max="13569" width="56.28515625" style="2" customWidth="1"/>
    <col min="13570" max="13575" width="18.71093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9" width="18.5703125" style="2" customWidth="1"/>
    <col min="13590" max="13591" width="19" style="2" customWidth="1"/>
    <col min="13592" max="13593" width="18.42578125" style="2" customWidth="1"/>
    <col min="13594" max="13595" width="19.42578125" style="2" customWidth="1"/>
    <col min="13596" max="13597" width="17.5703125" style="2" customWidth="1"/>
    <col min="13598" max="13598" width="19.5703125" style="2" customWidth="1"/>
    <col min="13599" max="13599" width="18.5703125" style="2" customWidth="1"/>
    <col min="13600" max="13600" width="73.42578125" style="2" customWidth="1"/>
    <col min="13601" max="13601" width="15.28515625" style="2" customWidth="1"/>
    <col min="13602" max="13603" width="13.5703125" style="2" customWidth="1"/>
    <col min="13604" max="13604" width="14.5703125" style="2" customWidth="1"/>
    <col min="13605" max="13824" width="9.140625" style="2"/>
    <col min="13825" max="13825" width="56.28515625" style="2" customWidth="1"/>
    <col min="13826" max="13831" width="18.71093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45" width="18.5703125" style="2" customWidth="1"/>
    <col min="13846" max="13847" width="19" style="2" customWidth="1"/>
    <col min="13848" max="13849" width="18.42578125" style="2" customWidth="1"/>
    <col min="13850" max="13851" width="19.42578125" style="2" customWidth="1"/>
    <col min="13852" max="13853" width="17.5703125" style="2" customWidth="1"/>
    <col min="13854" max="13854" width="19.5703125" style="2" customWidth="1"/>
    <col min="13855" max="13855" width="18.5703125" style="2" customWidth="1"/>
    <col min="13856" max="13856" width="73.42578125" style="2" customWidth="1"/>
    <col min="13857" max="13857" width="15.28515625" style="2" customWidth="1"/>
    <col min="13858" max="13859" width="13.5703125" style="2" customWidth="1"/>
    <col min="13860" max="13860" width="14.5703125" style="2" customWidth="1"/>
    <col min="13861" max="14080" width="9.140625" style="2"/>
    <col min="14081" max="14081" width="56.28515625" style="2" customWidth="1"/>
    <col min="14082" max="14087" width="18.71093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101" width="18.5703125" style="2" customWidth="1"/>
    <col min="14102" max="14103" width="19" style="2" customWidth="1"/>
    <col min="14104" max="14105" width="18.42578125" style="2" customWidth="1"/>
    <col min="14106" max="14107" width="19.42578125" style="2" customWidth="1"/>
    <col min="14108" max="14109" width="17.5703125" style="2" customWidth="1"/>
    <col min="14110" max="14110" width="19.5703125" style="2" customWidth="1"/>
    <col min="14111" max="14111" width="18.5703125" style="2" customWidth="1"/>
    <col min="14112" max="14112" width="73.42578125" style="2" customWidth="1"/>
    <col min="14113" max="14113" width="15.28515625" style="2" customWidth="1"/>
    <col min="14114" max="14115" width="13.5703125" style="2" customWidth="1"/>
    <col min="14116" max="14116" width="14.5703125" style="2" customWidth="1"/>
    <col min="14117" max="14336" width="9.140625" style="2"/>
    <col min="14337" max="14337" width="56.28515625" style="2" customWidth="1"/>
    <col min="14338" max="14343" width="18.71093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57" width="18.5703125" style="2" customWidth="1"/>
    <col min="14358" max="14359" width="19" style="2" customWidth="1"/>
    <col min="14360" max="14361" width="18.42578125" style="2" customWidth="1"/>
    <col min="14362" max="14363" width="19.42578125" style="2" customWidth="1"/>
    <col min="14364" max="14365" width="17.5703125" style="2" customWidth="1"/>
    <col min="14366" max="14366" width="19.5703125" style="2" customWidth="1"/>
    <col min="14367" max="14367" width="18.5703125" style="2" customWidth="1"/>
    <col min="14368" max="14368" width="73.42578125" style="2" customWidth="1"/>
    <col min="14369" max="14369" width="15.28515625" style="2" customWidth="1"/>
    <col min="14370" max="14371" width="13.5703125" style="2" customWidth="1"/>
    <col min="14372" max="14372" width="14.5703125" style="2" customWidth="1"/>
    <col min="14373" max="14592" width="9.140625" style="2"/>
    <col min="14593" max="14593" width="56.28515625" style="2" customWidth="1"/>
    <col min="14594" max="14599" width="18.71093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13" width="18.5703125" style="2" customWidth="1"/>
    <col min="14614" max="14615" width="19" style="2" customWidth="1"/>
    <col min="14616" max="14617" width="18.42578125" style="2" customWidth="1"/>
    <col min="14618" max="14619" width="19.42578125" style="2" customWidth="1"/>
    <col min="14620" max="14621" width="17.5703125" style="2" customWidth="1"/>
    <col min="14622" max="14622" width="19.5703125" style="2" customWidth="1"/>
    <col min="14623" max="14623" width="18.5703125" style="2" customWidth="1"/>
    <col min="14624" max="14624" width="73.42578125" style="2" customWidth="1"/>
    <col min="14625" max="14625" width="15.28515625" style="2" customWidth="1"/>
    <col min="14626" max="14627" width="13.5703125" style="2" customWidth="1"/>
    <col min="14628" max="14628" width="14.5703125" style="2" customWidth="1"/>
    <col min="14629" max="14848" width="9.140625" style="2"/>
    <col min="14849" max="14849" width="56.28515625" style="2" customWidth="1"/>
    <col min="14850" max="14855" width="18.71093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9" width="18.5703125" style="2" customWidth="1"/>
    <col min="14870" max="14871" width="19" style="2" customWidth="1"/>
    <col min="14872" max="14873" width="18.42578125" style="2" customWidth="1"/>
    <col min="14874" max="14875" width="19.42578125" style="2" customWidth="1"/>
    <col min="14876" max="14877" width="17.5703125" style="2" customWidth="1"/>
    <col min="14878" max="14878" width="19.5703125" style="2" customWidth="1"/>
    <col min="14879" max="14879" width="18.5703125" style="2" customWidth="1"/>
    <col min="14880" max="14880" width="73.42578125" style="2" customWidth="1"/>
    <col min="14881" max="14881" width="15.28515625" style="2" customWidth="1"/>
    <col min="14882" max="14883" width="13.5703125" style="2" customWidth="1"/>
    <col min="14884" max="14884" width="14.5703125" style="2" customWidth="1"/>
    <col min="14885" max="15104" width="9.140625" style="2"/>
    <col min="15105" max="15105" width="56.28515625" style="2" customWidth="1"/>
    <col min="15106" max="15111" width="18.71093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25" width="18.5703125" style="2" customWidth="1"/>
    <col min="15126" max="15127" width="19" style="2" customWidth="1"/>
    <col min="15128" max="15129" width="18.42578125" style="2" customWidth="1"/>
    <col min="15130" max="15131" width="19.42578125" style="2" customWidth="1"/>
    <col min="15132" max="15133" width="17.5703125" style="2" customWidth="1"/>
    <col min="15134" max="15134" width="19.5703125" style="2" customWidth="1"/>
    <col min="15135" max="15135" width="18.5703125" style="2" customWidth="1"/>
    <col min="15136" max="15136" width="73.42578125" style="2" customWidth="1"/>
    <col min="15137" max="15137" width="15.28515625" style="2" customWidth="1"/>
    <col min="15138" max="15139" width="13.5703125" style="2" customWidth="1"/>
    <col min="15140" max="15140" width="14.5703125" style="2" customWidth="1"/>
    <col min="15141" max="15360" width="9.140625" style="2"/>
    <col min="15361" max="15361" width="56.28515625" style="2" customWidth="1"/>
    <col min="15362" max="15367" width="18.71093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81" width="18.5703125" style="2" customWidth="1"/>
    <col min="15382" max="15383" width="19" style="2" customWidth="1"/>
    <col min="15384" max="15385" width="18.42578125" style="2" customWidth="1"/>
    <col min="15386" max="15387" width="19.42578125" style="2" customWidth="1"/>
    <col min="15388" max="15389" width="17.5703125" style="2" customWidth="1"/>
    <col min="15390" max="15390" width="19.5703125" style="2" customWidth="1"/>
    <col min="15391" max="15391" width="18.5703125" style="2" customWidth="1"/>
    <col min="15392" max="15392" width="73.42578125" style="2" customWidth="1"/>
    <col min="15393" max="15393" width="15.28515625" style="2" customWidth="1"/>
    <col min="15394" max="15395" width="13.5703125" style="2" customWidth="1"/>
    <col min="15396" max="15396" width="14.5703125" style="2" customWidth="1"/>
    <col min="15397" max="15616" width="9.140625" style="2"/>
    <col min="15617" max="15617" width="56.28515625" style="2" customWidth="1"/>
    <col min="15618" max="15623" width="18.71093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37" width="18.5703125" style="2" customWidth="1"/>
    <col min="15638" max="15639" width="19" style="2" customWidth="1"/>
    <col min="15640" max="15641" width="18.42578125" style="2" customWidth="1"/>
    <col min="15642" max="15643" width="19.42578125" style="2" customWidth="1"/>
    <col min="15644" max="15645" width="17.5703125" style="2" customWidth="1"/>
    <col min="15646" max="15646" width="19.5703125" style="2" customWidth="1"/>
    <col min="15647" max="15647" width="18.5703125" style="2" customWidth="1"/>
    <col min="15648" max="15648" width="73.42578125" style="2" customWidth="1"/>
    <col min="15649" max="15649" width="15.28515625" style="2" customWidth="1"/>
    <col min="15650" max="15651" width="13.5703125" style="2" customWidth="1"/>
    <col min="15652" max="15652" width="14.5703125" style="2" customWidth="1"/>
    <col min="15653" max="15872" width="9.140625" style="2"/>
    <col min="15873" max="15873" width="56.28515625" style="2" customWidth="1"/>
    <col min="15874" max="15879" width="18.71093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93" width="18.5703125" style="2" customWidth="1"/>
    <col min="15894" max="15895" width="19" style="2" customWidth="1"/>
    <col min="15896" max="15897" width="18.42578125" style="2" customWidth="1"/>
    <col min="15898" max="15899" width="19.42578125" style="2" customWidth="1"/>
    <col min="15900" max="15901" width="17.5703125" style="2" customWidth="1"/>
    <col min="15902" max="15902" width="19.5703125" style="2" customWidth="1"/>
    <col min="15903" max="15903" width="18.5703125" style="2" customWidth="1"/>
    <col min="15904" max="15904" width="73.42578125" style="2" customWidth="1"/>
    <col min="15905" max="15905" width="15.28515625" style="2" customWidth="1"/>
    <col min="15906" max="15907" width="13.5703125" style="2" customWidth="1"/>
    <col min="15908" max="15908" width="14.5703125" style="2" customWidth="1"/>
    <col min="15909" max="16128" width="9.140625" style="2"/>
    <col min="16129" max="16129" width="56.28515625" style="2" customWidth="1"/>
    <col min="16130" max="16135" width="18.71093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9" width="18.5703125" style="2" customWidth="1"/>
    <col min="16150" max="16151" width="19" style="2" customWidth="1"/>
    <col min="16152" max="16153" width="18.42578125" style="2" customWidth="1"/>
    <col min="16154" max="16155" width="19.42578125" style="2" customWidth="1"/>
    <col min="16156" max="16157" width="17.5703125" style="2" customWidth="1"/>
    <col min="16158" max="16158" width="19.5703125" style="2" customWidth="1"/>
    <col min="16159" max="16159" width="18.5703125" style="2" customWidth="1"/>
    <col min="16160" max="16160" width="73.42578125" style="2" customWidth="1"/>
    <col min="16161" max="16161" width="15.28515625" style="2" customWidth="1"/>
    <col min="16162" max="16163" width="13.5703125" style="2" customWidth="1"/>
    <col min="16164" max="16164" width="14.5703125" style="2" customWidth="1"/>
    <col min="16165" max="16384" width="9.140625" style="2"/>
  </cols>
  <sheetData>
    <row r="1" spans="1:36" ht="18.75" customHeight="1" x14ac:dyDescent="0.25">
      <c r="AB1" s="105"/>
      <c r="AC1" s="105"/>
      <c r="AD1" s="105"/>
      <c r="AG1" s="65" t="s">
        <v>74</v>
      </c>
    </row>
    <row r="2" spans="1:36" ht="39.75" customHeight="1" x14ac:dyDescent="0.25">
      <c r="A2" s="163" t="s">
        <v>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</row>
    <row r="3" spans="1:36" ht="37.5" customHeight="1" x14ac:dyDescent="0.25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23" t="s">
        <v>0</v>
      </c>
      <c r="AC3" s="123"/>
      <c r="AD3" s="123"/>
      <c r="AE3" s="123"/>
      <c r="AF3" s="123"/>
    </row>
    <row r="4" spans="1:36" s="5" customFormat="1" ht="36.75" customHeight="1" x14ac:dyDescent="0.25">
      <c r="A4" s="148" t="s">
        <v>56</v>
      </c>
      <c r="B4" s="161" t="s">
        <v>63</v>
      </c>
      <c r="C4" s="161" t="s">
        <v>63</v>
      </c>
      <c r="D4" s="161" t="s">
        <v>61</v>
      </c>
      <c r="E4" s="161" t="s">
        <v>62</v>
      </c>
      <c r="F4" s="157" t="s">
        <v>1</v>
      </c>
      <c r="G4" s="158"/>
      <c r="H4" s="157" t="s">
        <v>2</v>
      </c>
      <c r="I4" s="158"/>
      <c r="J4" s="157" t="s">
        <v>3</v>
      </c>
      <c r="K4" s="158"/>
      <c r="L4" s="157" t="s">
        <v>4</v>
      </c>
      <c r="M4" s="158"/>
      <c r="N4" s="157" t="s">
        <v>5</v>
      </c>
      <c r="O4" s="158"/>
      <c r="P4" s="157" t="s">
        <v>6</v>
      </c>
      <c r="Q4" s="158"/>
      <c r="R4" s="157" t="s">
        <v>7</v>
      </c>
      <c r="S4" s="158"/>
      <c r="T4" s="157" t="s">
        <v>8</v>
      </c>
      <c r="U4" s="158"/>
      <c r="V4" s="157" t="s">
        <v>9</v>
      </c>
      <c r="W4" s="158"/>
      <c r="X4" s="157" t="s">
        <v>10</v>
      </c>
      <c r="Y4" s="158"/>
      <c r="Z4" s="157" t="s">
        <v>11</v>
      </c>
      <c r="AA4" s="158"/>
      <c r="AB4" s="157" t="s">
        <v>12</v>
      </c>
      <c r="AC4" s="158"/>
      <c r="AD4" s="157" t="s">
        <v>13</v>
      </c>
      <c r="AE4" s="158"/>
      <c r="AF4" s="148" t="s">
        <v>14</v>
      </c>
    </row>
    <row r="5" spans="1:36" s="6" customFormat="1" ht="37.5" customHeight="1" x14ac:dyDescent="0.25">
      <c r="A5" s="149"/>
      <c r="B5" s="162"/>
      <c r="C5" s="162"/>
      <c r="D5" s="162"/>
      <c r="E5" s="162"/>
      <c r="F5" s="159"/>
      <c r="G5" s="160"/>
      <c r="H5" s="159"/>
      <c r="I5" s="160"/>
      <c r="J5" s="159"/>
      <c r="K5" s="160"/>
      <c r="L5" s="159"/>
      <c r="M5" s="160"/>
      <c r="N5" s="159"/>
      <c r="O5" s="160"/>
      <c r="P5" s="159"/>
      <c r="Q5" s="160"/>
      <c r="R5" s="159"/>
      <c r="S5" s="160"/>
      <c r="T5" s="159"/>
      <c r="U5" s="160"/>
      <c r="V5" s="159"/>
      <c r="W5" s="160"/>
      <c r="X5" s="159"/>
      <c r="Y5" s="160"/>
      <c r="Z5" s="159"/>
      <c r="AA5" s="160"/>
      <c r="AB5" s="159"/>
      <c r="AC5" s="160"/>
      <c r="AD5" s="159"/>
      <c r="AE5" s="160"/>
      <c r="AF5" s="149"/>
      <c r="AG5" s="6" t="s">
        <v>17</v>
      </c>
      <c r="AH5" s="6" t="s">
        <v>78</v>
      </c>
      <c r="AI5" s="6" t="s">
        <v>19</v>
      </c>
      <c r="AJ5" s="6" t="s">
        <v>20</v>
      </c>
    </row>
    <row r="6" spans="1:36" s="6" customFormat="1" ht="42" customHeight="1" x14ac:dyDescent="0.25">
      <c r="A6" s="150"/>
      <c r="B6" s="50">
        <v>2020</v>
      </c>
      <c r="C6" s="49">
        <v>44044</v>
      </c>
      <c r="D6" s="49">
        <v>44044</v>
      </c>
      <c r="E6" s="49">
        <v>44044</v>
      </c>
      <c r="F6" s="50" t="s">
        <v>15</v>
      </c>
      <c r="G6" s="50" t="s">
        <v>16</v>
      </c>
      <c r="H6" s="50" t="s">
        <v>17</v>
      </c>
      <c r="I6" s="50" t="s">
        <v>18</v>
      </c>
      <c r="J6" s="50" t="s">
        <v>17</v>
      </c>
      <c r="K6" s="50" t="s">
        <v>18</v>
      </c>
      <c r="L6" s="50" t="s">
        <v>17</v>
      </c>
      <c r="M6" s="50" t="s">
        <v>18</v>
      </c>
      <c r="N6" s="50" t="s">
        <v>17</v>
      </c>
      <c r="O6" s="50" t="s">
        <v>18</v>
      </c>
      <c r="P6" s="50" t="s">
        <v>17</v>
      </c>
      <c r="Q6" s="50" t="s">
        <v>18</v>
      </c>
      <c r="R6" s="50" t="s">
        <v>17</v>
      </c>
      <c r="S6" s="50" t="s">
        <v>18</v>
      </c>
      <c r="T6" s="50" t="s">
        <v>17</v>
      </c>
      <c r="U6" s="50" t="s">
        <v>18</v>
      </c>
      <c r="V6" s="50" t="s">
        <v>17</v>
      </c>
      <c r="W6" s="50" t="s">
        <v>18</v>
      </c>
      <c r="X6" s="50" t="s">
        <v>17</v>
      </c>
      <c r="Y6" s="50" t="s">
        <v>18</v>
      </c>
      <c r="Z6" s="50" t="s">
        <v>17</v>
      </c>
      <c r="AA6" s="50" t="s">
        <v>18</v>
      </c>
      <c r="AB6" s="50" t="s">
        <v>17</v>
      </c>
      <c r="AC6" s="50" t="s">
        <v>18</v>
      </c>
      <c r="AD6" s="50" t="s">
        <v>17</v>
      </c>
      <c r="AE6" s="50" t="s">
        <v>18</v>
      </c>
      <c r="AF6" s="150"/>
    </row>
    <row r="7" spans="1:36" s="8" customFormat="1" ht="17.2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</row>
    <row r="8" spans="1:36" s="8" customFormat="1" ht="35.25" customHeight="1" x14ac:dyDescent="0.25">
      <c r="A8" s="151" t="s">
        <v>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  <c r="AF8" s="7"/>
    </row>
    <row r="9" spans="1:36" s="54" customFormat="1" ht="85.5" customHeight="1" x14ac:dyDescent="0.25">
      <c r="A9" s="56" t="s">
        <v>65</v>
      </c>
      <c r="B9" s="57">
        <f>B10+B11+B12+B14</f>
        <v>38579.900000000009</v>
      </c>
      <c r="C9" s="57">
        <f>C10+C11+C12+C14</f>
        <v>25456.93</v>
      </c>
      <c r="D9" s="57">
        <f>D10+D11+D12+D14</f>
        <v>23646.471590000001</v>
      </c>
      <c r="E9" s="57">
        <f>E10+E11+E12+E14</f>
        <v>23646.471590000001</v>
      </c>
      <c r="F9" s="58">
        <f t="shared" ref="F9:F14" si="0">IFERROR(E9/B9*100,0)</f>
        <v>61.292205500791852</v>
      </c>
      <c r="G9" s="58">
        <f t="shared" ref="G9:G14" si="1">IFERROR(E9/C9*100,0)</f>
        <v>92.888151045707403</v>
      </c>
      <c r="H9" s="57">
        <f t="shared" ref="H9:AE9" si="2">H10+H11+H12+H14</f>
        <v>4227.5680000000002</v>
      </c>
      <c r="I9" s="57">
        <f t="shared" si="2"/>
        <v>3395.0223800000003</v>
      </c>
      <c r="J9" s="57">
        <f t="shared" si="2"/>
        <v>2868.346</v>
      </c>
      <c r="K9" s="57">
        <f t="shared" si="2"/>
        <v>3139.57582</v>
      </c>
      <c r="L9" s="57">
        <f t="shared" si="2"/>
        <v>2708.163</v>
      </c>
      <c r="M9" s="57">
        <f t="shared" si="2"/>
        <v>1983.8049499999997</v>
      </c>
      <c r="N9" s="57">
        <f t="shared" si="2"/>
        <v>4146.027</v>
      </c>
      <c r="O9" s="57">
        <f t="shared" si="2"/>
        <v>4266.7441500000004</v>
      </c>
      <c r="P9" s="57">
        <f t="shared" si="2"/>
        <v>3264.6980000000003</v>
      </c>
      <c r="Q9" s="57">
        <f t="shared" si="2"/>
        <v>2608.4219599999997</v>
      </c>
      <c r="R9" s="57">
        <f t="shared" si="2"/>
        <v>2850.7460000000001</v>
      </c>
      <c r="S9" s="57">
        <f t="shared" si="2"/>
        <v>2891.7718800000002</v>
      </c>
      <c r="T9" s="57">
        <f t="shared" si="2"/>
        <v>5391.3819999999996</v>
      </c>
      <c r="U9" s="57">
        <f t="shared" si="2"/>
        <v>5361.1304500000006</v>
      </c>
      <c r="V9" s="57">
        <f t="shared" si="2"/>
        <v>2857.154</v>
      </c>
      <c r="W9" s="57">
        <f t="shared" si="2"/>
        <v>0</v>
      </c>
      <c r="X9" s="57">
        <f t="shared" si="2"/>
        <v>1015.372</v>
      </c>
      <c r="Y9" s="57">
        <f t="shared" si="2"/>
        <v>0</v>
      </c>
      <c r="Z9" s="57">
        <f t="shared" si="2"/>
        <v>3302.7910000000002</v>
      </c>
      <c r="AA9" s="57">
        <f t="shared" si="2"/>
        <v>0</v>
      </c>
      <c r="AB9" s="57">
        <f t="shared" si="2"/>
        <v>2221.0740000000001</v>
      </c>
      <c r="AC9" s="57">
        <f t="shared" si="2"/>
        <v>0</v>
      </c>
      <c r="AD9" s="57">
        <f t="shared" si="2"/>
        <v>3726.5789999999997</v>
      </c>
      <c r="AE9" s="57">
        <f t="shared" si="2"/>
        <v>0</v>
      </c>
      <c r="AF9" s="59"/>
      <c r="AG9" s="60">
        <f t="shared" ref="AG9:AG14" si="3">H9+J9+L9+N9+P9+R9+T9+V9+X9+Z9+AB9+AD9</f>
        <v>38579.899999999994</v>
      </c>
      <c r="AH9" s="60">
        <f t="shared" ref="AH9:AH14" si="4">H9+J9+L9+N9+P9+R9+T9+V9+X9</f>
        <v>29329.455999999998</v>
      </c>
      <c r="AI9" s="60">
        <f t="shared" ref="AI9:AI14" si="5">I9+K9+M9+O9+Q9+S9+U9+W9+Y9+AA9+AC9+AE9</f>
        <v>23646.471590000001</v>
      </c>
      <c r="AJ9" s="60">
        <f t="shared" ref="AJ9:AJ14" si="6">E9-C9</f>
        <v>-1810.4584099999993</v>
      </c>
    </row>
    <row r="10" spans="1:36" s="10" customFormat="1" ht="20.25" customHeight="1" x14ac:dyDescent="0.3">
      <c r="A10" s="20" t="s">
        <v>22</v>
      </c>
      <c r="B10" s="23">
        <f>B48</f>
        <v>1038</v>
      </c>
      <c r="C10" s="23">
        <v>0</v>
      </c>
      <c r="D10" s="23">
        <v>0</v>
      </c>
      <c r="E10" s="23">
        <v>0</v>
      </c>
      <c r="F10" s="55">
        <f t="shared" si="0"/>
        <v>0</v>
      </c>
      <c r="G10" s="55">
        <f t="shared" si="1"/>
        <v>0</v>
      </c>
      <c r="H10" s="23">
        <f t="shared" ref="H10:AE10" si="7">H17+H48</f>
        <v>0</v>
      </c>
      <c r="I10" s="23">
        <f t="shared" si="7"/>
        <v>0</v>
      </c>
      <c r="J10" s="23">
        <f t="shared" si="7"/>
        <v>0</v>
      </c>
      <c r="K10" s="23">
        <f t="shared" si="7"/>
        <v>0</v>
      </c>
      <c r="L10" s="23">
        <f t="shared" si="7"/>
        <v>0</v>
      </c>
      <c r="M10" s="23">
        <f t="shared" si="7"/>
        <v>0</v>
      </c>
      <c r="N10" s="23">
        <f t="shared" si="7"/>
        <v>0</v>
      </c>
      <c r="O10" s="23">
        <f t="shared" si="7"/>
        <v>0</v>
      </c>
      <c r="P10" s="23">
        <f t="shared" si="7"/>
        <v>0</v>
      </c>
      <c r="Q10" s="23">
        <f t="shared" si="7"/>
        <v>0</v>
      </c>
      <c r="R10" s="23">
        <f t="shared" si="7"/>
        <v>0</v>
      </c>
      <c r="S10" s="23">
        <f t="shared" si="7"/>
        <v>0</v>
      </c>
      <c r="T10" s="23">
        <f t="shared" si="7"/>
        <v>0</v>
      </c>
      <c r="U10" s="23">
        <f t="shared" si="7"/>
        <v>0</v>
      </c>
      <c r="V10" s="23">
        <f t="shared" si="7"/>
        <v>0</v>
      </c>
      <c r="W10" s="23">
        <f t="shared" si="7"/>
        <v>0</v>
      </c>
      <c r="X10" s="23">
        <f t="shared" si="7"/>
        <v>0</v>
      </c>
      <c r="Y10" s="23">
        <f t="shared" si="7"/>
        <v>0</v>
      </c>
      <c r="Z10" s="23">
        <f t="shared" si="7"/>
        <v>346</v>
      </c>
      <c r="AA10" s="23">
        <f t="shared" si="7"/>
        <v>0</v>
      </c>
      <c r="AB10" s="23">
        <f t="shared" si="7"/>
        <v>346</v>
      </c>
      <c r="AC10" s="23">
        <f t="shared" si="7"/>
        <v>0</v>
      </c>
      <c r="AD10" s="23">
        <f t="shared" si="7"/>
        <v>346</v>
      </c>
      <c r="AE10" s="23">
        <f t="shared" si="7"/>
        <v>0</v>
      </c>
      <c r="AF10" s="18"/>
      <c r="AG10" s="9">
        <f t="shared" si="3"/>
        <v>1038</v>
      </c>
      <c r="AH10" s="9">
        <f t="shared" si="4"/>
        <v>0</v>
      </c>
      <c r="AI10" s="9">
        <f t="shared" si="5"/>
        <v>0</v>
      </c>
      <c r="AJ10" s="9">
        <f t="shared" si="6"/>
        <v>0</v>
      </c>
    </row>
    <row r="11" spans="1:36" s="10" customFormat="1" ht="37.5" x14ac:dyDescent="0.3">
      <c r="A11" s="15" t="s">
        <v>23</v>
      </c>
      <c r="B11" s="55">
        <f t="shared" ref="B11:E14" si="8">B18</f>
        <v>0</v>
      </c>
      <c r="C11" s="55">
        <f t="shared" si="8"/>
        <v>0</v>
      </c>
      <c r="D11" s="55">
        <f t="shared" si="8"/>
        <v>0</v>
      </c>
      <c r="E11" s="55">
        <f t="shared" si="8"/>
        <v>0</v>
      </c>
      <c r="F11" s="55">
        <f t="shared" si="0"/>
        <v>0</v>
      </c>
      <c r="G11" s="55">
        <f t="shared" si="1"/>
        <v>0</v>
      </c>
      <c r="H11" s="55">
        <f t="shared" ref="H11:AE11" si="9">H18</f>
        <v>0</v>
      </c>
      <c r="I11" s="55">
        <f t="shared" si="9"/>
        <v>0</v>
      </c>
      <c r="J11" s="55">
        <f t="shared" si="9"/>
        <v>0</v>
      </c>
      <c r="K11" s="55">
        <f t="shared" si="9"/>
        <v>0</v>
      </c>
      <c r="L11" s="55">
        <f t="shared" si="9"/>
        <v>0</v>
      </c>
      <c r="M11" s="55">
        <f t="shared" si="9"/>
        <v>0</v>
      </c>
      <c r="N11" s="55">
        <f t="shared" si="9"/>
        <v>0</v>
      </c>
      <c r="O11" s="55">
        <f t="shared" si="9"/>
        <v>0</v>
      </c>
      <c r="P11" s="55">
        <f t="shared" si="9"/>
        <v>0</v>
      </c>
      <c r="Q11" s="55">
        <f t="shared" si="9"/>
        <v>0</v>
      </c>
      <c r="R11" s="55">
        <f t="shared" si="9"/>
        <v>0</v>
      </c>
      <c r="S11" s="55">
        <f t="shared" si="9"/>
        <v>0</v>
      </c>
      <c r="T11" s="55">
        <f t="shared" si="9"/>
        <v>0</v>
      </c>
      <c r="U11" s="55">
        <f t="shared" si="9"/>
        <v>0</v>
      </c>
      <c r="V11" s="55">
        <f t="shared" si="9"/>
        <v>0</v>
      </c>
      <c r="W11" s="55">
        <f t="shared" si="9"/>
        <v>0</v>
      </c>
      <c r="X11" s="55">
        <f t="shared" si="9"/>
        <v>0</v>
      </c>
      <c r="Y11" s="55">
        <f t="shared" si="9"/>
        <v>0</v>
      </c>
      <c r="Z11" s="55">
        <f t="shared" si="9"/>
        <v>0</v>
      </c>
      <c r="AA11" s="55">
        <f t="shared" si="9"/>
        <v>0</v>
      </c>
      <c r="AB11" s="55">
        <f t="shared" si="9"/>
        <v>0</v>
      </c>
      <c r="AC11" s="55">
        <f t="shared" si="9"/>
        <v>0</v>
      </c>
      <c r="AD11" s="55">
        <f t="shared" si="9"/>
        <v>0</v>
      </c>
      <c r="AE11" s="55">
        <f t="shared" si="9"/>
        <v>0</v>
      </c>
      <c r="AF11" s="18"/>
      <c r="AG11" s="9">
        <f t="shared" si="3"/>
        <v>0</v>
      </c>
      <c r="AH11" s="9">
        <f t="shared" si="4"/>
        <v>0</v>
      </c>
      <c r="AI11" s="9">
        <f t="shared" si="5"/>
        <v>0</v>
      </c>
      <c r="AJ11" s="9">
        <f t="shared" si="6"/>
        <v>0</v>
      </c>
    </row>
    <row r="12" spans="1:36" s="10" customFormat="1" x14ac:dyDescent="0.3">
      <c r="A12" s="20" t="s">
        <v>24</v>
      </c>
      <c r="B12" s="55">
        <f t="shared" si="8"/>
        <v>37541.900000000009</v>
      </c>
      <c r="C12" s="55">
        <f t="shared" si="8"/>
        <v>25456.93</v>
      </c>
      <c r="D12" s="55">
        <f t="shared" si="8"/>
        <v>23646.471590000001</v>
      </c>
      <c r="E12" s="55">
        <f t="shared" si="8"/>
        <v>23646.471590000001</v>
      </c>
      <c r="F12" s="55">
        <f t="shared" si="0"/>
        <v>62.986880232486882</v>
      </c>
      <c r="G12" s="55">
        <f t="shared" si="1"/>
        <v>92.888151045707403</v>
      </c>
      <c r="H12" s="55">
        <f t="shared" ref="H12:AE12" si="10">H19</f>
        <v>4227.5680000000002</v>
      </c>
      <c r="I12" s="55">
        <f t="shared" si="10"/>
        <v>3395.0223800000003</v>
      </c>
      <c r="J12" s="55">
        <f t="shared" si="10"/>
        <v>2868.346</v>
      </c>
      <c r="K12" s="55">
        <f t="shared" si="10"/>
        <v>3139.57582</v>
      </c>
      <c r="L12" s="55">
        <f t="shared" si="10"/>
        <v>2708.163</v>
      </c>
      <c r="M12" s="55">
        <f t="shared" si="10"/>
        <v>1983.8049499999997</v>
      </c>
      <c r="N12" s="55">
        <f t="shared" si="10"/>
        <v>4146.027</v>
      </c>
      <c r="O12" s="55">
        <f t="shared" si="10"/>
        <v>4266.7441500000004</v>
      </c>
      <c r="P12" s="55">
        <f t="shared" si="10"/>
        <v>3264.6980000000003</v>
      </c>
      <c r="Q12" s="55">
        <f t="shared" si="10"/>
        <v>2608.4219599999997</v>
      </c>
      <c r="R12" s="55">
        <f t="shared" si="10"/>
        <v>2850.7460000000001</v>
      </c>
      <c r="S12" s="55">
        <f t="shared" si="10"/>
        <v>2891.7718800000002</v>
      </c>
      <c r="T12" s="55">
        <f t="shared" si="10"/>
        <v>5391.3819999999996</v>
      </c>
      <c r="U12" s="55">
        <f t="shared" si="10"/>
        <v>5361.1304500000006</v>
      </c>
      <c r="V12" s="55">
        <f t="shared" si="10"/>
        <v>2857.154</v>
      </c>
      <c r="W12" s="55">
        <f t="shared" si="10"/>
        <v>0</v>
      </c>
      <c r="X12" s="55">
        <f t="shared" si="10"/>
        <v>1015.372</v>
      </c>
      <c r="Y12" s="55">
        <f t="shared" si="10"/>
        <v>0</v>
      </c>
      <c r="Z12" s="55">
        <f t="shared" si="10"/>
        <v>2956.7910000000002</v>
      </c>
      <c r="AA12" s="55">
        <f t="shared" si="10"/>
        <v>0</v>
      </c>
      <c r="AB12" s="55">
        <f t="shared" si="10"/>
        <v>1875.0740000000001</v>
      </c>
      <c r="AC12" s="55">
        <f t="shared" si="10"/>
        <v>0</v>
      </c>
      <c r="AD12" s="55">
        <f t="shared" si="10"/>
        <v>3380.5789999999997</v>
      </c>
      <c r="AE12" s="55">
        <f t="shared" si="10"/>
        <v>0</v>
      </c>
      <c r="AF12" s="18"/>
      <c r="AG12" s="9">
        <f t="shared" si="3"/>
        <v>37541.899999999994</v>
      </c>
      <c r="AH12" s="9">
        <f t="shared" si="4"/>
        <v>29329.455999999998</v>
      </c>
      <c r="AI12" s="9">
        <f t="shared" si="5"/>
        <v>23646.471590000001</v>
      </c>
      <c r="AJ12" s="9">
        <f t="shared" si="6"/>
        <v>-1810.4584099999993</v>
      </c>
    </row>
    <row r="13" spans="1:36" s="10" customFormat="1" ht="37.5" x14ac:dyDescent="0.3">
      <c r="A13" s="51" t="s">
        <v>25</v>
      </c>
      <c r="B13" s="55">
        <f t="shared" si="8"/>
        <v>0</v>
      </c>
      <c r="C13" s="55">
        <f t="shared" si="8"/>
        <v>0</v>
      </c>
      <c r="D13" s="55">
        <f t="shared" si="8"/>
        <v>0</v>
      </c>
      <c r="E13" s="55">
        <f t="shared" si="8"/>
        <v>0</v>
      </c>
      <c r="F13" s="55">
        <f t="shared" si="0"/>
        <v>0</v>
      </c>
      <c r="G13" s="55">
        <f t="shared" si="1"/>
        <v>0</v>
      </c>
      <c r="H13" s="55">
        <f t="shared" ref="H13:AE13" si="11">H20</f>
        <v>0</v>
      </c>
      <c r="I13" s="55">
        <f t="shared" si="11"/>
        <v>0</v>
      </c>
      <c r="J13" s="55">
        <f t="shared" si="11"/>
        <v>0</v>
      </c>
      <c r="K13" s="55">
        <f t="shared" si="11"/>
        <v>0</v>
      </c>
      <c r="L13" s="55">
        <f t="shared" si="11"/>
        <v>0</v>
      </c>
      <c r="M13" s="55">
        <f t="shared" si="11"/>
        <v>0</v>
      </c>
      <c r="N13" s="55">
        <f t="shared" si="11"/>
        <v>0</v>
      </c>
      <c r="O13" s="55">
        <f t="shared" si="11"/>
        <v>0</v>
      </c>
      <c r="P13" s="55">
        <f t="shared" si="11"/>
        <v>0</v>
      </c>
      <c r="Q13" s="55">
        <f t="shared" si="11"/>
        <v>0</v>
      </c>
      <c r="R13" s="55">
        <f t="shared" si="11"/>
        <v>0</v>
      </c>
      <c r="S13" s="55">
        <f t="shared" si="11"/>
        <v>0</v>
      </c>
      <c r="T13" s="55">
        <f t="shared" si="11"/>
        <v>0</v>
      </c>
      <c r="U13" s="55">
        <f t="shared" si="11"/>
        <v>0</v>
      </c>
      <c r="V13" s="55">
        <f t="shared" si="11"/>
        <v>0</v>
      </c>
      <c r="W13" s="55">
        <f t="shared" si="11"/>
        <v>0</v>
      </c>
      <c r="X13" s="55">
        <f t="shared" si="11"/>
        <v>0</v>
      </c>
      <c r="Y13" s="55">
        <f t="shared" si="11"/>
        <v>0</v>
      </c>
      <c r="Z13" s="55">
        <f t="shared" si="11"/>
        <v>0</v>
      </c>
      <c r="AA13" s="55">
        <f t="shared" si="11"/>
        <v>0</v>
      </c>
      <c r="AB13" s="55">
        <f t="shared" si="11"/>
        <v>0</v>
      </c>
      <c r="AC13" s="55">
        <f t="shared" si="11"/>
        <v>0</v>
      </c>
      <c r="AD13" s="55">
        <f t="shared" si="11"/>
        <v>0</v>
      </c>
      <c r="AE13" s="55">
        <f t="shared" si="11"/>
        <v>0</v>
      </c>
      <c r="AF13" s="18"/>
      <c r="AG13" s="9">
        <f t="shared" si="3"/>
        <v>0</v>
      </c>
      <c r="AH13" s="9">
        <f t="shared" si="4"/>
        <v>0</v>
      </c>
      <c r="AI13" s="9">
        <f t="shared" si="5"/>
        <v>0</v>
      </c>
      <c r="AJ13" s="9">
        <f t="shared" si="6"/>
        <v>0</v>
      </c>
    </row>
    <row r="14" spans="1:36" s="10" customFormat="1" x14ac:dyDescent="0.3">
      <c r="A14" s="20" t="s">
        <v>57</v>
      </c>
      <c r="B14" s="55">
        <f t="shared" si="8"/>
        <v>0</v>
      </c>
      <c r="C14" s="55">
        <f t="shared" si="8"/>
        <v>0</v>
      </c>
      <c r="D14" s="55">
        <f t="shared" si="8"/>
        <v>0</v>
      </c>
      <c r="E14" s="55">
        <f t="shared" si="8"/>
        <v>0</v>
      </c>
      <c r="F14" s="55">
        <f t="shared" si="0"/>
        <v>0</v>
      </c>
      <c r="G14" s="55">
        <f t="shared" si="1"/>
        <v>0</v>
      </c>
      <c r="H14" s="55">
        <f t="shared" ref="H14:AE14" si="12">H21</f>
        <v>0</v>
      </c>
      <c r="I14" s="55">
        <f t="shared" si="12"/>
        <v>0</v>
      </c>
      <c r="J14" s="55">
        <f t="shared" si="12"/>
        <v>0</v>
      </c>
      <c r="K14" s="55">
        <f t="shared" si="12"/>
        <v>0</v>
      </c>
      <c r="L14" s="55">
        <f t="shared" si="12"/>
        <v>0</v>
      </c>
      <c r="M14" s="55">
        <f t="shared" si="12"/>
        <v>0</v>
      </c>
      <c r="N14" s="55">
        <f t="shared" si="12"/>
        <v>0</v>
      </c>
      <c r="O14" s="55">
        <f t="shared" si="12"/>
        <v>0</v>
      </c>
      <c r="P14" s="55">
        <f t="shared" si="12"/>
        <v>0</v>
      </c>
      <c r="Q14" s="55">
        <f t="shared" si="12"/>
        <v>0</v>
      </c>
      <c r="R14" s="55">
        <f t="shared" si="12"/>
        <v>0</v>
      </c>
      <c r="S14" s="55">
        <f t="shared" si="12"/>
        <v>0</v>
      </c>
      <c r="T14" s="55">
        <f t="shared" si="12"/>
        <v>0</v>
      </c>
      <c r="U14" s="55">
        <f t="shared" si="12"/>
        <v>0</v>
      </c>
      <c r="V14" s="55">
        <f t="shared" si="12"/>
        <v>0</v>
      </c>
      <c r="W14" s="55">
        <f t="shared" si="12"/>
        <v>0</v>
      </c>
      <c r="X14" s="55">
        <f t="shared" si="12"/>
        <v>0</v>
      </c>
      <c r="Y14" s="55">
        <f t="shared" si="12"/>
        <v>0</v>
      </c>
      <c r="Z14" s="55">
        <f t="shared" si="12"/>
        <v>0</v>
      </c>
      <c r="AA14" s="55">
        <f t="shared" si="12"/>
        <v>0</v>
      </c>
      <c r="AB14" s="55">
        <f t="shared" si="12"/>
        <v>0</v>
      </c>
      <c r="AC14" s="55">
        <f t="shared" si="12"/>
        <v>0</v>
      </c>
      <c r="AD14" s="55">
        <f t="shared" si="12"/>
        <v>0</v>
      </c>
      <c r="AE14" s="55">
        <f t="shared" si="12"/>
        <v>0</v>
      </c>
      <c r="AF14" s="18"/>
      <c r="AG14" s="9">
        <f t="shared" si="3"/>
        <v>0</v>
      </c>
      <c r="AH14" s="9">
        <f t="shared" si="4"/>
        <v>0</v>
      </c>
      <c r="AI14" s="9">
        <f t="shared" si="5"/>
        <v>0</v>
      </c>
      <c r="AJ14" s="9">
        <f t="shared" si="6"/>
        <v>0</v>
      </c>
    </row>
    <row r="15" spans="1:36" s="10" customFormat="1" ht="33.75" customHeight="1" x14ac:dyDescent="0.25">
      <c r="A15" s="141" t="s">
        <v>66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8"/>
      <c r="AG15" s="9"/>
      <c r="AH15" s="9"/>
      <c r="AI15" s="9"/>
      <c r="AJ15" s="9"/>
    </row>
    <row r="16" spans="1:36" s="10" customFormat="1" x14ac:dyDescent="0.3">
      <c r="A16" s="19" t="s">
        <v>27</v>
      </c>
      <c r="B16" s="17">
        <f>B17+B18+B19+B21</f>
        <v>38579.900000000009</v>
      </c>
      <c r="C16" s="17">
        <f>C17+C18+C19+C21</f>
        <v>25456.93</v>
      </c>
      <c r="D16" s="17">
        <f>D17+D18+D19+D21</f>
        <v>23646.471590000001</v>
      </c>
      <c r="E16" s="17">
        <f>E17+E18+E19+E21</f>
        <v>23646.471590000001</v>
      </c>
      <c r="F16" s="17">
        <f t="shared" ref="F16:F21" si="13">IFERROR(E16/B16*100,0)</f>
        <v>61.292205500791852</v>
      </c>
      <c r="G16" s="17">
        <f t="shared" ref="G16:G21" si="14">IFERROR(E16/C16*100,0)</f>
        <v>92.888151045707403</v>
      </c>
      <c r="H16" s="17">
        <f t="shared" ref="H16:AE16" si="15">H17+H18+H19+H21</f>
        <v>4227.5680000000002</v>
      </c>
      <c r="I16" s="17">
        <f t="shared" si="15"/>
        <v>3395.0223800000003</v>
      </c>
      <c r="J16" s="17">
        <f t="shared" si="15"/>
        <v>2868.346</v>
      </c>
      <c r="K16" s="17">
        <f t="shared" si="15"/>
        <v>3139.57582</v>
      </c>
      <c r="L16" s="17">
        <f t="shared" si="15"/>
        <v>2708.163</v>
      </c>
      <c r="M16" s="17">
        <f t="shared" si="15"/>
        <v>1983.8049499999997</v>
      </c>
      <c r="N16" s="17">
        <f t="shared" si="15"/>
        <v>4146.027</v>
      </c>
      <c r="O16" s="17">
        <f t="shared" si="15"/>
        <v>4266.7441500000004</v>
      </c>
      <c r="P16" s="17">
        <f t="shared" si="15"/>
        <v>3264.6980000000003</v>
      </c>
      <c r="Q16" s="17">
        <f t="shared" si="15"/>
        <v>2608.4219599999997</v>
      </c>
      <c r="R16" s="17">
        <f t="shared" si="15"/>
        <v>2850.7460000000001</v>
      </c>
      <c r="S16" s="17">
        <f t="shared" si="15"/>
        <v>2891.7718800000002</v>
      </c>
      <c r="T16" s="17">
        <f t="shared" si="15"/>
        <v>5391.3819999999996</v>
      </c>
      <c r="U16" s="17">
        <f t="shared" si="15"/>
        <v>5361.1304500000006</v>
      </c>
      <c r="V16" s="17">
        <f t="shared" si="15"/>
        <v>2857.154</v>
      </c>
      <c r="W16" s="17">
        <f t="shared" si="15"/>
        <v>0</v>
      </c>
      <c r="X16" s="17">
        <f t="shared" si="15"/>
        <v>1015.372</v>
      </c>
      <c r="Y16" s="17">
        <f t="shared" si="15"/>
        <v>0</v>
      </c>
      <c r="Z16" s="17">
        <f t="shared" si="15"/>
        <v>2956.7910000000002</v>
      </c>
      <c r="AA16" s="17">
        <f t="shared" si="15"/>
        <v>0</v>
      </c>
      <c r="AB16" s="17">
        <f t="shared" si="15"/>
        <v>1875.0740000000001</v>
      </c>
      <c r="AC16" s="17">
        <f t="shared" si="15"/>
        <v>0</v>
      </c>
      <c r="AD16" s="17">
        <f t="shared" si="15"/>
        <v>3380.5789999999997</v>
      </c>
      <c r="AE16" s="17">
        <f t="shared" si="15"/>
        <v>0</v>
      </c>
      <c r="AF16" s="18"/>
      <c r="AG16" s="9">
        <f t="shared" ref="AG16:AG25" si="16">H16+J16+L16+N16+P16+R16+T16+V16+X16+Z16+AB16+AD16</f>
        <v>37541.899999999994</v>
      </c>
      <c r="AH16" s="9">
        <f t="shared" ref="AH16:AH25" si="17">H16+J16+L16+N16+P16+R16+T16+V16+X16</f>
        <v>29329.455999999998</v>
      </c>
      <c r="AI16" s="9">
        <f t="shared" ref="AI16:AI25" si="18">I16+K16+M16+O16+Q16+S16+U16+W16+Y16+AA16+AC16+AE16</f>
        <v>23646.471590000001</v>
      </c>
      <c r="AJ16" s="9">
        <f t="shared" ref="AJ16:AJ25" si="19">E16-C16</f>
        <v>-1810.4584099999993</v>
      </c>
    </row>
    <row r="17" spans="1:36" s="10" customFormat="1" x14ac:dyDescent="0.3">
      <c r="A17" s="20" t="s">
        <v>22</v>
      </c>
      <c r="B17" s="17">
        <f>B48</f>
        <v>1038</v>
      </c>
      <c r="C17" s="17">
        <v>0</v>
      </c>
      <c r="D17" s="17">
        <v>0</v>
      </c>
      <c r="E17" s="17">
        <v>0</v>
      </c>
      <c r="F17" s="17">
        <f t="shared" si="13"/>
        <v>0</v>
      </c>
      <c r="G17" s="17">
        <f t="shared" si="14"/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8"/>
      <c r="AG17" s="9">
        <f t="shared" si="16"/>
        <v>0</v>
      </c>
      <c r="AH17" s="9">
        <f t="shared" si="17"/>
        <v>0</v>
      </c>
      <c r="AI17" s="9">
        <f t="shared" si="18"/>
        <v>0</v>
      </c>
      <c r="AJ17" s="9">
        <f t="shared" si="19"/>
        <v>0</v>
      </c>
    </row>
    <row r="18" spans="1:36" s="10" customFormat="1" ht="37.5" x14ac:dyDescent="0.3">
      <c r="A18" s="15" t="s">
        <v>23</v>
      </c>
      <c r="B18" s="17">
        <v>0</v>
      </c>
      <c r="C18" s="17">
        <v>0</v>
      </c>
      <c r="D18" s="17">
        <v>0</v>
      </c>
      <c r="E18" s="17">
        <v>0</v>
      </c>
      <c r="F18" s="17">
        <f t="shared" si="13"/>
        <v>0</v>
      </c>
      <c r="G18" s="17">
        <f t="shared" si="14"/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/>
      <c r="AG18" s="9">
        <f t="shared" si="16"/>
        <v>0</v>
      </c>
      <c r="AH18" s="9">
        <f t="shared" si="17"/>
        <v>0</v>
      </c>
      <c r="AI18" s="9">
        <f t="shared" si="18"/>
        <v>0</v>
      </c>
      <c r="AJ18" s="9">
        <f t="shared" si="19"/>
        <v>0</v>
      </c>
    </row>
    <row r="19" spans="1:36" s="10" customFormat="1" x14ac:dyDescent="0.3">
      <c r="A19" s="20" t="s">
        <v>24</v>
      </c>
      <c r="B19" s="21">
        <f>B24+B29+B35+B41+B45+B51</f>
        <v>37541.900000000009</v>
      </c>
      <c r="C19" s="21">
        <f>C24+C29+C35+C41+C45</f>
        <v>25456.93</v>
      </c>
      <c r="D19" s="21">
        <f>D24+D29+D35+D41+D45</f>
        <v>23646.471590000001</v>
      </c>
      <c r="E19" s="21">
        <f>E24+E29+E35+E41+E45</f>
        <v>23646.471590000001</v>
      </c>
      <c r="F19" s="17">
        <f t="shared" si="13"/>
        <v>62.986880232486882</v>
      </c>
      <c r="G19" s="17">
        <f t="shared" si="14"/>
        <v>92.888151045707403</v>
      </c>
      <c r="H19" s="21">
        <f t="shared" ref="H19:AE19" si="20">H24+H29+H35+H41+H51</f>
        <v>4227.5680000000002</v>
      </c>
      <c r="I19" s="21">
        <f t="shared" si="20"/>
        <v>3395.0223800000003</v>
      </c>
      <c r="J19" s="21">
        <f t="shared" si="20"/>
        <v>2868.346</v>
      </c>
      <c r="K19" s="21">
        <f t="shared" si="20"/>
        <v>3139.57582</v>
      </c>
      <c r="L19" s="21">
        <f t="shared" si="20"/>
        <v>2708.163</v>
      </c>
      <c r="M19" s="21">
        <f t="shared" si="20"/>
        <v>1983.8049499999997</v>
      </c>
      <c r="N19" s="21">
        <f t="shared" si="20"/>
        <v>4146.027</v>
      </c>
      <c r="O19" s="21">
        <f t="shared" si="20"/>
        <v>4266.7441500000004</v>
      </c>
      <c r="P19" s="21">
        <f t="shared" si="20"/>
        <v>3264.6980000000003</v>
      </c>
      <c r="Q19" s="21">
        <f t="shared" si="20"/>
        <v>2608.4219599999997</v>
      </c>
      <c r="R19" s="21">
        <f t="shared" si="20"/>
        <v>2850.7460000000001</v>
      </c>
      <c r="S19" s="21">
        <f t="shared" si="20"/>
        <v>2891.7718800000002</v>
      </c>
      <c r="T19" s="21">
        <f t="shared" si="20"/>
        <v>5391.3819999999996</v>
      </c>
      <c r="U19" s="21">
        <f t="shared" si="20"/>
        <v>5361.1304500000006</v>
      </c>
      <c r="V19" s="21">
        <f t="shared" si="20"/>
        <v>2857.154</v>
      </c>
      <c r="W19" s="21">
        <f t="shared" si="20"/>
        <v>0</v>
      </c>
      <c r="X19" s="21">
        <f t="shared" si="20"/>
        <v>1015.372</v>
      </c>
      <c r="Y19" s="21">
        <f t="shared" si="20"/>
        <v>0</v>
      </c>
      <c r="Z19" s="21">
        <f t="shared" si="20"/>
        <v>2956.7910000000002</v>
      </c>
      <c r="AA19" s="21">
        <f t="shared" si="20"/>
        <v>0</v>
      </c>
      <c r="AB19" s="21">
        <f t="shared" si="20"/>
        <v>1875.0740000000001</v>
      </c>
      <c r="AC19" s="21">
        <f t="shared" si="20"/>
        <v>0</v>
      </c>
      <c r="AD19" s="21">
        <f t="shared" si="20"/>
        <v>3380.5789999999997</v>
      </c>
      <c r="AE19" s="21">
        <f t="shared" si="20"/>
        <v>0</v>
      </c>
      <c r="AF19" s="18"/>
      <c r="AG19" s="9">
        <f t="shared" si="16"/>
        <v>37541.899999999994</v>
      </c>
      <c r="AH19" s="9">
        <f t="shared" si="17"/>
        <v>29329.455999999998</v>
      </c>
      <c r="AI19" s="9">
        <f t="shared" si="18"/>
        <v>23646.471590000001</v>
      </c>
      <c r="AJ19" s="9">
        <f t="shared" si="19"/>
        <v>-1810.4584099999993</v>
      </c>
    </row>
    <row r="20" spans="1:36" s="10" customFormat="1" ht="37.5" x14ac:dyDescent="0.3">
      <c r="A20" s="51" t="s">
        <v>25</v>
      </c>
      <c r="B20" s="21">
        <v>0</v>
      </c>
      <c r="C20" s="21">
        <v>0</v>
      </c>
      <c r="D20" s="21">
        <v>0</v>
      </c>
      <c r="E20" s="21">
        <f>I20+K20+M20+O20+Q20+S20+U20+W20+Y20+AA20+AC20+AE20</f>
        <v>0</v>
      </c>
      <c r="F20" s="17">
        <f t="shared" si="13"/>
        <v>0</v>
      </c>
      <c r="G20" s="17">
        <f t="shared" si="14"/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18"/>
      <c r="AG20" s="9">
        <f t="shared" si="16"/>
        <v>0</v>
      </c>
      <c r="AH20" s="9">
        <f t="shared" si="17"/>
        <v>0</v>
      </c>
      <c r="AI20" s="9">
        <f t="shared" si="18"/>
        <v>0</v>
      </c>
      <c r="AJ20" s="9">
        <f t="shared" si="19"/>
        <v>0</v>
      </c>
    </row>
    <row r="21" spans="1:36" s="10" customFormat="1" x14ac:dyDescent="0.3">
      <c r="A21" s="20" t="s">
        <v>57</v>
      </c>
      <c r="B21" s="21">
        <v>0</v>
      </c>
      <c r="C21" s="21">
        <v>0</v>
      </c>
      <c r="D21" s="21">
        <v>0</v>
      </c>
      <c r="E21" s="21">
        <v>0</v>
      </c>
      <c r="F21" s="17">
        <f t="shared" si="13"/>
        <v>0</v>
      </c>
      <c r="G21" s="17">
        <f t="shared" si="14"/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18"/>
      <c r="AG21" s="9">
        <f t="shared" si="16"/>
        <v>0</v>
      </c>
      <c r="AH21" s="9">
        <f t="shared" si="17"/>
        <v>0</v>
      </c>
      <c r="AI21" s="9">
        <f t="shared" si="18"/>
        <v>0</v>
      </c>
      <c r="AJ21" s="9">
        <f t="shared" si="19"/>
        <v>0</v>
      </c>
    </row>
    <row r="22" spans="1:36" s="10" customFormat="1" ht="31.5" customHeight="1" x14ac:dyDescent="0.25">
      <c r="A22" s="154" t="s">
        <v>28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6"/>
      <c r="AF22" s="25" t="s">
        <v>91</v>
      </c>
      <c r="AG22" s="9">
        <f t="shared" si="16"/>
        <v>0</v>
      </c>
      <c r="AH22" s="9">
        <f t="shared" si="17"/>
        <v>0</v>
      </c>
      <c r="AI22" s="9">
        <f t="shared" si="18"/>
        <v>0</v>
      </c>
      <c r="AJ22" s="9">
        <f t="shared" si="19"/>
        <v>0</v>
      </c>
    </row>
    <row r="23" spans="1:36" s="10" customFormat="1" x14ac:dyDescent="0.3">
      <c r="A23" s="19" t="s">
        <v>27</v>
      </c>
      <c r="B23" s="17">
        <f>B24</f>
        <v>139</v>
      </c>
      <c r="C23" s="17">
        <f>C24</f>
        <v>54.091000000000008</v>
      </c>
      <c r="D23" s="17">
        <f>D24</f>
        <v>54.091000000000008</v>
      </c>
      <c r="E23" s="17">
        <f>E24</f>
        <v>54.091000000000008</v>
      </c>
      <c r="F23" s="17">
        <f>IFERROR(E23/B23*100,0)</f>
        <v>38.91438848920864</v>
      </c>
      <c r="G23" s="17">
        <f>IFERROR(E23/C23*100,0)</f>
        <v>100</v>
      </c>
      <c r="H23" s="17">
        <f>H24</f>
        <v>0</v>
      </c>
      <c r="I23" s="17">
        <v>0</v>
      </c>
      <c r="J23" s="17">
        <f>J24</f>
        <v>0</v>
      </c>
      <c r="K23" s="17">
        <v>0</v>
      </c>
      <c r="L23" s="17">
        <f>L24</f>
        <v>0</v>
      </c>
      <c r="M23" s="17">
        <v>0</v>
      </c>
      <c r="N23" s="17">
        <f t="shared" ref="N23:AE23" si="21">N24</f>
        <v>0</v>
      </c>
      <c r="O23" s="17">
        <f t="shared" si="21"/>
        <v>0</v>
      </c>
      <c r="P23" s="17">
        <f t="shared" si="21"/>
        <v>29.757000000000001</v>
      </c>
      <c r="Q23" s="17">
        <f t="shared" si="21"/>
        <v>29.757000000000001</v>
      </c>
      <c r="R23" s="17">
        <f t="shared" si="21"/>
        <v>9.4730000000000008</v>
      </c>
      <c r="S23" s="17">
        <f t="shared" si="21"/>
        <v>9.4730000000000008</v>
      </c>
      <c r="T23" s="17">
        <f t="shared" si="21"/>
        <v>14.861000000000001</v>
      </c>
      <c r="U23" s="17">
        <f t="shared" si="21"/>
        <v>14.861000000000001</v>
      </c>
      <c r="V23" s="17">
        <f t="shared" si="21"/>
        <v>20.893000000000001</v>
      </c>
      <c r="W23" s="17">
        <f t="shared" si="21"/>
        <v>0</v>
      </c>
      <c r="X23" s="17">
        <f t="shared" si="21"/>
        <v>9.3800000000000008</v>
      </c>
      <c r="Y23" s="17">
        <f t="shared" si="21"/>
        <v>0</v>
      </c>
      <c r="Z23" s="17">
        <f t="shared" si="21"/>
        <v>10.081</v>
      </c>
      <c r="AA23" s="17">
        <f t="shared" si="21"/>
        <v>0</v>
      </c>
      <c r="AB23" s="17">
        <f t="shared" si="21"/>
        <v>19.582000000000001</v>
      </c>
      <c r="AC23" s="17">
        <f t="shared" si="21"/>
        <v>0</v>
      </c>
      <c r="AD23" s="17">
        <f t="shared" si="21"/>
        <v>24.972999999999999</v>
      </c>
      <c r="AE23" s="17">
        <f t="shared" si="21"/>
        <v>0</v>
      </c>
      <c r="AF23" s="18"/>
      <c r="AG23" s="9">
        <f t="shared" si="16"/>
        <v>139</v>
      </c>
      <c r="AH23" s="9">
        <f t="shared" si="17"/>
        <v>84.364000000000004</v>
      </c>
      <c r="AI23" s="9">
        <f t="shared" si="18"/>
        <v>54.091000000000008</v>
      </c>
      <c r="AJ23" s="9">
        <f t="shared" si="19"/>
        <v>0</v>
      </c>
    </row>
    <row r="24" spans="1:36" s="10" customFormat="1" x14ac:dyDescent="0.3">
      <c r="A24" s="20" t="s">
        <v>24</v>
      </c>
      <c r="B24" s="21">
        <f>H24+J24+L24+N24+P24+R24+T24+V24+X24+Z24+AB24+AD24</f>
        <v>139</v>
      </c>
      <c r="C24" s="21">
        <f>H24+J24+L24+N24+P24+R24+T24</f>
        <v>54.091000000000008</v>
      </c>
      <c r="D24" s="21">
        <f>E24</f>
        <v>54.091000000000008</v>
      </c>
      <c r="E24" s="21">
        <f>I24+K24+M24+O24+Q24+S24+U24+W24+Y24+AA24+AC24+AE24</f>
        <v>54.091000000000008</v>
      </c>
      <c r="F24" s="17">
        <f>IFERROR(E24/B24*100,0)</f>
        <v>38.91438848920864</v>
      </c>
      <c r="G24" s="17">
        <f>IFERROR(E24/C24*100,0)</f>
        <v>100</v>
      </c>
      <c r="H24" s="21">
        <v>0</v>
      </c>
      <c r="I24" s="17"/>
      <c r="J24" s="21">
        <v>0</v>
      </c>
      <c r="K24" s="17"/>
      <c r="L24" s="21">
        <v>0</v>
      </c>
      <c r="M24" s="17"/>
      <c r="N24" s="21">
        <v>0</v>
      </c>
      <c r="O24" s="17"/>
      <c r="P24" s="21">
        <v>29.757000000000001</v>
      </c>
      <c r="Q24" s="17">
        <v>29.757000000000001</v>
      </c>
      <c r="R24" s="21">
        <v>9.4730000000000008</v>
      </c>
      <c r="S24" s="17">
        <v>9.4730000000000008</v>
      </c>
      <c r="T24" s="21">
        <v>14.861000000000001</v>
      </c>
      <c r="U24" s="17">
        <v>14.861000000000001</v>
      </c>
      <c r="V24" s="21">
        <v>20.893000000000001</v>
      </c>
      <c r="W24" s="17"/>
      <c r="X24" s="21">
        <v>9.3800000000000008</v>
      </c>
      <c r="Y24" s="17"/>
      <c r="Z24" s="21">
        <v>10.081</v>
      </c>
      <c r="AA24" s="17"/>
      <c r="AB24" s="21">
        <v>19.582000000000001</v>
      </c>
      <c r="AC24" s="21"/>
      <c r="AD24" s="21">
        <v>24.972999999999999</v>
      </c>
      <c r="AE24" s="21"/>
      <c r="AF24" s="18"/>
      <c r="AG24" s="9">
        <f t="shared" si="16"/>
        <v>139</v>
      </c>
      <c r="AH24" s="9">
        <f t="shared" si="17"/>
        <v>84.364000000000004</v>
      </c>
      <c r="AI24" s="9">
        <f t="shared" si="18"/>
        <v>54.091000000000008</v>
      </c>
      <c r="AJ24" s="9">
        <f t="shared" si="19"/>
        <v>0</v>
      </c>
    </row>
    <row r="25" spans="1:36" s="10" customFormat="1" hidden="1" x14ac:dyDescent="0.3">
      <c r="A25" s="20" t="s">
        <v>29</v>
      </c>
      <c r="B25" s="17"/>
      <c r="C25" s="17"/>
      <c r="D25" s="17"/>
      <c r="E25" s="17"/>
      <c r="F25" s="17">
        <f>IFERROR(E25/B25*100,0)</f>
        <v>0</v>
      </c>
      <c r="G25" s="17">
        <f>IFERROR(E25/C25*100,0)</f>
        <v>0</v>
      </c>
      <c r="H25" s="16"/>
      <c r="I25" s="16"/>
      <c r="J25" s="16"/>
      <c r="K25" s="17">
        <v>0</v>
      </c>
      <c r="L25" s="16"/>
      <c r="M25" s="16"/>
      <c r="N25" s="16"/>
      <c r="O25" s="17">
        <v>0</v>
      </c>
      <c r="P25" s="16"/>
      <c r="Q25" s="16"/>
      <c r="R25" s="16"/>
      <c r="S25" s="17">
        <v>0</v>
      </c>
      <c r="T25" s="16"/>
      <c r="U25" s="17">
        <v>0</v>
      </c>
      <c r="V25" s="16"/>
      <c r="W25" s="17">
        <v>0</v>
      </c>
      <c r="X25" s="16"/>
      <c r="Y25" s="17">
        <v>0</v>
      </c>
      <c r="Z25" s="16"/>
      <c r="AA25" s="17">
        <v>0</v>
      </c>
      <c r="AB25" s="16"/>
      <c r="AC25" s="16"/>
      <c r="AD25" s="16"/>
      <c r="AE25" s="22"/>
      <c r="AF25" s="18"/>
      <c r="AG25" s="9">
        <f t="shared" si="16"/>
        <v>0</v>
      </c>
      <c r="AH25" s="9">
        <f t="shared" si="17"/>
        <v>0</v>
      </c>
      <c r="AI25" s="9">
        <f t="shared" si="18"/>
        <v>0</v>
      </c>
      <c r="AJ25" s="9">
        <f t="shared" si="19"/>
        <v>0</v>
      </c>
    </row>
    <row r="26" spans="1:36" s="10" customFormat="1" ht="20.25" customHeight="1" x14ac:dyDescent="0.25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6"/>
      <c r="AF26" s="18"/>
      <c r="AG26" s="9"/>
      <c r="AH26" s="9"/>
      <c r="AI26" s="9"/>
      <c r="AJ26" s="9"/>
    </row>
    <row r="27" spans="1:36" s="10" customFormat="1" x14ac:dyDescent="0.3">
      <c r="A27" s="19" t="s">
        <v>27</v>
      </c>
      <c r="B27" s="17">
        <f>B29</f>
        <v>0</v>
      </c>
      <c r="C27" s="17">
        <f>C29</f>
        <v>0</v>
      </c>
      <c r="D27" s="17">
        <f>D29</f>
        <v>0</v>
      </c>
      <c r="E27" s="17">
        <f>E29</f>
        <v>0</v>
      </c>
      <c r="F27" s="17">
        <f>IFERROR(E27/B27*100,0)</f>
        <v>0</v>
      </c>
      <c r="G27" s="17">
        <f>IFERROR(E27/C27*100,0)</f>
        <v>0</v>
      </c>
      <c r="H27" s="17">
        <f t="shared" ref="H27:AE27" si="22">H29</f>
        <v>0</v>
      </c>
      <c r="I27" s="17">
        <f t="shared" si="22"/>
        <v>0</v>
      </c>
      <c r="J27" s="17">
        <f t="shared" si="22"/>
        <v>0</v>
      </c>
      <c r="K27" s="17">
        <f t="shared" si="22"/>
        <v>0</v>
      </c>
      <c r="L27" s="17">
        <f t="shared" si="22"/>
        <v>0</v>
      </c>
      <c r="M27" s="17">
        <f t="shared" si="22"/>
        <v>0</v>
      </c>
      <c r="N27" s="17">
        <f t="shared" si="22"/>
        <v>0</v>
      </c>
      <c r="O27" s="17">
        <f t="shared" si="22"/>
        <v>0</v>
      </c>
      <c r="P27" s="17">
        <f t="shared" si="22"/>
        <v>0</v>
      </c>
      <c r="Q27" s="17">
        <f t="shared" si="22"/>
        <v>0</v>
      </c>
      <c r="R27" s="17">
        <f t="shared" si="22"/>
        <v>0</v>
      </c>
      <c r="S27" s="17">
        <f t="shared" si="22"/>
        <v>0</v>
      </c>
      <c r="T27" s="17">
        <f t="shared" si="22"/>
        <v>0</v>
      </c>
      <c r="U27" s="17">
        <f t="shared" si="22"/>
        <v>0</v>
      </c>
      <c r="V27" s="17">
        <f t="shared" si="22"/>
        <v>0</v>
      </c>
      <c r="W27" s="17">
        <f t="shared" si="22"/>
        <v>0</v>
      </c>
      <c r="X27" s="17">
        <f t="shared" si="22"/>
        <v>0</v>
      </c>
      <c r="Y27" s="17">
        <f t="shared" si="22"/>
        <v>0</v>
      </c>
      <c r="Z27" s="17">
        <f t="shared" si="22"/>
        <v>0</v>
      </c>
      <c r="AA27" s="17">
        <f t="shared" si="22"/>
        <v>0</v>
      </c>
      <c r="AB27" s="17">
        <f t="shared" si="22"/>
        <v>0</v>
      </c>
      <c r="AC27" s="17">
        <f t="shared" si="22"/>
        <v>0</v>
      </c>
      <c r="AD27" s="17">
        <f t="shared" si="22"/>
        <v>0</v>
      </c>
      <c r="AE27" s="17">
        <f t="shared" si="22"/>
        <v>0</v>
      </c>
      <c r="AF27" s="18"/>
      <c r="AG27" s="9">
        <f t="shared" ref="AG27:AG45" si="23">H27+J27+L27+N27+P27+R27+T27+V27+X27+Z27+AB27+AD27</f>
        <v>0</v>
      </c>
      <c r="AH27" s="9">
        <f t="shared" ref="AH27:AH45" si="24">H27+J27+L27+N27+P27+R27+T27+V27+X27</f>
        <v>0</v>
      </c>
      <c r="AI27" s="9">
        <f t="shared" ref="AI27:AI45" si="25">I27+K27+M27+O27+Q27+S27+U27+W27+Y27+AA27+AC27+AE27</f>
        <v>0</v>
      </c>
      <c r="AJ27" s="9">
        <f t="shared" ref="AJ27:AJ45" si="26">E27-C27</f>
        <v>0</v>
      </c>
    </row>
    <row r="28" spans="1:36" s="10" customFormat="1" hidden="1" x14ac:dyDescent="0.3">
      <c r="A28" s="20" t="s">
        <v>29</v>
      </c>
      <c r="B28" s="17"/>
      <c r="C28" s="17"/>
      <c r="D28" s="17"/>
      <c r="E28" s="17"/>
      <c r="F28" s="17">
        <f>IFERROR(E28/B28*100,0)</f>
        <v>0</v>
      </c>
      <c r="G28" s="17">
        <f>IFERROR(E28/C28*100,0)</f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9">
        <f t="shared" si="23"/>
        <v>0</v>
      </c>
      <c r="AH28" s="9">
        <f t="shared" si="24"/>
        <v>0</v>
      </c>
      <c r="AI28" s="9">
        <f t="shared" si="25"/>
        <v>0</v>
      </c>
      <c r="AJ28" s="9">
        <f t="shared" si="26"/>
        <v>0</v>
      </c>
    </row>
    <row r="29" spans="1:36" s="10" customFormat="1" x14ac:dyDescent="0.3">
      <c r="A29" s="20" t="s">
        <v>24</v>
      </c>
      <c r="B29" s="21">
        <f>H29+J29+L29+N29+P29+R29+T29+V29+X29+Z29+AB29+AD29</f>
        <v>0</v>
      </c>
      <c r="C29" s="21">
        <f>H29</f>
        <v>0</v>
      </c>
      <c r="D29" s="21">
        <f>E29</f>
        <v>0</v>
      </c>
      <c r="E29" s="21">
        <f>I29+K29+M29+O29+Q29+S29+U29+W29+Y29+AA29+AC29+AE29</f>
        <v>0</v>
      </c>
      <c r="F29" s="17">
        <f>IFERROR(E29/B29*100,0)</f>
        <v>0</v>
      </c>
      <c r="G29" s="17">
        <f>IFERROR(E29/C29*100,0)</f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18"/>
      <c r="AG29" s="9">
        <f t="shared" si="23"/>
        <v>0</v>
      </c>
      <c r="AH29" s="9">
        <f t="shared" si="24"/>
        <v>0</v>
      </c>
      <c r="AI29" s="9">
        <f t="shared" si="25"/>
        <v>0</v>
      </c>
      <c r="AJ29" s="9">
        <f t="shared" si="26"/>
        <v>0</v>
      </c>
    </row>
    <row r="30" spans="1:36" s="10" customFormat="1" hidden="1" x14ac:dyDescent="0.3">
      <c r="A30" s="20" t="s">
        <v>22</v>
      </c>
      <c r="B30" s="17"/>
      <c r="C30" s="21">
        <v>0</v>
      </c>
      <c r="D30" s="17"/>
      <c r="E30" s="17"/>
      <c r="F30" s="17">
        <f>IFERROR(D30/B30*100,0)</f>
        <v>0</v>
      </c>
      <c r="G30" s="17">
        <f>IFERROR(F30/B30*100,0)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22"/>
      <c r="AF30" s="18"/>
      <c r="AG30" s="9">
        <f t="shared" si="23"/>
        <v>0</v>
      </c>
      <c r="AH30" s="9">
        <f t="shared" si="24"/>
        <v>0</v>
      </c>
      <c r="AI30" s="9">
        <f t="shared" si="25"/>
        <v>0</v>
      </c>
      <c r="AJ30" s="9">
        <f t="shared" si="26"/>
        <v>0</v>
      </c>
    </row>
    <row r="31" spans="1:36" s="10" customFormat="1" hidden="1" x14ac:dyDescent="0.3">
      <c r="A31" s="20" t="s">
        <v>26</v>
      </c>
      <c r="B31" s="17"/>
      <c r="C31" s="21">
        <v>0</v>
      </c>
      <c r="D31" s="17"/>
      <c r="E31" s="17"/>
      <c r="F31" s="17">
        <f>IFERROR(D31/B31*100,0)</f>
        <v>0</v>
      </c>
      <c r="G31" s="17">
        <f>IFERROR(F31/B31*100,0)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22"/>
      <c r="AF31" s="18"/>
      <c r="AG31" s="9">
        <f t="shared" si="23"/>
        <v>0</v>
      </c>
      <c r="AH31" s="9">
        <f t="shared" si="24"/>
        <v>0</v>
      </c>
      <c r="AI31" s="9">
        <f t="shared" si="25"/>
        <v>0</v>
      </c>
      <c r="AJ31" s="9">
        <f t="shared" si="26"/>
        <v>0</v>
      </c>
    </row>
    <row r="32" spans="1:36" s="10" customFormat="1" ht="60" customHeight="1" x14ac:dyDescent="0.25">
      <c r="A32" s="154" t="s">
        <v>31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104" t="s">
        <v>84</v>
      </c>
      <c r="AG32" s="9">
        <f t="shared" si="23"/>
        <v>0</v>
      </c>
      <c r="AH32" s="9">
        <f t="shared" si="24"/>
        <v>0</v>
      </c>
      <c r="AI32" s="9">
        <f t="shared" si="25"/>
        <v>0</v>
      </c>
      <c r="AJ32" s="9">
        <f t="shared" si="26"/>
        <v>0</v>
      </c>
    </row>
    <row r="33" spans="1:36" s="10" customFormat="1" x14ac:dyDescent="0.3">
      <c r="A33" s="19" t="s">
        <v>27</v>
      </c>
      <c r="B33" s="23">
        <f>B35</f>
        <v>21445.600000000002</v>
      </c>
      <c r="C33" s="23">
        <f>C35</f>
        <v>14438.07</v>
      </c>
      <c r="D33" s="23">
        <f>D35</f>
        <v>12942.763199999999</v>
      </c>
      <c r="E33" s="23">
        <f>E35</f>
        <v>12942.763199999999</v>
      </c>
      <c r="F33" s="17">
        <f>IFERROR(E33/B33*100,0)</f>
        <v>60.35160219345692</v>
      </c>
      <c r="G33" s="17">
        <f>IFERROR(E33/C33*100,0)</f>
        <v>89.643305511055146</v>
      </c>
      <c r="H33" s="16">
        <f t="shared" ref="H33:AE33" si="27">H35</f>
        <v>2376.8679999999999</v>
      </c>
      <c r="I33" s="16">
        <f t="shared" si="27"/>
        <v>1775.82906</v>
      </c>
      <c r="J33" s="16">
        <f t="shared" si="27"/>
        <v>1753.87</v>
      </c>
      <c r="K33" s="16">
        <f t="shared" si="27"/>
        <v>1918.8025399999999</v>
      </c>
      <c r="L33" s="16">
        <f t="shared" si="27"/>
        <v>882.68799999999999</v>
      </c>
      <c r="M33" s="16">
        <f t="shared" si="27"/>
        <v>944.61839999999995</v>
      </c>
      <c r="N33" s="16">
        <f t="shared" si="27"/>
        <v>2569.0120000000002</v>
      </c>
      <c r="O33" s="16">
        <f t="shared" si="27"/>
        <v>2370.09737</v>
      </c>
      <c r="P33" s="16">
        <f t="shared" si="27"/>
        <v>2006.117</v>
      </c>
      <c r="Q33" s="16">
        <f t="shared" si="27"/>
        <v>1319.5994599999999</v>
      </c>
      <c r="R33" s="16">
        <f t="shared" si="27"/>
        <v>1627.607</v>
      </c>
      <c r="S33" s="16">
        <f t="shared" si="27"/>
        <v>1508.82518</v>
      </c>
      <c r="T33" s="16">
        <f t="shared" si="27"/>
        <v>3221.9079999999999</v>
      </c>
      <c r="U33" s="16">
        <f t="shared" si="27"/>
        <v>3104.9911900000002</v>
      </c>
      <c r="V33" s="16">
        <f t="shared" si="27"/>
        <v>1751.58</v>
      </c>
      <c r="W33" s="16">
        <f t="shared" si="27"/>
        <v>0</v>
      </c>
      <c r="X33" s="16">
        <f t="shared" si="27"/>
        <v>498.58699999999999</v>
      </c>
      <c r="Y33" s="16">
        <f t="shared" si="27"/>
        <v>0</v>
      </c>
      <c r="Z33" s="16">
        <f t="shared" si="27"/>
        <v>1753.6469999999999</v>
      </c>
      <c r="AA33" s="16">
        <f t="shared" si="27"/>
        <v>0</v>
      </c>
      <c r="AB33" s="16">
        <f t="shared" si="27"/>
        <v>1283.24</v>
      </c>
      <c r="AC33" s="16">
        <f t="shared" si="27"/>
        <v>0</v>
      </c>
      <c r="AD33" s="16">
        <f t="shared" si="27"/>
        <v>1720.4760000000001</v>
      </c>
      <c r="AE33" s="16">
        <f t="shared" si="27"/>
        <v>0</v>
      </c>
      <c r="AF33" s="104"/>
      <c r="AG33" s="9">
        <f t="shared" si="23"/>
        <v>21445.600000000002</v>
      </c>
      <c r="AH33" s="9">
        <f t="shared" si="24"/>
        <v>16688.237000000001</v>
      </c>
      <c r="AI33" s="9">
        <f t="shared" si="25"/>
        <v>12942.763199999999</v>
      </c>
      <c r="AJ33" s="9">
        <f t="shared" si="26"/>
        <v>-1495.3068000000003</v>
      </c>
    </row>
    <row r="34" spans="1:36" s="10" customFormat="1" ht="18.75" hidden="1" customHeight="1" x14ac:dyDescent="0.3">
      <c r="A34" s="20" t="s">
        <v>29</v>
      </c>
      <c r="B34" s="17"/>
      <c r="C34" s="17"/>
      <c r="D34" s="17"/>
      <c r="E34" s="17"/>
      <c r="F34" s="17">
        <f>IFERROR(E34/B34*100,0)</f>
        <v>0</v>
      </c>
      <c r="G34" s="17">
        <f>IFERROR(E34/C34*100,0)</f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22"/>
      <c r="AF34" s="104"/>
      <c r="AG34" s="9">
        <f t="shared" si="23"/>
        <v>0</v>
      </c>
      <c r="AH34" s="9">
        <f t="shared" si="24"/>
        <v>0</v>
      </c>
      <c r="AI34" s="9">
        <f t="shared" si="25"/>
        <v>0</v>
      </c>
      <c r="AJ34" s="9">
        <f t="shared" si="26"/>
        <v>0</v>
      </c>
    </row>
    <row r="35" spans="1:36" s="10" customFormat="1" x14ac:dyDescent="0.3">
      <c r="A35" s="20" t="s">
        <v>24</v>
      </c>
      <c r="B35" s="24">
        <f>H35+J35+L35+N35+P35+R35+T35+V35+X35+Z35+AB35+AD35</f>
        <v>21445.600000000002</v>
      </c>
      <c r="C35" s="24">
        <f>H35+J35+L35+N35+P35+R35+T35</f>
        <v>14438.07</v>
      </c>
      <c r="D35" s="24">
        <f>E35</f>
        <v>12942.763199999999</v>
      </c>
      <c r="E35" s="24">
        <f>I35+K35+M35+O35+Q35+S35+U35+W35+Y35+AA35+AC35+AE35</f>
        <v>12942.763199999999</v>
      </c>
      <c r="F35" s="17">
        <f>IFERROR(E35/B35*100,0)</f>
        <v>60.35160219345692</v>
      </c>
      <c r="G35" s="17">
        <f>IFERROR(E35/C35*100,0)</f>
        <v>89.643305511055146</v>
      </c>
      <c r="H35" s="21">
        <v>2376.8679999999999</v>
      </c>
      <c r="I35" s="21">
        <v>1775.82906</v>
      </c>
      <c r="J35" s="21">
        <v>1753.87</v>
      </c>
      <c r="K35" s="21">
        <v>1918.8025399999999</v>
      </c>
      <c r="L35" s="21">
        <v>882.68799999999999</v>
      </c>
      <c r="M35" s="21">
        <v>944.61839999999995</v>
      </c>
      <c r="N35" s="21">
        <v>2569.0120000000002</v>
      </c>
      <c r="O35" s="21">
        <v>2370.09737</v>
      </c>
      <c r="P35" s="21">
        <v>2006.117</v>
      </c>
      <c r="Q35" s="21">
        <v>1319.5994599999999</v>
      </c>
      <c r="R35" s="21">
        <v>1627.607</v>
      </c>
      <c r="S35" s="21">
        <v>1508.82518</v>
      </c>
      <c r="T35" s="21">
        <v>3221.9079999999999</v>
      </c>
      <c r="U35" s="21">
        <v>3104.9911900000002</v>
      </c>
      <c r="V35" s="21">
        <v>1751.58</v>
      </c>
      <c r="W35" s="21"/>
      <c r="X35" s="21">
        <v>498.58699999999999</v>
      </c>
      <c r="Y35" s="21"/>
      <c r="Z35" s="21">
        <v>1753.6469999999999</v>
      </c>
      <c r="AA35" s="21"/>
      <c r="AB35" s="21">
        <v>1283.24</v>
      </c>
      <c r="AC35" s="21"/>
      <c r="AD35" s="21">
        <v>1720.4760000000001</v>
      </c>
      <c r="AE35" s="21"/>
      <c r="AF35" s="104"/>
      <c r="AG35" s="9">
        <f t="shared" si="23"/>
        <v>21445.600000000002</v>
      </c>
      <c r="AH35" s="9">
        <f t="shared" si="24"/>
        <v>16688.237000000001</v>
      </c>
      <c r="AI35" s="9">
        <f t="shared" si="25"/>
        <v>12942.763199999999</v>
      </c>
      <c r="AJ35" s="9">
        <f t="shared" si="26"/>
        <v>-1495.3068000000003</v>
      </c>
    </row>
    <row r="36" spans="1:36" s="10" customFormat="1" hidden="1" x14ac:dyDescent="0.3">
      <c r="A36" s="20" t="s">
        <v>22</v>
      </c>
      <c r="B36" s="17"/>
      <c r="C36" s="17"/>
      <c r="D36" s="17"/>
      <c r="E36" s="17"/>
      <c r="F36" s="17">
        <f>IFERROR(E36/B36*100,0)</f>
        <v>0</v>
      </c>
      <c r="G36" s="17">
        <f>IFERROR(E36/C36*100,0)</f>
        <v>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22"/>
      <c r="AF36" s="18"/>
      <c r="AG36" s="9">
        <f t="shared" si="23"/>
        <v>0</v>
      </c>
      <c r="AH36" s="9">
        <f t="shared" si="24"/>
        <v>0</v>
      </c>
      <c r="AI36" s="9">
        <f t="shared" si="25"/>
        <v>0</v>
      </c>
      <c r="AJ36" s="9">
        <f t="shared" si="26"/>
        <v>0</v>
      </c>
    </row>
    <row r="37" spans="1:36" s="10" customFormat="1" hidden="1" x14ac:dyDescent="0.3">
      <c r="A37" s="20" t="s">
        <v>26</v>
      </c>
      <c r="B37" s="17"/>
      <c r="C37" s="17"/>
      <c r="D37" s="17"/>
      <c r="E37" s="17"/>
      <c r="F37" s="17">
        <f>IFERROR(E37/B37*100,0)</f>
        <v>0</v>
      </c>
      <c r="G37" s="17">
        <f>IFERROR(E37/C37*100,0)</f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2"/>
      <c r="AF37" s="18"/>
      <c r="AG37" s="9">
        <f t="shared" si="23"/>
        <v>0</v>
      </c>
      <c r="AH37" s="9">
        <f t="shared" si="24"/>
        <v>0</v>
      </c>
      <c r="AI37" s="9">
        <f t="shared" si="25"/>
        <v>0</v>
      </c>
      <c r="AJ37" s="9">
        <f t="shared" si="26"/>
        <v>0</v>
      </c>
    </row>
    <row r="38" spans="1:36" s="10" customFormat="1" ht="63.75" customHeight="1" x14ac:dyDescent="0.25">
      <c r="A38" s="154" t="s">
        <v>32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  <c r="AF38" s="104" t="s">
        <v>84</v>
      </c>
      <c r="AG38" s="9">
        <f t="shared" si="23"/>
        <v>0</v>
      </c>
      <c r="AH38" s="9">
        <f t="shared" si="24"/>
        <v>0</v>
      </c>
      <c r="AI38" s="9">
        <f t="shared" si="25"/>
        <v>0</v>
      </c>
      <c r="AJ38" s="9">
        <f t="shared" si="26"/>
        <v>0</v>
      </c>
    </row>
    <row r="39" spans="1:36" s="10" customFormat="1" x14ac:dyDescent="0.3">
      <c r="A39" s="19" t="s">
        <v>27</v>
      </c>
      <c r="B39" s="23">
        <f>B41</f>
        <v>15193</v>
      </c>
      <c r="C39" s="23">
        <f>C41</f>
        <v>10964.768999999998</v>
      </c>
      <c r="D39" s="23">
        <f>D41</f>
        <v>10649.617389999999</v>
      </c>
      <c r="E39" s="23">
        <f>E41</f>
        <v>10649.617389999999</v>
      </c>
      <c r="F39" s="17">
        <f>IFERROR(E39/B39*100,0)</f>
        <v>70.095553149476729</v>
      </c>
      <c r="G39" s="17">
        <f>IFERROR(E39/C39*100,0)</f>
        <v>97.125779758789278</v>
      </c>
      <c r="H39" s="16">
        <f t="shared" ref="H39:AE39" si="28">H41</f>
        <v>1850.7</v>
      </c>
      <c r="I39" s="16">
        <f t="shared" si="28"/>
        <v>1619.1933200000001</v>
      </c>
      <c r="J39" s="16">
        <f t="shared" si="28"/>
        <v>1114.4760000000001</v>
      </c>
      <c r="K39" s="16">
        <f t="shared" si="28"/>
        <v>1220.7732800000001</v>
      </c>
      <c r="L39" s="16">
        <f t="shared" si="28"/>
        <v>1825.4749999999999</v>
      </c>
      <c r="M39" s="16">
        <f t="shared" si="28"/>
        <v>1039.1865499999999</v>
      </c>
      <c r="N39" s="16">
        <f t="shared" si="28"/>
        <v>1577.0150000000001</v>
      </c>
      <c r="O39" s="16">
        <f t="shared" si="28"/>
        <v>1896.64678</v>
      </c>
      <c r="P39" s="16">
        <f t="shared" si="28"/>
        <v>1228.8240000000001</v>
      </c>
      <c r="Q39" s="16">
        <f t="shared" si="28"/>
        <v>1259.0654999999999</v>
      </c>
      <c r="R39" s="16">
        <f t="shared" si="28"/>
        <v>1213.6659999999999</v>
      </c>
      <c r="S39" s="16">
        <f t="shared" si="28"/>
        <v>1373.4737</v>
      </c>
      <c r="T39" s="16">
        <f t="shared" si="28"/>
        <v>2154.6129999999998</v>
      </c>
      <c r="U39" s="16">
        <f t="shared" si="28"/>
        <v>2241.27826</v>
      </c>
      <c r="V39" s="16">
        <f t="shared" si="28"/>
        <v>1084.681</v>
      </c>
      <c r="W39" s="16">
        <f t="shared" si="28"/>
        <v>0</v>
      </c>
      <c r="X39" s="16">
        <f t="shared" si="28"/>
        <v>507.40499999999997</v>
      </c>
      <c r="Y39" s="16">
        <f t="shared" si="28"/>
        <v>0</v>
      </c>
      <c r="Z39" s="16">
        <f t="shared" si="28"/>
        <v>1193.0630000000001</v>
      </c>
      <c r="AA39" s="16">
        <f t="shared" si="28"/>
        <v>0</v>
      </c>
      <c r="AB39" s="16">
        <f t="shared" si="28"/>
        <v>572.25199999999995</v>
      </c>
      <c r="AC39" s="16">
        <f t="shared" si="28"/>
        <v>0</v>
      </c>
      <c r="AD39" s="16">
        <f t="shared" si="28"/>
        <v>870.83</v>
      </c>
      <c r="AE39" s="16">
        <f t="shared" si="28"/>
        <v>0</v>
      </c>
      <c r="AF39" s="104"/>
      <c r="AG39" s="9">
        <f t="shared" si="23"/>
        <v>15193</v>
      </c>
      <c r="AH39" s="9">
        <f t="shared" si="24"/>
        <v>12556.855</v>
      </c>
      <c r="AI39" s="9">
        <f t="shared" si="25"/>
        <v>10649.617389999999</v>
      </c>
      <c r="AJ39" s="9">
        <f t="shared" si="26"/>
        <v>-315.15160999999898</v>
      </c>
    </row>
    <row r="40" spans="1:36" s="10" customFormat="1" hidden="1" x14ac:dyDescent="0.3">
      <c r="A40" s="20" t="s">
        <v>29</v>
      </c>
      <c r="B40" s="17"/>
      <c r="C40" s="17"/>
      <c r="D40" s="17"/>
      <c r="E40" s="17"/>
      <c r="F40" s="17">
        <f>IFERROR(E40/B40*100,0)</f>
        <v>0</v>
      </c>
      <c r="G40" s="17">
        <f>IFERROR(E40/C40*100,0)</f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2"/>
      <c r="AF40" s="104"/>
      <c r="AG40" s="9">
        <f t="shared" si="23"/>
        <v>0</v>
      </c>
      <c r="AH40" s="9">
        <f t="shared" si="24"/>
        <v>0</v>
      </c>
      <c r="AI40" s="9">
        <f t="shared" si="25"/>
        <v>0</v>
      </c>
      <c r="AJ40" s="9">
        <f t="shared" si="26"/>
        <v>0</v>
      </c>
    </row>
    <row r="41" spans="1:36" s="10" customFormat="1" x14ac:dyDescent="0.3">
      <c r="A41" s="20" t="s">
        <v>24</v>
      </c>
      <c r="B41" s="24">
        <f>H41+J41+L41+N41+P41+R41+T41+V41+X41+Z41+AB41+AD41</f>
        <v>15193</v>
      </c>
      <c r="C41" s="24">
        <f>H41+J41+L41+N41+P41+R41+T41</f>
        <v>10964.768999999998</v>
      </c>
      <c r="D41" s="24">
        <f>E41</f>
        <v>10649.617389999999</v>
      </c>
      <c r="E41" s="24">
        <f>I41+K41+M41+O41+Q41+S41+U41+W41+Y41+AA41+AC41+AE41</f>
        <v>10649.617389999999</v>
      </c>
      <c r="F41" s="17">
        <f>IFERROR(E41/B41*100,0)</f>
        <v>70.095553149476729</v>
      </c>
      <c r="G41" s="17">
        <f>IFERROR(E41/C41*100,0)</f>
        <v>97.125779758789278</v>
      </c>
      <c r="H41" s="21">
        <v>1850.7</v>
      </c>
      <c r="I41" s="21">
        <v>1619.1933200000001</v>
      </c>
      <c r="J41" s="21">
        <v>1114.4760000000001</v>
      </c>
      <c r="K41" s="21">
        <v>1220.7732800000001</v>
      </c>
      <c r="L41" s="21">
        <v>1825.4749999999999</v>
      </c>
      <c r="M41" s="21">
        <v>1039.1865499999999</v>
      </c>
      <c r="N41" s="21">
        <v>1577.0150000000001</v>
      </c>
      <c r="O41" s="21">
        <v>1896.64678</v>
      </c>
      <c r="P41" s="21">
        <v>1228.8240000000001</v>
      </c>
      <c r="Q41" s="21">
        <v>1259.0654999999999</v>
      </c>
      <c r="R41" s="21">
        <v>1213.6659999999999</v>
      </c>
      <c r="S41" s="21">
        <v>1373.4737</v>
      </c>
      <c r="T41" s="21">
        <v>2154.6129999999998</v>
      </c>
      <c r="U41" s="21">
        <v>2241.27826</v>
      </c>
      <c r="V41" s="21">
        <v>1084.681</v>
      </c>
      <c r="W41" s="21"/>
      <c r="X41" s="21">
        <v>507.40499999999997</v>
      </c>
      <c r="Y41" s="21"/>
      <c r="Z41" s="21">
        <v>1193.0630000000001</v>
      </c>
      <c r="AA41" s="21"/>
      <c r="AB41" s="21">
        <v>572.25199999999995</v>
      </c>
      <c r="AC41" s="21"/>
      <c r="AD41" s="21">
        <v>870.83</v>
      </c>
      <c r="AE41" s="21"/>
      <c r="AF41" s="104"/>
      <c r="AG41" s="9">
        <f t="shared" si="23"/>
        <v>15193</v>
      </c>
      <c r="AH41" s="9">
        <f t="shared" si="24"/>
        <v>12556.855</v>
      </c>
      <c r="AI41" s="9">
        <f t="shared" si="25"/>
        <v>10649.617389999999</v>
      </c>
      <c r="AJ41" s="9">
        <f t="shared" si="26"/>
        <v>-315.15160999999898</v>
      </c>
    </row>
    <row r="42" spans="1:36" s="10" customFormat="1" ht="38.25" customHeight="1" x14ac:dyDescent="0.25">
      <c r="A42" s="154" t="s">
        <v>33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6"/>
      <c r="AF42" s="25"/>
      <c r="AG42" s="9">
        <f t="shared" si="23"/>
        <v>0</v>
      </c>
      <c r="AH42" s="9">
        <f t="shared" si="24"/>
        <v>0</v>
      </c>
      <c r="AI42" s="9">
        <f t="shared" si="25"/>
        <v>0</v>
      </c>
      <c r="AJ42" s="9">
        <f t="shared" si="26"/>
        <v>0</v>
      </c>
    </row>
    <row r="43" spans="1:36" s="10" customFormat="1" x14ac:dyDescent="0.3">
      <c r="A43" s="19" t="s">
        <v>27</v>
      </c>
      <c r="B43" s="23">
        <f>B45</f>
        <v>0</v>
      </c>
      <c r="C43" s="23">
        <f>C45</f>
        <v>0</v>
      </c>
      <c r="D43" s="23">
        <f>D45</f>
        <v>0</v>
      </c>
      <c r="E43" s="23">
        <f>E45</f>
        <v>0</v>
      </c>
      <c r="F43" s="17">
        <f>IFERROR(E43/B43*100,0)</f>
        <v>0</v>
      </c>
      <c r="G43" s="17">
        <f>IFERROR(E43/C43*100,0)</f>
        <v>0</v>
      </c>
      <c r="H43" s="16">
        <f t="shared" ref="H43:AE43" si="29">H45</f>
        <v>0</v>
      </c>
      <c r="I43" s="16">
        <f t="shared" si="29"/>
        <v>0</v>
      </c>
      <c r="J43" s="16">
        <f t="shared" si="29"/>
        <v>0</v>
      </c>
      <c r="K43" s="16">
        <f t="shared" si="29"/>
        <v>0</v>
      </c>
      <c r="L43" s="16">
        <f t="shared" si="29"/>
        <v>0</v>
      </c>
      <c r="M43" s="16">
        <f t="shared" si="29"/>
        <v>0</v>
      </c>
      <c r="N43" s="16">
        <f t="shared" si="29"/>
        <v>0</v>
      </c>
      <c r="O43" s="16">
        <f t="shared" si="29"/>
        <v>0</v>
      </c>
      <c r="P43" s="16">
        <f t="shared" si="29"/>
        <v>0</v>
      </c>
      <c r="Q43" s="16">
        <f t="shared" si="29"/>
        <v>0</v>
      </c>
      <c r="R43" s="16">
        <f t="shared" si="29"/>
        <v>0</v>
      </c>
      <c r="S43" s="16">
        <f t="shared" si="29"/>
        <v>0</v>
      </c>
      <c r="T43" s="16">
        <f t="shared" si="29"/>
        <v>0</v>
      </c>
      <c r="U43" s="16">
        <f t="shared" si="29"/>
        <v>0</v>
      </c>
      <c r="V43" s="16">
        <f t="shared" si="29"/>
        <v>0</v>
      </c>
      <c r="W43" s="16">
        <f t="shared" si="29"/>
        <v>0</v>
      </c>
      <c r="X43" s="16">
        <f t="shared" si="29"/>
        <v>0</v>
      </c>
      <c r="Y43" s="16">
        <f t="shared" si="29"/>
        <v>0</v>
      </c>
      <c r="Z43" s="16">
        <f t="shared" si="29"/>
        <v>0</v>
      </c>
      <c r="AA43" s="16">
        <f t="shared" si="29"/>
        <v>0</v>
      </c>
      <c r="AB43" s="16">
        <f t="shared" si="29"/>
        <v>0</v>
      </c>
      <c r="AC43" s="16">
        <f t="shared" si="29"/>
        <v>0</v>
      </c>
      <c r="AD43" s="16">
        <f t="shared" si="29"/>
        <v>0</v>
      </c>
      <c r="AE43" s="16">
        <f t="shared" si="29"/>
        <v>0</v>
      </c>
      <c r="AF43" s="18"/>
      <c r="AG43" s="9">
        <f t="shared" si="23"/>
        <v>0</v>
      </c>
      <c r="AH43" s="9">
        <f t="shared" si="24"/>
        <v>0</v>
      </c>
      <c r="AI43" s="9">
        <f t="shared" si="25"/>
        <v>0</v>
      </c>
      <c r="AJ43" s="9">
        <f t="shared" si="26"/>
        <v>0</v>
      </c>
    </row>
    <row r="44" spans="1:36" s="10" customFormat="1" hidden="1" x14ac:dyDescent="0.3">
      <c r="A44" s="20" t="s">
        <v>29</v>
      </c>
      <c r="B44" s="17"/>
      <c r="C44" s="17"/>
      <c r="D44" s="17"/>
      <c r="E44" s="17"/>
      <c r="F44" s="17">
        <f>IFERROR(E44/B44*100,0)</f>
        <v>0</v>
      </c>
      <c r="G44" s="17">
        <f>IFERROR(E44/C44*100,0)</f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22"/>
      <c r="AF44" s="18"/>
      <c r="AG44" s="9">
        <f t="shared" si="23"/>
        <v>0</v>
      </c>
      <c r="AH44" s="9">
        <f t="shared" si="24"/>
        <v>0</v>
      </c>
      <c r="AI44" s="9">
        <f t="shared" si="25"/>
        <v>0</v>
      </c>
      <c r="AJ44" s="9">
        <f t="shared" si="26"/>
        <v>0</v>
      </c>
    </row>
    <row r="45" spans="1:36" s="10" customFormat="1" x14ac:dyDescent="0.3">
      <c r="A45" s="20" t="s">
        <v>24</v>
      </c>
      <c r="B45" s="24">
        <f>H45+J45+L45+N45+P45+R45+T45+V45+X45+Z45+AB45+AD45</f>
        <v>0</v>
      </c>
      <c r="C45" s="24">
        <f>H45</f>
        <v>0</v>
      </c>
      <c r="D45" s="24">
        <f>E45</f>
        <v>0</v>
      </c>
      <c r="E45" s="24">
        <f>I45+K45+M45+O45+Q45+S45+U45+W45+Y45+AA45+AC45+AE45</f>
        <v>0</v>
      </c>
      <c r="F45" s="17">
        <f>IFERROR(E45/B45*100,0)</f>
        <v>0</v>
      </c>
      <c r="G45" s="17">
        <f>IFERROR(E45/C45*100,0)</f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8"/>
      <c r="AG45" s="9">
        <f t="shared" si="23"/>
        <v>0</v>
      </c>
      <c r="AH45" s="9">
        <f t="shared" si="24"/>
        <v>0</v>
      </c>
      <c r="AI45" s="9">
        <f t="shared" si="25"/>
        <v>0</v>
      </c>
      <c r="AJ45" s="9">
        <f t="shared" si="26"/>
        <v>0</v>
      </c>
    </row>
    <row r="46" spans="1:36" s="10" customFormat="1" ht="27" customHeight="1" x14ac:dyDescent="0.25">
      <c r="A46" s="154" t="s">
        <v>76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6"/>
      <c r="AF46" s="18"/>
      <c r="AG46" s="9"/>
      <c r="AH46" s="9"/>
      <c r="AI46" s="9"/>
      <c r="AJ46" s="9"/>
    </row>
    <row r="47" spans="1:36" s="10" customFormat="1" x14ac:dyDescent="0.25">
      <c r="A47" s="78" t="s">
        <v>27</v>
      </c>
      <c r="B47" s="79">
        <f>B48</f>
        <v>1038</v>
      </c>
      <c r="C47" s="79">
        <f>C48</f>
        <v>0</v>
      </c>
      <c r="D47" s="79">
        <f>D48</f>
        <v>0</v>
      </c>
      <c r="E47" s="79">
        <f>E48</f>
        <v>0</v>
      </c>
      <c r="F47" s="121">
        <f>E47/B47*100</f>
        <v>0</v>
      </c>
      <c r="G47" s="121" t="e">
        <f>E47/C47*100</f>
        <v>#DIV/0!</v>
      </c>
      <c r="H47" s="79">
        <f t="shared" ref="H47:AE47" si="30">H48</f>
        <v>0</v>
      </c>
      <c r="I47" s="79">
        <f t="shared" si="30"/>
        <v>0</v>
      </c>
      <c r="J47" s="79">
        <f t="shared" si="30"/>
        <v>0</v>
      </c>
      <c r="K47" s="79">
        <f t="shared" si="30"/>
        <v>0</v>
      </c>
      <c r="L47" s="79">
        <f t="shared" si="30"/>
        <v>0</v>
      </c>
      <c r="M47" s="79">
        <f t="shared" si="30"/>
        <v>0</v>
      </c>
      <c r="N47" s="79">
        <f t="shared" si="30"/>
        <v>0</v>
      </c>
      <c r="O47" s="79">
        <f t="shared" si="30"/>
        <v>0</v>
      </c>
      <c r="P47" s="79">
        <f t="shared" si="30"/>
        <v>0</v>
      </c>
      <c r="Q47" s="79">
        <f t="shared" si="30"/>
        <v>0</v>
      </c>
      <c r="R47" s="79">
        <f t="shared" si="30"/>
        <v>0</v>
      </c>
      <c r="S47" s="79">
        <f t="shared" si="30"/>
        <v>0</v>
      </c>
      <c r="T47" s="79">
        <f t="shared" si="30"/>
        <v>0</v>
      </c>
      <c r="U47" s="79">
        <f t="shared" si="30"/>
        <v>0</v>
      </c>
      <c r="V47" s="79">
        <f t="shared" si="30"/>
        <v>0</v>
      </c>
      <c r="W47" s="79">
        <f t="shared" si="30"/>
        <v>0</v>
      </c>
      <c r="X47" s="79">
        <f t="shared" si="30"/>
        <v>0</v>
      </c>
      <c r="Y47" s="79">
        <f t="shared" si="30"/>
        <v>0</v>
      </c>
      <c r="Z47" s="79">
        <f t="shared" si="30"/>
        <v>346</v>
      </c>
      <c r="AA47" s="79">
        <f t="shared" si="30"/>
        <v>0</v>
      </c>
      <c r="AB47" s="79">
        <f t="shared" si="30"/>
        <v>346</v>
      </c>
      <c r="AC47" s="79">
        <f t="shared" si="30"/>
        <v>0</v>
      </c>
      <c r="AD47" s="79">
        <f t="shared" si="30"/>
        <v>346</v>
      </c>
      <c r="AE47" s="79">
        <f t="shared" si="30"/>
        <v>0</v>
      </c>
      <c r="AF47" s="79"/>
      <c r="AG47" s="9"/>
      <c r="AH47" s="9"/>
      <c r="AI47" s="9"/>
      <c r="AJ47" s="9"/>
    </row>
    <row r="48" spans="1:36" s="10" customFormat="1" x14ac:dyDescent="0.3">
      <c r="A48" s="77" t="s">
        <v>22</v>
      </c>
      <c r="B48" s="24">
        <f>H48+J48+L48+N48+P48+R48+T48+V48+X48+Z48+AB48+AD48</f>
        <v>1038</v>
      </c>
      <c r="C48" s="24">
        <f>H48+J48+L48+N48+P48+R48+T48</f>
        <v>0</v>
      </c>
      <c r="D48" s="24">
        <f>E48</f>
        <v>0</v>
      </c>
      <c r="E48" s="24">
        <f>I48+K48+M48+O48+Q48+S48+U48+W48+Y48+AA48+AC48+AE48</f>
        <v>0</v>
      </c>
      <c r="F48" s="24">
        <f>E48/B48*100</f>
        <v>0</v>
      </c>
      <c r="G48" s="24" t="e">
        <f>E48/C48*100</f>
        <v>#DIV/0!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>
        <v>346</v>
      </c>
      <c r="AA48" s="24"/>
      <c r="AB48" s="24">
        <v>346</v>
      </c>
      <c r="AC48" s="24"/>
      <c r="AD48" s="24">
        <v>346</v>
      </c>
      <c r="AE48" s="24"/>
      <c r="AF48" s="18"/>
      <c r="AG48" s="9"/>
      <c r="AH48" s="9"/>
      <c r="AI48" s="9"/>
      <c r="AJ48" s="9"/>
    </row>
    <row r="49" spans="1:36" s="10" customFormat="1" ht="31.5" customHeight="1" x14ac:dyDescent="0.25">
      <c r="A49" s="154" t="s">
        <v>77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F49" s="18"/>
      <c r="AG49" s="9"/>
      <c r="AH49" s="9"/>
      <c r="AI49" s="9"/>
      <c r="AJ49" s="9"/>
    </row>
    <row r="50" spans="1:36" s="10" customFormat="1" x14ac:dyDescent="0.25">
      <c r="A50" s="78" t="s">
        <v>27</v>
      </c>
      <c r="B50" s="79">
        <f>B51</f>
        <v>764.3</v>
      </c>
      <c r="C50" s="79">
        <f>C51</f>
        <v>0</v>
      </c>
      <c r="D50" s="79">
        <f>D51</f>
        <v>0</v>
      </c>
      <c r="E50" s="79">
        <f>E51</f>
        <v>0</v>
      </c>
      <c r="F50" s="121">
        <f>E50/B50*100</f>
        <v>0</v>
      </c>
      <c r="G50" s="121" t="e">
        <f>E50/C50*100</f>
        <v>#DIV/0!</v>
      </c>
      <c r="H50" s="79">
        <f t="shared" ref="H50:AE50" si="31">H51</f>
        <v>0</v>
      </c>
      <c r="I50" s="79">
        <f t="shared" si="31"/>
        <v>0</v>
      </c>
      <c r="J50" s="79">
        <f t="shared" si="31"/>
        <v>0</v>
      </c>
      <c r="K50" s="79">
        <f t="shared" si="31"/>
        <v>0</v>
      </c>
      <c r="L50" s="79">
        <f t="shared" si="31"/>
        <v>0</v>
      </c>
      <c r="M50" s="79">
        <f t="shared" si="31"/>
        <v>0</v>
      </c>
      <c r="N50" s="79">
        <f t="shared" si="31"/>
        <v>0</v>
      </c>
      <c r="O50" s="79">
        <f t="shared" si="31"/>
        <v>0</v>
      </c>
      <c r="P50" s="79">
        <f t="shared" si="31"/>
        <v>0</v>
      </c>
      <c r="Q50" s="79">
        <f t="shared" si="31"/>
        <v>0</v>
      </c>
      <c r="R50" s="79">
        <f t="shared" si="31"/>
        <v>0</v>
      </c>
      <c r="S50" s="79">
        <f t="shared" si="31"/>
        <v>0</v>
      </c>
      <c r="T50" s="79">
        <f t="shared" si="31"/>
        <v>0</v>
      </c>
      <c r="U50" s="79">
        <f t="shared" si="31"/>
        <v>0</v>
      </c>
      <c r="V50" s="79">
        <f t="shared" si="31"/>
        <v>0</v>
      </c>
      <c r="W50" s="79">
        <f t="shared" si="31"/>
        <v>0</v>
      </c>
      <c r="X50" s="79">
        <f t="shared" si="31"/>
        <v>0</v>
      </c>
      <c r="Y50" s="79">
        <f t="shared" si="31"/>
        <v>0</v>
      </c>
      <c r="Z50" s="79">
        <f t="shared" si="31"/>
        <v>0</v>
      </c>
      <c r="AA50" s="79">
        <f t="shared" si="31"/>
        <v>0</v>
      </c>
      <c r="AB50" s="79">
        <f t="shared" si="31"/>
        <v>0</v>
      </c>
      <c r="AC50" s="79">
        <f t="shared" si="31"/>
        <v>0</v>
      </c>
      <c r="AD50" s="79">
        <f t="shared" si="31"/>
        <v>764.3</v>
      </c>
      <c r="AE50" s="79">
        <f t="shared" si="31"/>
        <v>0</v>
      </c>
      <c r="AF50" s="79"/>
      <c r="AG50" s="9"/>
      <c r="AH50" s="9"/>
      <c r="AI50" s="9"/>
      <c r="AJ50" s="9"/>
    </row>
    <row r="51" spans="1:36" s="10" customFormat="1" x14ac:dyDescent="0.3">
      <c r="A51" s="77" t="s">
        <v>24</v>
      </c>
      <c r="B51" s="24">
        <f>H51+J51+L51+N51+P51+R51+T51+V51+X51+Z51+AB51+AD51</f>
        <v>764.3</v>
      </c>
      <c r="C51" s="24">
        <f>H51+J51+L51+N51+P51+R51+T51</f>
        <v>0</v>
      </c>
      <c r="D51" s="24">
        <f>E51</f>
        <v>0</v>
      </c>
      <c r="E51" s="24">
        <f>I51+K51+M51+O51+Q51+S51+U51+W51+Y51+AA51+AC51+AE51</f>
        <v>0</v>
      </c>
      <c r="F51" s="24">
        <f>E51/B51*100</f>
        <v>0</v>
      </c>
      <c r="G51" s="24" t="e">
        <f>E51/C51*100</f>
        <v>#DIV/0!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>
        <v>764.3</v>
      </c>
      <c r="AE51" s="24"/>
      <c r="AF51" s="18"/>
      <c r="AG51" s="9"/>
      <c r="AH51" s="9"/>
      <c r="AI51" s="9"/>
      <c r="AJ51" s="9"/>
    </row>
    <row r="52" spans="1:36" s="10" customFormat="1" ht="33" customHeight="1" x14ac:dyDescent="0.25">
      <c r="A52" s="151" t="s">
        <v>34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3"/>
      <c r="AF52" s="18"/>
      <c r="AG52" s="9"/>
      <c r="AH52" s="9"/>
      <c r="AI52" s="9"/>
      <c r="AJ52" s="9"/>
    </row>
    <row r="53" spans="1:36" s="54" customFormat="1" ht="71.25" customHeight="1" x14ac:dyDescent="0.25">
      <c r="A53" s="52" t="s">
        <v>67</v>
      </c>
      <c r="B53" s="62">
        <f>B54+B55</f>
        <v>55537.699980000005</v>
      </c>
      <c r="C53" s="62">
        <f>C54+C55</f>
        <v>34931.071779999998</v>
      </c>
      <c r="D53" s="62">
        <f>D54+D55</f>
        <v>30715.153019999998</v>
      </c>
      <c r="E53" s="62">
        <f>E54+E55</f>
        <v>30715.153019999998</v>
      </c>
      <c r="F53" s="62">
        <f>IFERROR(E53/B53*100,0)</f>
        <v>55.305050499140229</v>
      </c>
      <c r="G53" s="62">
        <f>IFERROR(E53/C53*100,0)</f>
        <v>87.930748914455435</v>
      </c>
      <c r="H53" s="62">
        <f t="shared" ref="H53:AE53" si="32">H54+H55</f>
        <v>3620.2504300000001</v>
      </c>
      <c r="I53" s="62">
        <f t="shared" si="32"/>
        <v>3251.9094800000003</v>
      </c>
      <c r="J53" s="62">
        <f t="shared" si="32"/>
        <v>6081.1408799999999</v>
      </c>
      <c r="K53" s="62">
        <f t="shared" si="32"/>
        <v>5879.7689399999999</v>
      </c>
      <c r="L53" s="62">
        <f t="shared" si="32"/>
        <v>4682.1102100000007</v>
      </c>
      <c r="M53" s="62">
        <f t="shared" si="32"/>
        <v>3924.5647200000003</v>
      </c>
      <c r="N53" s="62">
        <f t="shared" si="32"/>
        <v>5194.0547500000002</v>
      </c>
      <c r="O53" s="62">
        <f t="shared" si="32"/>
        <v>4672.0788300000004</v>
      </c>
      <c r="P53" s="62">
        <f t="shared" si="32"/>
        <v>5110.7934999999998</v>
      </c>
      <c r="Q53" s="62">
        <f t="shared" si="32"/>
        <v>4652.5125699999999</v>
      </c>
      <c r="R53" s="62">
        <f t="shared" si="32"/>
        <v>5280.1378500000001</v>
      </c>
      <c r="S53" s="62">
        <f t="shared" si="32"/>
        <v>4933.0688700000001</v>
      </c>
      <c r="T53" s="62">
        <f t="shared" si="32"/>
        <v>4962.5841600000003</v>
      </c>
      <c r="U53" s="62">
        <f t="shared" si="32"/>
        <v>3401.2496099999998</v>
      </c>
      <c r="V53" s="62">
        <f t="shared" si="32"/>
        <v>4566.7744700000003</v>
      </c>
      <c r="W53" s="62">
        <f t="shared" si="32"/>
        <v>0</v>
      </c>
      <c r="X53" s="62">
        <f t="shared" si="32"/>
        <v>4417.1265000000003</v>
      </c>
      <c r="Y53" s="62">
        <f t="shared" si="32"/>
        <v>0</v>
      </c>
      <c r="Z53" s="62">
        <f t="shared" si="32"/>
        <v>4264.0776700000006</v>
      </c>
      <c r="AA53" s="62">
        <f t="shared" si="32"/>
        <v>0</v>
      </c>
      <c r="AB53" s="62">
        <f t="shared" si="32"/>
        <v>4338.8454300000003</v>
      </c>
      <c r="AC53" s="62">
        <f t="shared" si="32"/>
        <v>0</v>
      </c>
      <c r="AD53" s="62">
        <f t="shared" si="32"/>
        <v>3019.80413</v>
      </c>
      <c r="AE53" s="62">
        <f t="shared" si="32"/>
        <v>0</v>
      </c>
      <c r="AF53" s="62"/>
      <c r="AG53" s="60">
        <f t="shared" ref="AG53:AG76" si="33">H53+J53+L53+N53+P53+R53+T53+V53+X53+Z53+AB53+AD53</f>
        <v>55537.699979999998</v>
      </c>
      <c r="AH53" s="60">
        <f t="shared" ref="AH53:AH76" si="34">H53+J53+L53+N53+P53+R53+T53+V53+X53</f>
        <v>43914.972750000001</v>
      </c>
      <c r="AI53" s="60">
        <f t="shared" ref="AI53:AI76" si="35">I53+K53+M53+O53+Q53+S53+U53+W53+Y53+AA53+AC53+AE53</f>
        <v>30715.153019999998</v>
      </c>
      <c r="AJ53" s="60">
        <f t="shared" ref="AJ53:AJ76" si="36">E53-C53</f>
        <v>-4215.9187600000005</v>
      </c>
    </row>
    <row r="54" spans="1:36" s="10" customFormat="1" ht="37.5" x14ac:dyDescent="0.3">
      <c r="A54" s="15" t="s">
        <v>23</v>
      </c>
      <c r="B54" s="55">
        <f t="shared" ref="B54:E57" si="37">B61+B73</f>
        <v>36058</v>
      </c>
      <c r="C54" s="55">
        <f t="shared" si="37"/>
        <v>19581.753819999998</v>
      </c>
      <c r="D54" s="55">
        <f t="shared" si="37"/>
        <v>16916.214540000001</v>
      </c>
      <c r="E54" s="55">
        <f t="shared" si="37"/>
        <v>16916.214540000001</v>
      </c>
      <c r="F54" s="23">
        <f>IFERROR(E54/B54*100,0)</f>
        <v>46.913901325642023</v>
      </c>
      <c r="G54" s="23">
        <f>IFERROR(E54/C54*100,0)</f>
        <v>86.387637672793517</v>
      </c>
      <c r="H54" s="55">
        <f t="shared" ref="H54:AE54" si="38">H61+H73</f>
        <v>690.92506000000003</v>
      </c>
      <c r="I54" s="55">
        <f t="shared" si="38"/>
        <v>499.03919999999999</v>
      </c>
      <c r="J54" s="55">
        <f t="shared" si="38"/>
        <v>3221.8736100000001</v>
      </c>
      <c r="K54" s="55">
        <f t="shared" si="38"/>
        <v>2952.09717</v>
      </c>
      <c r="L54" s="55">
        <f t="shared" si="38"/>
        <v>2550.9812400000001</v>
      </c>
      <c r="M54" s="55">
        <f t="shared" si="38"/>
        <v>1817.33168</v>
      </c>
      <c r="N54" s="55">
        <f t="shared" si="38"/>
        <v>2474.7418200000002</v>
      </c>
      <c r="O54" s="55">
        <f t="shared" si="38"/>
        <v>1921.1443400000001</v>
      </c>
      <c r="P54" s="55">
        <f t="shared" si="38"/>
        <v>4077.5219400000001</v>
      </c>
      <c r="Q54" s="55">
        <f t="shared" si="38"/>
        <v>3589.5569300000002</v>
      </c>
      <c r="R54" s="55">
        <f t="shared" si="38"/>
        <v>3927.1592500000002</v>
      </c>
      <c r="S54" s="55">
        <f t="shared" si="38"/>
        <v>3596.6313500000001</v>
      </c>
      <c r="T54" s="55">
        <f t="shared" si="38"/>
        <v>2638.5509000000002</v>
      </c>
      <c r="U54" s="55">
        <f t="shared" si="38"/>
        <v>2540.4138699999999</v>
      </c>
      <c r="V54" s="55">
        <f t="shared" si="38"/>
        <v>3402.8335699999998</v>
      </c>
      <c r="W54" s="55">
        <f t="shared" si="38"/>
        <v>0</v>
      </c>
      <c r="X54" s="55">
        <f t="shared" si="38"/>
        <v>3555.2925</v>
      </c>
      <c r="Y54" s="55">
        <f t="shared" si="38"/>
        <v>0</v>
      </c>
      <c r="Z54" s="55">
        <f t="shared" si="38"/>
        <v>3281.9876800000002</v>
      </c>
      <c r="AA54" s="55">
        <f t="shared" si="38"/>
        <v>0</v>
      </c>
      <c r="AB54" s="55">
        <f t="shared" si="38"/>
        <v>3489.1015400000001</v>
      </c>
      <c r="AC54" s="55">
        <f t="shared" si="38"/>
        <v>0</v>
      </c>
      <c r="AD54" s="55">
        <f t="shared" si="38"/>
        <v>2747.03089</v>
      </c>
      <c r="AE54" s="55">
        <f t="shared" si="38"/>
        <v>0</v>
      </c>
      <c r="AF54" s="18"/>
      <c r="AG54" s="9">
        <f t="shared" si="33"/>
        <v>36058</v>
      </c>
      <c r="AH54" s="9">
        <f t="shared" si="34"/>
        <v>26539.879889999997</v>
      </c>
      <c r="AI54" s="9">
        <f t="shared" si="35"/>
        <v>16916.214540000001</v>
      </c>
      <c r="AJ54" s="9">
        <f t="shared" si="36"/>
        <v>-2665.5392799999972</v>
      </c>
    </row>
    <row r="55" spans="1:36" s="10" customFormat="1" x14ac:dyDescent="0.3">
      <c r="A55" s="20" t="s">
        <v>24</v>
      </c>
      <c r="B55" s="55">
        <f t="shared" si="37"/>
        <v>19479.699980000001</v>
      </c>
      <c r="C55" s="55">
        <f t="shared" si="37"/>
        <v>15349.317959999998</v>
      </c>
      <c r="D55" s="55">
        <f t="shared" si="37"/>
        <v>13798.938479999999</v>
      </c>
      <c r="E55" s="55">
        <f t="shared" si="37"/>
        <v>13798.938479999999</v>
      </c>
      <c r="F55" s="23">
        <f>IFERROR(E55/B55*100,0)</f>
        <v>70.837530835523665</v>
      </c>
      <c r="G55" s="23">
        <f>IFERROR(E55/C55*100,0)</f>
        <v>89.899359150417908</v>
      </c>
      <c r="H55" s="55">
        <f t="shared" ref="H55:AE55" si="39">H62+H74</f>
        <v>2929.32537</v>
      </c>
      <c r="I55" s="55">
        <f t="shared" si="39"/>
        <v>2752.8702800000001</v>
      </c>
      <c r="J55" s="55">
        <f t="shared" si="39"/>
        <v>2859.2672699999998</v>
      </c>
      <c r="K55" s="55">
        <f t="shared" si="39"/>
        <v>2927.6717699999999</v>
      </c>
      <c r="L55" s="55">
        <f t="shared" si="39"/>
        <v>2131.1289700000002</v>
      </c>
      <c r="M55" s="55">
        <f t="shared" si="39"/>
        <v>2107.2330400000001</v>
      </c>
      <c r="N55" s="55">
        <f t="shared" si="39"/>
        <v>2719.3129300000001</v>
      </c>
      <c r="O55" s="55">
        <f t="shared" si="39"/>
        <v>2750.9344900000001</v>
      </c>
      <c r="P55" s="55">
        <f t="shared" si="39"/>
        <v>1033.2715599999999</v>
      </c>
      <c r="Q55" s="55">
        <f t="shared" si="39"/>
        <v>1062.9556399999999</v>
      </c>
      <c r="R55" s="55">
        <f t="shared" si="39"/>
        <v>1352.9785999999999</v>
      </c>
      <c r="S55" s="55">
        <f t="shared" si="39"/>
        <v>1336.4375199999999</v>
      </c>
      <c r="T55" s="55">
        <f t="shared" si="39"/>
        <v>2324.0332600000002</v>
      </c>
      <c r="U55" s="55">
        <f t="shared" si="39"/>
        <v>860.83573999999999</v>
      </c>
      <c r="V55" s="55">
        <f t="shared" si="39"/>
        <v>1163.9409000000001</v>
      </c>
      <c r="W55" s="55">
        <f t="shared" si="39"/>
        <v>0</v>
      </c>
      <c r="X55" s="55">
        <f t="shared" si="39"/>
        <v>861.83400000000006</v>
      </c>
      <c r="Y55" s="55">
        <f t="shared" si="39"/>
        <v>0</v>
      </c>
      <c r="Z55" s="55">
        <f t="shared" si="39"/>
        <v>982.08998999999994</v>
      </c>
      <c r="AA55" s="55">
        <f t="shared" si="39"/>
        <v>0</v>
      </c>
      <c r="AB55" s="55">
        <f t="shared" si="39"/>
        <v>849.74388999999996</v>
      </c>
      <c r="AC55" s="55">
        <f t="shared" si="39"/>
        <v>0</v>
      </c>
      <c r="AD55" s="55">
        <f t="shared" si="39"/>
        <v>272.77323999999999</v>
      </c>
      <c r="AE55" s="55">
        <f t="shared" si="39"/>
        <v>0</v>
      </c>
      <c r="AF55" s="18"/>
      <c r="AG55" s="9">
        <f t="shared" si="33"/>
        <v>19479.699980000001</v>
      </c>
      <c r="AH55" s="9">
        <f t="shared" si="34"/>
        <v>17375.092860000001</v>
      </c>
      <c r="AI55" s="9">
        <f t="shared" si="35"/>
        <v>13798.938480000001</v>
      </c>
      <c r="AJ55" s="9">
        <f t="shared" si="36"/>
        <v>-1550.3794799999996</v>
      </c>
    </row>
    <row r="56" spans="1:36" s="82" customFormat="1" ht="37.5" x14ac:dyDescent="0.3">
      <c r="A56" s="84" t="s">
        <v>25</v>
      </c>
      <c r="B56" s="89">
        <f t="shared" si="37"/>
        <v>1897.8000000000002</v>
      </c>
      <c r="C56" s="89">
        <f t="shared" si="37"/>
        <v>1897.8000000000002</v>
      </c>
      <c r="D56" s="89">
        <f t="shared" si="37"/>
        <v>1893.4003300000002</v>
      </c>
      <c r="E56" s="89">
        <f t="shared" si="37"/>
        <v>1893.4003300000002</v>
      </c>
      <c r="F56" s="89">
        <f>IFERROR(E56/B56*100,0)</f>
        <v>99.768169986299924</v>
      </c>
      <c r="G56" s="89">
        <f>IFERROR(E56/C56*100,0)</f>
        <v>99.768169986299924</v>
      </c>
      <c r="H56" s="89">
        <f t="shared" ref="H56:AE56" si="40">H63+H75</f>
        <v>1286.9308000000001</v>
      </c>
      <c r="I56" s="89">
        <f t="shared" si="40"/>
        <v>1286.9308000000001</v>
      </c>
      <c r="J56" s="89">
        <f t="shared" si="40"/>
        <v>568.4692</v>
      </c>
      <c r="K56" s="89">
        <f t="shared" si="40"/>
        <v>568.4692</v>
      </c>
      <c r="L56" s="89">
        <f t="shared" si="40"/>
        <v>0</v>
      </c>
      <c r="M56" s="89">
        <f t="shared" si="40"/>
        <v>0</v>
      </c>
      <c r="N56" s="89">
        <f t="shared" si="40"/>
        <v>0</v>
      </c>
      <c r="O56" s="89">
        <f t="shared" si="40"/>
        <v>0</v>
      </c>
      <c r="P56" s="89">
        <f t="shared" si="40"/>
        <v>42.4</v>
      </c>
      <c r="Q56" s="89">
        <f t="shared" si="40"/>
        <v>11.312110000000001</v>
      </c>
      <c r="R56" s="89">
        <f t="shared" si="40"/>
        <v>0</v>
      </c>
      <c r="S56" s="89">
        <f t="shared" si="40"/>
        <v>21.113219999999998</v>
      </c>
      <c r="T56" s="89">
        <f t="shared" si="40"/>
        <v>0</v>
      </c>
      <c r="U56" s="89">
        <f t="shared" si="40"/>
        <v>5.5750000000000002</v>
      </c>
      <c r="V56" s="89">
        <f t="shared" si="40"/>
        <v>0</v>
      </c>
      <c r="W56" s="89">
        <f t="shared" si="40"/>
        <v>0</v>
      </c>
      <c r="X56" s="89">
        <f t="shared" si="40"/>
        <v>0</v>
      </c>
      <c r="Y56" s="89">
        <f t="shared" si="40"/>
        <v>0</v>
      </c>
      <c r="Z56" s="89">
        <f t="shared" si="40"/>
        <v>0</v>
      </c>
      <c r="AA56" s="89">
        <f t="shared" si="40"/>
        <v>0</v>
      </c>
      <c r="AB56" s="89">
        <f t="shared" si="40"/>
        <v>0</v>
      </c>
      <c r="AC56" s="89">
        <f t="shared" si="40"/>
        <v>0</v>
      </c>
      <c r="AD56" s="89">
        <f t="shared" si="40"/>
        <v>0</v>
      </c>
      <c r="AE56" s="89">
        <f t="shared" si="40"/>
        <v>0</v>
      </c>
      <c r="AF56" s="90"/>
      <c r="AG56" s="87">
        <f t="shared" si="33"/>
        <v>1897.8000000000002</v>
      </c>
      <c r="AH56" s="87">
        <f t="shared" si="34"/>
        <v>1897.8000000000002</v>
      </c>
      <c r="AI56" s="87">
        <f t="shared" si="35"/>
        <v>1893.4003300000002</v>
      </c>
      <c r="AJ56" s="87">
        <f t="shared" si="36"/>
        <v>-4.3996700000000146</v>
      </c>
    </row>
    <row r="57" spans="1:36" s="10" customFormat="1" x14ac:dyDescent="0.3">
      <c r="A57" s="20" t="s">
        <v>57</v>
      </c>
      <c r="B57" s="55">
        <f t="shared" si="37"/>
        <v>0</v>
      </c>
      <c r="C57" s="55">
        <f t="shared" si="37"/>
        <v>0</v>
      </c>
      <c r="D57" s="55">
        <f t="shared" si="37"/>
        <v>0</v>
      </c>
      <c r="E57" s="55">
        <f t="shared" si="37"/>
        <v>0</v>
      </c>
      <c r="F57" s="55">
        <f>IFERROR(D57/B57*100,0)</f>
        <v>0</v>
      </c>
      <c r="G57" s="55">
        <f>IFERROR(F57/B57*100,0)</f>
        <v>0</v>
      </c>
      <c r="H57" s="55">
        <f t="shared" ref="H57:AE57" si="41">H64+H76</f>
        <v>0</v>
      </c>
      <c r="I57" s="55">
        <f t="shared" si="41"/>
        <v>0</v>
      </c>
      <c r="J57" s="55">
        <f t="shared" si="41"/>
        <v>0</v>
      </c>
      <c r="K57" s="55">
        <f t="shared" si="41"/>
        <v>0</v>
      </c>
      <c r="L57" s="55">
        <f t="shared" si="41"/>
        <v>0</v>
      </c>
      <c r="M57" s="55">
        <f t="shared" si="41"/>
        <v>0</v>
      </c>
      <c r="N57" s="55">
        <f t="shared" si="41"/>
        <v>0</v>
      </c>
      <c r="O57" s="55">
        <f t="shared" si="41"/>
        <v>0</v>
      </c>
      <c r="P57" s="55">
        <f t="shared" si="41"/>
        <v>0</v>
      </c>
      <c r="Q57" s="55">
        <f t="shared" si="41"/>
        <v>0</v>
      </c>
      <c r="R57" s="55">
        <f t="shared" si="41"/>
        <v>0</v>
      </c>
      <c r="S57" s="55">
        <f t="shared" si="41"/>
        <v>0</v>
      </c>
      <c r="T57" s="55">
        <f t="shared" si="41"/>
        <v>0</v>
      </c>
      <c r="U57" s="55">
        <f t="shared" si="41"/>
        <v>0</v>
      </c>
      <c r="V57" s="55">
        <f t="shared" si="41"/>
        <v>0</v>
      </c>
      <c r="W57" s="55">
        <f t="shared" si="41"/>
        <v>0</v>
      </c>
      <c r="X57" s="55">
        <f t="shared" si="41"/>
        <v>0</v>
      </c>
      <c r="Y57" s="55">
        <f t="shared" si="41"/>
        <v>0</v>
      </c>
      <c r="Z57" s="55">
        <f t="shared" si="41"/>
        <v>0</v>
      </c>
      <c r="AA57" s="55">
        <f t="shared" si="41"/>
        <v>0</v>
      </c>
      <c r="AB57" s="55">
        <f t="shared" si="41"/>
        <v>0</v>
      </c>
      <c r="AC57" s="55">
        <f t="shared" si="41"/>
        <v>0</v>
      </c>
      <c r="AD57" s="55">
        <f t="shared" si="41"/>
        <v>0</v>
      </c>
      <c r="AE57" s="55">
        <f t="shared" si="41"/>
        <v>0</v>
      </c>
      <c r="AF57" s="18"/>
      <c r="AG57" s="9">
        <f t="shared" si="33"/>
        <v>0</v>
      </c>
      <c r="AH57" s="9">
        <f t="shared" si="34"/>
        <v>0</v>
      </c>
      <c r="AI57" s="9">
        <f t="shared" si="35"/>
        <v>0</v>
      </c>
      <c r="AJ57" s="9">
        <f t="shared" si="36"/>
        <v>0</v>
      </c>
    </row>
    <row r="58" spans="1:36" s="45" customFormat="1" ht="35.25" customHeight="1" x14ac:dyDescent="0.3">
      <c r="A58" s="141" t="s">
        <v>68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  <c r="AF58" s="63"/>
      <c r="AG58" s="38">
        <f t="shared" si="33"/>
        <v>0</v>
      </c>
      <c r="AH58" s="38">
        <f t="shared" si="34"/>
        <v>0</v>
      </c>
      <c r="AI58" s="38">
        <f t="shared" si="35"/>
        <v>0</v>
      </c>
      <c r="AJ58" s="38">
        <f t="shared" si="36"/>
        <v>0</v>
      </c>
    </row>
    <row r="59" spans="1:36" s="10" customFormat="1" x14ac:dyDescent="0.3">
      <c r="A59" s="19" t="s">
        <v>27</v>
      </c>
      <c r="B59" s="23">
        <f>B61+B62+B64</f>
        <v>49169.499980000001</v>
      </c>
      <c r="C59" s="23">
        <f>C61+C62+C64</f>
        <v>30540.394779999995</v>
      </c>
      <c r="D59" s="23">
        <f>D61+D62+D64</f>
        <v>26415.04724</v>
      </c>
      <c r="E59" s="23">
        <f>E61+E62+E64</f>
        <v>26415.04724</v>
      </c>
      <c r="F59" s="23">
        <f t="shared" ref="F59:F64" si="42">IFERROR(E59/B59*100,0)</f>
        <v>53.722423963523092</v>
      </c>
      <c r="G59" s="23">
        <f t="shared" ref="G59:G64" si="43">IFERROR(E59/C59*100,0)</f>
        <v>86.492160400291993</v>
      </c>
      <c r="H59" s="23">
        <f t="shared" ref="H59:AE59" si="44">H61+H62+H64</f>
        <v>2910.8554300000001</v>
      </c>
      <c r="I59" s="23">
        <f t="shared" si="44"/>
        <v>2718.9695700000002</v>
      </c>
      <c r="J59" s="23">
        <f t="shared" si="44"/>
        <v>5659.8038799999995</v>
      </c>
      <c r="K59" s="23">
        <f t="shared" si="44"/>
        <v>5390.0274399999998</v>
      </c>
      <c r="L59" s="23">
        <f t="shared" si="44"/>
        <v>4124.0872099999997</v>
      </c>
      <c r="M59" s="23">
        <f t="shared" si="44"/>
        <v>3390.4376499999998</v>
      </c>
      <c r="N59" s="23">
        <f t="shared" si="44"/>
        <v>4258.1687500000007</v>
      </c>
      <c r="O59" s="23">
        <f t="shared" si="44"/>
        <v>3704.5712700000004</v>
      </c>
      <c r="P59" s="23">
        <f t="shared" si="44"/>
        <v>4716.7385000000004</v>
      </c>
      <c r="Q59" s="23">
        <f t="shared" si="44"/>
        <v>4228.7734900000005</v>
      </c>
      <c r="R59" s="23">
        <f t="shared" si="44"/>
        <v>4772.3818499999998</v>
      </c>
      <c r="S59" s="23">
        <f t="shared" si="44"/>
        <v>4441.8539500000006</v>
      </c>
      <c r="T59" s="23">
        <f t="shared" si="44"/>
        <v>4098.35916</v>
      </c>
      <c r="U59" s="23">
        <f t="shared" si="44"/>
        <v>2540.4138699999999</v>
      </c>
      <c r="V59" s="23">
        <f t="shared" si="44"/>
        <v>4123.6204699999998</v>
      </c>
      <c r="W59" s="23">
        <f t="shared" si="44"/>
        <v>0</v>
      </c>
      <c r="X59" s="23">
        <f t="shared" si="44"/>
        <v>4151.4925000000003</v>
      </c>
      <c r="Y59" s="23">
        <f t="shared" si="44"/>
        <v>0</v>
      </c>
      <c r="Z59" s="23">
        <f t="shared" si="44"/>
        <v>3740.4266700000003</v>
      </c>
      <c r="AA59" s="23">
        <f t="shared" si="44"/>
        <v>0</v>
      </c>
      <c r="AB59" s="23">
        <f t="shared" si="44"/>
        <v>3833.88643</v>
      </c>
      <c r="AC59" s="23">
        <f t="shared" si="44"/>
        <v>0</v>
      </c>
      <c r="AD59" s="23">
        <f t="shared" si="44"/>
        <v>2779.67913</v>
      </c>
      <c r="AE59" s="23">
        <f t="shared" si="44"/>
        <v>0</v>
      </c>
      <c r="AF59" s="23"/>
      <c r="AG59" s="9">
        <f t="shared" si="33"/>
        <v>49169.499979999993</v>
      </c>
      <c r="AH59" s="9">
        <f t="shared" si="34"/>
        <v>38815.507749999997</v>
      </c>
      <c r="AI59" s="9">
        <f t="shared" si="35"/>
        <v>26415.04724</v>
      </c>
      <c r="AJ59" s="9">
        <f t="shared" si="36"/>
        <v>-4125.3475399999952</v>
      </c>
    </row>
    <row r="60" spans="1:36" s="31" customFormat="1" x14ac:dyDescent="0.3">
      <c r="A60" s="20" t="s">
        <v>22</v>
      </c>
      <c r="B60" s="17">
        <v>0</v>
      </c>
      <c r="C60" s="17">
        <v>0</v>
      </c>
      <c r="D60" s="17">
        <f>E60</f>
        <v>0</v>
      </c>
      <c r="E60" s="17">
        <v>0</v>
      </c>
      <c r="F60" s="17">
        <f t="shared" si="42"/>
        <v>0</v>
      </c>
      <c r="G60" s="17">
        <f t="shared" si="43"/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/>
      <c r="AG60" s="32">
        <f t="shared" si="33"/>
        <v>0</v>
      </c>
      <c r="AH60" s="32">
        <f t="shared" si="34"/>
        <v>0</v>
      </c>
      <c r="AI60" s="32">
        <f t="shared" si="35"/>
        <v>0</v>
      </c>
      <c r="AJ60" s="32">
        <f t="shared" si="36"/>
        <v>0</v>
      </c>
    </row>
    <row r="61" spans="1:36" s="31" customFormat="1" ht="45" customHeight="1" x14ac:dyDescent="0.3">
      <c r="A61" s="15" t="s">
        <v>23</v>
      </c>
      <c r="B61" s="17">
        <f t="shared" ref="B61:E63" si="45">B67</f>
        <v>36058</v>
      </c>
      <c r="C61" s="17">
        <f t="shared" si="45"/>
        <v>19581.753819999998</v>
      </c>
      <c r="D61" s="17">
        <f t="shared" si="45"/>
        <v>16916.214540000001</v>
      </c>
      <c r="E61" s="17">
        <f t="shared" si="45"/>
        <v>16916.214540000001</v>
      </c>
      <c r="F61" s="17">
        <f t="shared" si="42"/>
        <v>46.913901325642023</v>
      </c>
      <c r="G61" s="17">
        <f t="shared" si="43"/>
        <v>86.387637672793517</v>
      </c>
      <c r="H61" s="17">
        <f t="shared" ref="H61:AE61" si="46">H67</f>
        <v>690.92506000000003</v>
      </c>
      <c r="I61" s="17">
        <f t="shared" si="46"/>
        <v>499.03919999999999</v>
      </c>
      <c r="J61" s="17">
        <f t="shared" si="46"/>
        <v>3221.8736100000001</v>
      </c>
      <c r="K61" s="17">
        <f t="shared" si="46"/>
        <v>2952.09717</v>
      </c>
      <c r="L61" s="17">
        <f t="shared" si="46"/>
        <v>2550.9812400000001</v>
      </c>
      <c r="M61" s="17">
        <f t="shared" si="46"/>
        <v>1817.33168</v>
      </c>
      <c r="N61" s="17">
        <f t="shared" si="46"/>
        <v>2474.7418200000002</v>
      </c>
      <c r="O61" s="17">
        <f t="shared" si="46"/>
        <v>1921.1443400000001</v>
      </c>
      <c r="P61" s="17">
        <f t="shared" si="46"/>
        <v>4077.5219400000001</v>
      </c>
      <c r="Q61" s="17">
        <f t="shared" si="46"/>
        <v>3589.5569300000002</v>
      </c>
      <c r="R61" s="17">
        <f t="shared" si="46"/>
        <v>3927.1592500000002</v>
      </c>
      <c r="S61" s="17">
        <f t="shared" si="46"/>
        <v>3596.6313500000001</v>
      </c>
      <c r="T61" s="17">
        <f t="shared" si="46"/>
        <v>2638.5509000000002</v>
      </c>
      <c r="U61" s="17">
        <f t="shared" si="46"/>
        <v>2540.4138699999999</v>
      </c>
      <c r="V61" s="17">
        <f t="shared" si="46"/>
        <v>3402.8335699999998</v>
      </c>
      <c r="W61" s="17">
        <f t="shared" si="46"/>
        <v>0</v>
      </c>
      <c r="X61" s="17">
        <f t="shared" si="46"/>
        <v>3555.2925</v>
      </c>
      <c r="Y61" s="17">
        <f t="shared" si="46"/>
        <v>0</v>
      </c>
      <c r="Z61" s="17">
        <f t="shared" si="46"/>
        <v>3281.9876800000002</v>
      </c>
      <c r="AA61" s="17">
        <f t="shared" si="46"/>
        <v>0</v>
      </c>
      <c r="AB61" s="17">
        <f t="shared" si="46"/>
        <v>3489.1015400000001</v>
      </c>
      <c r="AC61" s="17">
        <f t="shared" si="46"/>
        <v>0</v>
      </c>
      <c r="AD61" s="17">
        <f t="shared" si="46"/>
        <v>2747.03089</v>
      </c>
      <c r="AE61" s="17">
        <f t="shared" si="46"/>
        <v>0</v>
      </c>
      <c r="AF61" s="17"/>
      <c r="AG61" s="32">
        <f t="shared" si="33"/>
        <v>36058</v>
      </c>
      <c r="AH61" s="32">
        <f t="shared" si="34"/>
        <v>26539.879889999997</v>
      </c>
      <c r="AI61" s="32">
        <f t="shared" si="35"/>
        <v>16916.214540000001</v>
      </c>
      <c r="AJ61" s="32">
        <f t="shared" si="36"/>
        <v>-2665.5392799999972</v>
      </c>
    </row>
    <row r="62" spans="1:36" s="31" customFormat="1" x14ac:dyDescent="0.3">
      <c r="A62" s="20" t="s">
        <v>24</v>
      </c>
      <c r="B62" s="24">
        <f t="shared" si="45"/>
        <v>13111.499980000001</v>
      </c>
      <c r="C62" s="24">
        <f t="shared" si="45"/>
        <v>10958.640959999999</v>
      </c>
      <c r="D62" s="24">
        <f t="shared" si="45"/>
        <v>9498.832699999999</v>
      </c>
      <c r="E62" s="24">
        <f t="shared" si="45"/>
        <v>9498.832699999999</v>
      </c>
      <c r="F62" s="17">
        <f t="shared" si="42"/>
        <v>72.446575254466026</v>
      </c>
      <c r="G62" s="17">
        <f t="shared" si="43"/>
        <v>86.678929756632883</v>
      </c>
      <c r="H62" s="24">
        <f t="shared" ref="H62:AE62" si="47">H68</f>
        <v>2219.93037</v>
      </c>
      <c r="I62" s="24">
        <f t="shared" si="47"/>
        <v>2219.93037</v>
      </c>
      <c r="J62" s="24">
        <f t="shared" si="47"/>
        <v>2437.9302699999998</v>
      </c>
      <c r="K62" s="24">
        <f t="shared" si="47"/>
        <v>2437.9302699999998</v>
      </c>
      <c r="L62" s="24">
        <f t="shared" si="47"/>
        <v>1573.1059700000001</v>
      </c>
      <c r="M62" s="24">
        <f t="shared" si="47"/>
        <v>1573.1059700000001</v>
      </c>
      <c r="N62" s="24">
        <f t="shared" si="47"/>
        <v>1783.4269300000001</v>
      </c>
      <c r="O62" s="24">
        <f t="shared" si="47"/>
        <v>1783.4269300000001</v>
      </c>
      <c r="P62" s="24">
        <f t="shared" si="47"/>
        <v>639.21655999999996</v>
      </c>
      <c r="Q62" s="24">
        <f t="shared" si="47"/>
        <v>639.21655999999996</v>
      </c>
      <c r="R62" s="24">
        <f t="shared" si="47"/>
        <v>845.22260000000006</v>
      </c>
      <c r="S62" s="24">
        <f t="shared" si="47"/>
        <v>845.22260000000006</v>
      </c>
      <c r="T62" s="24">
        <f t="shared" si="47"/>
        <v>1459.80826</v>
      </c>
      <c r="U62" s="24">
        <f t="shared" si="47"/>
        <v>0</v>
      </c>
      <c r="V62" s="24">
        <f t="shared" si="47"/>
        <v>720.78689999999995</v>
      </c>
      <c r="W62" s="24">
        <f t="shared" si="47"/>
        <v>0</v>
      </c>
      <c r="X62" s="24">
        <f t="shared" si="47"/>
        <v>596.20000000000005</v>
      </c>
      <c r="Y62" s="24">
        <f t="shared" si="47"/>
        <v>0</v>
      </c>
      <c r="Z62" s="24">
        <f t="shared" si="47"/>
        <v>458.43898999999999</v>
      </c>
      <c r="AA62" s="24">
        <f t="shared" si="47"/>
        <v>0</v>
      </c>
      <c r="AB62" s="24">
        <f t="shared" si="47"/>
        <v>344.78489000000002</v>
      </c>
      <c r="AC62" s="24">
        <f t="shared" si="47"/>
        <v>0</v>
      </c>
      <c r="AD62" s="24">
        <f t="shared" si="47"/>
        <v>32.648240000000001</v>
      </c>
      <c r="AE62" s="24">
        <f t="shared" si="47"/>
        <v>0</v>
      </c>
      <c r="AF62" s="24"/>
      <c r="AG62" s="32">
        <f t="shared" si="33"/>
        <v>13111.499980000001</v>
      </c>
      <c r="AH62" s="32">
        <f t="shared" si="34"/>
        <v>12275.627859999999</v>
      </c>
      <c r="AI62" s="32">
        <f t="shared" si="35"/>
        <v>9498.832699999999</v>
      </c>
      <c r="AJ62" s="32">
        <f t="shared" si="36"/>
        <v>-1459.8082599999998</v>
      </c>
    </row>
    <row r="63" spans="1:36" s="83" customFormat="1" ht="37.5" x14ac:dyDescent="0.3">
      <c r="A63" s="84" t="s">
        <v>25</v>
      </c>
      <c r="B63" s="85">
        <f t="shared" si="45"/>
        <v>1897.8000000000002</v>
      </c>
      <c r="C63" s="85">
        <f t="shared" si="45"/>
        <v>1897.8000000000002</v>
      </c>
      <c r="D63" s="85">
        <f t="shared" si="45"/>
        <v>1893.4003300000002</v>
      </c>
      <c r="E63" s="85">
        <f t="shared" si="45"/>
        <v>1893.4003300000002</v>
      </c>
      <c r="F63" s="85">
        <f t="shared" si="42"/>
        <v>99.768169986299924</v>
      </c>
      <c r="G63" s="85">
        <f t="shared" si="43"/>
        <v>99.768169986299924</v>
      </c>
      <c r="H63" s="85">
        <f t="shared" ref="H63:AE63" si="48">H69</f>
        <v>1286.9308000000001</v>
      </c>
      <c r="I63" s="85">
        <f t="shared" si="48"/>
        <v>1286.9308000000001</v>
      </c>
      <c r="J63" s="85">
        <f t="shared" si="48"/>
        <v>568.4692</v>
      </c>
      <c r="K63" s="85">
        <f t="shared" si="48"/>
        <v>568.4692</v>
      </c>
      <c r="L63" s="85">
        <f t="shared" si="48"/>
        <v>0</v>
      </c>
      <c r="M63" s="85">
        <f t="shared" si="48"/>
        <v>0</v>
      </c>
      <c r="N63" s="85">
        <f t="shared" si="48"/>
        <v>0</v>
      </c>
      <c r="O63" s="85">
        <f t="shared" si="48"/>
        <v>0</v>
      </c>
      <c r="P63" s="85">
        <f t="shared" si="48"/>
        <v>42.4</v>
      </c>
      <c r="Q63" s="85">
        <f t="shared" si="48"/>
        <v>11.312110000000001</v>
      </c>
      <c r="R63" s="85">
        <f t="shared" si="48"/>
        <v>0</v>
      </c>
      <c r="S63" s="85">
        <f t="shared" si="48"/>
        <v>21.113219999999998</v>
      </c>
      <c r="T63" s="85">
        <f t="shared" si="48"/>
        <v>0</v>
      </c>
      <c r="U63" s="85">
        <f t="shared" si="48"/>
        <v>5.5750000000000002</v>
      </c>
      <c r="V63" s="85">
        <f t="shared" si="48"/>
        <v>0</v>
      </c>
      <c r="W63" s="85">
        <f t="shared" si="48"/>
        <v>0</v>
      </c>
      <c r="X63" s="85">
        <f t="shared" si="48"/>
        <v>0</v>
      </c>
      <c r="Y63" s="85">
        <f t="shared" si="48"/>
        <v>0</v>
      </c>
      <c r="Z63" s="85">
        <f t="shared" si="48"/>
        <v>0</v>
      </c>
      <c r="AA63" s="85">
        <f t="shared" si="48"/>
        <v>0</v>
      </c>
      <c r="AB63" s="85">
        <f t="shared" si="48"/>
        <v>0</v>
      </c>
      <c r="AC63" s="85">
        <f t="shared" si="48"/>
        <v>0</v>
      </c>
      <c r="AD63" s="85">
        <f t="shared" si="48"/>
        <v>0</v>
      </c>
      <c r="AE63" s="85">
        <f t="shared" si="48"/>
        <v>0</v>
      </c>
      <c r="AF63" s="85"/>
      <c r="AG63" s="88">
        <f t="shared" si="33"/>
        <v>1897.8000000000002</v>
      </c>
      <c r="AH63" s="88">
        <f t="shared" si="34"/>
        <v>1897.8000000000002</v>
      </c>
      <c r="AI63" s="88">
        <f t="shared" si="35"/>
        <v>1893.4003300000002</v>
      </c>
      <c r="AJ63" s="88">
        <f t="shared" si="36"/>
        <v>-4.3996700000000146</v>
      </c>
    </row>
    <row r="64" spans="1:36" s="31" customFormat="1" x14ac:dyDescent="0.3">
      <c r="A64" s="20" t="s">
        <v>57</v>
      </c>
      <c r="B64" s="24">
        <v>0</v>
      </c>
      <c r="C64" s="24">
        <v>0</v>
      </c>
      <c r="D64" s="24">
        <v>0</v>
      </c>
      <c r="E64" s="24">
        <v>0</v>
      </c>
      <c r="F64" s="17">
        <f t="shared" si="42"/>
        <v>0</v>
      </c>
      <c r="G64" s="17">
        <f t="shared" si="43"/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/>
      <c r="AG64" s="32">
        <f t="shared" si="33"/>
        <v>0</v>
      </c>
      <c r="AH64" s="32">
        <f t="shared" si="34"/>
        <v>0</v>
      </c>
      <c r="AI64" s="32">
        <f t="shared" si="35"/>
        <v>0</v>
      </c>
      <c r="AJ64" s="32">
        <f t="shared" si="36"/>
        <v>0</v>
      </c>
    </row>
    <row r="65" spans="1:38" s="10" customFormat="1" ht="57" customHeight="1" x14ac:dyDescent="0.25">
      <c r="A65" s="154" t="s">
        <v>35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25" t="s">
        <v>84</v>
      </c>
      <c r="AG65" s="9">
        <f t="shared" si="33"/>
        <v>0</v>
      </c>
      <c r="AH65" s="9">
        <f t="shared" si="34"/>
        <v>0</v>
      </c>
      <c r="AI65" s="9">
        <f t="shared" si="35"/>
        <v>0</v>
      </c>
      <c r="AJ65" s="9">
        <f t="shared" si="36"/>
        <v>0</v>
      </c>
    </row>
    <row r="66" spans="1:38" s="10" customFormat="1" x14ac:dyDescent="0.3">
      <c r="A66" s="19" t="s">
        <v>27</v>
      </c>
      <c r="B66" s="23">
        <f>B67+B68</f>
        <v>49169.499980000001</v>
      </c>
      <c r="C66" s="23">
        <f>C67+C68</f>
        <v>30540.394779999995</v>
      </c>
      <c r="D66" s="23">
        <f>D67+D68</f>
        <v>26415.04724</v>
      </c>
      <c r="E66" s="23">
        <f>E67+E68</f>
        <v>26415.04724</v>
      </c>
      <c r="F66" s="23">
        <f>IFERROR(E66/B66*100,0)</f>
        <v>53.722423963523092</v>
      </c>
      <c r="G66" s="23">
        <f>IFERROR(E66/C66*100,0)</f>
        <v>86.492160400291993</v>
      </c>
      <c r="H66" s="23">
        <f t="shared" ref="H66:AE66" si="49">H67+H68</f>
        <v>2910.8554300000001</v>
      </c>
      <c r="I66" s="23">
        <f t="shared" si="49"/>
        <v>2718.9695700000002</v>
      </c>
      <c r="J66" s="23">
        <f t="shared" si="49"/>
        <v>5659.8038799999995</v>
      </c>
      <c r="K66" s="23">
        <f t="shared" si="49"/>
        <v>5390.0274399999998</v>
      </c>
      <c r="L66" s="23">
        <f t="shared" si="49"/>
        <v>4124.0872099999997</v>
      </c>
      <c r="M66" s="23">
        <f t="shared" si="49"/>
        <v>3390.4376499999998</v>
      </c>
      <c r="N66" s="23">
        <f t="shared" si="49"/>
        <v>4258.1687500000007</v>
      </c>
      <c r="O66" s="23">
        <f t="shared" si="49"/>
        <v>3704.5712700000004</v>
      </c>
      <c r="P66" s="23">
        <f t="shared" si="49"/>
        <v>4716.7385000000004</v>
      </c>
      <c r="Q66" s="23">
        <f t="shared" si="49"/>
        <v>4228.7734900000005</v>
      </c>
      <c r="R66" s="23">
        <f t="shared" si="49"/>
        <v>4772.3818499999998</v>
      </c>
      <c r="S66" s="23">
        <f t="shared" si="49"/>
        <v>4441.8539500000006</v>
      </c>
      <c r="T66" s="23">
        <f t="shared" si="49"/>
        <v>4098.35916</v>
      </c>
      <c r="U66" s="23">
        <f t="shared" si="49"/>
        <v>2540.4138699999999</v>
      </c>
      <c r="V66" s="23">
        <f t="shared" si="49"/>
        <v>4123.6204699999998</v>
      </c>
      <c r="W66" s="23">
        <f t="shared" si="49"/>
        <v>0</v>
      </c>
      <c r="X66" s="23">
        <f t="shared" si="49"/>
        <v>4151.4925000000003</v>
      </c>
      <c r="Y66" s="23">
        <f t="shared" si="49"/>
        <v>0</v>
      </c>
      <c r="Z66" s="23">
        <f t="shared" si="49"/>
        <v>3740.4266700000003</v>
      </c>
      <c r="AA66" s="23">
        <f t="shared" si="49"/>
        <v>0</v>
      </c>
      <c r="AB66" s="23">
        <f t="shared" si="49"/>
        <v>3833.88643</v>
      </c>
      <c r="AC66" s="23">
        <f t="shared" si="49"/>
        <v>0</v>
      </c>
      <c r="AD66" s="23">
        <f t="shared" si="49"/>
        <v>2779.67913</v>
      </c>
      <c r="AE66" s="23">
        <f t="shared" si="49"/>
        <v>0</v>
      </c>
      <c r="AF66" s="18"/>
      <c r="AG66" s="9">
        <f t="shared" si="33"/>
        <v>49169.499979999993</v>
      </c>
      <c r="AH66" s="9">
        <f t="shared" si="34"/>
        <v>38815.507749999997</v>
      </c>
      <c r="AI66" s="9">
        <f t="shared" si="35"/>
        <v>26415.04724</v>
      </c>
      <c r="AJ66" s="9">
        <f t="shared" si="36"/>
        <v>-4125.3475399999952</v>
      </c>
    </row>
    <row r="67" spans="1:38" s="10" customFormat="1" ht="55.5" customHeight="1" x14ac:dyDescent="0.3">
      <c r="A67" s="26" t="s">
        <v>23</v>
      </c>
      <c r="B67" s="24">
        <f>H67+J67+L67+N67+P67+R67+T67+V67+X67+Z67+AB67+AD67</f>
        <v>36058</v>
      </c>
      <c r="C67" s="24">
        <f>H67+J67+L67+N67+P67+R67+T67</f>
        <v>19581.753819999998</v>
      </c>
      <c r="D67" s="24">
        <f>E67</f>
        <v>16916.214540000001</v>
      </c>
      <c r="E67" s="24">
        <f>I67+K67+M67+O67+Q67+S67+U67+W67+Y67+AA67+AC67+AE67</f>
        <v>16916.214540000001</v>
      </c>
      <c r="F67" s="24">
        <f>IFERROR(E67/B67*100,0)</f>
        <v>46.913901325642023</v>
      </c>
      <c r="G67" s="24">
        <f>IFERROR(E67/C67*100,0)</f>
        <v>86.387637672793517</v>
      </c>
      <c r="H67" s="21">
        <v>690.92506000000003</v>
      </c>
      <c r="I67" s="21">
        <v>499.03919999999999</v>
      </c>
      <c r="J67" s="21">
        <v>3221.8736100000001</v>
      </c>
      <c r="K67" s="21">
        <v>2952.09717</v>
      </c>
      <c r="L67" s="21">
        <v>2550.9812400000001</v>
      </c>
      <c r="M67" s="21">
        <v>1817.33168</v>
      </c>
      <c r="N67" s="21">
        <v>2474.7418200000002</v>
      </c>
      <c r="O67" s="21">
        <v>1921.1443400000001</v>
      </c>
      <c r="P67" s="21">
        <v>4077.5219400000001</v>
      </c>
      <c r="Q67" s="21">
        <v>3589.5569300000002</v>
      </c>
      <c r="R67" s="21">
        <v>3927.1592500000002</v>
      </c>
      <c r="S67" s="21">
        <v>3596.6313500000001</v>
      </c>
      <c r="T67" s="21">
        <v>2638.5509000000002</v>
      </c>
      <c r="U67" s="21">
        <v>2540.4138699999999</v>
      </c>
      <c r="V67" s="21">
        <v>3402.8335699999998</v>
      </c>
      <c r="W67" s="21"/>
      <c r="X67" s="21">
        <v>3555.2925</v>
      </c>
      <c r="Y67" s="21"/>
      <c r="Z67" s="21">
        <v>3281.9876800000002</v>
      </c>
      <c r="AA67" s="21"/>
      <c r="AB67" s="21">
        <v>3489.1015400000001</v>
      </c>
      <c r="AC67" s="21"/>
      <c r="AD67" s="21">
        <v>2747.03089</v>
      </c>
      <c r="AE67" s="21"/>
      <c r="AF67" s="25"/>
      <c r="AG67" s="9">
        <f t="shared" si="33"/>
        <v>36058</v>
      </c>
      <c r="AH67" s="9">
        <f t="shared" si="34"/>
        <v>26539.879889999997</v>
      </c>
      <c r="AI67" s="9">
        <f t="shared" si="35"/>
        <v>16916.214540000001</v>
      </c>
      <c r="AJ67" s="9">
        <f t="shared" si="36"/>
        <v>-2665.5392799999972</v>
      </c>
    </row>
    <row r="68" spans="1:38" s="10" customFormat="1" x14ac:dyDescent="0.3">
      <c r="A68" s="20" t="s">
        <v>24</v>
      </c>
      <c r="B68" s="24">
        <f>H68+J68+L68+N68+P68+R68+T68+V68+X68+Z68+AB68+AD68</f>
        <v>13111.499980000001</v>
      </c>
      <c r="C68" s="24">
        <f>H68+J68+L68+N68+P68+R68+T68</f>
        <v>10958.640959999999</v>
      </c>
      <c r="D68" s="24">
        <f>E68</f>
        <v>9498.832699999999</v>
      </c>
      <c r="E68" s="24">
        <f>I68+K68+M68+O68+Q68+S68+U68+W68+Y68+AA68+AC68+AE68</f>
        <v>9498.832699999999</v>
      </c>
      <c r="F68" s="24">
        <f>IFERROR(E68/B68*100,0)</f>
        <v>72.446575254466026</v>
      </c>
      <c r="G68" s="24">
        <f>IFERROR(E68/C68*100,0)</f>
        <v>86.678929756632883</v>
      </c>
      <c r="H68" s="21">
        <v>2219.93037</v>
      </c>
      <c r="I68" s="21">
        <v>2219.93037</v>
      </c>
      <c r="J68" s="21">
        <v>2437.9302699999998</v>
      </c>
      <c r="K68" s="21">
        <v>2437.9302699999998</v>
      </c>
      <c r="L68" s="21">
        <v>1573.1059700000001</v>
      </c>
      <c r="M68" s="21">
        <v>1573.1059700000001</v>
      </c>
      <c r="N68" s="21">
        <v>1783.4269300000001</v>
      </c>
      <c r="O68" s="21">
        <v>1783.4269300000001</v>
      </c>
      <c r="P68" s="21">
        <v>639.21655999999996</v>
      </c>
      <c r="Q68" s="21">
        <v>639.21655999999996</v>
      </c>
      <c r="R68" s="21">
        <v>845.22260000000006</v>
      </c>
      <c r="S68" s="21">
        <v>845.22260000000006</v>
      </c>
      <c r="T68" s="21">
        <v>1459.80826</v>
      </c>
      <c r="U68" s="21"/>
      <c r="V68" s="21">
        <v>720.78689999999995</v>
      </c>
      <c r="W68" s="21"/>
      <c r="X68" s="21">
        <v>596.20000000000005</v>
      </c>
      <c r="Y68" s="21"/>
      <c r="Z68" s="21">
        <v>458.43898999999999</v>
      </c>
      <c r="AA68" s="21"/>
      <c r="AB68" s="21">
        <v>344.78489000000002</v>
      </c>
      <c r="AC68" s="21"/>
      <c r="AD68" s="21">
        <v>32.648240000000001</v>
      </c>
      <c r="AE68" s="21"/>
      <c r="AF68" s="18"/>
      <c r="AG68" s="9">
        <f t="shared" si="33"/>
        <v>13111.499980000001</v>
      </c>
      <c r="AH68" s="9">
        <f t="shared" si="34"/>
        <v>12275.627859999999</v>
      </c>
      <c r="AI68" s="9">
        <f t="shared" si="35"/>
        <v>9498.832699999999</v>
      </c>
      <c r="AJ68" s="9">
        <f t="shared" si="36"/>
        <v>-1459.8082599999998</v>
      </c>
    </row>
    <row r="69" spans="1:38" s="82" customFormat="1" ht="63" customHeight="1" x14ac:dyDescent="0.3">
      <c r="A69" s="84" t="s">
        <v>25</v>
      </c>
      <c r="B69" s="85">
        <f>H69+J69+L69+N69+P69+R69+T69+V69+X69+Z69+AB69+AD69</f>
        <v>1897.8000000000002</v>
      </c>
      <c r="C69" s="85">
        <f>H69+J69+L69+N69+P69+R69+T69</f>
        <v>1897.8000000000002</v>
      </c>
      <c r="D69" s="86">
        <f>E69</f>
        <v>1893.4003300000002</v>
      </c>
      <c r="E69" s="86">
        <f>I69+K69+M69+O69+Q69+S69+U69+W69+Y69+AA69+AC69+AE69</f>
        <v>1893.4003300000002</v>
      </c>
      <c r="F69" s="86">
        <f>IFERROR(E69/B69*100,0)</f>
        <v>99.768169986299924</v>
      </c>
      <c r="G69" s="86">
        <f>IFERROR(E69/C69*100,0)</f>
        <v>99.768169986299924</v>
      </c>
      <c r="H69" s="86">
        <v>1286.9308000000001</v>
      </c>
      <c r="I69" s="86">
        <v>1286.9308000000001</v>
      </c>
      <c r="J69" s="86">
        <v>568.4692</v>
      </c>
      <c r="K69" s="86">
        <v>568.4692</v>
      </c>
      <c r="L69" s="86"/>
      <c r="M69" s="86"/>
      <c r="N69" s="86"/>
      <c r="O69" s="86"/>
      <c r="P69" s="86">
        <v>42.4</v>
      </c>
      <c r="Q69" s="86">
        <v>11.312110000000001</v>
      </c>
      <c r="R69" s="86"/>
      <c r="S69" s="86">
        <v>21.113219999999998</v>
      </c>
      <c r="T69" s="86"/>
      <c r="U69" s="86">
        <v>5.5750000000000002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7">
        <f t="shared" si="33"/>
        <v>1897.8000000000002</v>
      </c>
      <c r="AH69" s="87">
        <f t="shared" si="34"/>
        <v>1897.8000000000002</v>
      </c>
      <c r="AI69" s="87">
        <f t="shared" si="35"/>
        <v>1893.4003300000002</v>
      </c>
      <c r="AJ69" s="87">
        <f t="shared" si="36"/>
        <v>-4.3996700000000146</v>
      </c>
      <c r="AL69" s="106" t="s">
        <v>85</v>
      </c>
    </row>
    <row r="70" spans="1:38" s="10" customFormat="1" ht="60.75" customHeight="1" x14ac:dyDescent="0.25">
      <c r="A70" s="141" t="s">
        <v>69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3"/>
      <c r="AF70" s="115" t="s">
        <v>84</v>
      </c>
      <c r="AG70" s="9">
        <f t="shared" si="33"/>
        <v>0</v>
      </c>
      <c r="AH70" s="9">
        <f t="shared" si="34"/>
        <v>0</v>
      </c>
      <c r="AI70" s="9">
        <f t="shared" si="35"/>
        <v>0</v>
      </c>
      <c r="AJ70" s="9">
        <f t="shared" si="36"/>
        <v>0</v>
      </c>
    </row>
    <row r="71" spans="1:38" s="10" customFormat="1" x14ac:dyDescent="0.3">
      <c r="A71" s="19" t="s">
        <v>27</v>
      </c>
      <c r="B71" s="23">
        <f>B74+B72+B73+B76</f>
        <v>6368.2</v>
      </c>
      <c r="C71" s="23">
        <f>C74+C72+C73+C76</f>
        <v>4390.6769999999997</v>
      </c>
      <c r="D71" s="23">
        <f>D74+D72+D73+D76</f>
        <v>4300.1057799999999</v>
      </c>
      <c r="E71" s="23">
        <f>E74+E72+E73+E76</f>
        <v>4300.1057799999999</v>
      </c>
      <c r="F71" s="23">
        <f t="shared" ref="F71:F76" si="50">IFERROR(E71/B71*100,0)</f>
        <v>67.524665996670961</v>
      </c>
      <c r="G71" s="23">
        <f t="shared" ref="G71:G76" si="51">IFERROR(E71/C71*100,0)</f>
        <v>97.937192373750122</v>
      </c>
      <c r="H71" s="23">
        <f t="shared" ref="H71:AE71" si="52">H74+H72+H73+H76</f>
        <v>709.39499999999998</v>
      </c>
      <c r="I71" s="23">
        <f t="shared" si="52"/>
        <v>532.93991000000005</v>
      </c>
      <c r="J71" s="23">
        <f t="shared" si="52"/>
        <v>421.33699999999999</v>
      </c>
      <c r="K71" s="23">
        <f t="shared" si="52"/>
        <v>489.74149999999997</v>
      </c>
      <c r="L71" s="23">
        <f t="shared" si="52"/>
        <v>558.02300000000002</v>
      </c>
      <c r="M71" s="23">
        <f t="shared" si="52"/>
        <v>534.12707</v>
      </c>
      <c r="N71" s="23">
        <f t="shared" si="52"/>
        <v>935.88599999999997</v>
      </c>
      <c r="O71" s="23">
        <f t="shared" si="52"/>
        <v>967.50756000000001</v>
      </c>
      <c r="P71" s="23">
        <f t="shared" si="52"/>
        <v>394.05500000000001</v>
      </c>
      <c r="Q71" s="23">
        <f t="shared" si="52"/>
        <v>423.73908</v>
      </c>
      <c r="R71" s="23">
        <f t="shared" si="52"/>
        <v>507.75599999999997</v>
      </c>
      <c r="S71" s="23">
        <f t="shared" si="52"/>
        <v>491.21492000000001</v>
      </c>
      <c r="T71" s="23">
        <f t="shared" si="52"/>
        <v>864.22500000000002</v>
      </c>
      <c r="U71" s="23">
        <f t="shared" si="52"/>
        <v>860.83573999999999</v>
      </c>
      <c r="V71" s="23">
        <f t="shared" si="52"/>
        <v>443.154</v>
      </c>
      <c r="W71" s="23">
        <f t="shared" si="52"/>
        <v>0</v>
      </c>
      <c r="X71" s="23">
        <f t="shared" si="52"/>
        <v>265.63400000000001</v>
      </c>
      <c r="Y71" s="23">
        <f t="shared" si="52"/>
        <v>0</v>
      </c>
      <c r="Z71" s="23">
        <f t="shared" si="52"/>
        <v>523.65099999999995</v>
      </c>
      <c r="AA71" s="23">
        <f t="shared" si="52"/>
        <v>0</v>
      </c>
      <c r="AB71" s="23">
        <f t="shared" si="52"/>
        <v>504.959</v>
      </c>
      <c r="AC71" s="23">
        <f t="shared" si="52"/>
        <v>0</v>
      </c>
      <c r="AD71" s="23">
        <f t="shared" si="52"/>
        <v>240.125</v>
      </c>
      <c r="AE71" s="23">
        <f t="shared" si="52"/>
        <v>0</v>
      </c>
      <c r="AF71" s="23"/>
      <c r="AG71" s="9">
        <f t="shared" si="33"/>
        <v>6368.2</v>
      </c>
      <c r="AH71" s="9">
        <f t="shared" si="34"/>
        <v>5099.4650000000001</v>
      </c>
      <c r="AI71" s="9">
        <f t="shared" si="35"/>
        <v>4300.1057799999999</v>
      </c>
      <c r="AJ71" s="9">
        <f t="shared" si="36"/>
        <v>-90.571219999999812</v>
      </c>
    </row>
    <row r="72" spans="1:38" s="31" customFormat="1" x14ac:dyDescent="0.3">
      <c r="A72" s="20" t="s">
        <v>22</v>
      </c>
      <c r="B72" s="17">
        <v>0</v>
      </c>
      <c r="C72" s="17">
        <f>H72</f>
        <v>0</v>
      </c>
      <c r="D72" s="17">
        <v>0</v>
      </c>
      <c r="E72" s="17">
        <v>0</v>
      </c>
      <c r="F72" s="17">
        <f t="shared" si="50"/>
        <v>0</v>
      </c>
      <c r="G72" s="17">
        <f t="shared" si="51"/>
        <v>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9">
        <f t="shared" si="33"/>
        <v>0</v>
      </c>
      <c r="AH72" s="9">
        <f t="shared" si="34"/>
        <v>0</v>
      </c>
      <c r="AI72" s="9">
        <f t="shared" si="35"/>
        <v>0</v>
      </c>
      <c r="AJ72" s="9">
        <f t="shared" si="36"/>
        <v>0</v>
      </c>
    </row>
    <row r="73" spans="1:38" s="10" customFormat="1" ht="36" customHeight="1" x14ac:dyDescent="0.3">
      <c r="A73" s="15" t="s">
        <v>23</v>
      </c>
      <c r="B73" s="17">
        <v>0</v>
      </c>
      <c r="C73" s="17">
        <f>H73</f>
        <v>0</v>
      </c>
      <c r="D73" s="17">
        <v>0</v>
      </c>
      <c r="E73" s="17">
        <v>0</v>
      </c>
      <c r="F73" s="17">
        <f t="shared" si="50"/>
        <v>0</v>
      </c>
      <c r="G73" s="17">
        <f t="shared" si="51"/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9">
        <f t="shared" si="33"/>
        <v>0</v>
      </c>
      <c r="AH73" s="9">
        <f t="shared" si="34"/>
        <v>0</v>
      </c>
      <c r="AI73" s="9">
        <f t="shared" si="35"/>
        <v>0</v>
      </c>
      <c r="AJ73" s="9">
        <f t="shared" si="36"/>
        <v>0</v>
      </c>
    </row>
    <row r="74" spans="1:38" s="10" customFormat="1" ht="40.5" customHeight="1" x14ac:dyDescent="0.3">
      <c r="A74" s="15" t="s">
        <v>24</v>
      </c>
      <c r="B74" s="17">
        <f>H74+J74+L74+N74+P74+R74+T74+V74+X74+Z74+AB74+AD74</f>
        <v>6368.2</v>
      </c>
      <c r="C74" s="17">
        <f>H74+J74+L74+N74+P74+R74+T74</f>
        <v>4390.6769999999997</v>
      </c>
      <c r="D74" s="17">
        <f>E74</f>
        <v>4300.1057799999999</v>
      </c>
      <c r="E74" s="17">
        <f>I74+K74+M74+O74+Q74+S74+U74+W74+Y74+AA74+AC74+AE74</f>
        <v>4300.1057799999999</v>
      </c>
      <c r="F74" s="24">
        <f t="shared" si="50"/>
        <v>67.524665996670961</v>
      </c>
      <c r="G74" s="24">
        <f t="shared" si="51"/>
        <v>97.937192373750122</v>
      </c>
      <c r="H74" s="21">
        <v>709.39499999999998</v>
      </c>
      <c r="I74" s="21">
        <v>532.93991000000005</v>
      </c>
      <c r="J74" s="21">
        <v>421.33699999999999</v>
      </c>
      <c r="K74" s="21">
        <v>489.74149999999997</v>
      </c>
      <c r="L74" s="21">
        <v>558.02300000000002</v>
      </c>
      <c r="M74" s="21">
        <v>534.12707</v>
      </c>
      <c r="N74" s="21">
        <v>935.88599999999997</v>
      </c>
      <c r="O74" s="21">
        <v>967.50756000000001</v>
      </c>
      <c r="P74" s="21">
        <v>394.05500000000001</v>
      </c>
      <c r="Q74" s="21">
        <v>423.73908</v>
      </c>
      <c r="R74" s="21">
        <v>507.75599999999997</v>
      </c>
      <c r="S74" s="21">
        <v>491.21492000000001</v>
      </c>
      <c r="T74" s="21">
        <v>864.22500000000002</v>
      </c>
      <c r="U74" s="21">
        <v>860.83573999999999</v>
      </c>
      <c r="V74" s="21">
        <v>443.154</v>
      </c>
      <c r="W74" s="21"/>
      <c r="X74" s="21">
        <v>265.63400000000001</v>
      </c>
      <c r="Y74" s="21"/>
      <c r="Z74" s="21">
        <v>523.65099999999995</v>
      </c>
      <c r="AA74" s="21"/>
      <c r="AB74" s="21">
        <v>504.959</v>
      </c>
      <c r="AC74" s="21"/>
      <c r="AD74" s="21">
        <v>240.125</v>
      </c>
      <c r="AE74" s="21"/>
      <c r="AF74" s="64"/>
      <c r="AG74" s="9">
        <f t="shared" si="33"/>
        <v>6368.2</v>
      </c>
      <c r="AH74" s="9">
        <f t="shared" si="34"/>
        <v>5099.4650000000001</v>
      </c>
      <c r="AI74" s="9">
        <f t="shared" si="35"/>
        <v>4300.1057799999999</v>
      </c>
      <c r="AJ74" s="9">
        <f t="shared" si="36"/>
        <v>-90.571219999999812</v>
      </c>
    </row>
    <row r="75" spans="1:38" s="10" customFormat="1" ht="43.5" customHeight="1" x14ac:dyDescent="0.3">
      <c r="A75" s="51" t="s">
        <v>25</v>
      </c>
      <c r="B75" s="17">
        <v>0</v>
      </c>
      <c r="C75" s="17">
        <f>H75</f>
        <v>0</v>
      </c>
      <c r="D75" s="17">
        <v>0</v>
      </c>
      <c r="E75" s="17">
        <v>0</v>
      </c>
      <c r="F75" s="17">
        <f t="shared" si="50"/>
        <v>0</v>
      </c>
      <c r="G75" s="17">
        <f t="shared" si="51"/>
        <v>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9">
        <f t="shared" si="33"/>
        <v>0</v>
      </c>
      <c r="AH75" s="9">
        <f t="shared" si="34"/>
        <v>0</v>
      </c>
      <c r="AI75" s="9">
        <f t="shared" si="35"/>
        <v>0</v>
      </c>
      <c r="AJ75" s="9">
        <f t="shared" si="36"/>
        <v>0</v>
      </c>
    </row>
    <row r="76" spans="1:38" s="10" customFormat="1" ht="24" customHeight="1" x14ac:dyDescent="0.3">
      <c r="A76" s="20" t="s">
        <v>57</v>
      </c>
      <c r="B76" s="17">
        <v>0</v>
      </c>
      <c r="C76" s="17">
        <f>H76</f>
        <v>0</v>
      </c>
      <c r="D76" s="17">
        <v>0</v>
      </c>
      <c r="E76" s="17">
        <v>0</v>
      </c>
      <c r="F76" s="17">
        <f t="shared" si="50"/>
        <v>0</v>
      </c>
      <c r="G76" s="17">
        <f t="shared" si="51"/>
        <v>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9">
        <f t="shared" si="33"/>
        <v>0</v>
      </c>
      <c r="AH76" s="9">
        <f t="shared" si="34"/>
        <v>0</v>
      </c>
      <c r="AI76" s="9">
        <f t="shared" si="35"/>
        <v>0</v>
      </c>
      <c r="AJ76" s="9">
        <f t="shared" si="36"/>
        <v>0</v>
      </c>
    </row>
    <row r="77" spans="1:38" s="10" customFormat="1" ht="39.75" customHeight="1" x14ac:dyDescent="0.3">
      <c r="A77" s="144" t="s">
        <v>36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6"/>
      <c r="AF77" s="17"/>
      <c r="AG77" s="9"/>
      <c r="AH77" s="9"/>
      <c r="AI77" s="9"/>
      <c r="AJ77" s="9"/>
    </row>
    <row r="78" spans="1:38" s="54" customFormat="1" ht="56.25" x14ac:dyDescent="0.25">
      <c r="A78" s="80" t="s">
        <v>70</v>
      </c>
      <c r="B78" s="81">
        <f>B84+B135+B165+B186+B218</f>
        <v>11333.3</v>
      </c>
      <c r="C78" s="81">
        <f>C84+C135+C165+C186+C218</f>
        <v>10605.5</v>
      </c>
      <c r="D78" s="81">
        <f>D84+D135+D165+D186+D218</f>
        <v>7600.0734000000002</v>
      </c>
      <c r="E78" s="81">
        <f>E84+E135+E165+E186+E218</f>
        <v>7600.0734000000002</v>
      </c>
      <c r="F78" s="81">
        <f>IFERROR(E78/B78*100,0)</f>
        <v>67.059668410789456</v>
      </c>
      <c r="G78" s="81">
        <f>IFERROR(E78/C78*100,0)</f>
        <v>71.661622742916407</v>
      </c>
      <c r="H78" s="81">
        <f t="shared" ref="H78:AE78" si="53">H84+H135+H165+H186+H218</f>
        <v>0</v>
      </c>
      <c r="I78" s="81">
        <f t="shared" si="53"/>
        <v>0</v>
      </c>
      <c r="J78" s="81">
        <f t="shared" si="53"/>
        <v>0</v>
      </c>
      <c r="K78" s="81">
        <f t="shared" si="53"/>
        <v>0</v>
      </c>
      <c r="L78" s="81">
        <f t="shared" si="53"/>
        <v>0</v>
      </c>
      <c r="M78" s="81">
        <f t="shared" si="53"/>
        <v>0</v>
      </c>
      <c r="N78" s="81">
        <f t="shared" si="53"/>
        <v>0</v>
      </c>
      <c r="O78" s="81">
        <f t="shared" si="53"/>
        <v>0</v>
      </c>
      <c r="P78" s="81">
        <f t="shared" si="53"/>
        <v>0</v>
      </c>
      <c r="Q78" s="81">
        <f t="shared" si="53"/>
        <v>0</v>
      </c>
      <c r="R78" s="81">
        <f t="shared" si="53"/>
        <v>5823.875</v>
      </c>
      <c r="S78" s="81">
        <f t="shared" si="53"/>
        <v>1346.0769</v>
      </c>
      <c r="T78" s="81">
        <f t="shared" si="53"/>
        <v>4781.625</v>
      </c>
      <c r="U78" s="81">
        <f t="shared" si="53"/>
        <v>6253.9965000000011</v>
      </c>
      <c r="V78" s="81">
        <f t="shared" si="53"/>
        <v>25</v>
      </c>
      <c r="W78" s="81">
        <f t="shared" si="53"/>
        <v>0</v>
      </c>
      <c r="X78" s="81">
        <f t="shared" si="53"/>
        <v>240.125</v>
      </c>
      <c r="Y78" s="81">
        <f t="shared" si="53"/>
        <v>0</v>
      </c>
      <c r="Z78" s="81">
        <f t="shared" si="53"/>
        <v>243.92500000000001</v>
      </c>
      <c r="AA78" s="81">
        <f t="shared" si="53"/>
        <v>0</v>
      </c>
      <c r="AB78" s="81">
        <f t="shared" si="53"/>
        <v>0</v>
      </c>
      <c r="AC78" s="81">
        <f t="shared" si="53"/>
        <v>0</v>
      </c>
      <c r="AD78" s="81">
        <f t="shared" si="53"/>
        <v>218.75</v>
      </c>
      <c r="AE78" s="81">
        <f t="shared" si="53"/>
        <v>0</v>
      </c>
      <c r="AF78" s="111" t="s">
        <v>81</v>
      </c>
      <c r="AG78" s="60">
        <f t="shared" ref="AG78:AG109" si="54">H78+J78+L78+N78+P78+R78+T78+V78+X78+Z78+AB78+AD78</f>
        <v>11333.3</v>
      </c>
      <c r="AH78" s="60">
        <f t="shared" ref="AH78:AH109" si="55">H78+J78+L78+N78+P78+R78+T78+V78+X78</f>
        <v>10870.625</v>
      </c>
      <c r="AI78" s="60">
        <f t="shared" ref="AI78:AI109" si="56">I78+K78+M78+O78+Q78+S78+U78+W78+Y78+AA78+AC78+AE78</f>
        <v>7600.0734000000011</v>
      </c>
      <c r="AJ78" s="60">
        <f t="shared" ref="AJ78:AJ109" si="57">E78-C78</f>
        <v>-3005.4265999999998</v>
      </c>
    </row>
    <row r="79" spans="1:38" s="31" customFormat="1" ht="37.5" x14ac:dyDescent="0.3">
      <c r="A79" s="15" t="s">
        <v>23</v>
      </c>
      <c r="B79" s="24">
        <f t="shared" ref="B79:E81" si="58">B86+B137+B167+B188+B219</f>
        <v>6506.5000000000009</v>
      </c>
      <c r="C79" s="24">
        <f>C86+C137+C167+C188+C219</f>
        <v>5984.4000000000005</v>
      </c>
      <c r="D79" s="24">
        <f t="shared" si="58"/>
        <v>3600.0600000000004</v>
      </c>
      <c r="E79" s="24">
        <f t="shared" si="58"/>
        <v>3600.0600000000004</v>
      </c>
      <c r="F79" s="24">
        <f>IFERROR(E79/B79*100,0)</f>
        <v>55.330208253285171</v>
      </c>
      <c r="G79" s="24">
        <f>IFERROR(E79/C79*100,0)</f>
        <v>60.157409264086624</v>
      </c>
      <c r="H79" s="24">
        <f t="shared" ref="H79:AE79" si="59">H86+H137+H167+H188+H219</f>
        <v>0</v>
      </c>
      <c r="I79" s="24">
        <f t="shared" si="59"/>
        <v>0</v>
      </c>
      <c r="J79" s="24">
        <f t="shared" si="59"/>
        <v>0</v>
      </c>
      <c r="K79" s="24">
        <f t="shared" si="59"/>
        <v>0</v>
      </c>
      <c r="L79" s="24">
        <f t="shared" si="59"/>
        <v>0</v>
      </c>
      <c r="M79" s="24">
        <f t="shared" si="59"/>
        <v>0</v>
      </c>
      <c r="N79" s="24">
        <f t="shared" si="59"/>
        <v>0</v>
      </c>
      <c r="O79" s="24">
        <f t="shared" si="59"/>
        <v>0</v>
      </c>
      <c r="P79" s="24">
        <f t="shared" si="59"/>
        <v>0</v>
      </c>
      <c r="Q79" s="24">
        <f t="shared" si="59"/>
        <v>0</v>
      </c>
      <c r="R79" s="24">
        <f t="shared" si="59"/>
        <v>4339.1000000000004</v>
      </c>
      <c r="S79" s="24">
        <f t="shared" si="59"/>
        <v>467.2</v>
      </c>
      <c r="T79" s="24">
        <f t="shared" si="59"/>
        <v>1645.3</v>
      </c>
      <c r="U79" s="24">
        <f t="shared" si="59"/>
        <v>3132.8600000000006</v>
      </c>
      <c r="V79" s="24">
        <f t="shared" si="59"/>
        <v>0</v>
      </c>
      <c r="W79" s="24">
        <f t="shared" si="59"/>
        <v>0</v>
      </c>
      <c r="X79" s="24">
        <f t="shared" si="59"/>
        <v>172.1</v>
      </c>
      <c r="Y79" s="24">
        <f t="shared" si="59"/>
        <v>0</v>
      </c>
      <c r="Z79" s="24">
        <f t="shared" si="59"/>
        <v>175</v>
      </c>
      <c r="AA79" s="24">
        <f t="shared" si="59"/>
        <v>0</v>
      </c>
      <c r="AB79" s="24">
        <f t="shared" si="59"/>
        <v>0</v>
      </c>
      <c r="AC79" s="24">
        <f t="shared" si="59"/>
        <v>0</v>
      </c>
      <c r="AD79" s="24">
        <f t="shared" si="59"/>
        <v>175</v>
      </c>
      <c r="AE79" s="24">
        <f t="shared" si="59"/>
        <v>0</v>
      </c>
      <c r="AF79" s="25"/>
      <c r="AG79" s="32">
        <f t="shared" si="54"/>
        <v>6506.5000000000009</v>
      </c>
      <c r="AH79" s="32">
        <f t="shared" si="55"/>
        <v>6156.5000000000009</v>
      </c>
      <c r="AI79" s="32">
        <f t="shared" si="56"/>
        <v>3600.0600000000004</v>
      </c>
      <c r="AJ79" s="32">
        <f t="shared" si="57"/>
        <v>-2384.34</v>
      </c>
    </row>
    <row r="80" spans="1:38" s="31" customFormat="1" x14ac:dyDescent="0.3">
      <c r="A80" s="20" t="s">
        <v>24</v>
      </c>
      <c r="B80" s="24">
        <f t="shared" si="58"/>
        <v>4826.8</v>
      </c>
      <c r="C80" s="24">
        <f t="shared" si="58"/>
        <v>4621.1000000000004</v>
      </c>
      <c r="D80" s="24">
        <f t="shared" si="58"/>
        <v>4000.0134000000003</v>
      </c>
      <c r="E80" s="24">
        <f t="shared" si="58"/>
        <v>4000.0134000000003</v>
      </c>
      <c r="F80" s="24">
        <f>IFERROR(E80/B80*100,0)</f>
        <v>82.870916549266596</v>
      </c>
      <c r="G80" s="24">
        <f>IFERROR(E80/C80*100,0)</f>
        <v>86.559767155006384</v>
      </c>
      <c r="H80" s="24">
        <f t="shared" ref="H80:AE80" si="60">H87+H138+H168+H189+H220</f>
        <v>0</v>
      </c>
      <c r="I80" s="24">
        <f t="shared" si="60"/>
        <v>0</v>
      </c>
      <c r="J80" s="24">
        <f t="shared" si="60"/>
        <v>0</v>
      </c>
      <c r="K80" s="24">
        <f t="shared" si="60"/>
        <v>0</v>
      </c>
      <c r="L80" s="24">
        <f t="shared" si="60"/>
        <v>0</v>
      </c>
      <c r="M80" s="24">
        <f t="shared" si="60"/>
        <v>0</v>
      </c>
      <c r="N80" s="24">
        <f t="shared" si="60"/>
        <v>0</v>
      </c>
      <c r="O80" s="24">
        <f t="shared" si="60"/>
        <v>0</v>
      </c>
      <c r="P80" s="24">
        <f t="shared" si="60"/>
        <v>0</v>
      </c>
      <c r="Q80" s="24">
        <f t="shared" si="60"/>
        <v>0</v>
      </c>
      <c r="R80" s="24">
        <f t="shared" si="60"/>
        <v>1484.7750000000001</v>
      </c>
      <c r="S80" s="24">
        <f t="shared" si="60"/>
        <v>878.87689999999998</v>
      </c>
      <c r="T80" s="24">
        <f t="shared" si="60"/>
        <v>3136.3249999999998</v>
      </c>
      <c r="U80" s="24">
        <f t="shared" si="60"/>
        <v>3121.1365000000001</v>
      </c>
      <c r="V80" s="24">
        <f t="shared" si="60"/>
        <v>25</v>
      </c>
      <c r="W80" s="24">
        <f t="shared" si="60"/>
        <v>0</v>
      </c>
      <c r="X80" s="24">
        <f t="shared" si="60"/>
        <v>68.025000000000006</v>
      </c>
      <c r="Y80" s="24">
        <f t="shared" si="60"/>
        <v>0</v>
      </c>
      <c r="Z80" s="24">
        <f t="shared" si="60"/>
        <v>68.924999999999997</v>
      </c>
      <c r="AA80" s="24">
        <f t="shared" si="60"/>
        <v>0</v>
      </c>
      <c r="AB80" s="24">
        <f t="shared" si="60"/>
        <v>0</v>
      </c>
      <c r="AC80" s="24">
        <f t="shared" si="60"/>
        <v>0</v>
      </c>
      <c r="AD80" s="24">
        <f t="shared" si="60"/>
        <v>43.75</v>
      </c>
      <c r="AE80" s="24">
        <f t="shared" si="60"/>
        <v>0</v>
      </c>
      <c r="AF80" s="25"/>
      <c r="AG80" s="32">
        <f t="shared" si="54"/>
        <v>4826.8</v>
      </c>
      <c r="AH80" s="32">
        <f t="shared" si="55"/>
        <v>4714.125</v>
      </c>
      <c r="AI80" s="32">
        <f t="shared" si="56"/>
        <v>4000.0133999999998</v>
      </c>
      <c r="AJ80" s="32">
        <f t="shared" si="57"/>
        <v>-621.08660000000009</v>
      </c>
    </row>
    <row r="81" spans="1:36" s="83" customFormat="1" ht="37.5" x14ac:dyDescent="0.3">
      <c r="A81" s="84" t="s">
        <v>25</v>
      </c>
      <c r="B81" s="85">
        <f t="shared" si="58"/>
        <v>0</v>
      </c>
      <c r="C81" s="85">
        <f t="shared" si="58"/>
        <v>0</v>
      </c>
      <c r="D81" s="85">
        <f t="shared" si="58"/>
        <v>0</v>
      </c>
      <c r="E81" s="85">
        <f t="shared" si="58"/>
        <v>0</v>
      </c>
      <c r="F81" s="85">
        <f>IFERROR(E81/B81*100,0)</f>
        <v>0</v>
      </c>
      <c r="G81" s="85">
        <f>IFERROR(E81/C81*100,0)</f>
        <v>0</v>
      </c>
      <c r="H81" s="85">
        <f t="shared" ref="H81:AE81" si="61">H88+H139+H169+H190+H221</f>
        <v>0</v>
      </c>
      <c r="I81" s="85">
        <f t="shared" si="61"/>
        <v>0</v>
      </c>
      <c r="J81" s="85">
        <f t="shared" si="61"/>
        <v>0</v>
      </c>
      <c r="K81" s="85">
        <f t="shared" si="61"/>
        <v>0</v>
      </c>
      <c r="L81" s="85">
        <f t="shared" si="61"/>
        <v>0</v>
      </c>
      <c r="M81" s="85">
        <f t="shared" si="61"/>
        <v>0</v>
      </c>
      <c r="N81" s="85">
        <f t="shared" si="61"/>
        <v>0</v>
      </c>
      <c r="O81" s="85">
        <f t="shared" si="61"/>
        <v>0</v>
      </c>
      <c r="P81" s="85">
        <f t="shared" si="61"/>
        <v>0</v>
      </c>
      <c r="Q81" s="85">
        <f t="shared" si="61"/>
        <v>0</v>
      </c>
      <c r="R81" s="85">
        <f t="shared" si="61"/>
        <v>0</v>
      </c>
      <c r="S81" s="85">
        <f t="shared" si="61"/>
        <v>0</v>
      </c>
      <c r="T81" s="85">
        <f t="shared" si="61"/>
        <v>0</v>
      </c>
      <c r="U81" s="85">
        <f t="shared" si="61"/>
        <v>0</v>
      </c>
      <c r="V81" s="85">
        <f t="shared" si="61"/>
        <v>0</v>
      </c>
      <c r="W81" s="85">
        <f t="shared" si="61"/>
        <v>0</v>
      </c>
      <c r="X81" s="85">
        <f t="shared" si="61"/>
        <v>0</v>
      </c>
      <c r="Y81" s="85">
        <f t="shared" si="61"/>
        <v>0</v>
      </c>
      <c r="Z81" s="85">
        <f t="shared" si="61"/>
        <v>0</v>
      </c>
      <c r="AA81" s="85">
        <f t="shared" si="61"/>
        <v>0</v>
      </c>
      <c r="AB81" s="85">
        <f t="shared" si="61"/>
        <v>0</v>
      </c>
      <c r="AC81" s="85">
        <f t="shared" si="61"/>
        <v>0</v>
      </c>
      <c r="AD81" s="85">
        <f t="shared" si="61"/>
        <v>0</v>
      </c>
      <c r="AE81" s="85">
        <f t="shared" si="61"/>
        <v>0</v>
      </c>
      <c r="AF81" s="91"/>
      <c r="AG81" s="88">
        <f t="shared" si="54"/>
        <v>0</v>
      </c>
      <c r="AH81" s="88">
        <f t="shared" si="55"/>
        <v>0</v>
      </c>
      <c r="AI81" s="88">
        <f t="shared" si="56"/>
        <v>0</v>
      </c>
      <c r="AJ81" s="88">
        <f t="shared" si="57"/>
        <v>0</v>
      </c>
    </row>
    <row r="82" spans="1:36" s="31" customFormat="1" x14ac:dyDescent="0.3">
      <c r="A82" s="20" t="s">
        <v>57</v>
      </c>
      <c r="B82" s="24">
        <v>0</v>
      </c>
      <c r="C82" s="24">
        <v>0</v>
      </c>
      <c r="D82" s="24">
        <v>0</v>
      </c>
      <c r="E82" s="24">
        <v>0</v>
      </c>
      <c r="F82" s="24">
        <f>IFERROR(E82/B82*100,0)</f>
        <v>0</v>
      </c>
      <c r="G82" s="24">
        <f>IFERROR(E82/C82*100,0)</f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5"/>
      <c r="AG82" s="32">
        <f t="shared" si="54"/>
        <v>0</v>
      </c>
      <c r="AH82" s="32">
        <f t="shared" si="55"/>
        <v>0</v>
      </c>
      <c r="AI82" s="32">
        <f t="shared" si="56"/>
        <v>0</v>
      </c>
      <c r="AJ82" s="32">
        <f t="shared" si="57"/>
        <v>0</v>
      </c>
    </row>
    <row r="83" spans="1:36" s="10" customFormat="1" ht="39.75" customHeight="1" x14ac:dyDescent="0.25">
      <c r="A83" s="133" t="s">
        <v>71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112" t="s">
        <v>83</v>
      </c>
      <c r="AG83" s="9">
        <f t="shared" si="54"/>
        <v>0</v>
      </c>
      <c r="AH83" s="9">
        <f t="shared" si="55"/>
        <v>0</v>
      </c>
      <c r="AI83" s="9">
        <f t="shared" si="56"/>
        <v>0</v>
      </c>
      <c r="AJ83" s="9">
        <f t="shared" si="57"/>
        <v>0</v>
      </c>
    </row>
    <row r="84" spans="1:36" s="10" customFormat="1" ht="339" customHeight="1" x14ac:dyDescent="0.3">
      <c r="A84" s="19" t="s">
        <v>27</v>
      </c>
      <c r="B84" s="23">
        <f>B85+B86+B87+B89</f>
        <v>4822.625</v>
      </c>
      <c r="C84" s="23">
        <f>C85+C86+C87+C89</f>
        <v>4822.625</v>
      </c>
      <c r="D84" s="23">
        <f>D85+D86+D87+D89</f>
        <v>4500.0734000000002</v>
      </c>
      <c r="E84" s="23">
        <f>E85+E86+E87+E89</f>
        <v>4500.0734000000002</v>
      </c>
      <c r="F84" s="23">
        <f t="shared" ref="F84:F89" si="62">IFERROR(E84/B84*100,0)</f>
        <v>93.311700578004718</v>
      </c>
      <c r="G84" s="23">
        <f t="shared" ref="G84:G89" si="63">IFERROR(E84/C84*100,0)</f>
        <v>93.311700578004718</v>
      </c>
      <c r="H84" s="23">
        <f t="shared" ref="H84:AE84" si="64">H85+H86+H87+H89</f>
        <v>0</v>
      </c>
      <c r="I84" s="23">
        <f t="shared" si="64"/>
        <v>0</v>
      </c>
      <c r="J84" s="23">
        <f t="shared" si="64"/>
        <v>0</v>
      </c>
      <c r="K84" s="23">
        <f t="shared" si="64"/>
        <v>0</v>
      </c>
      <c r="L84" s="23">
        <f t="shared" si="64"/>
        <v>0</v>
      </c>
      <c r="M84" s="23">
        <f t="shared" si="64"/>
        <v>0</v>
      </c>
      <c r="N84" s="23">
        <f t="shared" si="64"/>
        <v>0</v>
      </c>
      <c r="O84" s="23">
        <f t="shared" si="64"/>
        <v>0</v>
      </c>
      <c r="P84" s="23">
        <f t="shared" si="64"/>
        <v>0</v>
      </c>
      <c r="Q84" s="23">
        <f t="shared" si="64"/>
        <v>0</v>
      </c>
      <c r="R84" s="23">
        <f t="shared" si="64"/>
        <v>2766</v>
      </c>
      <c r="S84" s="23">
        <f t="shared" si="64"/>
        <v>946.07690000000002</v>
      </c>
      <c r="T84" s="23">
        <f t="shared" si="64"/>
        <v>2056.625</v>
      </c>
      <c r="U84" s="23">
        <f t="shared" si="64"/>
        <v>3553.9965000000007</v>
      </c>
      <c r="V84" s="23">
        <f t="shared" si="64"/>
        <v>0</v>
      </c>
      <c r="W84" s="23">
        <f t="shared" si="64"/>
        <v>0</v>
      </c>
      <c r="X84" s="23">
        <f t="shared" si="64"/>
        <v>0</v>
      </c>
      <c r="Y84" s="23">
        <f t="shared" si="64"/>
        <v>0</v>
      </c>
      <c r="Z84" s="23">
        <f t="shared" si="64"/>
        <v>0</v>
      </c>
      <c r="AA84" s="23">
        <f t="shared" si="64"/>
        <v>0</v>
      </c>
      <c r="AB84" s="23">
        <f t="shared" si="64"/>
        <v>0</v>
      </c>
      <c r="AC84" s="23">
        <f t="shared" si="64"/>
        <v>0</v>
      </c>
      <c r="AD84" s="23">
        <f t="shared" si="64"/>
        <v>0</v>
      </c>
      <c r="AE84" s="23">
        <f t="shared" si="64"/>
        <v>0</v>
      </c>
      <c r="AF84" s="110" t="s">
        <v>99</v>
      </c>
      <c r="AG84" s="9">
        <f t="shared" si="54"/>
        <v>4822.625</v>
      </c>
      <c r="AH84" s="9">
        <f t="shared" si="55"/>
        <v>4822.625</v>
      </c>
      <c r="AI84" s="9">
        <f t="shared" si="56"/>
        <v>4500.0734000000011</v>
      </c>
      <c r="AJ84" s="9">
        <f t="shared" si="57"/>
        <v>-322.55159999999978</v>
      </c>
    </row>
    <row r="85" spans="1:36" s="31" customFormat="1" ht="23.25" customHeight="1" x14ac:dyDescent="0.3">
      <c r="A85" s="20" t="s">
        <v>22</v>
      </c>
      <c r="B85" s="17">
        <v>0</v>
      </c>
      <c r="C85" s="17">
        <v>0</v>
      </c>
      <c r="D85" s="17">
        <v>0</v>
      </c>
      <c r="E85" s="17">
        <v>0</v>
      </c>
      <c r="F85" s="17">
        <f t="shared" si="62"/>
        <v>0</v>
      </c>
      <c r="G85" s="17">
        <f t="shared" si="63"/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25"/>
      <c r="AG85" s="32">
        <f t="shared" si="54"/>
        <v>0</v>
      </c>
      <c r="AH85" s="32">
        <f t="shared" si="55"/>
        <v>0</v>
      </c>
      <c r="AI85" s="32">
        <f t="shared" si="56"/>
        <v>0</v>
      </c>
      <c r="AJ85" s="32">
        <f t="shared" si="57"/>
        <v>0</v>
      </c>
    </row>
    <row r="86" spans="1:36" s="31" customFormat="1" ht="37.5" x14ac:dyDescent="0.3">
      <c r="A86" s="15" t="s">
        <v>23</v>
      </c>
      <c r="B86" s="24">
        <f>B98+B105+B111+B116+B121+B126+B131</f>
        <v>3858.1000000000004</v>
      </c>
      <c r="C86" s="24">
        <f>C98+C105+C111+C116+C121+C126+C131</f>
        <v>3858.1000000000004</v>
      </c>
      <c r="D86" s="24">
        <f>D98+D105+D111+D116+D121+D126+D131</f>
        <v>3600.0600000000004</v>
      </c>
      <c r="E86" s="24">
        <f>E98+E105+E111+E116+E121+E126+E131</f>
        <v>3600.0600000000004</v>
      </c>
      <c r="F86" s="24">
        <f t="shared" si="62"/>
        <v>93.311733754957103</v>
      </c>
      <c r="G86" s="24">
        <f t="shared" si="63"/>
        <v>93.311733754957103</v>
      </c>
      <c r="H86" s="24">
        <f t="shared" ref="H86:AE86" si="65">H98+H105+H111+H116+H121+H126+H131</f>
        <v>0</v>
      </c>
      <c r="I86" s="24">
        <f t="shared" si="65"/>
        <v>0</v>
      </c>
      <c r="J86" s="24">
        <f t="shared" si="65"/>
        <v>0</v>
      </c>
      <c r="K86" s="24">
        <f t="shared" si="65"/>
        <v>0</v>
      </c>
      <c r="L86" s="24">
        <f t="shared" si="65"/>
        <v>0</v>
      </c>
      <c r="M86" s="24">
        <f t="shared" si="65"/>
        <v>0</v>
      </c>
      <c r="N86" s="24">
        <f t="shared" si="65"/>
        <v>0</v>
      </c>
      <c r="O86" s="24">
        <f t="shared" si="65"/>
        <v>0</v>
      </c>
      <c r="P86" s="24">
        <f t="shared" si="65"/>
        <v>0</v>
      </c>
      <c r="Q86" s="24">
        <f t="shared" si="65"/>
        <v>0</v>
      </c>
      <c r="R86" s="24">
        <f t="shared" si="65"/>
        <v>2212.8000000000002</v>
      </c>
      <c r="S86" s="24">
        <f t="shared" si="65"/>
        <v>467.2</v>
      </c>
      <c r="T86" s="24">
        <f t="shared" si="65"/>
        <v>1645.3</v>
      </c>
      <c r="U86" s="24">
        <f t="shared" si="65"/>
        <v>3132.8600000000006</v>
      </c>
      <c r="V86" s="24">
        <f t="shared" si="65"/>
        <v>0</v>
      </c>
      <c r="W86" s="24">
        <f t="shared" si="65"/>
        <v>0</v>
      </c>
      <c r="X86" s="24">
        <f t="shared" si="65"/>
        <v>0</v>
      </c>
      <c r="Y86" s="24">
        <f t="shared" si="65"/>
        <v>0</v>
      </c>
      <c r="Z86" s="24">
        <f t="shared" si="65"/>
        <v>0</v>
      </c>
      <c r="AA86" s="24">
        <f t="shared" si="65"/>
        <v>0</v>
      </c>
      <c r="AB86" s="24">
        <f t="shared" si="65"/>
        <v>0</v>
      </c>
      <c r="AC86" s="24">
        <f t="shared" si="65"/>
        <v>0</v>
      </c>
      <c r="AD86" s="24">
        <f t="shared" si="65"/>
        <v>0</v>
      </c>
      <c r="AE86" s="24">
        <f t="shared" si="65"/>
        <v>0</v>
      </c>
      <c r="AF86" s="25"/>
      <c r="AG86" s="32">
        <f t="shared" si="54"/>
        <v>3858.1000000000004</v>
      </c>
      <c r="AH86" s="32">
        <f t="shared" si="55"/>
        <v>3858.1000000000004</v>
      </c>
      <c r="AI86" s="32">
        <f t="shared" si="56"/>
        <v>3600.0600000000004</v>
      </c>
      <c r="AJ86" s="32">
        <f t="shared" si="57"/>
        <v>-258.03999999999996</v>
      </c>
    </row>
    <row r="87" spans="1:36" s="31" customFormat="1" x14ac:dyDescent="0.3">
      <c r="A87" s="20" t="s">
        <v>24</v>
      </c>
      <c r="B87" s="24">
        <f>B93+B99+B106+B112+B117+B122+B127+B132</f>
        <v>964.52500000000009</v>
      </c>
      <c r="C87" s="24">
        <f>C93+C99+C106+C112+C117+C122+C127+C132</f>
        <v>964.52500000000009</v>
      </c>
      <c r="D87" s="24">
        <f>D93+D99+D106+D112+D117+D122+D127+D132</f>
        <v>900.01340000000016</v>
      </c>
      <c r="E87" s="24">
        <f>E93+E99+E106+E112+E117+E122+E127+E132</f>
        <v>900.01340000000016</v>
      </c>
      <c r="F87" s="24">
        <f t="shared" si="62"/>
        <v>93.311567870195177</v>
      </c>
      <c r="G87" s="24">
        <f t="shared" si="63"/>
        <v>93.311567870195177</v>
      </c>
      <c r="H87" s="24">
        <f t="shared" ref="H87:AE87" si="66">H93+H99+H106+H112+H117+H122+H127+H132</f>
        <v>0</v>
      </c>
      <c r="I87" s="24">
        <f t="shared" si="66"/>
        <v>0</v>
      </c>
      <c r="J87" s="24">
        <f t="shared" si="66"/>
        <v>0</v>
      </c>
      <c r="K87" s="24">
        <f t="shared" si="66"/>
        <v>0</v>
      </c>
      <c r="L87" s="24">
        <f t="shared" si="66"/>
        <v>0</v>
      </c>
      <c r="M87" s="24">
        <f t="shared" si="66"/>
        <v>0</v>
      </c>
      <c r="N87" s="24">
        <f t="shared" si="66"/>
        <v>0</v>
      </c>
      <c r="O87" s="24">
        <f t="shared" si="66"/>
        <v>0</v>
      </c>
      <c r="P87" s="24">
        <f t="shared" si="66"/>
        <v>0</v>
      </c>
      <c r="Q87" s="24">
        <f t="shared" si="66"/>
        <v>0</v>
      </c>
      <c r="R87" s="24">
        <f t="shared" si="66"/>
        <v>553.20000000000005</v>
      </c>
      <c r="S87" s="24">
        <f t="shared" si="66"/>
        <v>478.87690000000003</v>
      </c>
      <c r="T87" s="24">
        <f t="shared" si="66"/>
        <v>411.32499999999999</v>
      </c>
      <c r="U87" s="24">
        <f t="shared" si="66"/>
        <v>421.13649999999996</v>
      </c>
      <c r="V87" s="24">
        <f t="shared" si="66"/>
        <v>0</v>
      </c>
      <c r="W87" s="24">
        <f t="shared" si="66"/>
        <v>0</v>
      </c>
      <c r="X87" s="24">
        <f t="shared" si="66"/>
        <v>0</v>
      </c>
      <c r="Y87" s="24">
        <f t="shared" si="66"/>
        <v>0</v>
      </c>
      <c r="Z87" s="24">
        <f t="shared" si="66"/>
        <v>0</v>
      </c>
      <c r="AA87" s="24">
        <f t="shared" si="66"/>
        <v>0</v>
      </c>
      <c r="AB87" s="24">
        <f t="shared" si="66"/>
        <v>0</v>
      </c>
      <c r="AC87" s="24">
        <f t="shared" si="66"/>
        <v>0</v>
      </c>
      <c r="AD87" s="24">
        <f t="shared" si="66"/>
        <v>0</v>
      </c>
      <c r="AE87" s="24">
        <f t="shared" si="66"/>
        <v>0</v>
      </c>
      <c r="AF87" s="25"/>
      <c r="AG87" s="32">
        <f t="shared" si="54"/>
        <v>964.52500000000009</v>
      </c>
      <c r="AH87" s="32">
        <f t="shared" si="55"/>
        <v>964.52500000000009</v>
      </c>
      <c r="AI87" s="32">
        <f t="shared" si="56"/>
        <v>900.01340000000005</v>
      </c>
      <c r="AJ87" s="32">
        <f t="shared" si="57"/>
        <v>-64.51159999999993</v>
      </c>
    </row>
    <row r="88" spans="1:36" s="31" customFormat="1" ht="37.5" x14ac:dyDescent="0.3">
      <c r="A88" s="51" t="s">
        <v>25</v>
      </c>
      <c r="B88" s="24">
        <f>B102+B108+B113+B118+B123+B128+B133</f>
        <v>0</v>
      </c>
      <c r="C88" s="24">
        <f>C102</f>
        <v>0</v>
      </c>
      <c r="D88" s="24">
        <f>D102</f>
        <v>0</v>
      </c>
      <c r="E88" s="24">
        <f>E102</f>
        <v>0</v>
      </c>
      <c r="F88" s="24">
        <f t="shared" si="62"/>
        <v>0</v>
      </c>
      <c r="G88" s="24">
        <f t="shared" si="63"/>
        <v>0</v>
      </c>
      <c r="H88" s="24">
        <f t="shared" ref="H88:AE88" si="67">H102</f>
        <v>0</v>
      </c>
      <c r="I88" s="24">
        <f t="shared" si="67"/>
        <v>0</v>
      </c>
      <c r="J88" s="24">
        <f t="shared" si="67"/>
        <v>0</v>
      </c>
      <c r="K88" s="24">
        <f t="shared" si="67"/>
        <v>0</v>
      </c>
      <c r="L88" s="24">
        <f t="shared" si="67"/>
        <v>0</v>
      </c>
      <c r="M88" s="24">
        <f t="shared" si="67"/>
        <v>0</v>
      </c>
      <c r="N88" s="24">
        <f t="shared" si="67"/>
        <v>0</v>
      </c>
      <c r="O88" s="24">
        <f t="shared" si="67"/>
        <v>0</v>
      </c>
      <c r="P88" s="24">
        <f t="shared" si="67"/>
        <v>0</v>
      </c>
      <c r="Q88" s="24">
        <f t="shared" si="67"/>
        <v>0</v>
      </c>
      <c r="R88" s="24">
        <f t="shared" si="67"/>
        <v>0</v>
      </c>
      <c r="S88" s="24">
        <f t="shared" si="67"/>
        <v>0</v>
      </c>
      <c r="T88" s="24">
        <f t="shared" si="67"/>
        <v>0</v>
      </c>
      <c r="U88" s="24">
        <f t="shared" si="67"/>
        <v>0</v>
      </c>
      <c r="V88" s="24">
        <f t="shared" si="67"/>
        <v>0</v>
      </c>
      <c r="W88" s="24">
        <f t="shared" si="67"/>
        <v>0</v>
      </c>
      <c r="X88" s="24">
        <f t="shared" si="67"/>
        <v>0</v>
      </c>
      <c r="Y88" s="24">
        <f t="shared" si="67"/>
        <v>0</v>
      </c>
      <c r="Z88" s="24">
        <f t="shared" si="67"/>
        <v>0</v>
      </c>
      <c r="AA88" s="24">
        <f t="shared" si="67"/>
        <v>0</v>
      </c>
      <c r="AB88" s="24">
        <f t="shared" si="67"/>
        <v>0</v>
      </c>
      <c r="AC88" s="24">
        <f t="shared" si="67"/>
        <v>0</v>
      </c>
      <c r="AD88" s="24">
        <f t="shared" si="67"/>
        <v>0</v>
      </c>
      <c r="AE88" s="24">
        <f t="shared" si="67"/>
        <v>0</v>
      </c>
      <c r="AF88" s="25"/>
      <c r="AG88" s="32">
        <f t="shared" si="54"/>
        <v>0</v>
      </c>
      <c r="AH88" s="32">
        <f t="shared" si="55"/>
        <v>0</v>
      </c>
      <c r="AI88" s="32">
        <f t="shared" si="56"/>
        <v>0</v>
      </c>
      <c r="AJ88" s="32">
        <f t="shared" si="57"/>
        <v>0</v>
      </c>
    </row>
    <row r="89" spans="1:36" s="31" customFormat="1" x14ac:dyDescent="0.3">
      <c r="A89" s="20" t="s">
        <v>57</v>
      </c>
      <c r="B89" s="24">
        <v>0</v>
      </c>
      <c r="C89" s="24">
        <v>0</v>
      </c>
      <c r="D89" s="24">
        <v>0</v>
      </c>
      <c r="E89" s="24">
        <v>0</v>
      </c>
      <c r="F89" s="24">
        <f t="shared" si="62"/>
        <v>0</v>
      </c>
      <c r="G89" s="24">
        <f t="shared" si="63"/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5"/>
      <c r="AG89" s="32">
        <f t="shared" si="54"/>
        <v>0</v>
      </c>
      <c r="AH89" s="32">
        <f t="shared" si="55"/>
        <v>0</v>
      </c>
      <c r="AI89" s="32">
        <f t="shared" si="56"/>
        <v>0</v>
      </c>
      <c r="AJ89" s="32">
        <f t="shared" si="57"/>
        <v>0</v>
      </c>
    </row>
    <row r="90" spans="1:36" s="31" customFormat="1" ht="36.75" customHeight="1" x14ac:dyDescent="0.25">
      <c r="A90" s="136" t="s">
        <v>37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8"/>
      <c r="AF90" s="25"/>
      <c r="AG90" s="32">
        <f t="shared" si="54"/>
        <v>0</v>
      </c>
      <c r="AH90" s="32">
        <f t="shared" si="55"/>
        <v>0</v>
      </c>
      <c r="AI90" s="32">
        <f t="shared" si="56"/>
        <v>0</v>
      </c>
      <c r="AJ90" s="32">
        <f t="shared" si="57"/>
        <v>0</v>
      </c>
    </row>
    <row r="91" spans="1:36" x14ac:dyDescent="0.3">
      <c r="A91" s="20" t="s">
        <v>27</v>
      </c>
      <c r="B91" s="17">
        <f>B93</f>
        <v>0</v>
      </c>
      <c r="C91" s="17">
        <f>C93</f>
        <v>0</v>
      </c>
      <c r="D91" s="17">
        <f>D93</f>
        <v>0</v>
      </c>
      <c r="E91" s="17">
        <f>E93</f>
        <v>0</v>
      </c>
      <c r="F91" s="17">
        <f>IFERROR(E91/B91*100,0)</f>
        <v>0</v>
      </c>
      <c r="G91" s="17">
        <f>IFERROR(E91/C91*100,0)</f>
        <v>0</v>
      </c>
      <c r="H91" s="17">
        <f t="shared" ref="H91:AE91" si="68">H93</f>
        <v>0</v>
      </c>
      <c r="I91" s="17">
        <f t="shared" si="68"/>
        <v>0</v>
      </c>
      <c r="J91" s="17">
        <f t="shared" si="68"/>
        <v>0</v>
      </c>
      <c r="K91" s="17">
        <f t="shared" si="68"/>
        <v>0</v>
      </c>
      <c r="L91" s="17">
        <f t="shared" si="68"/>
        <v>0</v>
      </c>
      <c r="M91" s="17">
        <f t="shared" si="68"/>
        <v>0</v>
      </c>
      <c r="N91" s="17">
        <f t="shared" si="68"/>
        <v>0</v>
      </c>
      <c r="O91" s="17">
        <f t="shared" si="68"/>
        <v>0</v>
      </c>
      <c r="P91" s="17">
        <f t="shared" si="68"/>
        <v>0</v>
      </c>
      <c r="Q91" s="17">
        <f t="shared" si="68"/>
        <v>0</v>
      </c>
      <c r="R91" s="17">
        <f t="shared" si="68"/>
        <v>0</v>
      </c>
      <c r="S91" s="17">
        <f t="shared" si="68"/>
        <v>0</v>
      </c>
      <c r="T91" s="17">
        <f t="shared" si="68"/>
        <v>0</v>
      </c>
      <c r="U91" s="17">
        <f t="shared" si="68"/>
        <v>0</v>
      </c>
      <c r="V91" s="17">
        <f t="shared" si="68"/>
        <v>0</v>
      </c>
      <c r="W91" s="17">
        <f t="shared" si="68"/>
        <v>0</v>
      </c>
      <c r="X91" s="17">
        <f t="shared" si="68"/>
        <v>0</v>
      </c>
      <c r="Y91" s="17">
        <f t="shared" si="68"/>
        <v>0</v>
      </c>
      <c r="Z91" s="17">
        <f t="shared" si="68"/>
        <v>0</v>
      </c>
      <c r="AA91" s="17">
        <f t="shared" si="68"/>
        <v>0</v>
      </c>
      <c r="AB91" s="17">
        <f t="shared" si="68"/>
        <v>0</v>
      </c>
      <c r="AC91" s="17">
        <f t="shared" si="68"/>
        <v>0</v>
      </c>
      <c r="AD91" s="17">
        <f t="shared" si="68"/>
        <v>0</v>
      </c>
      <c r="AE91" s="17">
        <f t="shared" si="68"/>
        <v>0</v>
      </c>
      <c r="AF91" s="25"/>
      <c r="AG91" s="32">
        <f t="shared" si="54"/>
        <v>0</v>
      </c>
      <c r="AH91" s="32">
        <f t="shared" si="55"/>
        <v>0</v>
      </c>
      <c r="AI91" s="32">
        <f t="shared" si="56"/>
        <v>0</v>
      </c>
      <c r="AJ91" s="32">
        <f t="shared" si="57"/>
        <v>0</v>
      </c>
    </row>
    <row r="92" spans="1:36" s="31" customFormat="1" hidden="1" x14ac:dyDescent="0.3">
      <c r="A92" s="20" t="s">
        <v>29</v>
      </c>
      <c r="B92" s="17"/>
      <c r="C92" s="17"/>
      <c r="D92" s="17"/>
      <c r="E92" s="17"/>
      <c r="F92" s="17">
        <f>IFERROR(E92/B92*100,0)</f>
        <v>0</v>
      </c>
      <c r="G92" s="17">
        <f>IFERROR(E92/C92*100,0)</f>
        <v>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5"/>
      <c r="AG92" s="32">
        <f t="shared" si="54"/>
        <v>0</v>
      </c>
      <c r="AH92" s="32">
        <f t="shared" si="55"/>
        <v>0</v>
      </c>
      <c r="AI92" s="32">
        <f t="shared" si="56"/>
        <v>0</v>
      </c>
      <c r="AJ92" s="32">
        <f t="shared" si="57"/>
        <v>0</v>
      </c>
    </row>
    <row r="93" spans="1:36" s="31" customFormat="1" x14ac:dyDescent="0.3">
      <c r="A93" s="20" t="s">
        <v>24</v>
      </c>
      <c r="B93" s="24">
        <f>H93+J93+L93+N93+P93+R93+T93+V93+X93+Z93+AB93+AD93</f>
        <v>0</v>
      </c>
      <c r="C93" s="24">
        <f>H93+J93+L93+N93+P93+R93+T93</f>
        <v>0</v>
      </c>
      <c r="D93" s="24">
        <f>E93</f>
        <v>0</v>
      </c>
      <c r="E93" s="24">
        <f>I93+K93+M93+O93+Q93+S93+U93+W93+Y93+AA93+AC93+AE93</f>
        <v>0</v>
      </c>
      <c r="F93" s="24">
        <f>IFERROR(E93/B93*100,0)</f>
        <v>0</v>
      </c>
      <c r="G93" s="24">
        <f>IFERROR(E93/C93*100,0)</f>
        <v>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5"/>
      <c r="AG93" s="32">
        <f t="shared" si="54"/>
        <v>0</v>
      </c>
      <c r="AH93" s="32">
        <f t="shared" si="55"/>
        <v>0</v>
      </c>
      <c r="AI93" s="32">
        <f t="shared" si="56"/>
        <v>0</v>
      </c>
      <c r="AJ93" s="32">
        <f t="shared" si="57"/>
        <v>0</v>
      </c>
    </row>
    <row r="94" spans="1:36" s="31" customFormat="1" hidden="1" x14ac:dyDescent="0.3">
      <c r="A94" s="20" t="s">
        <v>22</v>
      </c>
      <c r="B94" s="17"/>
      <c r="C94" s="17"/>
      <c r="D94" s="17"/>
      <c r="E94" s="17"/>
      <c r="F94" s="17"/>
      <c r="G94" s="17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34"/>
      <c r="AF94" s="25"/>
      <c r="AG94" s="32">
        <f t="shared" si="54"/>
        <v>0</v>
      </c>
      <c r="AH94" s="32">
        <f t="shared" si="55"/>
        <v>0</v>
      </c>
      <c r="AI94" s="32">
        <f t="shared" si="56"/>
        <v>0</v>
      </c>
      <c r="AJ94" s="32">
        <f t="shared" si="57"/>
        <v>0</v>
      </c>
    </row>
    <row r="95" spans="1:36" s="31" customFormat="1" hidden="1" x14ac:dyDescent="0.3">
      <c r="A95" s="20" t="s">
        <v>26</v>
      </c>
      <c r="B95" s="17"/>
      <c r="C95" s="17"/>
      <c r="D95" s="17"/>
      <c r="E95" s="17"/>
      <c r="F95" s="17"/>
      <c r="G95" s="17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34"/>
      <c r="AF95" s="25"/>
      <c r="AG95" s="32">
        <f t="shared" si="54"/>
        <v>0</v>
      </c>
      <c r="AH95" s="32">
        <f t="shared" si="55"/>
        <v>0</v>
      </c>
      <c r="AI95" s="32">
        <f t="shared" si="56"/>
        <v>0</v>
      </c>
      <c r="AJ95" s="32">
        <f t="shared" si="57"/>
        <v>0</v>
      </c>
    </row>
    <row r="96" spans="1:36" s="31" customFormat="1" ht="27.75" customHeight="1" x14ac:dyDescent="0.25">
      <c r="A96" s="136" t="s">
        <v>38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8"/>
      <c r="AF96" s="25"/>
      <c r="AG96" s="32">
        <f t="shared" si="54"/>
        <v>0</v>
      </c>
      <c r="AH96" s="32">
        <f t="shared" si="55"/>
        <v>0</v>
      </c>
      <c r="AI96" s="32">
        <f t="shared" si="56"/>
        <v>0</v>
      </c>
      <c r="AJ96" s="32">
        <f t="shared" si="57"/>
        <v>0</v>
      </c>
    </row>
    <row r="97" spans="1:36" x14ac:dyDescent="0.3">
      <c r="A97" s="19" t="s">
        <v>27</v>
      </c>
      <c r="B97" s="23">
        <f>B99+B98</f>
        <v>1536</v>
      </c>
      <c r="C97" s="23">
        <f>C99+C98</f>
        <v>1536</v>
      </c>
      <c r="D97" s="23">
        <f>D99+D98</f>
        <v>1536</v>
      </c>
      <c r="E97" s="23">
        <f>E99+E98</f>
        <v>1536</v>
      </c>
      <c r="F97" s="23">
        <f t="shared" ref="F97:F102" si="69">IFERROR(E97/B97*100,0)</f>
        <v>100</v>
      </c>
      <c r="G97" s="23">
        <f t="shared" ref="G97:G102" si="70">IFERROR(E97/C97*100,0)</f>
        <v>100</v>
      </c>
      <c r="H97" s="23">
        <f t="shared" ref="H97:AE97" si="71">H99+H98</f>
        <v>0</v>
      </c>
      <c r="I97" s="23">
        <f t="shared" si="71"/>
        <v>0</v>
      </c>
      <c r="J97" s="23">
        <f t="shared" si="71"/>
        <v>0</v>
      </c>
      <c r="K97" s="23">
        <f t="shared" si="71"/>
        <v>0</v>
      </c>
      <c r="L97" s="23">
        <f t="shared" si="71"/>
        <v>0</v>
      </c>
      <c r="M97" s="23">
        <f t="shared" si="71"/>
        <v>0</v>
      </c>
      <c r="N97" s="23">
        <f t="shared" si="71"/>
        <v>0</v>
      </c>
      <c r="O97" s="23">
        <f t="shared" si="71"/>
        <v>0</v>
      </c>
      <c r="P97" s="23">
        <f t="shared" si="71"/>
        <v>0</v>
      </c>
      <c r="Q97" s="23">
        <f t="shared" si="71"/>
        <v>0</v>
      </c>
      <c r="R97" s="23">
        <f t="shared" si="71"/>
        <v>1536</v>
      </c>
      <c r="S97" s="23">
        <f t="shared" si="71"/>
        <v>297.38850000000002</v>
      </c>
      <c r="T97" s="23">
        <f t="shared" si="71"/>
        <v>0</v>
      </c>
      <c r="U97" s="23">
        <f t="shared" si="71"/>
        <v>1238.6115</v>
      </c>
      <c r="V97" s="23">
        <f t="shared" si="71"/>
        <v>0</v>
      </c>
      <c r="W97" s="23">
        <f t="shared" si="71"/>
        <v>0</v>
      </c>
      <c r="X97" s="23">
        <f t="shared" si="71"/>
        <v>0</v>
      </c>
      <c r="Y97" s="23">
        <f t="shared" si="71"/>
        <v>0</v>
      </c>
      <c r="Z97" s="23">
        <f t="shared" si="71"/>
        <v>0</v>
      </c>
      <c r="AA97" s="23">
        <f t="shared" si="71"/>
        <v>0</v>
      </c>
      <c r="AB97" s="23">
        <f t="shared" si="71"/>
        <v>0</v>
      </c>
      <c r="AC97" s="23">
        <f t="shared" si="71"/>
        <v>0</v>
      </c>
      <c r="AD97" s="23">
        <f t="shared" si="71"/>
        <v>0</v>
      </c>
      <c r="AE97" s="23">
        <f t="shared" si="71"/>
        <v>0</v>
      </c>
      <c r="AF97" s="25"/>
      <c r="AG97" s="9">
        <f t="shared" si="54"/>
        <v>1536</v>
      </c>
      <c r="AH97" s="9">
        <f t="shared" si="55"/>
        <v>1536</v>
      </c>
      <c r="AI97" s="9">
        <f t="shared" si="56"/>
        <v>1536</v>
      </c>
      <c r="AJ97" s="9">
        <f t="shared" si="57"/>
        <v>0</v>
      </c>
    </row>
    <row r="98" spans="1:36" s="10" customFormat="1" ht="46.5" customHeight="1" x14ac:dyDescent="0.3">
      <c r="A98" s="15" t="s">
        <v>23</v>
      </c>
      <c r="B98" s="17">
        <f>H98+J98+L98+N98+P98+R98+T98+V98+X98+Z98+AB98+AD98</f>
        <v>1228.8</v>
      </c>
      <c r="C98" s="17">
        <f>H98+J98+L98+N98+P98+R98+T98</f>
        <v>1228.8</v>
      </c>
      <c r="D98" s="17">
        <f>E98</f>
        <v>1228.8</v>
      </c>
      <c r="E98" s="17">
        <f>I98+K98+M98+O98+Q98+S98+U98+W98+Y98+AA98+AC98+AE98</f>
        <v>1228.8</v>
      </c>
      <c r="F98" s="17">
        <f t="shared" si="69"/>
        <v>100</v>
      </c>
      <c r="G98" s="17">
        <f t="shared" si="70"/>
        <v>100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>
        <v>1228.8</v>
      </c>
      <c r="S98" s="21"/>
      <c r="T98" s="21"/>
      <c r="U98" s="21">
        <v>1228.8</v>
      </c>
      <c r="V98" s="21"/>
      <c r="W98" s="21"/>
      <c r="X98" s="21"/>
      <c r="Y98" s="21"/>
      <c r="Z98" s="21"/>
      <c r="AA98" s="16"/>
      <c r="AB98" s="16"/>
      <c r="AC98" s="16"/>
      <c r="AD98" s="16"/>
      <c r="AE98" s="16"/>
      <c r="AF98" s="18"/>
      <c r="AG98" s="9">
        <f t="shared" si="54"/>
        <v>1228.8</v>
      </c>
      <c r="AH98" s="9">
        <f t="shared" si="55"/>
        <v>1228.8</v>
      </c>
      <c r="AI98" s="9">
        <f t="shared" si="56"/>
        <v>1228.8</v>
      </c>
      <c r="AJ98" s="9">
        <f t="shared" si="57"/>
        <v>0</v>
      </c>
    </row>
    <row r="99" spans="1:36" s="10" customFormat="1" x14ac:dyDescent="0.3">
      <c r="A99" s="20" t="s">
        <v>24</v>
      </c>
      <c r="B99" s="24">
        <f>H99+J99+L99+N99+P99+R99+T99+V99+X99+Z99+AB99+AD99</f>
        <v>307.2</v>
      </c>
      <c r="C99" s="17">
        <f>H99+J99+L99+N99+P99+R99+T99</f>
        <v>307.2</v>
      </c>
      <c r="D99" s="17">
        <f>E99</f>
        <v>307.20000000000005</v>
      </c>
      <c r="E99" s="17">
        <f>I99+K99+M99+O99+Q99+S99+U99+W99+Y99+AA99+AC99+AE99</f>
        <v>307.20000000000005</v>
      </c>
      <c r="F99" s="17">
        <f t="shared" si="69"/>
        <v>100.00000000000003</v>
      </c>
      <c r="G99" s="17">
        <f t="shared" si="70"/>
        <v>100.00000000000003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>
        <v>307.2</v>
      </c>
      <c r="S99" s="21">
        <v>297.38850000000002</v>
      </c>
      <c r="T99" s="21"/>
      <c r="U99" s="21">
        <v>9.8115000000000006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18"/>
      <c r="AG99" s="9">
        <f t="shared" si="54"/>
        <v>307.2</v>
      </c>
      <c r="AH99" s="9">
        <f t="shared" si="55"/>
        <v>307.2</v>
      </c>
      <c r="AI99" s="9">
        <f t="shared" si="56"/>
        <v>307.20000000000005</v>
      </c>
      <c r="AJ99" s="9">
        <f t="shared" si="57"/>
        <v>0</v>
      </c>
    </row>
    <row r="100" spans="1:36" s="10" customFormat="1" hidden="1" x14ac:dyDescent="0.3">
      <c r="A100" s="20" t="s">
        <v>22</v>
      </c>
      <c r="B100" s="24">
        <f>H100+J100+L100+N100+P100+R100+T100+V100+X100+Z100+AB100+AD100</f>
        <v>0</v>
      </c>
      <c r="C100" s="17">
        <f>H100</f>
        <v>0</v>
      </c>
      <c r="D100" s="24"/>
      <c r="E100" s="17">
        <f>I100+K100+M100+O100+Q100+S100+U100+W100+Y100+AA100+AC100+AE100</f>
        <v>0</v>
      </c>
      <c r="F100" s="17">
        <f t="shared" si="69"/>
        <v>0</v>
      </c>
      <c r="G100" s="17">
        <f t="shared" si="70"/>
        <v>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22"/>
      <c r="AF100" s="18"/>
      <c r="AG100" s="9">
        <f t="shared" si="54"/>
        <v>0</v>
      </c>
      <c r="AH100" s="9">
        <f t="shared" si="55"/>
        <v>0</v>
      </c>
      <c r="AI100" s="9">
        <f t="shared" si="56"/>
        <v>0</v>
      </c>
      <c r="AJ100" s="9">
        <f t="shared" si="57"/>
        <v>0</v>
      </c>
    </row>
    <row r="101" spans="1:36" s="10" customFormat="1" hidden="1" x14ac:dyDescent="0.3">
      <c r="A101" s="20" t="s">
        <v>26</v>
      </c>
      <c r="B101" s="24">
        <f>H101+J101+L101+N101+P101+R101+T101+V101+X101+Z101+AB101+AD101</f>
        <v>0</v>
      </c>
      <c r="C101" s="17">
        <f>H101</f>
        <v>0</v>
      </c>
      <c r="D101" s="24"/>
      <c r="E101" s="17">
        <f>I101+K101+M101+O101+Q101+S101+U101+W101+Y101+AA101+AC101+AE101</f>
        <v>0</v>
      </c>
      <c r="F101" s="17">
        <f t="shared" si="69"/>
        <v>0</v>
      </c>
      <c r="G101" s="17">
        <f t="shared" si="70"/>
        <v>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22"/>
      <c r="AF101" s="18"/>
      <c r="AG101" s="9">
        <f t="shared" si="54"/>
        <v>0</v>
      </c>
      <c r="AH101" s="9">
        <f t="shared" si="55"/>
        <v>0</v>
      </c>
      <c r="AI101" s="9">
        <f t="shared" si="56"/>
        <v>0</v>
      </c>
      <c r="AJ101" s="9">
        <f t="shared" si="57"/>
        <v>0</v>
      </c>
    </row>
    <row r="102" spans="1:36" s="83" customFormat="1" ht="37.5" x14ac:dyDescent="0.3">
      <c r="A102" s="84" t="s">
        <v>25</v>
      </c>
      <c r="B102" s="85">
        <f>H102+J102+L102+N102+P102+R102+T102+V102+X102+Z102+AB102+AD102</f>
        <v>0</v>
      </c>
      <c r="C102" s="92">
        <f>H102+J102+L102+N102+P102+R102+T102</f>
        <v>0</v>
      </c>
      <c r="D102" s="85">
        <f>E102</f>
        <v>0</v>
      </c>
      <c r="E102" s="85">
        <f>I102+K102+M102+O102+Q102+S102+U102+W102+Y102+AA102+AC102+AE102</f>
        <v>0</v>
      </c>
      <c r="F102" s="85">
        <f t="shared" si="69"/>
        <v>0</v>
      </c>
      <c r="G102" s="85">
        <f t="shared" si="70"/>
        <v>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91"/>
      <c r="AG102" s="87">
        <f t="shared" si="54"/>
        <v>0</v>
      </c>
      <c r="AH102" s="87">
        <f t="shared" si="55"/>
        <v>0</v>
      </c>
      <c r="AI102" s="87">
        <f t="shared" si="56"/>
        <v>0</v>
      </c>
      <c r="AJ102" s="87">
        <f t="shared" si="57"/>
        <v>0</v>
      </c>
    </row>
    <row r="103" spans="1:36" s="10" customFormat="1" ht="29.25" customHeight="1" x14ac:dyDescent="0.25">
      <c r="A103" s="136" t="s">
        <v>39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8"/>
      <c r="AF103" s="25"/>
      <c r="AG103" s="9">
        <f t="shared" si="54"/>
        <v>0</v>
      </c>
      <c r="AH103" s="9">
        <f t="shared" si="55"/>
        <v>0</v>
      </c>
      <c r="AI103" s="9">
        <f t="shared" si="56"/>
        <v>0</v>
      </c>
      <c r="AJ103" s="9">
        <f t="shared" si="57"/>
        <v>0</v>
      </c>
    </row>
    <row r="104" spans="1:36" x14ac:dyDescent="0.3">
      <c r="A104" s="19" t="s">
        <v>27</v>
      </c>
      <c r="B104" s="23">
        <f>B106+B105</f>
        <v>300</v>
      </c>
      <c r="C104" s="23">
        <f>C106+C105</f>
        <v>300</v>
      </c>
      <c r="D104" s="23">
        <f>D106+D105</f>
        <v>300</v>
      </c>
      <c r="E104" s="23">
        <f>E106+E105</f>
        <v>300</v>
      </c>
      <c r="F104" s="23">
        <f>IFERROR(E104/B104*100,0)</f>
        <v>100</v>
      </c>
      <c r="G104" s="23">
        <f>IFERROR(E104/C104*100,0)</f>
        <v>100</v>
      </c>
      <c r="H104" s="23">
        <f t="shared" ref="H104:AE104" si="72">H106+H105</f>
        <v>0</v>
      </c>
      <c r="I104" s="23">
        <f t="shared" si="72"/>
        <v>0</v>
      </c>
      <c r="J104" s="23">
        <f t="shared" si="72"/>
        <v>0</v>
      </c>
      <c r="K104" s="23">
        <f t="shared" si="72"/>
        <v>0</v>
      </c>
      <c r="L104" s="23">
        <f t="shared" si="72"/>
        <v>0</v>
      </c>
      <c r="M104" s="23">
        <f t="shared" si="72"/>
        <v>0</v>
      </c>
      <c r="N104" s="23">
        <f t="shared" si="72"/>
        <v>0</v>
      </c>
      <c r="O104" s="23">
        <f t="shared" si="72"/>
        <v>0</v>
      </c>
      <c r="P104" s="23">
        <f t="shared" si="72"/>
        <v>0</v>
      </c>
      <c r="Q104" s="23">
        <f t="shared" si="72"/>
        <v>0</v>
      </c>
      <c r="R104" s="23">
        <f t="shared" si="72"/>
        <v>300</v>
      </c>
      <c r="S104" s="23">
        <f t="shared" si="72"/>
        <v>60</v>
      </c>
      <c r="T104" s="23">
        <f t="shared" si="72"/>
        <v>0</v>
      </c>
      <c r="U104" s="23">
        <f t="shared" si="72"/>
        <v>240</v>
      </c>
      <c r="V104" s="23">
        <f t="shared" si="72"/>
        <v>0</v>
      </c>
      <c r="W104" s="23">
        <f t="shared" si="72"/>
        <v>0</v>
      </c>
      <c r="X104" s="23">
        <f t="shared" si="72"/>
        <v>0</v>
      </c>
      <c r="Y104" s="23">
        <f t="shared" si="72"/>
        <v>0</v>
      </c>
      <c r="Z104" s="23">
        <f t="shared" si="72"/>
        <v>0</v>
      </c>
      <c r="AA104" s="23">
        <f t="shared" si="72"/>
        <v>0</v>
      </c>
      <c r="AB104" s="23">
        <f t="shared" si="72"/>
        <v>0</v>
      </c>
      <c r="AC104" s="23">
        <f t="shared" si="72"/>
        <v>0</v>
      </c>
      <c r="AD104" s="23">
        <f t="shared" si="72"/>
        <v>0</v>
      </c>
      <c r="AE104" s="23">
        <f t="shared" si="72"/>
        <v>0</v>
      </c>
      <c r="AF104" s="25"/>
      <c r="AG104" s="9">
        <f t="shared" si="54"/>
        <v>300</v>
      </c>
      <c r="AH104" s="9">
        <f t="shared" si="55"/>
        <v>300</v>
      </c>
      <c r="AI104" s="9">
        <f t="shared" si="56"/>
        <v>300</v>
      </c>
      <c r="AJ104" s="9">
        <f t="shared" si="57"/>
        <v>0</v>
      </c>
    </row>
    <row r="105" spans="1:36" s="31" customFormat="1" ht="72" customHeight="1" x14ac:dyDescent="0.3">
      <c r="A105" s="15" t="s">
        <v>23</v>
      </c>
      <c r="B105" s="24">
        <f>H105+J105+L105+N105+P105+R105+T105+V105+X105+Z105+AB105+AD105</f>
        <v>240</v>
      </c>
      <c r="C105" s="24">
        <f>H105+J105+L105+N105+P105+R105+T105</f>
        <v>240</v>
      </c>
      <c r="D105" s="24">
        <f>E105</f>
        <v>240</v>
      </c>
      <c r="E105" s="24">
        <f>I105+K105+M105+O105+Q105+S105+U105+W105+Y105+AA105+AC105+AE105</f>
        <v>240</v>
      </c>
      <c r="F105" s="17">
        <f>IFERROR(E105/B105*100,0)</f>
        <v>100</v>
      </c>
      <c r="G105" s="17">
        <f>IFERROR(E105/C105*100,0)</f>
        <v>100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>
        <v>240</v>
      </c>
      <c r="S105" s="21"/>
      <c r="T105" s="21"/>
      <c r="U105" s="21">
        <v>240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5"/>
      <c r="AG105" s="9">
        <f t="shared" si="54"/>
        <v>240</v>
      </c>
      <c r="AH105" s="9">
        <f t="shared" si="55"/>
        <v>240</v>
      </c>
      <c r="AI105" s="9">
        <f t="shared" si="56"/>
        <v>240</v>
      </c>
      <c r="AJ105" s="9">
        <f t="shared" si="57"/>
        <v>0</v>
      </c>
    </row>
    <row r="106" spans="1:36" s="10" customFormat="1" x14ac:dyDescent="0.3">
      <c r="A106" s="20" t="s">
        <v>24</v>
      </c>
      <c r="B106" s="24">
        <f>H106+J106+L106+N106+P106+R106+T106+V106+X106+Z106+AB106+AD106</f>
        <v>60</v>
      </c>
      <c r="C106" s="24">
        <f>H106+J106+L106+N106+P106+R106+T106</f>
        <v>60</v>
      </c>
      <c r="D106" s="24">
        <f>E106</f>
        <v>60</v>
      </c>
      <c r="E106" s="24">
        <f>I106+K106+M106+O106+Q106+S106+U106+W106+Y106+AA106+AC106+AE106</f>
        <v>60</v>
      </c>
      <c r="F106" s="24">
        <f>IFERROR(E106/B106*100,0)</f>
        <v>100</v>
      </c>
      <c r="G106" s="24">
        <f>IFERROR(E106/C106*100,0)</f>
        <v>100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>
        <v>60</v>
      </c>
      <c r="S106" s="21">
        <v>60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8"/>
      <c r="AG106" s="9">
        <f t="shared" si="54"/>
        <v>60</v>
      </c>
      <c r="AH106" s="9">
        <f t="shared" si="55"/>
        <v>60</v>
      </c>
      <c r="AI106" s="9">
        <f t="shared" si="56"/>
        <v>60</v>
      </c>
      <c r="AJ106" s="9">
        <f t="shared" si="57"/>
        <v>0</v>
      </c>
    </row>
    <row r="107" spans="1:36" s="10" customFormat="1" hidden="1" x14ac:dyDescent="0.3">
      <c r="A107" s="14" t="s">
        <v>22</v>
      </c>
      <c r="B107" s="24">
        <f>H107+J107+L107+N107+P107+R107+T107+V107+X107+Z107+AB107+AD107</f>
        <v>0</v>
      </c>
      <c r="C107" s="24">
        <f>H107</f>
        <v>0</v>
      </c>
      <c r="D107" s="24">
        <f>E107</f>
        <v>0</v>
      </c>
      <c r="E107" s="24">
        <f>I107+K107+M107+O107+Q107+S107+U107+W107+Y107+AA107+AC107+AE107</f>
        <v>0</v>
      </c>
      <c r="F107" s="24">
        <f>IFERROR(E107/B107*100,0)</f>
        <v>0</v>
      </c>
      <c r="G107" s="24">
        <f>IFERROR(E107/C107*100,0)</f>
        <v>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8"/>
      <c r="AG107" s="9">
        <f t="shared" si="54"/>
        <v>0</v>
      </c>
      <c r="AH107" s="9">
        <f t="shared" si="55"/>
        <v>0</v>
      </c>
      <c r="AI107" s="9">
        <f t="shared" si="56"/>
        <v>0</v>
      </c>
      <c r="AJ107" s="9">
        <f t="shared" si="57"/>
        <v>0</v>
      </c>
    </row>
    <row r="108" spans="1:36" s="82" customFormat="1" ht="49.5" customHeight="1" x14ac:dyDescent="0.3">
      <c r="A108" s="84" t="s">
        <v>25</v>
      </c>
      <c r="B108" s="85">
        <f>H108+J108+L108+N108+P108+R108+T108+V108+X108+Z108+AB108+AD108</f>
        <v>0</v>
      </c>
      <c r="C108" s="85">
        <f>H108+J108+L108+N108+P108+R108+T108</f>
        <v>0</v>
      </c>
      <c r="D108" s="85">
        <f>E108</f>
        <v>0</v>
      </c>
      <c r="E108" s="85">
        <f>I108+K108+M108+O108+Q108+S108+U108+W108+Y108+AA108+AC108+AE108</f>
        <v>0</v>
      </c>
      <c r="F108" s="85">
        <f>IFERROR(E108/B108*100,0)</f>
        <v>0</v>
      </c>
      <c r="G108" s="85">
        <f>IFERROR(E108/C108*100,0)</f>
        <v>0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90"/>
      <c r="AG108" s="87">
        <f t="shared" si="54"/>
        <v>0</v>
      </c>
      <c r="AH108" s="87">
        <f t="shared" si="55"/>
        <v>0</v>
      </c>
      <c r="AI108" s="87">
        <f t="shared" si="56"/>
        <v>0</v>
      </c>
      <c r="AJ108" s="87">
        <f t="shared" si="57"/>
        <v>0</v>
      </c>
    </row>
    <row r="109" spans="1:36" s="10" customFormat="1" ht="35.25" customHeight="1" x14ac:dyDescent="0.25">
      <c r="A109" s="136" t="s">
        <v>40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8"/>
      <c r="AF109" s="25"/>
      <c r="AG109" s="9">
        <f t="shared" si="54"/>
        <v>0</v>
      </c>
      <c r="AH109" s="9">
        <f t="shared" si="55"/>
        <v>0</v>
      </c>
      <c r="AI109" s="9">
        <f t="shared" si="56"/>
        <v>0</v>
      </c>
      <c r="AJ109" s="9">
        <f t="shared" si="57"/>
        <v>0</v>
      </c>
    </row>
    <row r="110" spans="1:36" x14ac:dyDescent="0.3">
      <c r="A110" s="19" t="s">
        <v>27</v>
      </c>
      <c r="B110" s="23">
        <f>B112+B111</f>
        <v>700</v>
      </c>
      <c r="C110" s="23">
        <f>C112+C111</f>
        <v>700</v>
      </c>
      <c r="D110" s="23">
        <f>D112+D111</f>
        <v>700</v>
      </c>
      <c r="E110" s="23">
        <f>E112+E111</f>
        <v>700</v>
      </c>
      <c r="F110" s="23">
        <f>IFERROR(E110/B110*100,0)</f>
        <v>100</v>
      </c>
      <c r="G110" s="23">
        <f>IFERROR(E110/C110*100,0)</f>
        <v>100</v>
      </c>
      <c r="H110" s="23">
        <f t="shared" ref="H110:AE110" si="73">H112+H111</f>
        <v>0</v>
      </c>
      <c r="I110" s="23">
        <f t="shared" si="73"/>
        <v>0</v>
      </c>
      <c r="J110" s="23">
        <f t="shared" si="73"/>
        <v>0</v>
      </c>
      <c r="K110" s="23">
        <f t="shared" si="73"/>
        <v>0</v>
      </c>
      <c r="L110" s="23">
        <f t="shared" si="73"/>
        <v>0</v>
      </c>
      <c r="M110" s="23">
        <f t="shared" si="73"/>
        <v>0</v>
      </c>
      <c r="N110" s="23">
        <f t="shared" si="73"/>
        <v>0</v>
      </c>
      <c r="O110" s="23">
        <f t="shared" si="73"/>
        <v>0</v>
      </c>
      <c r="P110" s="23">
        <f t="shared" si="73"/>
        <v>0</v>
      </c>
      <c r="Q110" s="23">
        <f t="shared" si="73"/>
        <v>0</v>
      </c>
      <c r="R110" s="23">
        <f t="shared" si="73"/>
        <v>0</v>
      </c>
      <c r="S110" s="23">
        <f t="shared" si="73"/>
        <v>0</v>
      </c>
      <c r="T110" s="23">
        <f t="shared" si="73"/>
        <v>700</v>
      </c>
      <c r="U110" s="23">
        <f t="shared" si="73"/>
        <v>700</v>
      </c>
      <c r="V110" s="23">
        <f t="shared" si="73"/>
        <v>0</v>
      </c>
      <c r="W110" s="23">
        <f t="shared" si="73"/>
        <v>0</v>
      </c>
      <c r="X110" s="23">
        <f t="shared" si="73"/>
        <v>0</v>
      </c>
      <c r="Y110" s="23">
        <f t="shared" si="73"/>
        <v>0</v>
      </c>
      <c r="Z110" s="23">
        <f t="shared" si="73"/>
        <v>0</v>
      </c>
      <c r="AA110" s="23">
        <f t="shared" si="73"/>
        <v>0</v>
      </c>
      <c r="AB110" s="23">
        <f t="shared" si="73"/>
        <v>0</v>
      </c>
      <c r="AC110" s="23">
        <f t="shared" si="73"/>
        <v>0</v>
      </c>
      <c r="AD110" s="23">
        <f t="shared" si="73"/>
        <v>0</v>
      </c>
      <c r="AE110" s="23">
        <f t="shared" si="73"/>
        <v>0</v>
      </c>
      <c r="AF110" s="25"/>
      <c r="AG110" s="9">
        <f t="shared" ref="AG110:AG141" si="74">H110+J110+L110+N110+P110+R110+T110+V110+X110+Z110+AB110+AD110</f>
        <v>700</v>
      </c>
      <c r="AH110" s="9">
        <f t="shared" ref="AH110:AH141" si="75">H110+J110+L110+N110+P110+R110+T110+V110+X110</f>
        <v>700</v>
      </c>
      <c r="AI110" s="9">
        <f t="shared" ref="AI110:AI141" si="76">I110+K110+M110+O110+Q110+S110+U110+W110+Y110+AA110+AC110+AE110</f>
        <v>700</v>
      </c>
      <c r="AJ110" s="9">
        <f t="shared" ref="AJ110:AJ141" si="77">E110-C110</f>
        <v>0</v>
      </c>
    </row>
    <row r="111" spans="1:36" s="10" customFormat="1" ht="48.75" customHeight="1" x14ac:dyDescent="0.3">
      <c r="A111" s="15" t="s">
        <v>23</v>
      </c>
      <c r="B111" s="24">
        <f>H111+J111+L111+N111+P111+R111+T111+V111+X111+Z111+AB111+AD111</f>
        <v>560</v>
      </c>
      <c r="C111" s="24">
        <f>H111+J111+L111+N111+P111+R111+T111</f>
        <v>560</v>
      </c>
      <c r="D111" s="24">
        <f>E111</f>
        <v>560</v>
      </c>
      <c r="E111" s="24">
        <f>I111+K111+M111+O111+Q111+S111+U111+W111+Y111+AA111+AC111+AE111</f>
        <v>560</v>
      </c>
      <c r="F111" s="17">
        <f>IFERROR(E111/B111*100,0)</f>
        <v>100</v>
      </c>
      <c r="G111" s="17">
        <f>IFERROR(E111/C111*100,0)</f>
        <v>100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560</v>
      </c>
      <c r="U111" s="21">
        <v>560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8"/>
      <c r="AG111" s="9">
        <f t="shared" si="74"/>
        <v>560</v>
      </c>
      <c r="AH111" s="9">
        <f t="shared" si="75"/>
        <v>560</v>
      </c>
      <c r="AI111" s="9">
        <f t="shared" si="76"/>
        <v>560</v>
      </c>
      <c r="AJ111" s="9">
        <f t="shared" si="77"/>
        <v>0</v>
      </c>
    </row>
    <row r="112" spans="1:36" s="10" customFormat="1" x14ac:dyDescent="0.3">
      <c r="A112" s="20" t="s">
        <v>24</v>
      </c>
      <c r="B112" s="24">
        <f>H112+J112+L112+N112+P112+R112+T112+V112+X112+Z112+AB112+AD112</f>
        <v>140</v>
      </c>
      <c r="C112" s="24">
        <f>H112+J112+L112+N112+P112+R112+T112</f>
        <v>140</v>
      </c>
      <c r="D112" s="24">
        <f>E112</f>
        <v>140</v>
      </c>
      <c r="E112" s="24">
        <f>I112+K112+M112+O112+Q112+S112+U112+W112+Y112+AA112+AC112+AE112</f>
        <v>140</v>
      </c>
      <c r="F112" s="24">
        <f>IFERROR(E112/B112*100,0)</f>
        <v>100</v>
      </c>
      <c r="G112" s="24">
        <f>IFERROR(E112/C112*100,0)</f>
        <v>100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v>140</v>
      </c>
      <c r="U112" s="21">
        <v>140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8"/>
      <c r="AG112" s="9">
        <f t="shared" si="74"/>
        <v>140</v>
      </c>
      <c r="AH112" s="9">
        <f t="shared" si="75"/>
        <v>140</v>
      </c>
      <c r="AI112" s="9">
        <f t="shared" si="76"/>
        <v>140</v>
      </c>
      <c r="AJ112" s="9">
        <f t="shared" si="77"/>
        <v>0</v>
      </c>
    </row>
    <row r="113" spans="1:36" s="82" customFormat="1" ht="44.25" customHeight="1" x14ac:dyDescent="0.3">
      <c r="A113" s="84" t="s">
        <v>25</v>
      </c>
      <c r="B113" s="85">
        <f>H113+J113+L113+N113+P113+R113+T113+V113+X113+Z113+AB113+AD113</f>
        <v>0</v>
      </c>
      <c r="C113" s="85">
        <f>H113+J113+L113+N113+P113+R113+T113</f>
        <v>0</v>
      </c>
      <c r="D113" s="85">
        <f>E113</f>
        <v>0</v>
      </c>
      <c r="E113" s="85">
        <f>I113+K113+M113+O113+Q113+S113+U113+W113+Y113+AA113+AC113+AE113</f>
        <v>0</v>
      </c>
      <c r="F113" s="85">
        <f>IFERROR(E113/B113*100,0)</f>
        <v>0</v>
      </c>
      <c r="G113" s="85">
        <f>IFERROR(E113/C113*100,0)</f>
        <v>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90"/>
      <c r="AG113" s="87">
        <f t="shared" si="74"/>
        <v>0</v>
      </c>
      <c r="AH113" s="87">
        <f t="shared" si="75"/>
        <v>0</v>
      </c>
      <c r="AI113" s="87">
        <f t="shared" si="76"/>
        <v>0</v>
      </c>
      <c r="AJ113" s="87">
        <f t="shared" si="77"/>
        <v>0</v>
      </c>
    </row>
    <row r="114" spans="1:36" s="10" customFormat="1" ht="29.25" customHeight="1" x14ac:dyDescent="0.25">
      <c r="A114" s="136" t="s">
        <v>41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8"/>
      <c r="AF114" s="25"/>
      <c r="AG114" s="9">
        <f t="shared" si="74"/>
        <v>0</v>
      </c>
      <c r="AH114" s="9">
        <f t="shared" si="75"/>
        <v>0</v>
      </c>
      <c r="AI114" s="9">
        <f t="shared" si="76"/>
        <v>0</v>
      </c>
      <c r="AJ114" s="9">
        <f t="shared" si="77"/>
        <v>0</v>
      </c>
    </row>
    <row r="115" spans="1:36" x14ac:dyDescent="0.3">
      <c r="A115" s="19" t="s">
        <v>27</v>
      </c>
      <c r="B115" s="23">
        <f>B117+B116</f>
        <v>300</v>
      </c>
      <c r="C115" s="23">
        <f>C117+C116</f>
        <v>300</v>
      </c>
      <c r="D115" s="23">
        <f>D117+D116</f>
        <v>300</v>
      </c>
      <c r="E115" s="23">
        <f>E117+E116</f>
        <v>300</v>
      </c>
      <c r="F115" s="23">
        <f>IFERROR(E115/B115*100,0)</f>
        <v>100</v>
      </c>
      <c r="G115" s="23">
        <f>IFERROR(E115/C115*100,0)</f>
        <v>100</v>
      </c>
      <c r="H115" s="23">
        <f t="shared" ref="H115:AE115" si="78">H117+H116</f>
        <v>0</v>
      </c>
      <c r="I115" s="23">
        <f t="shared" si="78"/>
        <v>0</v>
      </c>
      <c r="J115" s="23">
        <f t="shared" si="78"/>
        <v>0</v>
      </c>
      <c r="K115" s="23">
        <f t="shared" si="78"/>
        <v>0</v>
      </c>
      <c r="L115" s="23">
        <f t="shared" si="78"/>
        <v>0</v>
      </c>
      <c r="M115" s="23">
        <f t="shared" si="78"/>
        <v>0</v>
      </c>
      <c r="N115" s="23">
        <f t="shared" si="78"/>
        <v>0</v>
      </c>
      <c r="O115" s="23">
        <f t="shared" si="78"/>
        <v>0</v>
      </c>
      <c r="P115" s="23">
        <f t="shared" si="78"/>
        <v>0</v>
      </c>
      <c r="Q115" s="23">
        <f t="shared" si="78"/>
        <v>0</v>
      </c>
      <c r="R115" s="23">
        <f t="shared" si="78"/>
        <v>0</v>
      </c>
      <c r="S115" s="23">
        <f t="shared" si="78"/>
        <v>0</v>
      </c>
      <c r="T115" s="23">
        <f t="shared" si="78"/>
        <v>300</v>
      </c>
      <c r="U115" s="23">
        <f t="shared" si="78"/>
        <v>300</v>
      </c>
      <c r="V115" s="23">
        <f t="shared" si="78"/>
        <v>0</v>
      </c>
      <c r="W115" s="23">
        <f t="shared" si="78"/>
        <v>0</v>
      </c>
      <c r="X115" s="23">
        <f t="shared" si="78"/>
        <v>0</v>
      </c>
      <c r="Y115" s="23">
        <f t="shared" si="78"/>
        <v>0</v>
      </c>
      <c r="Z115" s="23">
        <f t="shared" si="78"/>
        <v>0</v>
      </c>
      <c r="AA115" s="23">
        <f t="shared" si="78"/>
        <v>0</v>
      </c>
      <c r="AB115" s="23">
        <f t="shared" si="78"/>
        <v>0</v>
      </c>
      <c r="AC115" s="23">
        <f t="shared" si="78"/>
        <v>0</v>
      </c>
      <c r="AD115" s="23">
        <f t="shared" si="78"/>
        <v>0</v>
      </c>
      <c r="AE115" s="23">
        <f t="shared" si="78"/>
        <v>0</v>
      </c>
      <c r="AF115" s="25"/>
      <c r="AG115" s="9">
        <f t="shared" si="74"/>
        <v>300</v>
      </c>
      <c r="AH115" s="9">
        <f t="shared" si="75"/>
        <v>300</v>
      </c>
      <c r="AI115" s="9">
        <f t="shared" si="76"/>
        <v>300</v>
      </c>
      <c r="AJ115" s="9">
        <f t="shared" si="77"/>
        <v>0</v>
      </c>
    </row>
    <row r="116" spans="1:36" s="10" customFormat="1" ht="46.5" customHeight="1" x14ac:dyDescent="0.3">
      <c r="A116" s="15" t="s">
        <v>23</v>
      </c>
      <c r="B116" s="24">
        <f>H116+J116+L116+N116+P116+R116+T116+V116+X116+Z116+AB116+AD116</f>
        <v>240</v>
      </c>
      <c r="C116" s="24">
        <f>H116+J116+L116+N116+P116+R116+T116</f>
        <v>240</v>
      </c>
      <c r="D116" s="24">
        <f>E116</f>
        <v>240</v>
      </c>
      <c r="E116" s="24">
        <f>I116+K116+M116+O116+Q116+S116+U116+W116+Y116+AA116+AC116+AE116</f>
        <v>240</v>
      </c>
      <c r="F116" s="17">
        <f>IFERROR(E116/B116*100,0)</f>
        <v>100</v>
      </c>
      <c r="G116" s="17">
        <f>IFERROR(E116/C116*100,0)</f>
        <v>100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21"/>
      <c r="S116" s="16"/>
      <c r="T116" s="21">
        <v>240</v>
      </c>
      <c r="U116" s="21">
        <v>240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8"/>
      <c r="AG116" s="9">
        <f t="shared" si="74"/>
        <v>240</v>
      </c>
      <c r="AH116" s="9">
        <f t="shared" si="75"/>
        <v>240</v>
      </c>
      <c r="AI116" s="9">
        <f t="shared" si="76"/>
        <v>240</v>
      </c>
      <c r="AJ116" s="9">
        <f t="shared" si="77"/>
        <v>0</v>
      </c>
    </row>
    <row r="117" spans="1:36" s="10" customFormat="1" x14ac:dyDescent="0.3">
      <c r="A117" s="20" t="s">
        <v>24</v>
      </c>
      <c r="B117" s="24">
        <f>H117+J117+L117+N117+P117+R117+T117+V117+X117+Z117+AB117+AD117</f>
        <v>60</v>
      </c>
      <c r="C117" s="24">
        <f>H117+J117+L117+N117+P117+R117+T117</f>
        <v>60</v>
      </c>
      <c r="D117" s="24">
        <f>E117</f>
        <v>60</v>
      </c>
      <c r="E117" s="24">
        <f>I117+K117+M117+O117+Q117+S117+U117+W117+Y117+AA117+AC117+AE117</f>
        <v>60</v>
      </c>
      <c r="F117" s="24">
        <f>IFERROR(E117/B117*100,0)</f>
        <v>100</v>
      </c>
      <c r="G117" s="24">
        <f>IFERROR(E117/C117*100,0)</f>
        <v>100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>
        <v>60</v>
      </c>
      <c r="U117" s="21">
        <v>60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18"/>
      <c r="AG117" s="9">
        <f t="shared" si="74"/>
        <v>60</v>
      </c>
      <c r="AH117" s="9">
        <f t="shared" si="75"/>
        <v>60</v>
      </c>
      <c r="AI117" s="9">
        <f t="shared" si="76"/>
        <v>60</v>
      </c>
      <c r="AJ117" s="9">
        <f t="shared" si="77"/>
        <v>0</v>
      </c>
    </row>
    <row r="118" spans="1:36" s="82" customFormat="1" ht="45.75" customHeight="1" x14ac:dyDescent="0.3">
      <c r="A118" s="84" t="s">
        <v>25</v>
      </c>
      <c r="B118" s="85">
        <f>H118+J118+L118+N118+P118+R118+T118+V118+X118+Z118+AB118+AD118</f>
        <v>0</v>
      </c>
      <c r="C118" s="85">
        <f>H118+J118+L118+N118+P118+R118+T118</f>
        <v>0</v>
      </c>
      <c r="D118" s="85">
        <f>E118</f>
        <v>0</v>
      </c>
      <c r="E118" s="85">
        <f>I118+K118+M118+O118+Q118+S118+U118+W118+Y118+AA118+AC118+AE118</f>
        <v>0</v>
      </c>
      <c r="F118" s="85">
        <f>IFERROR(E118/B118*100,0)</f>
        <v>0</v>
      </c>
      <c r="G118" s="85">
        <f>IFERROR(E118/C118*100,0)</f>
        <v>0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90"/>
      <c r="AG118" s="87">
        <f t="shared" si="74"/>
        <v>0</v>
      </c>
      <c r="AH118" s="87">
        <f t="shared" si="75"/>
        <v>0</v>
      </c>
      <c r="AI118" s="87">
        <f t="shared" si="76"/>
        <v>0</v>
      </c>
      <c r="AJ118" s="87">
        <f t="shared" si="77"/>
        <v>0</v>
      </c>
    </row>
    <row r="119" spans="1:36" s="10" customFormat="1" ht="33" customHeight="1" x14ac:dyDescent="0.25">
      <c r="A119" s="136" t="s">
        <v>42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8"/>
      <c r="AF119" s="25"/>
      <c r="AG119" s="9">
        <f t="shared" si="74"/>
        <v>0</v>
      </c>
      <c r="AH119" s="9">
        <f t="shared" si="75"/>
        <v>0</v>
      </c>
      <c r="AI119" s="9">
        <f t="shared" si="76"/>
        <v>0</v>
      </c>
      <c r="AJ119" s="9">
        <f t="shared" si="77"/>
        <v>0</v>
      </c>
    </row>
    <row r="120" spans="1:36" x14ac:dyDescent="0.3">
      <c r="A120" s="19" t="s">
        <v>27</v>
      </c>
      <c r="B120" s="23">
        <f>B122+B121</f>
        <v>1056.625</v>
      </c>
      <c r="C120" s="23">
        <f>C122+C121</f>
        <v>1056.625</v>
      </c>
      <c r="D120" s="23">
        <f>D122+D121</f>
        <v>1056.625</v>
      </c>
      <c r="E120" s="23">
        <f>E122+E121</f>
        <v>1056.625</v>
      </c>
      <c r="F120" s="23">
        <f>IFERROR(E120/B120*100,0)</f>
        <v>100</v>
      </c>
      <c r="G120" s="23">
        <f>IFERROR(E120/C120*100,0)</f>
        <v>100</v>
      </c>
      <c r="H120" s="23">
        <f t="shared" ref="H120:AE120" si="79">H122+H121</f>
        <v>0</v>
      </c>
      <c r="I120" s="23">
        <f t="shared" si="79"/>
        <v>0</v>
      </c>
      <c r="J120" s="23">
        <f t="shared" si="79"/>
        <v>0</v>
      </c>
      <c r="K120" s="23">
        <f t="shared" si="79"/>
        <v>0</v>
      </c>
      <c r="L120" s="23">
        <f t="shared" si="79"/>
        <v>0</v>
      </c>
      <c r="M120" s="23">
        <f t="shared" si="79"/>
        <v>0</v>
      </c>
      <c r="N120" s="23">
        <f t="shared" si="79"/>
        <v>0</v>
      </c>
      <c r="O120" s="23">
        <f t="shared" si="79"/>
        <v>0</v>
      </c>
      <c r="P120" s="23">
        <f t="shared" si="79"/>
        <v>0</v>
      </c>
      <c r="Q120" s="23">
        <f t="shared" si="79"/>
        <v>0</v>
      </c>
      <c r="R120" s="23">
        <f t="shared" si="79"/>
        <v>0</v>
      </c>
      <c r="S120" s="23">
        <f t="shared" si="79"/>
        <v>0</v>
      </c>
      <c r="T120" s="23">
        <f t="shared" si="79"/>
        <v>1056.625</v>
      </c>
      <c r="U120" s="23">
        <f t="shared" si="79"/>
        <v>1056.625</v>
      </c>
      <c r="V120" s="23">
        <f t="shared" si="79"/>
        <v>0</v>
      </c>
      <c r="W120" s="23">
        <f t="shared" si="79"/>
        <v>0</v>
      </c>
      <c r="X120" s="23">
        <f t="shared" si="79"/>
        <v>0</v>
      </c>
      <c r="Y120" s="23">
        <f t="shared" si="79"/>
        <v>0</v>
      </c>
      <c r="Z120" s="23">
        <f t="shared" si="79"/>
        <v>0</v>
      </c>
      <c r="AA120" s="23">
        <f t="shared" si="79"/>
        <v>0</v>
      </c>
      <c r="AB120" s="23">
        <f t="shared" si="79"/>
        <v>0</v>
      </c>
      <c r="AC120" s="23">
        <f t="shared" si="79"/>
        <v>0</v>
      </c>
      <c r="AD120" s="23">
        <f t="shared" si="79"/>
        <v>0</v>
      </c>
      <c r="AE120" s="23">
        <f t="shared" si="79"/>
        <v>0</v>
      </c>
      <c r="AF120" s="25"/>
      <c r="AG120" s="9">
        <f t="shared" si="74"/>
        <v>1056.625</v>
      </c>
      <c r="AH120" s="9">
        <f t="shared" si="75"/>
        <v>1056.625</v>
      </c>
      <c r="AI120" s="9">
        <f t="shared" si="76"/>
        <v>1056.625</v>
      </c>
      <c r="AJ120" s="9">
        <f t="shared" si="77"/>
        <v>0</v>
      </c>
    </row>
    <row r="121" spans="1:36" s="31" customFormat="1" ht="48.75" customHeight="1" x14ac:dyDescent="0.3">
      <c r="A121" s="15" t="s">
        <v>23</v>
      </c>
      <c r="B121" s="24">
        <f>H121+J121+L121+N121+P121+R121+T121+V121+X121+Z121+AB121+AD121</f>
        <v>845.3</v>
      </c>
      <c r="C121" s="24">
        <f>H121+J121+L121+N121+P121+R121+T121</f>
        <v>845.3</v>
      </c>
      <c r="D121" s="24">
        <f>E121</f>
        <v>845.3</v>
      </c>
      <c r="E121" s="24">
        <f>I121+K121+M121+O121+Q121+S121+U121+W121+Y121+AA121+AC121+AE121</f>
        <v>845.3</v>
      </c>
      <c r="F121" s="17">
        <f>IFERROR(E121/B121*100,0)</f>
        <v>100</v>
      </c>
      <c r="G121" s="17">
        <f>IFERROR(E121/C121*100,0)</f>
        <v>100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>
        <v>845.3</v>
      </c>
      <c r="U121" s="21">
        <v>845.3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5"/>
      <c r="AG121" s="32">
        <f t="shared" si="74"/>
        <v>845.3</v>
      </c>
      <c r="AH121" s="9">
        <f t="shared" si="75"/>
        <v>845.3</v>
      </c>
      <c r="AI121" s="32">
        <f t="shared" si="76"/>
        <v>845.3</v>
      </c>
      <c r="AJ121" s="32">
        <f t="shared" si="77"/>
        <v>0</v>
      </c>
    </row>
    <row r="122" spans="1:36" s="10" customFormat="1" ht="17.25" customHeight="1" x14ac:dyDescent="0.3">
      <c r="A122" s="20" t="s">
        <v>24</v>
      </c>
      <c r="B122" s="24">
        <f>H122+J122+L122+N122+P122+R122+T122+V122+X122+Z122+AB122+AD122</f>
        <v>211.32499999999999</v>
      </c>
      <c r="C122" s="24">
        <f>H122+J122+L122+N122+P122+R122+T122</f>
        <v>211.32499999999999</v>
      </c>
      <c r="D122" s="24">
        <f>E122</f>
        <v>211.32499999999999</v>
      </c>
      <c r="E122" s="24">
        <f>I122+K122+M122+O122+Q122+S122+U122+W122+Y122+AA122+AC122+AE122</f>
        <v>211.32499999999999</v>
      </c>
      <c r="F122" s="24">
        <f>IFERROR(E122/B122*100,0)</f>
        <v>100</v>
      </c>
      <c r="G122" s="24">
        <f>IFERROR(E122/C122*100,0)</f>
        <v>100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107">
        <v>211.32499999999999</v>
      </c>
      <c r="U122" s="21">
        <v>211.32499999999999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18"/>
      <c r="AG122" s="9">
        <f t="shared" si="74"/>
        <v>211.32499999999999</v>
      </c>
      <c r="AH122" s="9">
        <f t="shared" si="75"/>
        <v>211.32499999999999</v>
      </c>
      <c r="AI122" s="9">
        <f t="shared" si="76"/>
        <v>211.32499999999999</v>
      </c>
      <c r="AJ122" s="9">
        <f t="shared" si="77"/>
        <v>0</v>
      </c>
    </row>
    <row r="123" spans="1:36" s="82" customFormat="1" ht="37.5" x14ac:dyDescent="0.3">
      <c r="A123" s="84" t="s">
        <v>25</v>
      </c>
      <c r="B123" s="85">
        <f>H123+J123+L123+N123+P123+R123+T123+V123+X123+Z123+AB123+AD123</f>
        <v>0</v>
      </c>
      <c r="C123" s="85">
        <f>H123+J123+L123+N123+P123+R123+T123</f>
        <v>0</v>
      </c>
      <c r="D123" s="85">
        <f>E123</f>
        <v>0</v>
      </c>
      <c r="E123" s="85">
        <f>I123+K123+M123+O123+Q123+S123+U123+W123+Y123+AA123+AC123+AE123</f>
        <v>0</v>
      </c>
      <c r="F123" s="85">
        <f>IFERROR(E123/B123*100,0)</f>
        <v>0</v>
      </c>
      <c r="G123" s="85">
        <f>IFERROR(E123/C123*100,0)</f>
        <v>0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90"/>
      <c r="AG123" s="87">
        <f t="shared" si="74"/>
        <v>0</v>
      </c>
      <c r="AH123" s="87">
        <f t="shared" si="75"/>
        <v>0</v>
      </c>
      <c r="AI123" s="87">
        <f t="shared" si="76"/>
        <v>0</v>
      </c>
      <c r="AJ123" s="87">
        <f t="shared" si="77"/>
        <v>0</v>
      </c>
    </row>
    <row r="124" spans="1:36" s="10" customFormat="1" ht="81.75" customHeight="1" x14ac:dyDescent="0.25">
      <c r="A124" s="136" t="s">
        <v>43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8"/>
      <c r="AF124" s="25" t="s">
        <v>100</v>
      </c>
      <c r="AG124" s="9">
        <f t="shared" si="74"/>
        <v>0</v>
      </c>
      <c r="AH124" s="9">
        <f t="shared" si="75"/>
        <v>0</v>
      </c>
      <c r="AI124" s="9">
        <f t="shared" si="76"/>
        <v>0</v>
      </c>
      <c r="AJ124" s="9">
        <f t="shared" si="77"/>
        <v>0</v>
      </c>
    </row>
    <row r="125" spans="1:36" x14ac:dyDescent="0.3">
      <c r="A125" s="19" t="s">
        <v>27</v>
      </c>
      <c r="B125" s="23">
        <f>B127+B126</f>
        <v>30</v>
      </c>
      <c r="C125" s="23">
        <f>C127+C126</f>
        <v>30</v>
      </c>
      <c r="D125" s="23">
        <f>D127+D126</f>
        <v>23.450000000000003</v>
      </c>
      <c r="E125" s="23">
        <f>E127+E126</f>
        <v>23.450000000000003</v>
      </c>
      <c r="F125" s="23">
        <f>IFERROR(E125/B125*100,0)</f>
        <v>78.166666666666671</v>
      </c>
      <c r="G125" s="23">
        <f>IFERROR(E125/C125*100,0)</f>
        <v>78.166666666666671</v>
      </c>
      <c r="H125" s="23">
        <f t="shared" ref="H125:AE125" si="80">H127+H126</f>
        <v>0</v>
      </c>
      <c r="I125" s="23">
        <f t="shared" si="80"/>
        <v>0</v>
      </c>
      <c r="J125" s="23">
        <f t="shared" si="80"/>
        <v>0</v>
      </c>
      <c r="K125" s="23">
        <f t="shared" si="80"/>
        <v>0</v>
      </c>
      <c r="L125" s="23">
        <f t="shared" si="80"/>
        <v>0</v>
      </c>
      <c r="M125" s="23">
        <f t="shared" si="80"/>
        <v>0</v>
      </c>
      <c r="N125" s="23">
        <f t="shared" si="80"/>
        <v>0</v>
      </c>
      <c r="O125" s="23">
        <f t="shared" si="80"/>
        <v>0</v>
      </c>
      <c r="P125" s="23">
        <f t="shared" si="80"/>
        <v>0</v>
      </c>
      <c r="Q125" s="23">
        <f t="shared" si="80"/>
        <v>0</v>
      </c>
      <c r="R125" s="23">
        <f t="shared" si="80"/>
        <v>30</v>
      </c>
      <c r="S125" s="23">
        <f t="shared" si="80"/>
        <v>4.6900000000000004</v>
      </c>
      <c r="T125" s="23">
        <f t="shared" si="80"/>
        <v>0</v>
      </c>
      <c r="U125" s="23">
        <f t="shared" si="80"/>
        <v>18.760000000000002</v>
      </c>
      <c r="V125" s="23">
        <f t="shared" si="80"/>
        <v>0</v>
      </c>
      <c r="W125" s="23">
        <f t="shared" si="80"/>
        <v>0</v>
      </c>
      <c r="X125" s="23">
        <f t="shared" si="80"/>
        <v>0</v>
      </c>
      <c r="Y125" s="23">
        <f t="shared" si="80"/>
        <v>0</v>
      </c>
      <c r="Z125" s="23">
        <f t="shared" si="80"/>
        <v>0</v>
      </c>
      <c r="AA125" s="23">
        <f t="shared" si="80"/>
        <v>0</v>
      </c>
      <c r="AB125" s="23">
        <f t="shared" si="80"/>
        <v>0</v>
      </c>
      <c r="AC125" s="23">
        <f t="shared" si="80"/>
        <v>0</v>
      </c>
      <c r="AD125" s="23">
        <f t="shared" si="80"/>
        <v>0</v>
      </c>
      <c r="AE125" s="23">
        <f t="shared" si="80"/>
        <v>0</v>
      </c>
      <c r="AF125" s="25"/>
      <c r="AG125" s="9">
        <f t="shared" si="74"/>
        <v>30</v>
      </c>
      <c r="AH125" s="9">
        <f t="shared" si="75"/>
        <v>30</v>
      </c>
      <c r="AI125" s="9">
        <f t="shared" si="76"/>
        <v>23.450000000000003</v>
      </c>
      <c r="AJ125" s="9">
        <f t="shared" si="77"/>
        <v>-6.5499999999999972</v>
      </c>
    </row>
    <row r="126" spans="1:36" s="31" customFormat="1" ht="49.5" customHeight="1" x14ac:dyDescent="0.3">
      <c r="A126" s="15" t="s">
        <v>23</v>
      </c>
      <c r="B126" s="24">
        <f>H126+J126+L126+N126+P126+R126+T126+V126+X126+Z126+AB126+AD126</f>
        <v>24</v>
      </c>
      <c r="C126" s="24">
        <f>H126+J126+L126+N126+P126+R126+T126</f>
        <v>24</v>
      </c>
      <c r="D126" s="24">
        <f>E126</f>
        <v>18.760000000000002</v>
      </c>
      <c r="E126" s="24">
        <f>I126+K126+M126+O126+Q126+S126+U126+W126+Y126+AA126+AC126+AE126</f>
        <v>18.760000000000002</v>
      </c>
      <c r="F126" s="17">
        <f>IFERROR(E126/B126*100,0)</f>
        <v>78.166666666666671</v>
      </c>
      <c r="G126" s="17">
        <f>IFERROR(E126/C126*100,0)</f>
        <v>78.166666666666671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>
        <v>24</v>
      </c>
      <c r="S126" s="21"/>
      <c r="T126" s="21"/>
      <c r="U126" s="21">
        <v>18.760000000000002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5"/>
      <c r="AG126" s="9">
        <f t="shared" si="74"/>
        <v>24</v>
      </c>
      <c r="AH126" s="9">
        <f t="shared" si="75"/>
        <v>24</v>
      </c>
      <c r="AI126" s="9">
        <f t="shared" si="76"/>
        <v>18.760000000000002</v>
      </c>
      <c r="AJ126" s="9">
        <f t="shared" si="77"/>
        <v>-5.2399999999999984</v>
      </c>
    </row>
    <row r="127" spans="1:36" s="10" customFormat="1" x14ac:dyDescent="0.3">
      <c r="A127" s="20" t="s">
        <v>24</v>
      </c>
      <c r="B127" s="24">
        <f>H127+J127+L127+N127+P127+R127+T127+V127+X127+Z127+AB127+AD127</f>
        <v>6</v>
      </c>
      <c r="C127" s="24">
        <f>H127+J127+L127+N127+P127+R127+T127</f>
        <v>6</v>
      </c>
      <c r="D127" s="24">
        <f>E127</f>
        <v>4.6900000000000004</v>
      </c>
      <c r="E127" s="24">
        <f>I127+K127+M127+O127+Q127+S127+U127+W127+Y127+AA127+AC127+AE127</f>
        <v>4.6900000000000004</v>
      </c>
      <c r="F127" s="24">
        <f>IFERROR(E127/B127*100,0)</f>
        <v>78.166666666666671</v>
      </c>
      <c r="G127" s="24">
        <f>IFERROR(E127/C127*100,0)</f>
        <v>78.166666666666671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>
        <v>6</v>
      </c>
      <c r="S127" s="21">
        <v>4.6900000000000004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18"/>
      <c r="AG127" s="9">
        <f t="shared" si="74"/>
        <v>6</v>
      </c>
      <c r="AH127" s="9">
        <f t="shared" si="75"/>
        <v>6</v>
      </c>
      <c r="AI127" s="9">
        <f t="shared" si="76"/>
        <v>4.6900000000000004</v>
      </c>
      <c r="AJ127" s="9">
        <f t="shared" si="77"/>
        <v>-1.3099999999999996</v>
      </c>
    </row>
    <row r="128" spans="1:36" s="82" customFormat="1" ht="37.5" x14ac:dyDescent="0.3">
      <c r="A128" s="84" t="s">
        <v>25</v>
      </c>
      <c r="B128" s="85">
        <f>H128+J128+L128+N128+P128+R128+T128+V128+X128+Z128+AB128+AD128</f>
        <v>0</v>
      </c>
      <c r="C128" s="85">
        <f>H128+J128+L128+N128+P128+R128+T128</f>
        <v>0</v>
      </c>
      <c r="D128" s="85">
        <f>E128</f>
        <v>0</v>
      </c>
      <c r="E128" s="85">
        <f>I128+K128+M128+O128+Q128+S128+U128+W128+Y128+AA128+AC128+AE128</f>
        <v>0</v>
      </c>
      <c r="F128" s="85">
        <f>IFERROR(E128/B128*100,0)</f>
        <v>0</v>
      </c>
      <c r="G128" s="85">
        <f>IFERROR(E128/C128*100,0)</f>
        <v>0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90"/>
      <c r="AG128" s="87">
        <f t="shared" si="74"/>
        <v>0</v>
      </c>
      <c r="AH128" s="87">
        <f t="shared" si="75"/>
        <v>0</v>
      </c>
      <c r="AI128" s="87">
        <f t="shared" si="76"/>
        <v>0</v>
      </c>
      <c r="AJ128" s="87">
        <f t="shared" si="77"/>
        <v>0</v>
      </c>
    </row>
    <row r="129" spans="1:36" s="10" customFormat="1" ht="74.25" customHeight="1" x14ac:dyDescent="0.25">
      <c r="A129" s="136" t="s">
        <v>44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8"/>
      <c r="AF129" s="25" t="s">
        <v>101</v>
      </c>
      <c r="AG129" s="9">
        <f t="shared" si="74"/>
        <v>0</v>
      </c>
      <c r="AH129" s="9">
        <f t="shared" si="75"/>
        <v>0</v>
      </c>
      <c r="AI129" s="9">
        <f t="shared" si="76"/>
        <v>0</v>
      </c>
      <c r="AJ129" s="9">
        <f t="shared" si="77"/>
        <v>0</v>
      </c>
    </row>
    <row r="130" spans="1:36" ht="26.25" customHeight="1" x14ac:dyDescent="0.3">
      <c r="A130" s="19" t="s">
        <v>27</v>
      </c>
      <c r="B130" s="23">
        <f>B132+B131</f>
        <v>900</v>
      </c>
      <c r="C130" s="23">
        <f>C132+C131</f>
        <v>900</v>
      </c>
      <c r="D130" s="23">
        <f>D132+D131</f>
        <v>583.99839999999995</v>
      </c>
      <c r="E130" s="23">
        <f>E132+E131</f>
        <v>583.99839999999995</v>
      </c>
      <c r="F130" s="23">
        <f>IFERROR(E130/B130*100,0)</f>
        <v>64.888711111111107</v>
      </c>
      <c r="G130" s="23">
        <f>IFERROR(E130/C130*100,0)</f>
        <v>64.888711111111107</v>
      </c>
      <c r="H130" s="23">
        <f t="shared" ref="H130:AE130" si="81">H132+H131</f>
        <v>0</v>
      </c>
      <c r="I130" s="23">
        <f t="shared" si="81"/>
        <v>0</v>
      </c>
      <c r="J130" s="23">
        <f t="shared" si="81"/>
        <v>0</v>
      </c>
      <c r="K130" s="23">
        <f t="shared" si="81"/>
        <v>0</v>
      </c>
      <c r="L130" s="23">
        <f t="shared" si="81"/>
        <v>0</v>
      </c>
      <c r="M130" s="23">
        <f t="shared" si="81"/>
        <v>0</v>
      </c>
      <c r="N130" s="23">
        <f t="shared" si="81"/>
        <v>0</v>
      </c>
      <c r="O130" s="23">
        <f t="shared" si="81"/>
        <v>0</v>
      </c>
      <c r="P130" s="23">
        <f t="shared" si="81"/>
        <v>0</v>
      </c>
      <c r="Q130" s="23">
        <f t="shared" si="81"/>
        <v>0</v>
      </c>
      <c r="R130" s="23">
        <f t="shared" si="81"/>
        <v>900</v>
      </c>
      <c r="S130" s="23">
        <f t="shared" si="81"/>
        <v>583.99839999999995</v>
      </c>
      <c r="T130" s="23">
        <f t="shared" si="81"/>
        <v>0</v>
      </c>
      <c r="U130" s="23">
        <f t="shared" si="81"/>
        <v>0</v>
      </c>
      <c r="V130" s="23">
        <f t="shared" si="81"/>
        <v>0</v>
      </c>
      <c r="W130" s="23">
        <f t="shared" si="81"/>
        <v>0</v>
      </c>
      <c r="X130" s="23">
        <f t="shared" si="81"/>
        <v>0</v>
      </c>
      <c r="Y130" s="23">
        <f t="shared" si="81"/>
        <v>0</v>
      </c>
      <c r="Z130" s="23">
        <f t="shared" si="81"/>
        <v>0</v>
      </c>
      <c r="AA130" s="23">
        <f t="shared" si="81"/>
        <v>0</v>
      </c>
      <c r="AB130" s="23">
        <f t="shared" si="81"/>
        <v>0</v>
      </c>
      <c r="AC130" s="23">
        <f t="shared" si="81"/>
        <v>0</v>
      </c>
      <c r="AD130" s="23">
        <f t="shared" si="81"/>
        <v>0</v>
      </c>
      <c r="AE130" s="23">
        <f t="shared" si="81"/>
        <v>0</v>
      </c>
      <c r="AF130" s="25"/>
      <c r="AG130" s="9">
        <f t="shared" si="74"/>
        <v>900</v>
      </c>
      <c r="AH130" s="9">
        <f t="shared" si="75"/>
        <v>900</v>
      </c>
      <c r="AI130" s="9">
        <f t="shared" si="76"/>
        <v>583.99839999999995</v>
      </c>
      <c r="AJ130" s="9">
        <f t="shared" si="77"/>
        <v>-316.00160000000005</v>
      </c>
    </row>
    <row r="131" spans="1:36" s="31" customFormat="1" ht="53.25" customHeight="1" x14ac:dyDescent="0.3">
      <c r="A131" s="15" t="s">
        <v>23</v>
      </c>
      <c r="B131" s="24">
        <f>H131+J131+L131+N131+P131+R131+T131+V131+X131+Z131+AB131+AD131</f>
        <v>720</v>
      </c>
      <c r="C131" s="24">
        <f>H131+J131+L131+N131+P131+R131+T131</f>
        <v>720</v>
      </c>
      <c r="D131" s="24">
        <f>E131</f>
        <v>467.2</v>
      </c>
      <c r="E131" s="24">
        <f>I131+K131+M131+O131+Q131+S131+U131+W131+Y131+AA131+AC131+AE131</f>
        <v>467.2</v>
      </c>
      <c r="F131" s="17">
        <f>IFERROR(E131/B131*100,0)</f>
        <v>64.888888888888886</v>
      </c>
      <c r="G131" s="17">
        <f>IFERROR(E131/C131*100,0)</f>
        <v>64.888888888888886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>
        <v>720</v>
      </c>
      <c r="S131" s="21">
        <v>467.2</v>
      </c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5"/>
      <c r="AG131" s="9">
        <f t="shared" si="74"/>
        <v>720</v>
      </c>
      <c r="AH131" s="9">
        <f t="shared" si="75"/>
        <v>720</v>
      </c>
      <c r="AI131" s="9">
        <f t="shared" si="76"/>
        <v>467.2</v>
      </c>
      <c r="AJ131" s="9">
        <f t="shared" si="77"/>
        <v>-252.8</v>
      </c>
    </row>
    <row r="132" spans="1:36" s="10" customFormat="1" x14ac:dyDescent="0.3">
      <c r="A132" s="20" t="s">
        <v>24</v>
      </c>
      <c r="B132" s="24">
        <f>H132+J132+L132+N132+P132+R132+T132+V132+X132+Z132+AB132+AD132</f>
        <v>180</v>
      </c>
      <c r="C132" s="24">
        <f>H132+J132+L132+N132+P132+R132+T132</f>
        <v>180</v>
      </c>
      <c r="D132" s="24">
        <f>E132</f>
        <v>116.7984</v>
      </c>
      <c r="E132" s="24">
        <f>I132+K132+M132+O132+Q132+S132+U132+W132+Y132+AA132+AC132+AE132</f>
        <v>116.7984</v>
      </c>
      <c r="F132" s="24">
        <f>IFERROR(E132/B132*100,0)</f>
        <v>64.888000000000005</v>
      </c>
      <c r="G132" s="24">
        <f>IFERROR(E132/C132*100,0)</f>
        <v>64.888000000000005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>
        <v>180</v>
      </c>
      <c r="S132" s="21">
        <v>116.7984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8"/>
      <c r="AG132" s="9">
        <f t="shared" si="74"/>
        <v>180</v>
      </c>
      <c r="AH132" s="9">
        <f t="shared" si="75"/>
        <v>180</v>
      </c>
      <c r="AI132" s="9">
        <f t="shared" si="76"/>
        <v>116.7984</v>
      </c>
      <c r="AJ132" s="9">
        <f t="shared" si="77"/>
        <v>-63.201599999999999</v>
      </c>
    </row>
    <row r="133" spans="1:36" s="82" customFormat="1" ht="37.5" x14ac:dyDescent="0.3">
      <c r="A133" s="84" t="s">
        <v>25</v>
      </c>
      <c r="B133" s="85">
        <f>H133+J133+L133+N133+P133+R133+T133+V133+X133+Z133+AB133+AD133</f>
        <v>0</v>
      </c>
      <c r="C133" s="85">
        <f>H133+J133+L133+N133+P133+R133+T133</f>
        <v>0</v>
      </c>
      <c r="D133" s="85">
        <f>E133</f>
        <v>0</v>
      </c>
      <c r="E133" s="85">
        <f>I133+K133+M133+O133+Q133+S133+U133+W133+Y133+AA133+AC133+AE133</f>
        <v>0</v>
      </c>
      <c r="F133" s="85">
        <f>IFERROR(E133/B133*100,0)</f>
        <v>0</v>
      </c>
      <c r="G133" s="85">
        <f>IFERROR(E133/C133*100,0)</f>
        <v>0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90"/>
      <c r="AG133" s="87">
        <f t="shared" si="74"/>
        <v>0</v>
      </c>
      <c r="AH133" s="87">
        <f t="shared" si="75"/>
        <v>0</v>
      </c>
      <c r="AI133" s="87">
        <f t="shared" si="76"/>
        <v>0</v>
      </c>
      <c r="AJ133" s="87">
        <f t="shared" si="77"/>
        <v>0</v>
      </c>
    </row>
    <row r="134" spans="1:36" s="10" customFormat="1" ht="27.75" customHeight="1" x14ac:dyDescent="0.3">
      <c r="A134" s="133" t="s">
        <v>72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5"/>
      <c r="AF134" s="11"/>
      <c r="AG134" s="9">
        <f t="shared" si="74"/>
        <v>0</v>
      </c>
      <c r="AH134" s="9">
        <f t="shared" si="75"/>
        <v>0</v>
      </c>
      <c r="AI134" s="9">
        <f t="shared" si="76"/>
        <v>0</v>
      </c>
      <c r="AJ134" s="9">
        <f t="shared" si="77"/>
        <v>0</v>
      </c>
    </row>
    <row r="135" spans="1:36" s="33" customFormat="1" x14ac:dyDescent="0.3">
      <c r="A135" s="19" t="s">
        <v>27</v>
      </c>
      <c r="B135" s="23">
        <f>B136+B137+B138+B140</f>
        <v>652.625</v>
      </c>
      <c r="C135" s="23">
        <f>C136+C137+C138+C140</f>
        <v>0</v>
      </c>
      <c r="D135" s="23">
        <f>D136+D137+D138+D140</f>
        <v>0</v>
      </c>
      <c r="E135" s="23">
        <f>E136+E137+E138+E140</f>
        <v>0</v>
      </c>
      <c r="F135" s="23">
        <f t="shared" ref="F135:F140" si="82">IFERROR(E135/B135*100,0)</f>
        <v>0</v>
      </c>
      <c r="G135" s="23">
        <f t="shared" ref="G135:G140" si="83">IFERROR(E135/C135*100,0)</f>
        <v>0</v>
      </c>
      <c r="H135" s="23">
        <f t="shared" ref="H135:AE135" si="84">H136+H137+H138+H140</f>
        <v>0</v>
      </c>
      <c r="I135" s="23">
        <f t="shared" si="84"/>
        <v>0</v>
      </c>
      <c r="J135" s="23">
        <f t="shared" si="84"/>
        <v>0</v>
      </c>
      <c r="K135" s="23">
        <f t="shared" si="84"/>
        <v>0</v>
      </c>
      <c r="L135" s="23">
        <f t="shared" si="84"/>
        <v>0</v>
      </c>
      <c r="M135" s="23">
        <f t="shared" si="84"/>
        <v>0</v>
      </c>
      <c r="N135" s="23">
        <f t="shared" si="84"/>
        <v>0</v>
      </c>
      <c r="O135" s="23">
        <f t="shared" si="84"/>
        <v>0</v>
      </c>
      <c r="P135" s="23">
        <f t="shared" si="84"/>
        <v>0</v>
      </c>
      <c r="Q135" s="23">
        <f t="shared" si="84"/>
        <v>0</v>
      </c>
      <c r="R135" s="23">
        <f t="shared" si="84"/>
        <v>0</v>
      </c>
      <c r="S135" s="23">
        <f t="shared" si="84"/>
        <v>0</v>
      </c>
      <c r="T135" s="23">
        <f t="shared" si="84"/>
        <v>0</v>
      </c>
      <c r="U135" s="23">
        <f t="shared" si="84"/>
        <v>0</v>
      </c>
      <c r="V135" s="23">
        <f t="shared" si="84"/>
        <v>0</v>
      </c>
      <c r="W135" s="23">
        <f t="shared" si="84"/>
        <v>0</v>
      </c>
      <c r="X135" s="23">
        <f t="shared" si="84"/>
        <v>215.125</v>
      </c>
      <c r="Y135" s="23">
        <f t="shared" si="84"/>
        <v>0</v>
      </c>
      <c r="Z135" s="23">
        <f t="shared" si="84"/>
        <v>218.75</v>
      </c>
      <c r="AA135" s="23">
        <f t="shared" si="84"/>
        <v>0</v>
      </c>
      <c r="AB135" s="23">
        <f t="shared" si="84"/>
        <v>0</v>
      </c>
      <c r="AC135" s="23">
        <f t="shared" si="84"/>
        <v>0</v>
      </c>
      <c r="AD135" s="23">
        <f t="shared" si="84"/>
        <v>218.75</v>
      </c>
      <c r="AE135" s="23">
        <f t="shared" si="84"/>
        <v>0</v>
      </c>
      <c r="AF135" s="23"/>
      <c r="AG135" s="9">
        <f t="shared" si="74"/>
        <v>652.625</v>
      </c>
      <c r="AH135" s="9">
        <f t="shared" si="75"/>
        <v>215.125</v>
      </c>
      <c r="AI135" s="9">
        <f t="shared" si="76"/>
        <v>0</v>
      </c>
      <c r="AJ135" s="9">
        <f t="shared" si="77"/>
        <v>0</v>
      </c>
    </row>
    <row r="136" spans="1:36" s="10" customFormat="1" ht="21" customHeight="1" x14ac:dyDescent="0.3">
      <c r="A136" s="20" t="s">
        <v>22</v>
      </c>
      <c r="B136" s="17">
        <v>0</v>
      </c>
      <c r="C136" s="17">
        <v>0</v>
      </c>
      <c r="D136" s="17">
        <v>0</v>
      </c>
      <c r="E136" s="17">
        <v>0</v>
      </c>
      <c r="F136" s="17">
        <f t="shared" si="82"/>
        <v>0</v>
      </c>
      <c r="G136" s="17">
        <f t="shared" si="83"/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/>
      <c r="AG136" s="9">
        <f t="shared" si="74"/>
        <v>0</v>
      </c>
      <c r="AH136" s="9">
        <f t="shared" si="75"/>
        <v>0</v>
      </c>
      <c r="AI136" s="9">
        <f t="shared" si="76"/>
        <v>0</v>
      </c>
      <c r="AJ136" s="9">
        <f t="shared" si="77"/>
        <v>0</v>
      </c>
    </row>
    <row r="137" spans="1:36" s="10" customFormat="1" ht="37.5" x14ac:dyDescent="0.3">
      <c r="A137" s="15" t="s">
        <v>23</v>
      </c>
      <c r="B137" s="24">
        <f t="shared" ref="B137:E138" si="85">B143+B150+B157</f>
        <v>522.1</v>
      </c>
      <c r="C137" s="24">
        <f t="shared" si="85"/>
        <v>0</v>
      </c>
      <c r="D137" s="24">
        <f t="shared" si="85"/>
        <v>0</v>
      </c>
      <c r="E137" s="24">
        <f t="shared" si="85"/>
        <v>0</v>
      </c>
      <c r="F137" s="24">
        <f t="shared" si="82"/>
        <v>0</v>
      </c>
      <c r="G137" s="24">
        <f t="shared" si="83"/>
        <v>0</v>
      </c>
      <c r="H137" s="24">
        <f t="shared" ref="H137:AE137" si="86">H143+H150+H157</f>
        <v>0</v>
      </c>
      <c r="I137" s="24">
        <f t="shared" si="86"/>
        <v>0</v>
      </c>
      <c r="J137" s="24">
        <f t="shared" si="86"/>
        <v>0</v>
      </c>
      <c r="K137" s="24">
        <f t="shared" si="86"/>
        <v>0</v>
      </c>
      <c r="L137" s="24">
        <f t="shared" si="86"/>
        <v>0</v>
      </c>
      <c r="M137" s="24">
        <f t="shared" si="86"/>
        <v>0</v>
      </c>
      <c r="N137" s="24">
        <f t="shared" si="86"/>
        <v>0</v>
      </c>
      <c r="O137" s="24">
        <f t="shared" si="86"/>
        <v>0</v>
      </c>
      <c r="P137" s="24">
        <f t="shared" si="86"/>
        <v>0</v>
      </c>
      <c r="Q137" s="24">
        <f t="shared" si="86"/>
        <v>0</v>
      </c>
      <c r="R137" s="24">
        <f t="shared" si="86"/>
        <v>0</v>
      </c>
      <c r="S137" s="24">
        <f t="shared" si="86"/>
        <v>0</v>
      </c>
      <c r="T137" s="24">
        <f t="shared" si="86"/>
        <v>0</v>
      </c>
      <c r="U137" s="24">
        <f t="shared" si="86"/>
        <v>0</v>
      </c>
      <c r="V137" s="24">
        <f t="shared" si="86"/>
        <v>0</v>
      </c>
      <c r="W137" s="24">
        <f t="shared" si="86"/>
        <v>0</v>
      </c>
      <c r="X137" s="24">
        <f t="shared" si="86"/>
        <v>172.1</v>
      </c>
      <c r="Y137" s="24">
        <f t="shared" si="86"/>
        <v>0</v>
      </c>
      <c r="Z137" s="24">
        <f t="shared" si="86"/>
        <v>175</v>
      </c>
      <c r="AA137" s="24">
        <f t="shared" si="86"/>
        <v>0</v>
      </c>
      <c r="AB137" s="24">
        <f t="shared" si="86"/>
        <v>0</v>
      </c>
      <c r="AC137" s="24">
        <f t="shared" si="86"/>
        <v>0</v>
      </c>
      <c r="AD137" s="24">
        <f t="shared" si="86"/>
        <v>175</v>
      </c>
      <c r="AE137" s="24">
        <f t="shared" si="86"/>
        <v>0</v>
      </c>
      <c r="AF137" s="24"/>
      <c r="AG137" s="9">
        <f t="shared" si="74"/>
        <v>522.1</v>
      </c>
      <c r="AH137" s="9">
        <f t="shared" si="75"/>
        <v>172.1</v>
      </c>
      <c r="AI137" s="9">
        <f t="shared" si="76"/>
        <v>0</v>
      </c>
      <c r="AJ137" s="9">
        <f t="shared" si="77"/>
        <v>0</v>
      </c>
    </row>
    <row r="138" spans="1:36" s="10" customFormat="1" x14ac:dyDescent="0.3">
      <c r="A138" s="20" t="s">
        <v>24</v>
      </c>
      <c r="B138" s="24">
        <f t="shared" si="85"/>
        <v>130.52500000000001</v>
      </c>
      <c r="C138" s="24">
        <f t="shared" si="85"/>
        <v>0</v>
      </c>
      <c r="D138" s="24">
        <f t="shared" si="85"/>
        <v>0</v>
      </c>
      <c r="E138" s="24">
        <f t="shared" si="85"/>
        <v>0</v>
      </c>
      <c r="F138" s="24">
        <f t="shared" si="82"/>
        <v>0</v>
      </c>
      <c r="G138" s="24">
        <f t="shared" si="83"/>
        <v>0</v>
      </c>
      <c r="H138" s="24">
        <f t="shared" ref="H138:AE138" si="87">H144+H151+H158</f>
        <v>0</v>
      </c>
      <c r="I138" s="24">
        <f t="shared" si="87"/>
        <v>0</v>
      </c>
      <c r="J138" s="24">
        <f t="shared" si="87"/>
        <v>0</v>
      </c>
      <c r="K138" s="24">
        <f t="shared" si="87"/>
        <v>0</v>
      </c>
      <c r="L138" s="24">
        <f t="shared" si="87"/>
        <v>0</v>
      </c>
      <c r="M138" s="24">
        <f t="shared" si="87"/>
        <v>0</v>
      </c>
      <c r="N138" s="24">
        <f t="shared" si="87"/>
        <v>0</v>
      </c>
      <c r="O138" s="24">
        <f t="shared" si="87"/>
        <v>0</v>
      </c>
      <c r="P138" s="24">
        <f t="shared" si="87"/>
        <v>0</v>
      </c>
      <c r="Q138" s="24">
        <f t="shared" si="87"/>
        <v>0</v>
      </c>
      <c r="R138" s="24">
        <f t="shared" si="87"/>
        <v>0</v>
      </c>
      <c r="S138" s="24">
        <f t="shared" si="87"/>
        <v>0</v>
      </c>
      <c r="T138" s="24">
        <f t="shared" si="87"/>
        <v>0</v>
      </c>
      <c r="U138" s="24">
        <f t="shared" si="87"/>
        <v>0</v>
      </c>
      <c r="V138" s="24">
        <f t="shared" si="87"/>
        <v>0</v>
      </c>
      <c r="W138" s="24">
        <f t="shared" si="87"/>
        <v>0</v>
      </c>
      <c r="X138" s="24">
        <f t="shared" si="87"/>
        <v>43.024999999999999</v>
      </c>
      <c r="Y138" s="24">
        <f t="shared" si="87"/>
        <v>0</v>
      </c>
      <c r="Z138" s="24">
        <f t="shared" si="87"/>
        <v>43.75</v>
      </c>
      <c r="AA138" s="24">
        <f t="shared" si="87"/>
        <v>0</v>
      </c>
      <c r="AB138" s="24">
        <f t="shared" si="87"/>
        <v>0</v>
      </c>
      <c r="AC138" s="24">
        <f t="shared" si="87"/>
        <v>0</v>
      </c>
      <c r="AD138" s="24">
        <f t="shared" si="87"/>
        <v>43.75</v>
      </c>
      <c r="AE138" s="24">
        <f t="shared" si="87"/>
        <v>0</v>
      </c>
      <c r="AF138" s="24"/>
      <c r="AG138" s="9">
        <f t="shared" si="74"/>
        <v>130.52500000000001</v>
      </c>
      <c r="AH138" s="9">
        <f t="shared" si="75"/>
        <v>43.024999999999999</v>
      </c>
      <c r="AI138" s="9">
        <f t="shared" si="76"/>
        <v>0</v>
      </c>
      <c r="AJ138" s="9">
        <f t="shared" si="77"/>
        <v>0</v>
      </c>
    </row>
    <row r="139" spans="1:36" s="82" customFormat="1" ht="37.5" x14ac:dyDescent="0.3">
      <c r="A139" s="84" t="s">
        <v>25</v>
      </c>
      <c r="B139" s="85">
        <f>B147+B154+B161</f>
        <v>0</v>
      </c>
      <c r="C139" s="85">
        <f>C147+C154+C161</f>
        <v>0</v>
      </c>
      <c r="D139" s="85">
        <f>D147+D154+D161</f>
        <v>0</v>
      </c>
      <c r="E139" s="85">
        <f>E147+E154+E161</f>
        <v>0</v>
      </c>
      <c r="F139" s="85">
        <f t="shared" si="82"/>
        <v>0</v>
      </c>
      <c r="G139" s="85">
        <f t="shared" si="83"/>
        <v>0</v>
      </c>
      <c r="H139" s="85">
        <f t="shared" ref="H139:AE139" si="88">H147+H154+H161</f>
        <v>0</v>
      </c>
      <c r="I139" s="85">
        <f t="shared" si="88"/>
        <v>0</v>
      </c>
      <c r="J139" s="85">
        <f t="shared" si="88"/>
        <v>0</v>
      </c>
      <c r="K139" s="85">
        <f t="shared" si="88"/>
        <v>0</v>
      </c>
      <c r="L139" s="85">
        <f t="shared" si="88"/>
        <v>0</v>
      </c>
      <c r="M139" s="85">
        <f t="shared" si="88"/>
        <v>0</v>
      </c>
      <c r="N139" s="85">
        <f t="shared" si="88"/>
        <v>0</v>
      </c>
      <c r="O139" s="85">
        <f t="shared" si="88"/>
        <v>0</v>
      </c>
      <c r="P139" s="85">
        <f t="shared" si="88"/>
        <v>0</v>
      </c>
      <c r="Q139" s="85">
        <f t="shared" si="88"/>
        <v>0</v>
      </c>
      <c r="R139" s="85">
        <f t="shared" si="88"/>
        <v>0</v>
      </c>
      <c r="S139" s="85">
        <f t="shared" si="88"/>
        <v>0</v>
      </c>
      <c r="T139" s="85">
        <f t="shared" si="88"/>
        <v>0</v>
      </c>
      <c r="U139" s="85">
        <f t="shared" si="88"/>
        <v>0</v>
      </c>
      <c r="V139" s="85">
        <f t="shared" si="88"/>
        <v>0</v>
      </c>
      <c r="W139" s="85">
        <f t="shared" si="88"/>
        <v>0</v>
      </c>
      <c r="X139" s="85">
        <f t="shared" si="88"/>
        <v>0</v>
      </c>
      <c r="Y139" s="85">
        <f t="shared" si="88"/>
        <v>0</v>
      </c>
      <c r="Z139" s="85">
        <f t="shared" si="88"/>
        <v>0</v>
      </c>
      <c r="AA139" s="85">
        <f t="shared" si="88"/>
        <v>0</v>
      </c>
      <c r="AB139" s="85">
        <f t="shared" si="88"/>
        <v>0</v>
      </c>
      <c r="AC139" s="85">
        <f t="shared" si="88"/>
        <v>0</v>
      </c>
      <c r="AD139" s="85">
        <f t="shared" si="88"/>
        <v>0</v>
      </c>
      <c r="AE139" s="85">
        <f t="shared" si="88"/>
        <v>0</v>
      </c>
      <c r="AF139" s="85"/>
      <c r="AG139" s="87">
        <f t="shared" si="74"/>
        <v>0</v>
      </c>
      <c r="AH139" s="87">
        <f t="shared" si="75"/>
        <v>0</v>
      </c>
      <c r="AI139" s="87">
        <f t="shared" si="76"/>
        <v>0</v>
      </c>
      <c r="AJ139" s="87">
        <f t="shared" si="77"/>
        <v>0</v>
      </c>
    </row>
    <row r="140" spans="1:36" s="10" customFormat="1" x14ac:dyDescent="0.3">
      <c r="A140" s="20" t="s">
        <v>57</v>
      </c>
      <c r="B140" s="24">
        <v>0</v>
      </c>
      <c r="C140" s="24">
        <v>0</v>
      </c>
      <c r="D140" s="24">
        <v>0</v>
      </c>
      <c r="E140" s="24">
        <v>0</v>
      </c>
      <c r="F140" s="24">
        <f t="shared" si="82"/>
        <v>0</v>
      </c>
      <c r="G140" s="24">
        <f t="shared" si="83"/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/>
      <c r="AG140" s="9">
        <f t="shared" si="74"/>
        <v>0</v>
      </c>
      <c r="AH140" s="9">
        <f t="shared" si="75"/>
        <v>0</v>
      </c>
      <c r="AI140" s="9">
        <f t="shared" si="76"/>
        <v>0</v>
      </c>
      <c r="AJ140" s="9">
        <f t="shared" si="77"/>
        <v>0</v>
      </c>
    </row>
    <row r="141" spans="1:36" s="10" customFormat="1" ht="27.75" customHeight="1" x14ac:dyDescent="0.25">
      <c r="A141" s="136" t="s">
        <v>45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8"/>
      <c r="AF141" s="18"/>
      <c r="AG141" s="9">
        <f t="shared" si="74"/>
        <v>0</v>
      </c>
      <c r="AH141" s="9">
        <f t="shared" si="75"/>
        <v>0</v>
      </c>
      <c r="AI141" s="9">
        <f t="shared" si="76"/>
        <v>0</v>
      </c>
      <c r="AJ141" s="9">
        <f t="shared" si="77"/>
        <v>0</v>
      </c>
    </row>
    <row r="142" spans="1:36" x14ac:dyDescent="0.3">
      <c r="A142" s="19" t="s">
        <v>27</v>
      </c>
      <c r="B142" s="23">
        <f>B144+B143</f>
        <v>0</v>
      </c>
      <c r="C142" s="23">
        <f>C144+C143</f>
        <v>0</v>
      </c>
      <c r="D142" s="23">
        <f>D144+D143</f>
        <v>0</v>
      </c>
      <c r="E142" s="23">
        <f>E144+E143</f>
        <v>0</v>
      </c>
      <c r="F142" s="23">
        <f t="shared" ref="F142:F147" si="89">IFERROR(E142/B142*100,0)</f>
        <v>0</v>
      </c>
      <c r="G142" s="23">
        <f t="shared" ref="G142:G147" si="90">IFERROR(E142/C142*100,0)</f>
        <v>0</v>
      </c>
      <c r="H142" s="23">
        <f t="shared" ref="H142:AE142" si="91">H144+H143</f>
        <v>0</v>
      </c>
      <c r="I142" s="23">
        <f t="shared" si="91"/>
        <v>0</v>
      </c>
      <c r="J142" s="23">
        <f t="shared" si="91"/>
        <v>0</v>
      </c>
      <c r="K142" s="23">
        <f t="shared" si="91"/>
        <v>0</v>
      </c>
      <c r="L142" s="23">
        <f t="shared" si="91"/>
        <v>0</v>
      </c>
      <c r="M142" s="23">
        <f t="shared" si="91"/>
        <v>0</v>
      </c>
      <c r="N142" s="23">
        <f t="shared" si="91"/>
        <v>0</v>
      </c>
      <c r="O142" s="23">
        <f t="shared" si="91"/>
        <v>0</v>
      </c>
      <c r="P142" s="23">
        <f t="shared" si="91"/>
        <v>0</v>
      </c>
      <c r="Q142" s="23">
        <f t="shared" si="91"/>
        <v>0</v>
      </c>
      <c r="R142" s="23">
        <f t="shared" si="91"/>
        <v>0</v>
      </c>
      <c r="S142" s="23">
        <f t="shared" si="91"/>
        <v>0</v>
      </c>
      <c r="T142" s="23">
        <f t="shared" si="91"/>
        <v>0</v>
      </c>
      <c r="U142" s="23">
        <f t="shared" si="91"/>
        <v>0</v>
      </c>
      <c r="V142" s="23">
        <f t="shared" si="91"/>
        <v>0</v>
      </c>
      <c r="W142" s="23">
        <f t="shared" si="91"/>
        <v>0</v>
      </c>
      <c r="X142" s="23">
        <f t="shared" si="91"/>
        <v>0</v>
      </c>
      <c r="Y142" s="23">
        <f t="shared" si="91"/>
        <v>0</v>
      </c>
      <c r="Z142" s="23">
        <f t="shared" si="91"/>
        <v>0</v>
      </c>
      <c r="AA142" s="23">
        <f t="shared" si="91"/>
        <v>0</v>
      </c>
      <c r="AB142" s="23">
        <f t="shared" si="91"/>
        <v>0</v>
      </c>
      <c r="AC142" s="23">
        <f t="shared" si="91"/>
        <v>0</v>
      </c>
      <c r="AD142" s="23">
        <f t="shared" si="91"/>
        <v>0</v>
      </c>
      <c r="AE142" s="23">
        <f t="shared" si="91"/>
        <v>0</v>
      </c>
      <c r="AF142" s="25"/>
      <c r="AG142" s="9">
        <f t="shared" ref="AG142:AG173" si="92">H142+J142+L142+N142+P142+R142+T142+V142+X142+Z142+AB142+AD142</f>
        <v>0</v>
      </c>
      <c r="AH142" s="9">
        <f t="shared" ref="AH142:AH173" si="93">H142+J142+L142+N142+P142+R142+T142+V142+X142</f>
        <v>0</v>
      </c>
      <c r="AI142" s="9">
        <f t="shared" ref="AI142:AI173" si="94">I142+K142+M142+O142+Q142+S142+U142+W142+Y142+AA142+AC142+AE142</f>
        <v>0</v>
      </c>
      <c r="AJ142" s="9">
        <f t="shared" ref="AJ142:AJ173" si="95">E142-C142</f>
        <v>0</v>
      </c>
    </row>
    <row r="143" spans="1:36" s="31" customFormat="1" ht="47.25" customHeight="1" x14ac:dyDescent="0.3">
      <c r="A143" s="15" t="s">
        <v>23</v>
      </c>
      <c r="B143" s="24">
        <f>H143+J143+L143+N143+P143+R143+T143+V143+X143+Z143+AB143+AD143</f>
        <v>0</v>
      </c>
      <c r="C143" s="24">
        <f>H143+J143+L143+N143+P143+R143+T143</f>
        <v>0</v>
      </c>
      <c r="D143" s="24">
        <f>E143</f>
        <v>0</v>
      </c>
      <c r="E143" s="24">
        <f>I143+K143+M143+O143+Q143+S143+U143+W143+Y143++AA143+AC143+AE143</f>
        <v>0</v>
      </c>
      <c r="F143" s="24">
        <f t="shared" si="89"/>
        <v>0</v>
      </c>
      <c r="G143" s="24">
        <f t="shared" si="90"/>
        <v>0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5"/>
      <c r="AG143" s="9">
        <f t="shared" si="92"/>
        <v>0</v>
      </c>
      <c r="AH143" s="9">
        <f t="shared" si="93"/>
        <v>0</v>
      </c>
      <c r="AI143" s="9">
        <f t="shared" si="94"/>
        <v>0</v>
      </c>
      <c r="AJ143" s="9">
        <f t="shared" si="95"/>
        <v>0</v>
      </c>
    </row>
    <row r="144" spans="1:36" s="10" customFormat="1" x14ac:dyDescent="0.3">
      <c r="A144" s="20" t="s">
        <v>24</v>
      </c>
      <c r="B144" s="24">
        <f>H144+J144+L144+N144+P144+R144+T144+V144+X144+Z144+AB144+AD144</f>
        <v>0</v>
      </c>
      <c r="C144" s="24">
        <f>H144+J144+L144+N144+P144+R144+T144</f>
        <v>0</v>
      </c>
      <c r="D144" s="24">
        <f>E144</f>
        <v>0</v>
      </c>
      <c r="E144" s="24">
        <f>I144+K144+M144+O144+Q144+S144+U144+W144+Y144++AA144+AC144+AE144</f>
        <v>0</v>
      </c>
      <c r="F144" s="24">
        <f t="shared" si="89"/>
        <v>0</v>
      </c>
      <c r="G144" s="24">
        <f t="shared" si="90"/>
        <v>0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18"/>
      <c r="AG144" s="9">
        <f t="shared" si="92"/>
        <v>0</v>
      </c>
      <c r="AH144" s="9">
        <f t="shared" si="93"/>
        <v>0</v>
      </c>
      <c r="AI144" s="9">
        <f t="shared" si="94"/>
        <v>0</v>
      </c>
      <c r="AJ144" s="9">
        <f t="shared" si="95"/>
        <v>0</v>
      </c>
    </row>
    <row r="145" spans="1:36" s="10" customFormat="1" hidden="1" x14ac:dyDescent="0.3">
      <c r="A145" s="20" t="s">
        <v>22</v>
      </c>
      <c r="B145" s="24">
        <f>H145+J145+L145+N145+P145+R145+T145+V145+X145+Z145+AB145+AD145</f>
        <v>0</v>
      </c>
      <c r="C145" s="24">
        <f>H145</f>
        <v>0</v>
      </c>
      <c r="D145" s="24">
        <f>E145</f>
        <v>0</v>
      </c>
      <c r="E145" s="24">
        <f>I145+K145+M145+O145+Q145+S145+U145+W145+Y145++AA145+AC145+AE145</f>
        <v>0</v>
      </c>
      <c r="F145" s="24">
        <f t="shared" si="89"/>
        <v>0</v>
      </c>
      <c r="G145" s="24">
        <f t="shared" si="90"/>
        <v>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8"/>
      <c r="AG145" s="9">
        <f t="shared" si="92"/>
        <v>0</v>
      </c>
      <c r="AH145" s="9">
        <f t="shared" si="93"/>
        <v>0</v>
      </c>
      <c r="AI145" s="9">
        <f t="shared" si="94"/>
        <v>0</v>
      </c>
      <c r="AJ145" s="9">
        <f t="shared" si="95"/>
        <v>0</v>
      </c>
    </row>
    <row r="146" spans="1:36" s="10" customFormat="1" hidden="1" x14ac:dyDescent="0.3">
      <c r="A146" s="20" t="s">
        <v>26</v>
      </c>
      <c r="B146" s="24">
        <f>H146+J146+L146+N146+P146+R146+T146+V146+X146+Z146+AB146+AD146</f>
        <v>0</v>
      </c>
      <c r="C146" s="24">
        <f>H146</f>
        <v>0</v>
      </c>
      <c r="D146" s="24">
        <f>E146</f>
        <v>0</v>
      </c>
      <c r="E146" s="24">
        <f>I146+K146+M146+O146+Q146+S146+U146+W146+Y146++AA146+AC146+AE146</f>
        <v>0</v>
      </c>
      <c r="F146" s="24">
        <f t="shared" si="89"/>
        <v>0</v>
      </c>
      <c r="G146" s="24">
        <f t="shared" si="90"/>
        <v>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8"/>
      <c r="AG146" s="9">
        <f t="shared" si="92"/>
        <v>0</v>
      </c>
      <c r="AH146" s="9">
        <f t="shared" si="93"/>
        <v>0</v>
      </c>
      <c r="AI146" s="9">
        <f t="shared" si="94"/>
        <v>0</v>
      </c>
      <c r="AJ146" s="9">
        <f t="shared" si="95"/>
        <v>0</v>
      </c>
    </row>
    <row r="147" spans="1:36" s="82" customFormat="1" ht="37.5" x14ac:dyDescent="0.3">
      <c r="A147" s="84" t="s">
        <v>25</v>
      </c>
      <c r="B147" s="85">
        <f>H147+J147+L147+N147+P147+R147+T147+V147+X147+Z147+AB147+AD147</f>
        <v>0</v>
      </c>
      <c r="C147" s="85">
        <f>H147+J147+L147+N147+P147+R147+T147</f>
        <v>0</v>
      </c>
      <c r="D147" s="85">
        <f>E147</f>
        <v>0</v>
      </c>
      <c r="E147" s="85">
        <f>I147+K147+M147+O147+Q147+S147+U147+W147+Y147++AA147+AC147+AE147</f>
        <v>0</v>
      </c>
      <c r="F147" s="85">
        <f t="shared" si="89"/>
        <v>0</v>
      </c>
      <c r="G147" s="85">
        <f t="shared" si="90"/>
        <v>0</v>
      </c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0"/>
      <c r="AG147" s="87">
        <f t="shared" si="92"/>
        <v>0</v>
      </c>
      <c r="AH147" s="87">
        <f t="shared" si="93"/>
        <v>0</v>
      </c>
      <c r="AI147" s="87">
        <f t="shared" si="94"/>
        <v>0</v>
      </c>
      <c r="AJ147" s="87">
        <f t="shared" si="95"/>
        <v>0</v>
      </c>
    </row>
    <row r="148" spans="1:36" s="10" customFormat="1" ht="29.25" customHeight="1" x14ac:dyDescent="0.25">
      <c r="A148" s="136" t="s">
        <v>46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8"/>
      <c r="AF148" s="18"/>
      <c r="AG148" s="9">
        <f t="shared" si="92"/>
        <v>0</v>
      </c>
      <c r="AH148" s="9">
        <f t="shared" si="93"/>
        <v>0</v>
      </c>
      <c r="AI148" s="9">
        <f t="shared" si="94"/>
        <v>0</v>
      </c>
      <c r="AJ148" s="9">
        <f t="shared" si="95"/>
        <v>0</v>
      </c>
    </row>
    <row r="149" spans="1:36" s="33" customFormat="1" x14ac:dyDescent="0.3">
      <c r="A149" s="19" t="s">
        <v>27</v>
      </c>
      <c r="B149" s="23">
        <f>B151+B150</f>
        <v>215.125</v>
      </c>
      <c r="C149" s="23">
        <f>C151+C150</f>
        <v>0</v>
      </c>
      <c r="D149" s="23">
        <f>D151+D150</f>
        <v>0</v>
      </c>
      <c r="E149" s="23">
        <f>E151+E150</f>
        <v>0</v>
      </c>
      <c r="F149" s="23">
        <f t="shared" ref="F149:F154" si="96">IFERROR(E149/B149*100,0)</f>
        <v>0</v>
      </c>
      <c r="G149" s="23">
        <f t="shared" ref="G149:G154" si="97">IFERROR(E149/C149*100,0)</f>
        <v>0</v>
      </c>
      <c r="H149" s="23">
        <f t="shared" ref="H149:AE149" si="98">H151+H150</f>
        <v>0</v>
      </c>
      <c r="I149" s="23">
        <f t="shared" si="98"/>
        <v>0</v>
      </c>
      <c r="J149" s="23">
        <f t="shared" si="98"/>
        <v>0</v>
      </c>
      <c r="K149" s="23">
        <f t="shared" si="98"/>
        <v>0</v>
      </c>
      <c r="L149" s="23">
        <f t="shared" si="98"/>
        <v>0</v>
      </c>
      <c r="M149" s="23">
        <f t="shared" si="98"/>
        <v>0</v>
      </c>
      <c r="N149" s="23">
        <f t="shared" si="98"/>
        <v>0</v>
      </c>
      <c r="O149" s="23">
        <f t="shared" si="98"/>
        <v>0</v>
      </c>
      <c r="P149" s="23">
        <f t="shared" si="98"/>
        <v>0</v>
      </c>
      <c r="Q149" s="23">
        <f t="shared" si="98"/>
        <v>0</v>
      </c>
      <c r="R149" s="23">
        <f t="shared" si="98"/>
        <v>0</v>
      </c>
      <c r="S149" s="23">
        <f t="shared" si="98"/>
        <v>0</v>
      </c>
      <c r="T149" s="23">
        <f t="shared" si="98"/>
        <v>0</v>
      </c>
      <c r="U149" s="23">
        <f t="shared" si="98"/>
        <v>0</v>
      </c>
      <c r="V149" s="23">
        <f t="shared" si="98"/>
        <v>0</v>
      </c>
      <c r="W149" s="23">
        <f t="shared" si="98"/>
        <v>0</v>
      </c>
      <c r="X149" s="23">
        <f t="shared" si="98"/>
        <v>215.125</v>
      </c>
      <c r="Y149" s="23">
        <f t="shared" si="98"/>
        <v>0</v>
      </c>
      <c r="Z149" s="23">
        <f t="shared" si="98"/>
        <v>0</v>
      </c>
      <c r="AA149" s="23">
        <f t="shared" si="98"/>
        <v>0</v>
      </c>
      <c r="AB149" s="23">
        <f t="shared" si="98"/>
        <v>0</v>
      </c>
      <c r="AC149" s="23">
        <f t="shared" si="98"/>
        <v>0</v>
      </c>
      <c r="AD149" s="23">
        <f t="shared" si="98"/>
        <v>0</v>
      </c>
      <c r="AE149" s="23">
        <f t="shared" si="98"/>
        <v>0</v>
      </c>
      <c r="AF149" s="18"/>
      <c r="AG149" s="9">
        <f t="shared" si="92"/>
        <v>215.125</v>
      </c>
      <c r="AH149" s="9">
        <f t="shared" si="93"/>
        <v>215.125</v>
      </c>
      <c r="AI149" s="9">
        <f t="shared" si="94"/>
        <v>0</v>
      </c>
      <c r="AJ149" s="9">
        <f t="shared" si="95"/>
        <v>0</v>
      </c>
    </row>
    <row r="150" spans="1:36" s="31" customFormat="1" ht="43.5" customHeight="1" x14ac:dyDescent="0.3">
      <c r="A150" s="15" t="s">
        <v>23</v>
      </c>
      <c r="B150" s="24">
        <f>H150+J150+L150+N150+P150+R150+T150+V150+X150+Z150+AB150+AD150</f>
        <v>172.1</v>
      </c>
      <c r="C150" s="24">
        <f>H150+J150+L150+N150+P150+R150+T150</f>
        <v>0</v>
      </c>
      <c r="D150" s="24">
        <v>0</v>
      </c>
      <c r="E150" s="24">
        <f>I150+K150+M150+O150+Q150+S150+U150+W150+Y150++AA150+AC150+AE150</f>
        <v>0</v>
      </c>
      <c r="F150" s="24">
        <f t="shared" si="96"/>
        <v>0</v>
      </c>
      <c r="G150" s="24">
        <f t="shared" si="97"/>
        <v>0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>
        <v>172.1</v>
      </c>
      <c r="Y150" s="21"/>
      <c r="Z150" s="21"/>
      <c r="AA150" s="21"/>
      <c r="AB150" s="21"/>
      <c r="AC150" s="21"/>
      <c r="AD150" s="21"/>
      <c r="AE150" s="21"/>
      <c r="AF150" s="25"/>
      <c r="AG150" s="9">
        <f t="shared" si="92"/>
        <v>172.1</v>
      </c>
      <c r="AH150" s="9">
        <f t="shared" si="93"/>
        <v>172.1</v>
      </c>
      <c r="AI150" s="9">
        <f t="shared" si="94"/>
        <v>0</v>
      </c>
      <c r="AJ150" s="9">
        <f t="shared" si="95"/>
        <v>0</v>
      </c>
    </row>
    <row r="151" spans="1:36" s="31" customFormat="1" x14ac:dyDescent="0.3">
      <c r="A151" s="20" t="s">
        <v>24</v>
      </c>
      <c r="B151" s="24">
        <f>H151+J151+L151+N151+P151+R151+T151+V151+X151+Z151+AB151+AD151</f>
        <v>43.024999999999999</v>
      </c>
      <c r="C151" s="24">
        <f>H151+J151+L151+N151+P151+R151+T151</f>
        <v>0</v>
      </c>
      <c r="D151" s="24">
        <v>0</v>
      </c>
      <c r="E151" s="24">
        <f>I151+K151+M151+O151+Q151+S151+U151+W151+Y151++AA151+AC151+AE151</f>
        <v>0</v>
      </c>
      <c r="F151" s="24">
        <f t="shared" si="96"/>
        <v>0</v>
      </c>
      <c r="G151" s="24">
        <f t="shared" si="97"/>
        <v>0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107">
        <v>43.024999999999999</v>
      </c>
      <c r="Y151" s="21"/>
      <c r="Z151" s="21"/>
      <c r="AA151" s="21"/>
      <c r="AB151" s="21"/>
      <c r="AC151" s="21"/>
      <c r="AD151" s="21"/>
      <c r="AE151" s="21"/>
      <c r="AF151" s="25"/>
      <c r="AG151" s="9">
        <f t="shared" si="92"/>
        <v>43.024999999999999</v>
      </c>
      <c r="AH151" s="9">
        <f t="shared" si="93"/>
        <v>43.024999999999999</v>
      </c>
      <c r="AI151" s="9">
        <f t="shared" si="94"/>
        <v>0</v>
      </c>
      <c r="AJ151" s="9">
        <f t="shared" si="95"/>
        <v>0</v>
      </c>
    </row>
    <row r="152" spans="1:36" s="31" customFormat="1" hidden="1" x14ac:dyDescent="0.3">
      <c r="A152" s="20" t="s">
        <v>22</v>
      </c>
      <c r="B152" s="24">
        <f>H152+J152+L152+N152+P152+R152+T152+V152+X152+Z152+AB152+AD152</f>
        <v>0</v>
      </c>
      <c r="C152" s="24">
        <f>H152</f>
        <v>0</v>
      </c>
      <c r="D152" s="24">
        <f>E152</f>
        <v>0</v>
      </c>
      <c r="E152" s="24">
        <f>I152+K152+M152+O152+Q152+S152+U152+W152+Y152++AA152+AC152+AE152</f>
        <v>0</v>
      </c>
      <c r="F152" s="24">
        <f t="shared" si="96"/>
        <v>0</v>
      </c>
      <c r="G152" s="24">
        <f t="shared" si="97"/>
        <v>0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5"/>
      <c r="AG152" s="9">
        <f t="shared" si="92"/>
        <v>0</v>
      </c>
      <c r="AH152" s="9">
        <f t="shared" si="93"/>
        <v>0</v>
      </c>
      <c r="AI152" s="9">
        <f t="shared" si="94"/>
        <v>0</v>
      </c>
      <c r="AJ152" s="9">
        <f t="shared" si="95"/>
        <v>0</v>
      </c>
    </row>
    <row r="153" spans="1:36" s="31" customFormat="1" hidden="1" x14ac:dyDescent="0.3">
      <c r="A153" s="20" t="s">
        <v>26</v>
      </c>
      <c r="B153" s="24">
        <f>H153+J153+L153+N153+P153+R153+T153+V153+X153+Z153+AB153+AD153</f>
        <v>0</v>
      </c>
      <c r="C153" s="24">
        <f>H153</f>
        <v>0</v>
      </c>
      <c r="D153" s="24">
        <f>E153</f>
        <v>0</v>
      </c>
      <c r="E153" s="24">
        <f>I153+K153+M153+O153+Q153+S153+U153+W153+Y153++AA153+AC153+AE153</f>
        <v>0</v>
      </c>
      <c r="F153" s="24">
        <f t="shared" si="96"/>
        <v>0</v>
      </c>
      <c r="G153" s="24">
        <f t="shared" si="97"/>
        <v>0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5"/>
      <c r="AG153" s="9">
        <f t="shared" si="92"/>
        <v>0</v>
      </c>
      <c r="AH153" s="9">
        <f t="shared" si="93"/>
        <v>0</v>
      </c>
      <c r="AI153" s="9">
        <f t="shared" si="94"/>
        <v>0</v>
      </c>
      <c r="AJ153" s="9">
        <f t="shared" si="95"/>
        <v>0</v>
      </c>
    </row>
    <row r="154" spans="1:36" s="83" customFormat="1" ht="37.5" x14ac:dyDescent="0.3">
      <c r="A154" s="84" t="s">
        <v>25</v>
      </c>
      <c r="B154" s="85">
        <f>H154+J154+L154+N154+P154+R154+T154+V154+X154+Z154+AB154+AD154</f>
        <v>0</v>
      </c>
      <c r="C154" s="85">
        <f>H154+J154+L154+N154+P154+R154+T154</f>
        <v>0</v>
      </c>
      <c r="D154" s="85">
        <f>E154</f>
        <v>0</v>
      </c>
      <c r="E154" s="85">
        <f>I154+K154+M154+O154+Q154+S154+U154+W154+Y154++AA154+AC154+AE154</f>
        <v>0</v>
      </c>
      <c r="F154" s="85">
        <f t="shared" si="96"/>
        <v>0</v>
      </c>
      <c r="G154" s="85">
        <f t="shared" si="97"/>
        <v>0</v>
      </c>
      <c r="H154" s="85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91"/>
      <c r="AG154" s="87">
        <f t="shared" si="92"/>
        <v>0</v>
      </c>
      <c r="AH154" s="87">
        <f t="shared" si="93"/>
        <v>0</v>
      </c>
      <c r="AI154" s="87">
        <f t="shared" si="94"/>
        <v>0</v>
      </c>
      <c r="AJ154" s="87">
        <f t="shared" si="95"/>
        <v>0</v>
      </c>
    </row>
    <row r="155" spans="1:36" s="31" customFormat="1" ht="32.25" customHeight="1" x14ac:dyDescent="0.25">
      <c r="A155" s="136" t="s">
        <v>47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8"/>
      <c r="AF155" s="25"/>
      <c r="AG155" s="9">
        <f t="shared" si="92"/>
        <v>0</v>
      </c>
      <c r="AH155" s="9">
        <f t="shared" si="93"/>
        <v>0</v>
      </c>
      <c r="AI155" s="9">
        <f t="shared" si="94"/>
        <v>0</v>
      </c>
      <c r="AJ155" s="9">
        <f t="shared" si="95"/>
        <v>0</v>
      </c>
    </row>
    <row r="156" spans="1:36" s="33" customFormat="1" x14ac:dyDescent="0.3">
      <c r="A156" s="19" t="s">
        <v>27</v>
      </c>
      <c r="B156" s="23">
        <f>B158+B157</f>
        <v>437.5</v>
      </c>
      <c r="C156" s="23">
        <f>C158+C157</f>
        <v>0</v>
      </c>
      <c r="D156" s="23">
        <f>D158+D157</f>
        <v>0</v>
      </c>
      <c r="E156" s="23">
        <f>E158+E157</f>
        <v>0</v>
      </c>
      <c r="F156" s="23">
        <f t="shared" ref="F156:F161" si="99">IFERROR(E156/B156*100,0)</f>
        <v>0</v>
      </c>
      <c r="G156" s="23">
        <f t="shared" ref="G156:G161" si="100">IFERROR(E156/C156*100,0)</f>
        <v>0</v>
      </c>
      <c r="H156" s="23">
        <f t="shared" ref="H156:AE156" si="101">H158+H157</f>
        <v>0</v>
      </c>
      <c r="I156" s="23">
        <f t="shared" si="101"/>
        <v>0</v>
      </c>
      <c r="J156" s="23">
        <f t="shared" si="101"/>
        <v>0</v>
      </c>
      <c r="K156" s="23">
        <f t="shared" si="101"/>
        <v>0</v>
      </c>
      <c r="L156" s="23">
        <f t="shared" si="101"/>
        <v>0</v>
      </c>
      <c r="M156" s="23">
        <f t="shared" si="101"/>
        <v>0</v>
      </c>
      <c r="N156" s="23">
        <f t="shared" si="101"/>
        <v>0</v>
      </c>
      <c r="O156" s="23">
        <f t="shared" si="101"/>
        <v>0</v>
      </c>
      <c r="P156" s="23">
        <f t="shared" si="101"/>
        <v>0</v>
      </c>
      <c r="Q156" s="23">
        <f t="shared" si="101"/>
        <v>0</v>
      </c>
      <c r="R156" s="23">
        <f t="shared" si="101"/>
        <v>0</v>
      </c>
      <c r="S156" s="23">
        <f t="shared" si="101"/>
        <v>0</v>
      </c>
      <c r="T156" s="23">
        <f t="shared" si="101"/>
        <v>0</v>
      </c>
      <c r="U156" s="23">
        <f t="shared" si="101"/>
        <v>0</v>
      </c>
      <c r="V156" s="23">
        <f t="shared" si="101"/>
        <v>0</v>
      </c>
      <c r="W156" s="23">
        <f t="shared" si="101"/>
        <v>0</v>
      </c>
      <c r="X156" s="23">
        <f t="shared" si="101"/>
        <v>0</v>
      </c>
      <c r="Y156" s="23">
        <f t="shared" si="101"/>
        <v>0</v>
      </c>
      <c r="Z156" s="23">
        <f t="shared" si="101"/>
        <v>218.75</v>
      </c>
      <c r="AA156" s="23">
        <f t="shared" si="101"/>
        <v>0</v>
      </c>
      <c r="AB156" s="23">
        <f t="shared" si="101"/>
        <v>0</v>
      </c>
      <c r="AC156" s="23">
        <f t="shared" si="101"/>
        <v>0</v>
      </c>
      <c r="AD156" s="23">
        <f t="shared" si="101"/>
        <v>218.75</v>
      </c>
      <c r="AE156" s="23">
        <f t="shared" si="101"/>
        <v>0</v>
      </c>
      <c r="AF156" s="18"/>
      <c r="AG156" s="9">
        <f t="shared" si="92"/>
        <v>437.5</v>
      </c>
      <c r="AH156" s="9">
        <f t="shared" si="93"/>
        <v>0</v>
      </c>
      <c r="AI156" s="9">
        <f t="shared" si="94"/>
        <v>0</v>
      </c>
      <c r="AJ156" s="9">
        <f t="shared" si="95"/>
        <v>0</v>
      </c>
    </row>
    <row r="157" spans="1:36" s="31" customFormat="1" ht="48.75" customHeight="1" x14ac:dyDescent="0.3">
      <c r="A157" s="15" t="s">
        <v>23</v>
      </c>
      <c r="B157" s="24">
        <f>H157+J157+L157+N157+P157+R157+T157+V157+X157+Z157+AB157+AD157</f>
        <v>350</v>
      </c>
      <c r="C157" s="24">
        <f>H157+J157+L157+N157+P157+R157+T157</f>
        <v>0</v>
      </c>
      <c r="D157" s="24">
        <f>E157</f>
        <v>0</v>
      </c>
      <c r="E157" s="24">
        <f>I157+K157+M157+O157+Q157+S157+U157+W157+Y157+AA157+AC157+AE157</f>
        <v>0</v>
      </c>
      <c r="F157" s="24">
        <f t="shared" si="99"/>
        <v>0</v>
      </c>
      <c r="G157" s="24">
        <f t="shared" si="100"/>
        <v>0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>
        <v>175</v>
      </c>
      <c r="AA157" s="21"/>
      <c r="AB157" s="21"/>
      <c r="AC157" s="21"/>
      <c r="AD157" s="21">
        <v>175</v>
      </c>
      <c r="AE157" s="21"/>
      <c r="AF157" s="25"/>
      <c r="AG157" s="9">
        <f t="shared" si="92"/>
        <v>350</v>
      </c>
      <c r="AH157" s="9">
        <f t="shared" si="93"/>
        <v>0</v>
      </c>
      <c r="AI157" s="9">
        <f t="shared" si="94"/>
        <v>0</v>
      </c>
      <c r="AJ157" s="9">
        <f t="shared" si="95"/>
        <v>0</v>
      </c>
    </row>
    <row r="158" spans="1:36" s="31" customFormat="1" x14ac:dyDescent="0.3">
      <c r="A158" s="20" t="s">
        <v>24</v>
      </c>
      <c r="B158" s="24">
        <f>H158+J158+L158+N158+P158+R158+T158+V158+X158+Z158+AB158+AD158</f>
        <v>87.5</v>
      </c>
      <c r="C158" s="24">
        <f>H158+J158+L158+N158+P158+R158+T158</f>
        <v>0</v>
      </c>
      <c r="D158" s="24">
        <f>E158</f>
        <v>0</v>
      </c>
      <c r="E158" s="24">
        <f>I158+K158+M158+O158+Q158+S158+U158+W158+Y158+AA158+AC158+AE158</f>
        <v>0</v>
      </c>
      <c r="F158" s="24">
        <f t="shared" si="99"/>
        <v>0</v>
      </c>
      <c r="G158" s="24">
        <f t="shared" si="100"/>
        <v>0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>
        <v>43.75</v>
      </c>
      <c r="AA158" s="21"/>
      <c r="AB158" s="21"/>
      <c r="AC158" s="21"/>
      <c r="AD158" s="21">
        <v>43.75</v>
      </c>
      <c r="AE158" s="21"/>
      <c r="AF158" s="25"/>
      <c r="AG158" s="9">
        <f t="shared" si="92"/>
        <v>87.5</v>
      </c>
      <c r="AH158" s="9">
        <f t="shared" si="93"/>
        <v>0</v>
      </c>
      <c r="AI158" s="9">
        <f t="shared" si="94"/>
        <v>0</v>
      </c>
      <c r="AJ158" s="9">
        <f t="shared" si="95"/>
        <v>0</v>
      </c>
    </row>
    <row r="159" spans="1:36" s="31" customFormat="1" hidden="1" x14ac:dyDescent="0.3">
      <c r="A159" s="20" t="s">
        <v>22</v>
      </c>
      <c r="B159" s="24">
        <f>H159+J159+L159+N159+P159+R159+T159+V159+X159+Z159+AB159+AD159</f>
        <v>0</v>
      </c>
      <c r="C159" s="24">
        <f>H159</f>
        <v>0</v>
      </c>
      <c r="D159" s="24">
        <f>E159</f>
        <v>0</v>
      </c>
      <c r="E159" s="24">
        <f>I159+K159+M159+O159+Q159+S159+U159+W159+Y159+AA159+AC159+AE159</f>
        <v>0</v>
      </c>
      <c r="F159" s="24">
        <f t="shared" si="99"/>
        <v>0</v>
      </c>
      <c r="G159" s="24">
        <f t="shared" si="100"/>
        <v>0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5"/>
      <c r="AG159" s="9">
        <f t="shared" si="92"/>
        <v>0</v>
      </c>
      <c r="AH159" s="9">
        <f t="shared" si="93"/>
        <v>0</v>
      </c>
      <c r="AI159" s="9">
        <f t="shared" si="94"/>
        <v>0</v>
      </c>
      <c r="AJ159" s="9">
        <f t="shared" si="95"/>
        <v>0</v>
      </c>
    </row>
    <row r="160" spans="1:36" s="31" customFormat="1" hidden="1" x14ac:dyDescent="0.3">
      <c r="A160" s="20" t="s">
        <v>26</v>
      </c>
      <c r="B160" s="24">
        <f>H160+J160+L160+N160+P160+R160+T160+V160+X160+Z160+AB160+AD160</f>
        <v>0</v>
      </c>
      <c r="C160" s="24">
        <f>H160</f>
        <v>0</v>
      </c>
      <c r="D160" s="24">
        <f>E160</f>
        <v>0</v>
      </c>
      <c r="E160" s="24">
        <f>I160+K160+M160+O160+Q160+S160+U160+W160+Y160+AA160+AC160+AE160</f>
        <v>0</v>
      </c>
      <c r="F160" s="24">
        <f t="shared" si="99"/>
        <v>0</v>
      </c>
      <c r="G160" s="24">
        <f t="shared" si="100"/>
        <v>0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5"/>
      <c r="AG160" s="9">
        <f t="shared" si="92"/>
        <v>0</v>
      </c>
      <c r="AH160" s="9">
        <f t="shared" si="93"/>
        <v>0</v>
      </c>
      <c r="AI160" s="9">
        <f t="shared" si="94"/>
        <v>0</v>
      </c>
      <c r="AJ160" s="9">
        <f t="shared" si="95"/>
        <v>0</v>
      </c>
    </row>
    <row r="161" spans="1:36" s="97" customFormat="1" ht="37.5" x14ac:dyDescent="0.3">
      <c r="A161" s="84" t="s">
        <v>25</v>
      </c>
      <c r="B161" s="85">
        <f>H161+J161+L161+N161+P161+R161+T161+V161+X161+Z161+AB161+AD161</f>
        <v>0</v>
      </c>
      <c r="C161" s="85">
        <f>H161+J161+L161+N161+P161+R161+T161</f>
        <v>0</v>
      </c>
      <c r="D161" s="94">
        <f>E161</f>
        <v>0</v>
      </c>
      <c r="E161" s="94">
        <f>I161+K161+M161+O161+Q161+S161+U161+W161+Y161+AA161+AC161+AE161</f>
        <v>0</v>
      </c>
      <c r="F161" s="94">
        <f t="shared" si="99"/>
        <v>0</v>
      </c>
      <c r="G161" s="94">
        <f t="shared" si="100"/>
        <v>0</v>
      </c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86"/>
      <c r="AE161" s="95"/>
      <c r="AF161" s="95"/>
      <c r="AG161" s="96">
        <f t="shared" si="92"/>
        <v>0</v>
      </c>
      <c r="AH161" s="96">
        <f t="shared" si="93"/>
        <v>0</v>
      </c>
      <c r="AI161" s="96">
        <f t="shared" si="94"/>
        <v>0</v>
      </c>
      <c r="AJ161" s="96">
        <f t="shared" si="95"/>
        <v>0</v>
      </c>
    </row>
    <row r="162" spans="1:36" s="10" customFormat="1" hidden="1" x14ac:dyDescent="0.3">
      <c r="A162" s="14" t="s">
        <v>22</v>
      </c>
      <c r="B162" s="17"/>
      <c r="C162" s="24">
        <f>H162+J162+L162+N162+P162+R162+T162</f>
        <v>0</v>
      </c>
      <c r="D162" s="17"/>
      <c r="E162" s="17"/>
      <c r="F162" s="17">
        <f>IFERROR(D162/B162*100,0)</f>
        <v>0</v>
      </c>
      <c r="G162" s="17">
        <f>IFERROR(F162/B162*100,0)</f>
        <v>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22"/>
      <c r="AF162" s="18"/>
      <c r="AG162" s="9">
        <f t="shared" si="92"/>
        <v>0</v>
      </c>
      <c r="AH162" s="9">
        <f t="shared" si="93"/>
        <v>0</v>
      </c>
      <c r="AI162" s="9">
        <f t="shared" si="94"/>
        <v>0</v>
      </c>
      <c r="AJ162" s="9">
        <f t="shared" si="95"/>
        <v>0</v>
      </c>
    </row>
    <row r="163" spans="1:36" s="10" customFormat="1" hidden="1" x14ac:dyDescent="0.3">
      <c r="A163" s="14" t="s">
        <v>26</v>
      </c>
      <c r="B163" s="17"/>
      <c r="C163" s="24">
        <f>H163+J163+L163+N163+P163+R163+T163</f>
        <v>0</v>
      </c>
      <c r="D163" s="17"/>
      <c r="E163" s="17"/>
      <c r="F163" s="17">
        <f>IFERROR(D163/B163*100,0)</f>
        <v>0</v>
      </c>
      <c r="G163" s="17">
        <f>IFERROR(F163/B163*100,0)</f>
        <v>0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22"/>
      <c r="AF163" s="18"/>
      <c r="AG163" s="9">
        <f t="shared" si="92"/>
        <v>0</v>
      </c>
      <c r="AH163" s="9">
        <f t="shared" si="93"/>
        <v>0</v>
      </c>
      <c r="AI163" s="9">
        <f t="shared" si="94"/>
        <v>0</v>
      </c>
      <c r="AJ163" s="9">
        <f t="shared" si="95"/>
        <v>0</v>
      </c>
    </row>
    <row r="164" spans="1:36" s="10" customFormat="1" ht="33.75" customHeight="1" x14ac:dyDescent="0.3">
      <c r="A164" s="133" t="s">
        <v>73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5"/>
      <c r="AF164" s="11"/>
      <c r="AG164" s="9">
        <f t="shared" si="92"/>
        <v>0</v>
      </c>
      <c r="AH164" s="9">
        <f t="shared" si="93"/>
        <v>0</v>
      </c>
      <c r="AI164" s="9">
        <f t="shared" si="94"/>
        <v>0</v>
      </c>
      <c r="AJ164" s="9">
        <f t="shared" si="95"/>
        <v>0</v>
      </c>
    </row>
    <row r="165" spans="1:36" x14ac:dyDescent="0.3">
      <c r="A165" s="19" t="s">
        <v>27</v>
      </c>
      <c r="B165" s="23">
        <f>B166+B167+B168+B170</f>
        <v>100.175</v>
      </c>
      <c r="C165" s="23">
        <f>C166+C167+C168+C170</f>
        <v>25</v>
      </c>
      <c r="D165" s="23">
        <f>D166+D167+D168+D170</f>
        <v>0</v>
      </c>
      <c r="E165" s="23">
        <f>E166+E167+E168+E170</f>
        <v>0</v>
      </c>
      <c r="F165" s="23">
        <f t="shared" ref="F165:F170" si="102">IFERROR(E165/B165*100,0)</f>
        <v>0</v>
      </c>
      <c r="G165" s="23">
        <f t="shared" ref="G165:G170" si="103">IFERROR(E165/C165*100,0)</f>
        <v>0</v>
      </c>
      <c r="H165" s="23">
        <f t="shared" ref="H165:AE165" si="104">H166+H167+H168+H170</f>
        <v>0</v>
      </c>
      <c r="I165" s="23">
        <f t="shared" si="104"/>
        <v>0</v>
      </c>
      <c r="J165" s="23">
        <f t="shared" si="104"/>
        <v>0</v>
      </c>
      <c r="K165" s="23">
        <f t="shared" si="104"/>
        <v>0</v>
      </c>
      <c r="L165" s="23">
        <f t="shared" si="104"/>
        <v>0</v>
      </c>
      <c r="M165" s="23">
        <f t="shared" si="104"/>
        <v>0</v>
      </c>
      <c r="N165" s="23">
        <f t="shared" si="104"/>
        <v>0</v>
      </c>
      <c r="O165" s="23">
        <f t="shared" si="104"/>
        <v>0</v>
      </c>
      <c r="P165" s="23">
        <f t="shared" si="104"/>
        <v>0</v>
      </c>
      <c r="Q165" s="23">
        <f t="shared" si="104"/>
        <v>0</v>
      </c>
      <c r="R165" s="23">
        <f t="shared" si="104"/>
        <v>0</v>
      </c>
      <c r="S165" s="23">
        <f t="shared" si="104"/>
        <v>0</v>
      </c>
      <c r="T165" s="23">
        <f t="shared" si="104"/>
        <v>25</v>
      </c>
      <c r="U165" s="23">
        <f t="shared" si="104"/>
        <v>0</v>
      </c>
      <c r="V165" s="23">
        <f t="shared" si="104"/>
        <v>25</v>
      </c>
      <c r="W165" s="23">
        <f t="shared" si="104"/>
        <v>0</v>
      </c>
      <c r="X165" s="23">
        <f t="shared" si="104"/>
        <v>25</v>
      </c>
      <c r="Y165" s="23">
        <f t="shared" si="104"/>
        <v>0</v>
      </c>
      <c r="Z165" s="23">
        <f t="shared" si="104"/>
        <v>25.175000000000001</v>
      </c>
      <c r="AA165" s="23">
        <f t="shared" si="104"/>
        <v>0</v>
      </c>
      <c r="AB165" s="23">
        <f t="shared" si="104"/>
        <v>0</v>
      </c>
      <c r="AC165" s="23">
        <f t="shared" si="104"/>
        <v>0</v>
      </c>
      <c r="AD165" s="23">
        <f t="shared" si="104"/>
        <v>0</v>
      </c>
      <c r="AE165" s="23">
        <f t="shared" si="104"/>
        <v>0</v>
      </c>
      <c r="AF165" s="23"/>
      <c r="AG165" s="9">
        <f t="shared" si="92"/>
        <v>100.175</v>
      </c>
      <c r="AH165" s="9">
        <f t="shared" si="93"/>
        <v>75</v>
      </c>
      <c r="AI165" s="9">
        <f t="shared" si="94"/>
        <v>0</v>
      </c>
      <c r="AJ165" s="9">
        <f t="shared" si="95"/>
        <v>-25</v>
      </c>
    </row>
    <row r="166" spans="1:36" s="10" customFormat="1" ht="26.25" customHeight="1" x14ac:dyDescent="0.3">
      <c r="A166" s="20" t="s">
        <v>22</v>
      </c>
      <c r="B166" s="17">
        <v>0</v>
      </c>
      <c r="C166" s="17">
        <v>0</v>
      </c>
      <c r="D166" s="17">
        <v>0</v>
      </c>
      <c r="E166" s="17">
        <v>0</v>
      </c>
      <c r="F166" s="17">
        <f t="shared" si="102"/>
        <v>0</v>
      </c>
      <c r="G166" s="17">
        <f t="shared" si="103"/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/>
      <c r="AG166" s="9">
        <f t="shared" si="92"/>
        <v>0</v>
      </c>
      <c r="AH166" s="9">
        <f t="shared" si="93"/>
        <v>0</v>
      </c>
      <c r="AI166" s="9">
        <f t="shared" si="94"/>
        <v>0</v>
      </c>
      <c r="AJ166" s="9">
        <f t="shared" si="95"/>
        <v>0</v>
      </c>
    </row>
    <row r="167" spans="1:36" s="10" customFormat="1" ht="37.5" x14ac:dyDescent="0.3">
      <c r="A167" s="15" t="s">
        <v>23</v>
      </c>
      <c r="B167" s="17">
        <f>B180</f>
        <v>0</v>
      </c>
      <c r="C167" s="17">
        <f>C180</f>
        <v>0</v>
      </c>
      <c r="D167" s="17">
        <f>D180</f>
        <v>0</v>
      </c>
      <c r="E167" s="17">
        <f>E180</f>
        <v>0</v>
      </c>
      <c r="F167" s="17">
        <f t="shared" si="102"/>
        <v>0</v>
      </c>
      <c r="G167" s="17">
        <f t="shared" si="103"/>
        <v>0</v>
      </c>
      <c r="H167" s="17">
        <f t="shared" ref="H167:AE167" si="105">H180</f>
        <v>0</v>
      </c>
      <c r="I167" s="17">
        <f t="shared" si="105"/>
        <v>0</v>
      </c>
      <c r="J167" s="17">
        <f t="shared" si="105"/>
        <v>0</v>
      </c>
      <c r="K167" s="17">
        <f t="shared" si="105"/>
        <v>0</v>
      </c>
      <c r="L167" s="17">
        <f t="shared" si="105"/>
        <v>0</v>
      </c>
      <c r="M167" s="17">
        <f t="shared" si="105"/>
        <v>0</v>
      </c>
      <c r="N167" s="17">
        <f t="shared" si="105"/>
        <v>0</v>
      </c>
      <c r="O167" s="17">
        <f t="shared" si="105"/>
        <v>0</v>
      </c>
      <c r="P167" s="17">
        <f t="shared" si="105"/>
        <v>0</v>
      </c>
      <c r="Q167" s="17">
        <f t="shared" si="105"/>
        <v>0</v>
      </c>
      <c r="R167" s="17">
        <f t="shared" si="105"/>
        <v>0</v>
      </c>
      <c r="S167" s="17">
        <f t="shared" si="105"/>
        <v>0</v>
      </c>
      <c r="T167" s="17">
        <f t="shared" si="105"/>
        <v>0</v>
      </c>
      <c r="U167" s="17">
        <f t="shared" si="105"/>
        <v>0</v>
      </c>
      <c r="V167" s="17">
        <f t="shared" si="105"/>
        <v>0</v>
      </c>
      <c r="W167" s="17">
        <f t="shared" si="105"/>
        <v>0</v>
      </c>
      <c r="X167" s="17">
        <f t="shared" si="105"/>
        <v>0</v>
      </c>
      <c r="Y167" s="17">
        <f t="shared" si="105"/>
        <v>0</v>
      </c>
      <c r="Z167" s="17">
        <f t="shared" si="105"/>
        <v>0</v>
      </c>
      <c r="AA167" s="17">
        <f t="shared" si="105"/>
        <v>0</v>
      </c>
      <c r="AB167" s="17">
        <f t="shared" si="105"/>
        <v>0</v>
      </c>
      <c r="AC167" s="17">
        <f t="shared" si="105"/>
        <v>0</v>
      </c>
      <c r="AD167" s="17">
        <f t="shared" si="105"/>
        <v>0</v>
      </c>
      <c r="AE167" s="17">
        <f t="shared" si="105"/>
        <v>0</v>
      </c>
      <c r="AF167" s="17"/>
      <c r="AG167" s="9">
        <f t="shared" si="92"/>
        <v>0</v>
      </c>
      <c r="AH167" s="9">
        <f t="shared" si="93"/>
        <v>0</v>
      </c>
      <c r="AI167" s="9">
        <f t="shared" si="94"/>
        <v>0</v>
      </c>
      <c r="AJ167" s="9">
        <f t="shared" si="95"/>
        <v>0</v>
      </c>
    </row>
    <row r="168" spans="1:36" s="10" customFormat="1" x14ac:dyDescent="0.3">
      <c r="A168" s="20" t="s">
        <v>24</v>
      </c>
      <c r="B168" s="17">
        <f>B174+B181</f>
        <v>100.175</v>
      </c>
      <c r="C168" s="17">
        <f>C174+C181</f>
        <v>25</v>
      </c>
      <c r="D168" s="17">
        <f>D174+D181</f>
        <v>0</v>
      </c>
      <c r="E168" s="17">
        <f>E174+E181</f>
        <v>0</v>
      </c>
      <c r="F168" s="17">
        <f t="shared" si="102"/>
        <v>0</v>
      </c>
      <c r="G168" s="17">
        <f t="shared" si="103"/>
        <v>0</v>
      </c>
      <c r="H168" s="17">
        <f t="shared" ref="H168:AE168" si="106">H174+H181</f>
        <v>0</v>
      </c>
      <c r="I168" s="17">
        <f t="shared" si="106"/>
        <v>0</v>
      </c>
      <c r="J168" s="17">
        <f t="shared" si="106"/>
        <v>0</v>
      </c>
      <c r="K168" s="17">
        <f t="shared" si="106"/>
        <v>0</v>
      </c>
      <c r="L168" s="17">
        <f t="shared" si="106"/>
        <v>0</v>
      </c>
      <c r="M168" s="17">
        <f t="shared" si="106"/>
        <v>0</v>
      </c>
      <c r="N168" s="17">
        <f t="shared" si="106"/>
        <v>0</v>
      </c>
      <c r="O168" s="17">
        <f t="shared" si="106"/>
        <v>0</v>
      </c>
      <c r="P168" s="17">
        <f t="shared" si="106"/>
        <v>0</v>
      </c>
      <c r="Q168" s="17">
        <f t="shared" si="106"/>
        <v>0</v>
      </c>
      <c r="R168" s="17">
        <f t="shared" si="106"/>
        <v>0</v>
      </c>
      <c r="S168" s="17">
        <f t="shared" si="106"/>
        <v>0</v>
      </c>
      <c r="T168" s="17">
        <f t="shared" si="106"/>
        <v>25</v>
      </c>
      <c r="U168" s="17">
        <f t="shared" si="106"/>
        <v>0</v>
      </c>
      <c r="V168" s="17">
        <f t="shared" si="106"/>
        <v>25</v>
      </c>
      <c r="W168" s="17">
        <f t="shared" si="106"/>
        <v>0</v>
      </c>
      <c r="X168" s="17">
        <f t="shared" si="106"/>
        <v>25</v>
      </c>
      <c r="Y168" s="17">
        <f t="shared" si="106"/>
        <v>0</v>
      </c>
      <c r="Z168" s="17">
        <f t="shared" si="106"/>
        <v>25.175000000000001</v>
      </c>
      <c r="AA168" s="17">
        <f t="shared" si="106"/>
        <v>0</v>
      </c>
      <c r="AB168" s="17">
        <f t="shared" si="106"/>
        <v>0</v>
      </c>
      <c r="AC168" s="17">
        <f t="shared" si="106"/>
        <v>0</v>
      </c>
      <c r="AD168" s="17">
        <f t="shared" si="106"/>
        <v>0</v>
      </c>
      <c r="AE168" s="17">
        <f t="shared" si="106"/>
        <v>0</v>
      </c>
      <c r="AF168" s="17"/>
      <c r="AG168" s="9">
        <f t="shared" si="92"/>
        <v>100.175</v>
      </c>
      <c r="AH168" s="9">
        <f t="shared" si="93"/>
        <v>75</v>
      </c>
      <c r="AI168" s="9">
        <f t="shared" si="94"/>
        <v>0</v>
      </c>
      <c r="AJ168" s="9">
        <f t="shared" si="95"/>
        <v>-25</v>
      </c>
    </row>
    <row r="169" spans="1:36" s="82" customFormat="1" ht="37.5" x14ac:dyDescent="0.3">
      <c r="A169" s="84" t="s">
        <v>25</v>
      </c>
      <c r="B169" s="92">
        <f>B177+B184</f>
        <v>0</v>
      </c>
      <c r="C169" s="92">
        <f>C177+C184</f>
        <v>0</v>
      </c>
      <c r="D169" s="92">
        <f>D177+D184</f>
        <v>0</v>
      </c>
      <c r="E169" s="92">
        <f>E177+E184</f>
        <v>0</v>
      </c>
      <c r="F169" s="92">
        <f t="shared" si="102"/>
        <v>0</v>
      </c>
      <c r="G169" s="92">
        <f t="shared" si="103"/>
        <v>0</v>
      </c>
      <c r="H169" s="92">
        <f t="shared" ref="H169:AE169" si="107">H177+H184</f>
        <v>0</v>
      </c>
      <c r="I169" s="92">
        <f t="shared" si="107"/>
        <v>0</v>
      </c>
      <c r="J169" s="92">
        <f t="shared" si="107"/>
        <v>0</v>
      </c>
      <c r="K169" s="92">
        <f t="shared" si="107"/>
        <v>0</v>
      </c>
      <c r="L169" s="92">
        <f t="shared" si="107"/>
        <v>0</v>
      </c>
      <c r="M169" s="92">
        <f t="shared" si="107"/>
        <v>0</v>
      </c>
      <c r="N169" s="92">
        <f t="shared" si="107"/>
        <v>0</v>
      </c>
      <c r="O169" s="92">
        <f t="shared" si="107"/>
        <v>0</v>
      </c>
      <c r="P169" s="92">
        <f t="shared" si="107"/>
        <v>0</v>
      </c>
      <c r="Q169" s="92">
        <f t="shared" si="107"/>
        <v>0</v>
      </c>
      <c r="R169" s="92">
        <f t="shared" si="107"/>
        <v>0</v>
      </c>
      <c r="S169" s="92">
        <f t="shared" si="107"/>
        <v>0</v>
      </c>
      <c r="T169" s="92">
        <f t="shared" si="107"/>
        <v>0</v>
      </c>
      <c r="U169" s="92">
        <f t="shared" si="107"/>
        <v>0</v>
      </c>
      <c r="V169" s="92">
        <f t="shared" si="107"/>
        <v>0</v>
      </c>
      <c r="W169" s="92">
        <f t="shared" si="107"/>
        <v>0</v>
      </c>
      <c r="X169" s="92">
        <f t="shared" si="107"/>
        <v>0</v>
      </c>
      <c r="Y169" s="92">
        <f t="shared" si="107"/>
        <v>0</v>
      </c>
      <c r="Z169" s="92">
        <f t="shared" si="107"/>
        <v>0</v>
      </c>
      <c r="AA169" s="92">
        <f t="shared" si="107"/>
        <v>0</v>
      </c>
      <c r="AB169" s="92">
        <f t="shared" si="107"/>
        <v>0</v>
      </c>
      <c r="AC169" s="92">
        <f t="shared" si="107"/>
        <v>0</v>
      </c>
      <c r="AD169" s="92">
        <f t="shared" si="107"/>
        <v>0</v>
      </c>
      <c r="AE169" s="92">
        <f t="shared" si="107"/>
        <v>0</v>
      </c>
      <c r="AF169" s="92"/>
      <c r="AG169" s="87">
        <f t="shared" si="92"/>
        <v>0</v>
      </c>
      <c r="AH169" s="87">
        <f t="shared" si="93"/>
        <v>0</v>
      </c>
      <c r="AI169" s="87">
        <f t="shared" si="94"/>
        <v>0</v>
      </c>
      <c r="AJ169" s="87">
        <f t="shared" si="95"/>
        <v>0</v>
      </c>
    </row>
    <row r="170" spans="1:36" s="10" customFormat="1" x14ac:dyDescent="0.3">
      <c r="A170" s="20" t="s">
        <v>57</v>
      </c>
      <c r="B170" s="17">
        <f>H170+J170+L170+N170+P170+R170+T170+V170+X170+Z170+AB170+AD170</f>
        <v>0</v>
      </c>
      <c r="C170" s="17">
        <f>H170+J170+L170+N170+P170+R170+T170</f>
        <v>0</v>
      </c>
      <c r="D170" s="17">
        <f>E170</f>
        <v>0</v>
      </c>
      <c r="E170" s="17">
        <f>I170+K170+M170+O170+Q170+S170+U170+W170+Y170+AA170+AC170+AE170</f>
        <v>0</v>
      </c>
      <c r="F170" s="17">
        <f t="shared" si="102"/>
        <v>0</v>
      </c>
      <c r="G170" s="17">
        <f t="shared" si="103"/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/>
      <c r="AG170" s="9">
        <f t="shared" si="92"/>
        <v>0</v>
      </c>
      <c r="AH170" s="9">
        <f t="shared" si="93"/>
        <v>0</v>
      </c>
      <c r="AI170" s="9">
        <f t="shared" si="94"/>
        <v>0</v>
      </c>
      <c r="AJ170" s="9">
        <f t="shared" si="95"/>
        <v>0</v>
      </c>
    </row>
    <row r="171" spans="1:36" s="31" customFormat="1" ht="33.75" customHeight="1" x14ac:dyDescent="0.25">
      <c r="A171" s="136" t="s">
        <v>48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8"/>
      <c r="AF171" s="25"/>
      <c r="AG171" s="9">
        <f t="shared" si="92"/>
        <v>0</v>
      </c>
      <c r="AH171" s="9">
        <f t="shared" si="93"/>
        <v>0</v>
      </c>
      <c r="AI171" s="9">
        <f t="shared" si="94"/>
        <v>0</v>
      </c>
      <c r="AJ171" s="9">
        <f t="shared" si="95"/>
        <v>0</v>
      </c>
    </row>
    <row r="172" spans="1:36" s="33" customFormat="1" x14ac:dyDescent="0.3">
      <c r="A172" s="19" t="s">
        <v>27</v>
      </c>
      <c r="B172" s="23">
        <f>B174+B173</f>
        <v>100.175</v>
      </c>
      <c r="C172" s="23">
        <f>C174+C173</f>
        <v>25</v>
      </c>
      <c r="D172" s="23">
        <f>D174+D173</f>
        <v>0</v>
      </c>
      <c r="E172" s="23">
        <f>E174+E173</f>
        <v>0</v>
      </c>
      <c r="F172" s="23">
        <f t="shared" ref="F172:F177" si="108">IFERROR(E172/B172*100,0)</f>
        <v>0</v>
      </c>
      <c r="G172" s="23">
        <f t="shared" ref="G172:G177" si="109">IFERROR(E172/C172*100,0)</f>
        <v>0</v>
      </c>
      <c r="H172" s="23">
        <f t="shared" ref="H172:AE172" si="110">H174+H173</f>
        <v>0</v>
      </c>
      <c r="I172" s="23">
        <f t="shared" si="110"/>
        <v>0</v>
      </c>
      <c r="J172" s="23">
        <f t="shared" si="110"/>
        <v>0</v>
      </c>
      <c r="K172" s="23">
        <f t="shared" si="110"/>
        <v>0</v>
      </c>
      <c r="L172" s="23">
        <f t="shared" si="110"/>
        <v>0</v>
      </c>
      <c r="M172" s="23">
        <f t="shared" si="110"/>
        <v>0</v>
      </c>
      <c r="N172" s="23">
        <f t="shared" si="110"/>
        <v>0</v>
      </c>
      <c r="O172" s="23">
        <f t="shared" si="110"/>
        <v>0</v>
      </c>
      <c r="P172" s="23">
        <f t="shared" si="110"/>
        <v>0</v>
      </c>
      <c r="Q172" s="23">
        <f t="shared" si="110"/>
        <v>0</v>
      </c>
      <c r="R172" s="23">
        <f t="shared" si="110"/>
        <v>0</v>
      </c>
      <c r="S172" s="23">
        <f t="shared" si="110"/>
        <v>0</v>
      </c>
      <c r="T172" s="23">
        <f t="shared" si="110"/>
        <v>25</v>
      </c>
      <c r="U172" s="23">
        <f t="shared" si="110"/>
        <v>0</v>
      </c>
      <c r="V172" s="23">
        <f t="shared" si="110"/>
        <v>25</v>
      </c>
      <c r="W172" s="23">
        <f t="shared" si="110"/>
        <v>0</v>
      </c>
      <c r="X172" s="23">
        <f t="shared" si="110"/>
        <v>25</v>
      </c>
      <c r="Y172" s="23">
        <f t="shared" si="110"/>
        <v>0</v>
      </c>
      <c r="Z172" s="23">
        <f t="shared" si="110"/>
        <v>25.175000000000001</v>
      </c>
      <c r="AA172" s="23">
        <f t="shared" si="110"/>
        <v>0</v>
      </c>
      <c r="AB172" s="23">
        <f t="shared" si="110"/>
        <v>0</v>
      </c>
      <c r="AC172" s="23">
        <f t="shared" si="110"/>
        <v>0</v>
      </c>
      <c r="AD172" s="23">
        <f t="shared" si="110"/>
        <v>0</v>
      </c>
      <c r="AE172" s="23">
        <f t="shared" si="110"/>
        <v>0</v>
      </c>
      <c r="AF172" s="18"/>
      <c r="AG172" s="9">
        <f t="shared" si="92"/>
        <v>100.175</v>
      </c>
      <c r="AH172" s="9">
        <f t="shared" si="93"/>
        <v>75</v>
      </c>
      <c r="AI172" s="9">
        <f t="shared" si="94"/>
        <v>0</v>
      </c>
      <c r="AJ172" s="9">
        <f t="shared" si="95"/>
        <v>-25</v>
      </c>
    </row>
    <row r="173" spans="1:36" s="31" customFormat="1" ht="48.75" hidden="1" customHeight="1" x14ac:dyDescent="0.3">
      <c r="A173" s="15" t="s">
        <v>23</v>
      </c>
      <c r="B173" s="24">
        <f>H173+J173+L173+N173+P173+R173+T173+V173+X173+Z173+AB173+AD173</f>
        <v>0</v>
      </c>
      <c r="C173" s="24">
        <f>H173+J173+L173+N173</f>
        <v>0</v>
      </c>
      <c r="D173" s="24">
        <f>E173</f>
        <v>0</v>
      </c>
      <c r="E173" s="24">
        <f>I173+K173+M173+O173+Q173+S173+U173+W173+Y173+AA173+AC173+AE173</f>
        <v>0</v>
      </c>
      <c r="F173" s="24">
        <f t="shared" si="108"/>
        <v>0</v>
      </c>
      <c r="G173" s="24">
        <f t="shared" si="109"/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5"/>
      <c r="AG173" s="9">
        <f t="shared" si="92"/>
        <v>0</v>
      </c>
      <c r="AH173" s="9">
        <f t="shared" si="93"/>
        <v>0</v>
      </c>
      <c r="AI173" s="9">
        <f t="shared" si="94"/>
        <v>0</v>
      </c>
      <c r="AJ173" s="9">
        <f t="shared" si="95"/>
        <v>0</v>
      </c>
    </row>
    <row r="174" spans="1:36" s="31" customFormat="1" x14ac:dyDescent="0.3">
      <c r="A174" s="20" t="s">
        <v>24</v>
      </c>
      <c r="B174" s="108">
        <f>H174+J174+L174+N174+P174+R174+T174+V174+X174+Z174+AB174+AD174</f>
        <v>100.175</v>
      </c>
      <c r="C174" s="24">
        <f>H174+J174+L174+N174+P174+R174+T174</f>
        <v>25</v>
      </c>
      <c r="D174" s="24">
        <f>E174</f>
        <v>0</v>
      </c>
      <c r="E174" s="24">
        <f>I174+K174+M174+O174+Q174+S174+U174+W174+Y174+AA174+AC174+AE174</f>
        <v>0</v>
      </c>
      <c r="F174" s="24">
        <f t="shared" si="108"/>
        <v>0</v>
      </c>
      <c r="G174" s="24">
        <f t="shared" si="109"/>
        <v>0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>
        <v>25</v>
      </c>
      <c r="U174" s="21"/>
      <c r="V174" s="21">
        <v>25</v>
      </c>
      <c r="W174" s="21"/>
      <c r="X174" s="21">
        <v>25</v>
      </c>
      <c r="Y174" s="21"/>
      <c r="Z174" s="21">
        <v>25.175000000000001</v>
      </c>
      <c r="AA174" s="21"/>
      <c r="AB174" s="21"/>
      <c r="AC174" s="21"/>
      <c r="AD174" s="21"/>
      <c r="AE174" s="21"/>
      <c r="AF174" s="25"/>
      <c r="AG174" s="9">
        <f t="shared" ref="AG174:AG205" si="111">H174+J174+L174+N174+P174+R174+T174+V174+X174+Z174+AB174+AD174</f>
        <v>100.175</v>
      </c>
      <c r="AH174" s="9">
        <f t="shared" ref="AH174:AH205" si="112">H174+J174+L174+N174+P174+R174+T174+V174+X174</f>
        <v>75</v>
      </c>
      <c r="AI174" s="9">
        <f t="shared" ref="AI174:AI205" si="113">I174+K174+M174+O174+Q174+S174+U174+W174+Y174+AA174+AC174+AE174</f>
        <v>0</v>
      </c>
      <c r="AJ174" s="9">
        <f t="shared" ref="AJ174:AJ205" si="114">E174-C174</f>
        <v>-25</v>
      </c>
    </row>
    <row r="175" spans="1:36" s="31" customFormat="1" hidden="1" x14ac:dyDescent="0.3">
      <c r="A175" s="20" t="s">
        <v>22</v>
      </c>
      <c r="B175" s="24">
        <f>H175+J175+L175+N175+P175+R175+T175+V175+X175+Z175+AB175+AD175</f>
        <v>0</v>
      </c>
      <c r="C175" s="24">
        <f>H175</f>
        <v>0</v>
      </c>
      <c r="D175" s="24">
        <f>E175</f>
        <v>0</v>
      </c>
      <c r="E175" s="24">
        <f>I175+K175+M175+O175+Q175+S175+U175+W175+Y175+AA175+AC175+AE175</f>
        <v>0</v>
      </c>
      <c r="F175" s="24">
        <f t="shared" si="108"/>
        <v>0</v>
      </c>
      <c r="G175" s="24">
        <f t="shared" si="109"/>
        <v>0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5"/>
      <c r="AG175" s="9">
        <f t="shared" si="111"/>
        <v>0</v>
      </c>
      <c r="AH175" s="9">
        <f t="shared" si="112"/>
        <v>0</v>
      </c>
      <c r="AI175" s="9">
        <f t="shared" si="113"/>
        <v>0</v>
      </c>
      <c r="AJ175" s="9">
        <f t="shared" si="114"/>
        <v>0</v>
      </c>
    </row>
    <row r="176" spans="1:36" s="31" customFormat="1" hidden="1" x14ac:dyDescent="0.3">
      <c r="A176" s="20" t="s">
        <v>26</v>
      </c>
      <c r="B176" s="24">
        <f>H176+J176+L176+N176+P176+R176+T176+V176+X176+Z176+AB176+AD176</f>
        <v>0</v>
      </c>
      <c r="C176" s="24">
        <f>H176</f>
        <v>0</v>
      </c>
      <c r="D176" s="24">
        <f>E176</f>
        <v>0</v>
      </c>
      <c r="E176" s="24">
        <f>I176+K176+M176+O176+Q176+S176+U176+W176+Y176+AA176+AC176+AE176</f>
        <v>0</v>
      </c>
      <c r="F176" s="24">
        <f t="shared" si="108"/>
        <v>0</v>
      </c>
      <c r="G176" s="24">
        <f t="shared" si="109"/>
        <v>0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5"/>
      <c r="AG176" s="9">
        <f t="shared" si="111"/>
        <v>0</v>
      </c>
      <c r="AH176" s="9">
        <f t="shared" si="112"/>
        <v>0</v>
      </c>
      <c r="AI176" s="9">
        <f t="shared" si="113"/>
        <v>0</v>
      </c>
      <c r="AJ176" s="9">
        <f t="shared" si="114"/>
        <v>0</v>
      </c>
    </row>
    <row r="177" spans="1:36" s="83" customFormat="1" ht="37.5" x14ac:dyDescent="0.3">
      <c r="A177" s="84" t="s">
        <v>25</v>
      </c>
      <c r="B177" s="85">
        <f>H177+J177+L177+N177+P177+R177+T177+V177+X177+Z177+AB177+AD177</f>
        <v>0</v>
      </c>
      <c r="C177" s="85">
        <f>H177+J177+L177+N177+P177+R177+T177</f>
        <v>0</v>
      </c>
      <c r="D177" s="85">
        <f>E177</f>
        <v>0</v>
      </c>
      <c r="E177" s="85">
        <f>I177+K177+M177+O177+Q177+S177+U177+W177+Y177+AA177+AC177+AE177</f>
        <v>0</v>
      </c>
      <c r="F177" s="85">
        <f t="shared" si="108"/>
        <v>0</v>
      </c>
      <c r="G177" s="85">
        <f t="shared" si="109"/>
        <v>0</v>
      </c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7">
        <f t="shared" si="111"/>
        <v>0</v>
      </c>
      <c r="AH177" s="87">
        <f t="shared" si="112"/>
        <v>0</v>
      </c>
      <c r="AI177" s="87">
        <f t="shared" si="113"/>
        <v>0</v>
      </c>
      <c r="AJ177" s="87">
        <f t="shared" si="114"/>
        <v>0</v>
      </c>
    </row>
    <row r="178" spans="1:36" s="31" customFormat="1" ht="23.25" customHeight="1" x14ac:dyDescent="0.25">
      <c r="A178" s="136" t="s">
        <v>49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8"/>
      <c r="AF178" s="25"/>
      <c r="AG178" s="9">
        <f t="shared" si="111"/>
        <v>0</v>
      </c>
      <c r="AH178" s="9">
        <f t="shared" si="112"/>
        <v>0</v>
      </c>
      <c r="AI178" s="9">
        <f t="shared" si="113"/>
        <v>0</v>
      </c>
      <c r="AJ178" s="9">
        <f t="shared" si="114"/>
        <v>0</v>
      </c>
    </row>
    <row r="179" spans="1:36" s="33" customFormat="1" x14ac:dyDescent="0.3">
      <c r="A179" s="19" t="s">
        <v>27</v>
      </c>
      <c r="B179" s="23">
        <f>B181+B180</f>
        <v>0</v>
      </c>
      <c r="C179" s="23">
        <f>C181+C180</f>
        <v>0</v>
      </c>
      <c r="D179" s="23">
        <f>D181+D180</f>
        <v>0</v>
      </c>
      <c r="E179" s="23">
        <f>E181+E180</f>
        <v>0</v>
      </c>
      <c r="F179" s="23">
        <f t="shared" ref="F179:F184" si="115">IFERROR(E179/B179*100,0)</f>
        <v>0</v>
      </c>
      <c r="G179" s="23">
        <f t="shared" ref="G179:G184" si="116">IFERROR(E179/C179*100,0)</f>
        <v>0</v>
      </c>
      <c r="H179" s="23">
        <f t="shared" ref="H179:AE179" si="117">H181+H180</f>
        <v>0</v>
      </c>
      <c r="I179" s="23">
        <f t="shared" si="117"/>
        <v>0</v>
      </c>
      <c r="J179" s="23">
        <f t="shared" si="117"/>
        <v>0</v>
      </c>
      <c r="K179" s="23">
        <f t="shared" si="117"/>
        <v>0</v>
      </c>
      <c r="L179" s="23">
        <f t="shared" si="117"/>
        <v>0</v>
      </c>
      <c r="M179" s="23">
        <f t="shared" si="117"/>
        <v>0</v>
      </c>
      <c r="N179" s="23">
        <f t="shared" si="117"/>
        <v>0</v>
      </c>
      <c r="O179" s="23">
        <f t="shared" si="117"/>
        <v>0</v>
      </c>
      <c r="P179" s="23">
        <f t="shared" si="117"/>
        <v>0</v>
      </c>
      <c r="Q179" s="23">
        <f t="shared" si="117"/>
        <v>0</v>
      </c>
      <c r="R179" s="23">
        <f t="shared" si="117"/>
        <v>0</v>
      </c>
      <c r="S179" s="23">
        <f t="shared" si="117"/>
        <v>0</v>
      </c>
      <c r="T179" s="23">
        <f t="shared" si="117"/>
        <v>0</v>
      </c>
      <c r="U179" s="23">
        <f t="shared" si="117"/>
        <v>0</v>
      </c>
      <c r="V179" s="23">
        <f t="shared" si="117"/>
        <v>0</v>
      </c>
      <c r="W179" s="23">
        <f t="shared" si="117"/>
        <v>0</v>
      </c>
      <c r="X179" s="23">
        <f t="shared" si="117"/>
        <v>0</v>
      </c>
      <c r="Y179" s="23">
        <f t="shared" si="117"/>
        <v>0</v>
      </c>
      <c r="Z179" s="23">
        <f t="shared" si="117"/>
        <v>0</v>
      </c>
      <c r="AA179" s="23">
        <f t="shared" si="117"/>
        <v>0</v>
      </c>
      <c r="AB179" s="23">
        <f t="shared" si="117"/>
        <v>0</v>
      </c>
      <c r="AC179" s="23">
        <f t="shared" si="117"/>
        <v>0</v>
      </c>
      <c r="AD179" s="23">
        <f t="shared" si="117"/>
        <v>0</v>
      </c>
      <c r="AE179" s="23">
        <f t="shared" si="117"/>
        <v>0</v>
      </c>
      <c r="AF179" s="18"/>
      <c r="AG179" s="9">
        <f t="shared" si="111"/>
        <v>0</v>
      </c>
      <c r="AH179" s="9">
        <f t="shared" si="112"/>
        <v>0</v>
      </c>
      <c r="AI179" s="9">
        <f t="shared" si="113"/>
        <v>0</v>
      </c>
      <c r="AJ179" s="9">
        <f t="shared" si="114"/>
        <v>0</v>
      </c>
    </row>
    <row r="180" spans="1:36" s="31" customFormat="1" ht="48.75" customHeight="1" x14ac:dyDescent="0.3">
      <c r="A180" s="15" t="s">
        <v>23</v>
      </c>
      <c r="B180" s="24">
        <f>H180+J180+L180+N180+P180+R180+T180+V180+X180+Z180+AB180+AD180</f>
        <v>0</v>
      </c>
      <c r="C180" s="24">
        <f>H180+J180+L180+N180+P180+R180+T180</f>
        <v>0</v>
      </c>
      <c r="D180" s="24">
        <f>E180</f>
        <v>0</v>
      </c>
      <c r="E180" s="24">
        <f>I180+K180+M180+O180+Q180+S180+U180+W180+Y180+AA180+AC180+AE180</f>
        <v>0</v>
      </c>
      <c r="F180" s="24">
        <f t="shared" si="115"/>
        <v>0</v>
      </c>
      <c r="G180" s="24">
        <f t="shared" si="116"/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5"/>
      <c r="AG180" s="9">
        <f t="shared" si="111"/>
        <v>0</v>
      </c>
      <c r="AH180" s="9">
        <f t="shared" si="112"/>
        <v>0</v>
      </c>
      <c r="AI180" s="9">
        <f t="shared" si="113"/>
        <v>0</v>
      </c>
      <c r="AJ180" s="9">
        <f t="shared" si="114"/>
        <v>0</v>
      </c>
    </row>
    <row r="181" spans="1:36" s="31" customFormat="1" x14ac:dyDescent="0.3">
      <c r="A181" s="20" t="s">
        <v>24</v>
      </c>
      <c r="B181" s="24">
        <f>H181+J181+L181+N181+P181+R181+T181+V181+X181+Z181+AB181+AD181</f>
        <v>0</v>
      </c>
      <c r="C181" s="24">
        <f>H181+J181+L181+N181+P181+R181+T181</f>
        <v>0</v>
      </c>
      <c r="D181" s="24">
        <f>E181</f>
        <v>0</v>
      </c>
      <c r="E181" s="24">
        <f>I181+K181+M181+O181+Q181+S181+U181+W181+Y181+AA181+AC181+AE181</f>
        <v>0</v>
      </c>
      <c r="F181" s="24">
        <f t="shared" si="115"/>
        <v>0</v>
      </c>
      <c r="G181" s="24">
        <f t="shared" si="116"/>
        <v>0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5"/>
      <c r="AG181" s="9">
        <f t="shared" si="111"/>
        <v>0</v>
      </c>
      <c r="AH181" s="9">
        <f t="shared" si="112"/>
        <v>0</v>
      </c>
      <c r="AI181" s="9">
        <f t="shared" si="113"/>
        <v>0</v>
      </c>
      <c r="AJ181" s="9">
        <f t="shared" si="114"/>
        <v>0</v>
      </c>
    </row>
    <row r="182" spans="1:36" s="31" customFormat="1" hidden="1" x14ac:dyDescent="0.3">
      <c r="A182" s="20" t="s">
        <v>22</v>
      </c>
      <c r="B182" s="24">
        <f>H182+J182+L182+N182+P182+R182+T182+V182+X182+Z182+AB182+AD182</f>
        <v>0</v>
      </c>
      <c r="C182" s="24">
        <f>H182</f>
        <v>0</v>
      </c>
      <c r="D182" s="24">
        <f>E182</f>
        <v>0</v>
      </c>
      <c r="E182" s="24">
        <f>I182+K182+M182+O182+Q182+S182+U182+W182+Y182+AA182+AC182+AE182</f>
        <v>0</v>
      </c>
      <c r="F182" s="24">
        <f t="shared" si="115"/>
        <v>0</v>
      </c>
      <c r="G182" s="24">
        <f t="shared" si="116"/>
        <v>0</v>
      </c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5"/>
      <c r="AG182" s="9">
        <f t="shared" si="111"/>
        <v>0</v>
      </c>
      <c r="AH182" s="9">
        <f t="shared" si="112"/>
        <v>0</v>
      </c>
      <c r="AI182" s="9">
        <f t="shared" si="113"/>
        <v>0</v>
      </c>
      <c r="AJ182" s="9">
        <f t="shared" si="114"/>
        <v>0</v>
      </c>
    </row>
    <row r="183" spans="1:36" s="31" customFormat="1" hidden="1" x14ac:dyDescent="0.3">
      <c r="A183" s="20" t="s">
        <v>26</v>
      </c>
      <c r="B183" s="24">
        <f>H183+J183+L183+N183+P183+R183+T183+V183+X183+Z183+AB183+AD183</f>
        <v>0</v>
      </c>
      <c r="C183" s="24">
        <f>H183</f>
        <v>0</v>
      </c>
      <c r="D183" s="24">
        <f>E183</f>
        <v>0</v>
      </c>
      <c r="E183" s="24">
        <f>I183+K183+M183+O183+Q183+S183+U183+W183+Y183+AA183+AC183+AE183</f>
        <v>0</v>
      </c>
      <c r="F183" s="24">
        <f t="shared" si="115"/>
        <v>0</v>
      </c>
      <c r="G183" s="24">
        <f t="shared" si="116"/>
        <v>0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5"/>
      <c r="AG183" s="9">
        <f t="shared" si="111"/>
        <v>0</v>
      </c>
      <c r="AH183" s="9">
        <f t="shared" si="112"/>
        <v>0</v>
      </c>
      <c r="AI183" s="9">
        <f t="shared" si="113"/>
        <v>0</v>
      </c>
      <c r="AJ183" s="9">
        <f t="shared" si="114"/>
        <v>0</v>
      </c>
    </row>
    <row r="184" spans="1:36" s="83" customFormat="1" ht="37.5" x14ac:dyDescent="0.3">
      <c r="A184" s="84" t="s">
        <v>25</v>
      </c>
      <c r="B184" s="85">
        <f>H184+J184+L184+N184+P184+R184+T184+V184+X184+Z184+AB184+AD184</f>
        <v>0</v>
      </c>
      <c r="C184" s="85">
        <f>H184+J184+L184+N184+P184+R184+T184</f>
        <v>0</v>
      </c>
      <c r="D184" s="85">
        <f>E184</f>
        <v>0</v>
      </c>
      <c r="E184" s="85">
        <f>I184+K184+M184+O184+Q184+S184+U184+W184+Y184+AA184+AC184+AE184</f>
        <v>0</v>
      </c>
      <c r="F184" s="85">
        <f t="shared" si="115"/>
        <v>0</v>
      </c>
      <c r="G184" s="85">
        <f t="shared" si="116"/>
        <v>0</v>
      </c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7">
        <f t="shared" si="111"/>
        <v>0</v>
      </c>
      <c r="AH184" s="87">
        <f t="shared" si="112"/>
        <v>0</v>
      </c>
      <c r="AI184" s="87">
        <f t="shared" si="113"/>
        <v>0</v>
      </c>
      <c r="AJ184" s="87">
        <f t="shared" si="114"/>
        <v>0</v>
      </c>
    </row>
    <row r="185" spans="1:36" s="10" customFormat="1" ht="27.75" customHeight="1" x14ac:dyDescent="0.3">
      <c r="A185" s="133" t="s">
        <v>50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5"/>
      <c r="AF185" s="13"/>
      <c r="AG185" s="9">
        <f t="shared" si="111"/>
        <v>0</v>
      </c>
      <c r="AH185" s="9">
        <f t="shared" si="112"/>
        <v>0</v>
      </c>
      <c r="AI185" s="9">
        <f t="shared" si="113"/>
        <v>0</v>
      </c>
      <c r="AJ185" s="9">
        <f t="shared" si="114"/>
        <v>0</v>
      </c>
    </row>
    <row r="186" spans="1:36" s="33" customFormat="1" x14ac:dyDescent="0.3">
      <c r="A186" s="19" t="s">
        <v>27</v>
      </c>
      <c r="B186" s="23">
        <f>B187+B188+B189</f>
        <v>3100</v>
      </c>
      <c r="C186" s="23">
        <f>C187+C188+C189</f>
        <v>3100</v>
      </c>
      <c r="D186" s="23">
        <f>D187+D188+D189+D191</f>
        <v>3100</v>
      </c>
      <c r="E186" s="23">
        <f>E187+E188+E189+E191</f>
        <v>3100</v>
      </c>
      <c r="F186" s="23">
        <f t="shared" ref="F186:F191" si="118">IFERROR(E186/B186*100,0)</f>
        <v>100</v>
      </c>
      <c r="G186" s="23">
        <f t="shared" ref="G186:G191" si="119">IFERROR(E186/C186*100,0)</f>
        <v>100</v>
      </c>
      <c r="H186" s="23">
        <f t="shared" ref="H186:AE186" si="120">H187+H188+H189</f>
        <v>0</v>
      </c>
      <c r="I186" s="23">
        <f t="shared" si="120"/>
        <v>0</v>
      </c>
      <c r="J186" s="23">
        <f t="shared" si="120"/>
        <v>0</v>
      </c>
      <c r="K186" s="23">
        <f t="shared" si="120"/>
        <v>0</v>
      </c>
      <c r="L186" s="23">
        <f t="shared" si="120"/>
        <v>0</v>
      </c>
      <c r="M186" s="23">
        <f t="shared" si="120"/>
        <v>0</v>
      </c>
      <c r="N186" s="23">
        <f t="shared" si="120"/>
        <v>0</v>
      </c>
      <c r="O186" s="23">
        <f t="shared" si="120"/>
        <v>0</v>
      </c>
      <c r="P186" s="23">
        <f t="shared" si="120"/>
        <v>0</v>
      </c>
      <c r="Q186" s="23">
        <f t="shared" si="120"/>
        <v>0</v>
      </c>
      <c r="R186" s="23">
        <f t="shared" si="120"/>
        <v>400</v>
      </c>
      <c r="S186" s="23">
        <f t="shared" si="120"/>
        <v>400</v>
      </c>
      <c r="T186" s="23">
        <f t="shared" si="120"/>
        <v>2700</v>
      </c>
      <c r="U186" s="23">
        <f t="shared" si="120"/>
        <v>2700</v>
      </c>
      <c r="V186" s="23">
        <f t="shared" si="120"/>
        <v>0</v>
      </c>
      <c r="W186" s="23">
        <f t="shared" si="120"/>
        <v>0</v>
      </c>
      <c r="X186" s="23">
        <f t="shared" si="120"/>
        <v>0</v>
      </c>
      <c r="Y186" s="23">
        <f t="shared" si="120"/>
        <v>0</v>
      </c>
      <c r="Z186" s="23">
        <f t="shared" si="120"/>
        <v>0</v>
      </c>
      <c r="AA186" s="23">
        <f t="shared" si="120"/>
        <v>0</v>
      </c>
      <c r="AB186" s="23">
        <f t="shared" si="120"/>
        <v>0</v>
      </c>
      <c r="AC186" s="23">
        <f t="shared" si="120"/>
        <v>0</v>
      </c>
      <c r="AD186" s="23">
        <f t="shared" si="120"/>
        <v>0</v>
      </c>
      <c r="AE186" s="23">
        <f t="shared" si="120"/>
        <v>0</v>
      </c>
      <c r="AF186" s="23"/>
      <c r="AG186" s="9">
        <f t="shared" si="111"/>
        <v>3100</v>
      </c>
      <c r="AH186" s="9">
        <f t="shared" si="112"/>
        <v>3100</v>
      </c>
      <c r="AI186" s="9">
        <f t="shared" si="113"/>
        <v>3100</v>
      </c>
      <c r="AJ186" s="9">
        <f t="shared" si="114"/>
        <v>0</v>
      </c>
    </row>
    <row r="187" spans="1:36" x14ac:dyDescent="0.3">
      <c r="A187" s="20" t="s">
        <v>22</v>
      </c>
      <c r="B187" s="17">
        <v>0</v>
      </c>
      <c r="C187" s="17">
        <v>0</v>
      </c>
      <c r="D187" s="17">
        <f>E187</f>
        <v>0</v>
      </c>
      <c r="E187" s="17">
        <f>I187+K187+M187+O187+Q187+S187+U187+W187+Y187+AA187+AC187+AE187</f>
        <v>0</v>
      </c>
      <c r="F187" s="17">
        <f t="shared" si="118"/>
        <v>0</v>
      </c>
      <c r="G187" s="17">
        <f t="shared" si="119"/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/>
      <c r="AG187" s="9">
        <f t="shared" si="111"/>
        <v>0</v>
      </c>
      <c r="AH187" s="9">
        <f t="shared" si="112"/>
        <v>0</v>
      </c>
      <c r="AI187" s="9">
        <f t="shared" si="113"/>
        <v>0</v>
      </c>
      <c r="AJ187" s="9">
        <f t="shared" si="114"/>
        <v>0</v>
      </c>
    </row>
    <row r="188" spans="1:36" s="10" customFormat="1" ht="42.75" customHeight="1" x14ac:dyDescent="0.3">
      <c r="A188" s="15" t="s">
        <v>23</v>
      </c>
      <c r="B188" s="17">
        <f>B194+B199</f>
        <v>0</v>
      </c>
      <c r="C188" s="17">
        <f>C194+C199</f>
        <v>0</v>
      </c>
      <c r="D188" s="17">
        <f>D194+D199</f>
        <v>0</v>
      </c>
      <c r="E188" s="17">
        <f>E194+E199</f>
        <v>0</v>
      </c>
      <c r="F188" s="17">
        <f t="shared" si="118"/>
        <v>0</v>
      </c>
      <c r="G188" s="17">
        <f t="shared" si="119"/>
        <v>0</v>
      </c>
      <c r="H188" s="17">
        <f t="shared" ref="H188:AE188" si="121">H194+H199</f>
        <v>0</v>
      </c>
      <c r="I188" s="17">
        <f t="shared" si="121"/>
        <v>0</v>
      </c>
      <c r="J188" s="17">
        <f t="shared" si="121"/>
        <v>0</v>
      </c>
      <c r="K188" s="17">
        <f t="shared" si="121"/>
        <v>0</v>
      </c>
      <c r="L188" s="17">
        <f t="shared" si="121"/>
        <v>0</v>
      </c>
      <c r="M188" s="17">
        <f t="shared" si="121"/>
        <v>0</v>
      </c>
      <c r="N188" s="17">
        <f t="shared" si="121"/>
        <v>0</v>
      </c>
      <c r="O188" s="17">
        <f t="shared" si="121"/>
        <v>0</v>
      </c>
      <c r="P188" s="17">
        <f t="shared" si="121"/>
        <v>0</v>
      </c>
      <c r="Q188" s="17">
        <f t="shared" si="121"/>
        <v>0</v>
      </c>
      <c r="R188" s="17">
        <f t="shared" si="121"/>
        <v>0</v>
      </c>
      <c r="S188" s="17">
        <f t="shared" si="121"/>
        <v>0</v>
      </c>
      <c r="T188" s="17">
        <f t="shared" si="121"/>
        <v>0</v>
      </c>
      <c r="U188" s="17">
        <f t="shared" si="121"/>
        <v>0</v>
      </c>
      <c r="V188" s="17">
        <f t="shared" si="121"/>
        <v>0</v>
      </c>
      <c r="W188" s="17">
        <f t="shared" si="121"/>
        <v>0</v>
      </c>
      <c r="X188" s="17">
        <f t="shared" si="121"/>
        <v>0</v>
      </c>
      <c r="Y188" s="17">
        <f t="shared" si="121"/>
        <v>0</v>
      </c>
      <c r="Z188" s="17">
        <f t="shared" si="121"/>
        <v>0</v>
      </c>
      <c r="AA188" s="17">
        <f t="shared" si="121"/>
        <v>0</v>
      </c>
      <c r="AB188" s="17">
        <f t="shared" si="121"/>
        <v>0</v>
      </c>
      <c r="AC188" s="17">
        <f t="shared" si="121"/>
        <v>0</v>
      </c>
      <c r="AD188" s="17">
        <f t="shared" si="121"/>
        <v>0</v>
      </c>
      <c r="AE188" s="17">
        <f t="shared" si="121"/>
        <v>0</v>
      </c>
      <c r="AF188" s="17"/>
      <c r="AG188" s="9">
        <f t="shared" si="111"/>
        <v>0</v>
      </c>
      <c r="AH188" s="9">
        <f t="shared" si="112"/>
        <v>0</v>
      </c>
      <c r="AI188" s="9">
        <f t="shared" si="113"/>
        <v>0</v>
      </c>
      <c r="AJ188" s="9">
        <f t="shared" si="114"/>
        <v>0</v>
      </c>
    </row>
    <row r="189" spans="1:36" s="10" customFormat="1" x14ac:dyDescent="0.3">
      <c r="A189" s="20" t="s">
        <v>24</v>
      </c>
      <c r="B189" s="17">
        <f>B195+B200+B205+B210+B215</f>
        <v>3100</v>
      </c>
      <c r="C189" s="17">
        <f>C195+C200+C205+C210+C215</f>
        <v>3100</v>
      </c>
      <c r="D189" s="17">
        <f>D195+D200+D205+D210+D215</f>
        <v>3100</v>
      </c>
      <c r="E189" s="17">
        <f>E195+E200+E205+E210+E215</f>
        <v>3100</v>
      </c>
      <c r="F189" s="17">
        <f t="shared" si="118"/>
        <v>100</v>
      </c>
      <c r="G189" s="17">
        <f t="shared" si="119"/>
        <v>100</v>
      </c>
      <c r="H189" s="17">
        <f t="shared" ref="H189:AE189" si="122">H195+H200+H205+H210+H215</f>
        <v>0</v>
      </c>
      <c r="I189" s="17">
        <f t="shared" si="122"/>
        <v>0</v>
      </c>
      <c r="J189" s="17">
        <f t="shared" si="122"/>
        <v>0</v>
      </c>
      <c r="K189" s="17">
        <f t="shared" si="122"/>
        <v>0</v>
      </c>
      <c r="L189" s="17">
        <f t="shared" si="122"/>
        <v>0</v>
      </c>
      <c r="M189" s="17">
        <f t="shared" si="122"/>
        <v>0</v>
      </c>
      <c r="N189" s="17">
        <f t="shared" si="122"/>
        <v>0</v>
      </c>
      <c r="O189" s="17">
        <f t="shared" si="122"/>
        <v>0</v>
      </c>
      <c r="P189" s="17">
        <f t="shared" si="122"/>
        <v>0</v>
      </c>
      <c r="Q189" s="17">
        <f t="shared" si="122"/>
        <v>0</v>
      </c>
      <c r="R189" s="17">
        <f t="shared" si="122"/>
        <v>400</v>
      </c>
      <c r="S189" s="17">
        <f t="shared" si="122"/>
        <v>400</v>
      </c>
      <c r="T189" s="17">
        <f t="shared" si="122"/>
        <v>2700</v>
      </c>
      <c r="U189" s="17">
        <f t="shared" si="122"/>
        <v>2700</v>
      </c>
      <c r="V189" s="17">
        <f t="shared" si="122"/>
        <v>0</v>
      </c>
      <c r="W189" s="17">
        <f t="shared" si="122"/>
        <v>0</v>
      </c>
      <c r="X189" s="17">
        <f t="shared" si="122"/>
        <v>0</v>
      </c>
      <c r="Y189" s="17">
        <f t="shared" si="122"/>
        <v>0</v>
      </c>
      <c r="Z189" s="17">
        <f t="shared" si="122"/>
        <v>0</v>
      </c>
      <c r="AA189" s="17">
        <f t="shared" si="122"/>
        <v>0</v>
      </c>
      <c r="AB189" s="17">
        <f t="shared" si="122"/>
        <v>0</v>
      </c>
      <c r="AC189" s="17">
        <f t="shared" si="122"/>
        <v>0</v>
      </c>
      <c r="AD189" s="17">
        <f t="shared" si="122"/>
        <v>0</v>
      </c>
      <c r="AE189" s="17">
        <f t="shared" si="122"/>
        <v>0</v>
      </c>
      <c r="AF189" s="17"/>
      <c r="AG189" s="9">
        <f t="shared" si="111"/>
        <v>3100</v>
      </c>
      <c r="AH189" s="9">
        <f t="shared" si="112"/>
        <v>3100</v>
      </c>
      <c r="AI189" s="9">
        <f t="shared" si="113"/>
        <v>3100</v>
      </c>
      <c r="AJ189" s="9">
        <f t="shared" si="114"/>
        <v>0</v>
      </c>
    </row>
    <row r="190" spans="1:36" s="10" customFormat="1" ht="37.5" x14ac:dyDescent="0.3">
      <c r="A190" s="51" t="s">
        <v>25</v>
      </c>
      <c r="B190" s="17">
        <v>0</v>
      </c>
      <c r="C190" s="17">
        <v>0</v>
      </c>
      <c r="D190" s="17">
        <v>0</v>
      </c>
      <c r="E190" s="17">
        <v>0</v>
      </c>
      <c r="F190" s="17">
        <f t="shared" si="118"/>
        <v>0</v>
      </c>
      <c r="G190" s="17">
        <f t="shared" si="119"/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/>
      <c r="AG190" s="9">
        <f t="shared" si="111"/>
        <v>0</v>
      </c>
      <c r="AH190" s="9">
        <f t="shared" si="112"/>
        <v>0</v>
      </c>
      <c r="AI190" s="9">
        <f t="shared" si="113"/>
        <v>0</v>
      </c>
      <c r="AJ190" s="9">
        <f t="shared" si="114"/>
        <v>0</v>
      </c>
    </row>
    <row r="191" spans="1:36" s="10" customFormat="1" x14ac:dyDescent="0.3">
      <c r="A191" s="20" t="s">
        <v>57</v>
      </c>
      <c r="B191" s="17">
        <v>0</v>
      </c>
      <c r="C191" s="17">
        <v>0</v>
      </c>
      <c r="D191" s="17">
        <f>E191</f>
        <v>0</v>
      </c>
      <c r="E191" s="17">
        <f>I191+K191+M191+O191+Q191+S191+U191+W191+Y191+AA191+AC191+AE191</f>
        <v>0</v>
      </c>
      <c r="F191" s="17">
        <f t="shared" si="118"/>
        <v>0</v>
      </c>
      <c r="G191" s="17">
        <f t="shared" si="119"/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/>
      <c r="AG191" s="9">
        <f t="shared" si="111"/>
        <v>0</v>
      </c>
      <c r="AH191" s="9">
        <f t="shared" si="112"/>
        <v>0</v>
      </c>
      <c r="AI191" s="9">
        <f t="shared" si="113"/>
        <v>0</v>
      </c>
      <c r="AJ191" s="9">
        <f t="shared" si="114"/>
        <v>0</v>
      </c>
    </row>
    <row r="192" spans="1:36" s="10" customFormat="1" ht="99.75" customHeight="1" x14ac:dyDescent="0.25">
      <c r="A192" s="136" t="s">
        <v>51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8"/>
      <c r="AF192" s="124" t="s">
        <v>102</v>
      </c>
      <c r="AG192" s="9">
        <f t="shared" si="111"/>
        <v>0</v>
      </c>
      <c r="AH192" s="9">
        <f t="shared" si="112"/>
        <v>0</v>
      </c>
      <c r="AI192" s="9">
        <f t="shared" si="113"/>
        <v>0</v>
      </c>
      <c r="AJ192" s="9">
        <f t="shared" si="114"/>
        <v>0</v>
      </c>
    </row>
    <row r="193" spans="1:36" x14ac:dyDescent="0.3">
      <c r="A193" s="19" t="s">
        <v>27</v>
      </c>
      <c r="B193" s="23">
        <f>B195</f>
        <v>1000</v>
      </c>
      <c r="C193" s="23">
        <f>C195</f>
        <v>1000</v>
      </c>
      <c r="D193" s="23">
        <f>D195</f>
        <v>1000</v>
      </c>
      <c r="E193" s="23">
        <f>E195</f>
        <v>1000</v>
      </c>
      <c r="F193" s="23">
        <f>IFERROR(E193/B193*100,0)</f>
        <v>100</v>
      </c>
      <c r="G193" s="23">
        <f>IFERROR(E193/C193*100,0)</f>
        <v>100</v>
      </c>
      <c r="H193" s="23">
        <f t="shared" ref="H193:AE193" si="123">H195</f>
        <v>0</v>
      </c>
      <c r="I193" s="23">
        <f t="shared" si="123"/>
        <v>0</v>
      </c>
      <c r="J193" s="23">
        <f t="shared" si="123"/>
        <v>0</v>
      </c>
      <c r="K193" s="23">
        <f t="shared" si="123"/>
        <v>0</v>
      </c>
      <c r="L193" s="23">
        <f t="shared" si="123"/>
        <v>0</v>
      </c>
      <c r="M193" s="23">
        <f t="shared" si="123"/>
        <v>0</v>
      </c>
      <c r="N193" s="23">
        <f t="shared" si="123"/>
        <v>0</v>
      </c>
      <c r="O193" s="23">
        <f t="shared" si="123"/>
        <v>0</v>
      </c>
      <c r="P193" s="23">
        <f t="shared" si="123"/>
        <v>0</v>
      </c>
      <c r="Q193" s="23">
        <f t="shared" si="123"/>
        <v>0</v>
      </c>
      <c r="R193" s="23">
        <f t="shared" si="123"/>
        <v>0</v>
      </c>
      <c r="S193" s="23">
        <f t="shared" si="123"/>
        <v>0</v>
      </c>
      <c r="T193" s="23">
        <f t="shared" si="123"/>
        <v>1000</v>
      </c>
      <c r="U193" s="23">
        <f t="shared" si="123"/>
        <v>1000</v>
      </c>
      <c r="V193" s="23">
        <f t="shared" si="123"/>
        <v>0</v>
      </c>
      <c r="W193" s="23">
        <f t="shared" si="123"/>
        <v>0</v>
      </c>
      <c r="X193" s="23">
        <f t="shared" si="123"/>
        <v>0</v>
      </c>
      <c r="Y193" s="23">
        <f t="shared" si="123"/>
        <v>0</v>
      </c>
      <c r="Z193" s="23">
        <f t="shared" si="123"/>
        <v>0</v>
      </c>
      <c r="AA193" s="23">
        <f t="shared" si="123"/>
        <v>0</v>
      </c>
      <c r="AB193" s="23">
        <f t="shared" si="123"/>
        <v>0</v>
      </c>
      <c r="AC193" s="23">
        <f t="shared" si="123"/>
        <v>0</v>
      </c>
      <c r="AD193" s="23">
        <f t="shared" si="123"/>
        <v>0</v>
      </c>
      <c r="AE193" s="23">
        <f t="shared" si="123"/>
        <v>0</v>
      </c>
      <c r="AF193" s="25"/>
      <c r="AG193" s="9">
        <f t="shared" si="111"/>
        <v>1000</v>
      </c>
      <c r="AH193" s="9">
        <f t="shared" si="112"/>
        <v>1000</v>
      </c>
      <c r="AI193" s="9">
        <f t="shared" si="113"/>
        <v>1000</v>
      </c>
      <c r="AJ193" s="9">
        <f t="shared" si="114"/>
        <v>0</v>
      </c>
    </row>
    <row r="194" spans="1:36" s="10" customFormat="1" ht="47.25" hidden="1" customHeight="1" x14ac:dyDescent="0.3">
      <c r="A194" s="15" t="s">
        <v>23</v>
      </c>
      <c r="B194" s="24">
        <f>H194+J194+L194+N194+P194+R194+T194+V194+X194+Z194+AB194+AD194</f>
        <v>0</v>
      </c>
      <c r="C194" s="24">
        <f>H194+J194</f>
        <v>0</v>
      </c>
      <c r="D194" s="24">
        <f>E194</f>
        <v>0</v>
      </c>
      <c r="E194" s="24">
        <f>I194+K194+M194+O194+Q194+S194+U194+W194+Y194+AA194+AC194+AE194</f>
        <v>0</v>
      </c>
      <c r="F194" s="24">
        <f>IFERROR(E194/B194*100,0)</f>
        <v>0</v>
      </c>
      <c r="G194" s="24">
        <f>IFERROR(E194/C194*100,0)</f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18"/>
      <c r="AG194" s="9">
        <f t="shared" si="111"/>
        <v>0</v>
      </c>
      <c r="AH194" s="9">
        <f t="shared" si="112"/>
        <v>0</v>
      </c>
      <c r="AI194" s="9">
        <f t="shared" si="113"/>
        <v>0</v>
      </c>
      <c r="AJ194" s="9">
        <f t="shared" si="114"/>
        <v>0</v>
      </c>
    </row>
    <row r="195" spans="1:36" s="10" customFormat="1" ht="41.25" customHeight="1" x14ac:dyDescent="0.3">
      <c r="A195" s="20" t="s">
        <v>24</v>
      </c>
      <c r="B195" s="24">
        <f>H195+J195+L195+N195+P195+R195+T195+V195+X195+Z195+AB195+AD195</f>
        <v>1000</v>
      </c>
      <c r="C195" s="24">
        <f>H195+J195+L195+N195+P195+R195+T195</f>
        <v>1000</v>
      </c>
      <c r="D195" s="24">
        <f>E195</f>
        <v>1000</v>
      </c>
      <c r="E195" s="24">
        <f>I195+K195+M195+O195+Q195+S195+U195+W195+Y195+AA195+AC195+AE195</f>
        <v>1000</v>
      </c>
      <c r="F195" s="24">
        <f>IFERROR(E195/B195*100,0)</f>
        <v>100</v>
      </c>
      <c r="G195" s="24">
        <f>IFERROR(E195/C195*100,0)</f>
        <v>100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>
        <v>1000</v>
      </c>
      <c r="U195" s="21">
        <v>1000</v>
      </c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5"/>
      <c r="AG195" s="9">
        <f t="shared" si="111"/>
        <v>1000</v>
      </c>
      <c r="AH195" s="9">
        <f t="shared" si="112"/>
        <v>1000</v>
      </c>
      <c r="AI195" s="9">
        <f t="shared" si="113"/>
        <v>1000</v>
      </c>
      <c r="AJ195" s="9">
        <f t="shared" si="114"/>
        <v>0</v>
      </c>
    </row>
    <row r="196" spans="1:36" s="10" customFormat="1" hidden="1" x14ac:dyDescent="0.3">
      <c r="A196" s="20" t="s">
        <v>22</v>
      </c>
      <c r="B196" s="17"/>
      <c r="C196" s="17"/>
      <c r="D196" s="17"/>
      <c r="E196" s="24">
        <f>I196+K196+M196+O196+Q196+S196+U196+W196+Y196+AA196+AC196+AE196</f>
        <v>0</v>
      </c>
      <c r="F196" s="24">
        <f>IFERROR(E196/B196*100,0)</f>
        <v>0</v>
      </c>
      <c r="G196" s="24">
        <f>IFERROR(E196/C196*100,0)</f>
        <v>0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22"/>
      <c r="AF196" s="18"/>
      <c r="AG196" s="9">
        <f t="shared" si="111"/>
        <v>0</v>
      </c>
      <c r="AH196" s="9">
        <f t="shared" si="112"/>
        <v>0</v>
      </c>
      <c r="AI196" s="9">
        <f t="shared" si="113"/>
        <v>0</v>
      </c>
      <c r="AJ196" s="9">
        <f t="shared" si="114"/>
        <v>0</v>
      </c>
    </row>
    <row r="197" spans="1:36" s="10" customFormat="1" ht="122.25" customHeight="1" x14ac:dyDescent="0.25">
      <c r="A197" s="136" t="s">
        <v>52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8"/>
      <c r="AF197" s="25" t="s">
        <v>103</v>
      </c>
      <c r="AG197" s="9">
        <f t="shared" si="111"/>
        <v>0</v>
      </c>
      <c r="AH197" s="9">
        <f t="shared" si="112"/>
        <v>0</v>
      </c>
      <c r="AI197" s="9">
        <f t="shared" si="113"/>
        <v>0</v>
      </c>
      <c r="AJ197" s="9">
        <f t="shared" si="114"/>
        <v>0</v>
      </c>
    </row>
    <row r="198" spans="1:36" x14ac:dyDescent="0.3">
      <c r="A198" s="19" t="s">
        <v>27</v>
      </c>
      <c r="B198" s="23">
        <f>B200</f>
        <v>600</v>
      </c>
      <c r="C198" s="23">
        <f>C200</f>
        <v>600</v>
      </c>
      <c r="D198" s="23">
        <f>D200</f>
        <v>600</v>
      </c>
      <c r="E198" s="23">
        <f>E200</f>
        <v>600</v>
      </c>
      <c r="F198" s="23">
        <f>IFERROR(E198/B198*100,0)</f>
        <v>100</v>
      </c>
      <c r="G198" s="23">
        <f>IFERROR(E198/C198*100,0)</f>
        <v>100</v>
      </c>
      <c r="H198" s="23">
        <f t="shared" ref="H198:AE198" si="124">H200</f>
        <v>0</v>
      </c>
      <c r="I198" s="23">
        <f t="shared" si="124"/>
        <v>0</v>
      </c>
      <c r="J198" s="23">
        <f t="shared" si="124"/>
        <v>0</v>
      </c>
      <c r="K198" s="23">
        <f t="shared" si="124"/>
        <v>0</v>
      </c>
      <c r="L198" s="23">
        <f t="shared" si="124"/>
        <v>0</v>
      </c>
      <c r="M198" s="23">
        <f t="shared" si="124"/>
        <v>0</v>
      </c>
      <c r="N198" s="23">
        <f t="shared" si="124"/>
        <v>0</v>
      </c>
      <c r="O198" s="23">
        <f t="shared" si="124"/>
        <v>0</v>
      </c>
      <c r="P198" s="23">
        <f t="shared" si="124"/>
        <v>0</v>
      </c>
      <c r="Q198" s="23">
        <f t="shared" si="124"/>
        <v>0</v>
      </c>
      <c r="R198" s="23">
        <f t="shared" si="124"/>
        <v>0</v>
      </c>
      <c r="S198" s="23">
        <f t="shared" si="124"/>
        <v>0</v>
      </c>
      <c r="T198" s="23">
        <f t="shared" si="124"/>
        <v>600</v>
      </c>
      <c r="U198" s="23">
        <f t="shared" si="124"/>
        <v>600</v>
      </c>
      <c r="V198" s="23">
        <f t="shared" si="124"/>
        <v>0</v>
      </c>
      <c r="W198" s="23">
        <f t="shared" si="124"/>
        <v>0</v>
      </c>
      <c r="X198" s="23">
        <f t="shared" si="124"/>
        <v>0</v>
      </c>
      <c r="Y198" s="23">
        <f t="shared" si="124"/>
        <v>0</v>
      </c>
      <c r="Z198" s="23">
        <f t="shared" si="124"/>
        <v>0</v>
      </c>
      <c r="AA198" s="23">
        <f t="shared" si="124"/>
        <v>0</v>
      </c>
      <c r="AB198" s="23">
        <f t="shared" si="124"/>
        <v>0</v>
      </c>
      <c r="AC198" s="23">
        <f t="shared" si="124"/>
        <v>0</v>
      </c>
      <c r="AD198" s="23">
        <f t="shared" si="124"/>
        <v>0</v>
      </c>
      <c r="AE198" s="23">
        <f t="shared" si="124"/>
        <v>0</v>
      </c>
      <c r="AF198" s="25"/>
      <c r="AG198" s="9">
        <f t="shared" si="111"/>
        <v>600</v>
      </c>
      <c r="AH198" s="9">
        <f t="shared" si="112"/>
        <v>600</v>
      </c>
      <c r="AI198" s="9">
        <f t="shared" si="113"/>
        <v>600</v>
      </c>
      <c r="AJ198" s="9">
        <f t="shared" si="114"/>
        <v>0</v>
      </c>
    </row>
    <row r="199" spans="1:36" s="10" customFormat="1" ht="43.5" hidden="1" customHeight="1" x14ac:dyDescent="0.3">
      <c r="A199" s="15" t="s">
        <v>23</v>
      </c>
      <c r="B199" s="24">
        <f>H199+J1141+L199+N199+P199+R199+T199+V199+X199+Z199+AB199+AD199</f>
        <v>0</v>
      </c>
      <c r="C199" s="24">
        <f>H199+J199+L199+N199</f>
        <v>0</v>
      </c>
      <c r="D199" s="24">
        <f>E199</f>
        <v>0</v>
      </c>
      <c r="E199" s="24">
        <f>I199+K199+M199+O199+Q199+S199+U199+W199+Y199+AA199+AC199+AE199</f>
        <v>0</v>
      </c>
      <c r="F199" s="24">
        <f>IFERROR(E199/B199*100,0)</f>
        <v>0</v>
      </c>
      <c r="G199" s="24">
        <f>IFERROR(E199/C199*100,0)</f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18"/>
      <c r="AG199" s="9">
        <f t="shared" si="111"/>
        <v>0</v>
      </c>
      <c r="AH199" s="9">
        <f t="shared" si="112"/>
        <v>0</v>
      </c>
      <c r="AI199" s="9">
        <f t="shared" si="113"/>
        <v>0</v>
      </c>
      <c r="AJ199" s="9">
        <f t="shared" si="114"/>
        <v>0</v>
      </c>
    </row>
    <row r="200" spans="1:36" s="10" customFormat="1" x14ac:dyDescent="0.3">
      <c r="A200" s="20" t="s">
        <v>24</v>
      </c>
      <c r="B200" s="24">
        <f>H200+J1142+L200+N200+P200+R200+T200+V200+X200+Z200+AB200+AD200+J200</f>
        <v>600</v>
      </c>
      <c r="C200" s="24">
        <f>H200+J200+L200+N200+P200+R200+T200</f>
        <v>600</v>
      </c>
      <c r="D200" s="24">
        <f>E200</f>
        <v>600</v>
      </c>
      <c r="E200" s="24">
        <f>I200+K200+M200+O200+Q200+S200+U200+W200+Y200+AA200+AC200+AE200</f>
        <v>600</v>
      </c>
      <c r="F200" s="24">
        <f>IFERROR(E200/B200*100,0)</f>
        <v>100</v>
      </c>
      <c r="G200" s="24">
        <f>IFERROR(E200/C200*100,0)</f>
        <v>100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>
        <v>600</v>
      </c>
      <c r="U200" s="21">
        <v>600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5"/>
      <c r="AG200" s="9">
        <f t="shared" si="111"/>
        <v>600</v>
      </c>
      <c r="AH200" s="9">
        <f t="shared" si="112"/>
        <v>600</v>
      </c>
      <c r="AI200" s="9">
        <f t="shared" si="113"/>
        <v>600</v>
      </c>
      <c r="AJ200" s="9">
        <f t="shared" si="114"/>
        <v>0</v>
      </c>
    </row>
    <row r="201" spans="1:36" s="30" customFormat="1" ht="40.5" hidden="1" customHeight="1" x14ac:dyDescent="0.3">
      <c r="A201" s="20" t="s">
        <v>25</v>
      </c>
      <c r="B201" s="24">
        <f>H201+J1143+L201+N201+P201+R201+T201+V201+X201+Z201+AB201+AD201</f>
        <v>35</v>
      </c>
      <c r="C201" s="24">
        <f>H201+J201+L201+N201</f>
        <v>0</v>
      </c>
      <c r="D201" s="24">
        <f>E201</f>
        <v>0</v>
      </c>
      <c r="E201" s="24">
        <f>I201+K201+M201+O201+Q201+S201+U201+W201+Y201+AA201+AC201+AE201</f>
        <v>0</v>
      </c>
      <c r="F201" s="28">
        <f>IFERROR(E201/B201*100,0)</f>
        <v>0</v>
      </c>
      <c r="G201" s="28">
        <f>IFERROR(E201/C201*100,0)</f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35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/>
      <c r="AG201" s="9">
        <f t="shared" si="111"/>
        <v>35</v>
      </c>
      <c r="AH201" s="9">
        <f t="shared" si="112"/>
        <v>0</v>
      </c>
      <c r="AI201" s="9">
        <f t="shared" si="113"/>
        <v>0</v>
      </c>
      <c r="AJ201" s="9">
        <f t="shared" si="114"/>
        <v>0</v>
      </c>
    </row>
    <row r="202" spans="1:36" s="10" customFormat="1" ht="53.25" customHeight="1" x14ac:dyDescent="0.25">
      <c r="A202" s="136" t="s">
        <v>53</v>
      </c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8"/>
      <c r="AF202" s="124" t="s">
        <v>104</v>
      </c>
      <c r="AG202" s="9">
        <f t="shared" si="111"/>
        <v>0</v>
      </c>
      <c r="AH202" s="9">
        <f t="shared" si="112"/>
        <v>0</v>
      </c>
      <c r="AI202" s="9">
        <f t="shared" si="113"/>
        <v>0</v>
      </c>
      <c r="AJ202" s="9">
        <f t="shared" si="114"/>
        <v>0</v>
      </c>
    </row>
    <row r="203" spans="1:36" x14ac:dyDescent="0.3">
      <c r="A203" s="19" t="s">
        <v>27</v>
      </c>
      <c r="B203" s="23">
        <f>B205</f>
        <v>600</v>
      </c>
      <c r="C203" s="23">
        <f>C205</f>
        <v>600</v>
      </c>
      <c r="D203" s="23">
        <f>D205</f>
        <v>600</v>
      </c>
      <c r="E203" s="23">
        <f>E205</f>
        <v>600</v>
      </c>
      <c r="F203" s="23">
        <f>F205</f>
        <v>100</v>
      </c>
      <c r="G203" s="23">
        <f>IFERROR(E203/C203*100,0)</f>
        <v>100</v>
      </c>
      <c r="H203" s="23">
        <f t="shared" ref="H203:AE203" si="125">H205</f>
        <v>0</v>
      </c>
      <c r="I203" s="23">
        <f t="shared" si="125"/>
        <v>0</v>
      </c>
      <c r="J203" s="23">
        <f t="shared" si="125"/>
        <v>0</v>
      </c>
      <c r="K203" s="23">
        <f t="shared" si="125"/>
        <v>0</v>
      </c>
      <c r="L203" s="23">
        <f t="shared" si="125"/>
        <v>0</v>
      </c>
      <c r="M203" s="23">
        <f t="shared" si="125"/>
        <v>0</v>
      </c>
      <c r="N203" s="23">
        <f t="shared" si="125"/>
        <v>0</v>
      </c>
      <c r="O203" s="23">
        <f t="shared" si="125"/>
        <v>0</v>
      </c>
      <c r="P203" s="23">
        <f t="shared" si="125"/>
        <v>0</v>
      </c>
      <c r="Q203" s="23">
        <f t="shared" si="125"/>
        <v>0</v>
      </c>
      <c r="R203" s="23">
        <f t="shared" si="125"/>
        <v>0</v>
      </c>
      <c r="S203" s="23">
        <f t="shared" si="125"/>
        <v>0</v>
      </c>
      <c r="T203" s="23">
        <f t="shared" si="125"/>
        <v>600</v>
      </c>
      <c r="U203" s="23">
        <f t="shared" si="125"/>
        <v>600</v>
      </c>
      <c r="V203" s="23">
        <f t="shared" si="125"/>
        <v>0</v>
      </c>
      <c r="W203" s="23">
        <f t="shared" si="125"/>
        <v>0</v>
      </c>
      <c r="X203" s="23">
        <f t="shared" si="125"/>
        <v>0</v>
      </c>
      <c r="Y203" s="23">
        <f t="shared" si="125"/>
        <v>0</v>
      </c>
      <c r="Z203" s="23">
        <f t="shared" si="125"/>
        <v>0</v>
      </c>
      <c r="AA203" s="23">
        <f t="shared" si="125"/>
        <v>0</v>
      </c>
      <c r="AB203" s="23">
        <f t="shared" si="125"/>
        <v>0</v>
      </c>
      <c r="AC203" s="23">
        <f t="shared" si="125"/>
        <v>0</v>
      </c>
      <c r="AD203" s="23">
        <f t="shared" si="125"/>
        <v>0</v>
      </c>
      <c r="AE203" s="23">
        <f t="shared" si="125"/>
        <v>0</v>
      </c>
      <c r="AF203" s="25"/>
      <c r="AG203" s="9">
        <f t="shared" si="111"/>
        <v>600</v>
      </c>
      <c r="AH203" s="9">
        <f t="shared" si="112"/>
        <v>600</v>
      </c>
      <c r="AI203" s="9">
        <f t="shared" si="113"/>
        <v>600</v>
      </c>
      <c r="AJ203" s="9">
        <f t="shared" si="114"/>
        <v>0</v>
      </c>
    </row>
    <row r="204" spans="1:36" s="10" customFormat="1" ht="43.5" hidden="1" customHeight="1" x14ac:dyDescent="0.3">
      <c r="A204" s="15" t="s">
        <v>23</v>
      </c>
      <c r="B204" s="24">
        <f>H204+J1146+L204+N204+P204+R204+T204+V204+X204+Z204+AB204+AD204</f>
        <v>0</v>
      </c>
      <c r="C204" s="24">
        <f>H204+J204+L204+N204</f>
        <v>0</v>
      </c>
      <c r="D204" s="24">
        <f>E204</f>
        <v>0</v>
      </c>
      <c r="E204" s="24">
        <f>I204+K204+M204+O204+Q204+S204+U204+W204+Y204+AA204+AC204+AE204</f>
        <v>0</v>
      </c>
      <c r="F204" s="24">
        <f>IFERROR(E204/B204*100,0)</f>
        <v>0</v>
      </c>
      <c r="G204" s="24">
        <f>IFERROR(E204/C204*100,0)</f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18"/>
      <c r="AG204" s="9">
        <f t="shared" si="111"/>
        <v>0</v>
      </c>
      <c r="AH204" s="9">
        <f t="shared" si="112"/>
        <v>0</v>
      </c>
      <c r="AI204" s="9">
        <f t="shared" si="113"/>
        <v>0</v>
      </c>
      <c r="AJ204" s="9">
        <f t="shared" si="114"/>
        <v>0</v>
      </c>
    </row>
    <row r="205" spans="1:36" s="10" customFormat="1" x14ac:dyDescent="0.3">
      <c r="A205" s="20" t="s">
        <v>24</v>
      </c>
      <c r="B205" s="24">
        <f>H205+J1147+L205+N205+P205+R205+T205+V205+X205+Z205+AB205+AD205+J205</f>
        <v>600</v>
      </c>
      <c r="C205" s="24">
        <f>H205+J205+L205+N205+P205+R205+T205</f>
        <v>600</v>
      </c>
      <c r="D205" s="24">
        <f>E205</f>
        <v>600</v>
      </c>
      <c r="E205" s="24">
        <f>I205+K205+M205+O205+Q205+S205+U205+W205+Y205+AA205+AC205+AE205</f>
        <v>600</v>
      </c>
      <c r="F205" s="24">
        <f>IFERROR(E205/B205*100,0)</f>
        <v>100</v>
      </c>
      <c r="G205" s="24">
        <f>IFERROR(E205/C205*100,0)</f>
        <v>100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>
        <v>600</v>
      </c>
      <c r="U205" s="21">
        <v>600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5"/>
      <c r="AG205" s="9">
        <f t="shared" si="111"/>
        <v>600</v>
      </c>
      <c r="AH205" s="9">
        <f t="shared" si="112"/>
        <v>600</v>
      </c>
      <c r="AI205" s="9">
        <f t="shared" si="113"/>
        <v>600</v>
      </c>
      <c r="AJ205" s="9">
        <f t="shared" si="114"/>
        <v>0</v>
      </c>
    </row>
    <row r="206" spans="1:36" s="30" customFormat="1" ht="40.5" hidden="1" customHeight="1" x14ac:dyDescent="0.3">
      <c r="A206" s="20" t="s">
        <v>25</v>
      </c>
      <c r="B206" s="24">
        <f>H206+J1148+L206+N206+P206+R206+T206+V206+X206+Z206+AB206+AD206</f>
        <v>0</v>
      </c>
      <c r="C206" s="24">
        <f>H206+J206+L206+N206</f>
        <v>0</v>
      </c>
      <c r="D206" s="24">
        <f>E206</f>
        <v>0</v>
      </c>
      <c r="E206" s="24">
        <f>I206+K206+M206+O206+Q206+S206+U206+W206+Y206+AA206+AC206+AE206</f>
        <v>0</v>
      </c>
      <c r="F206" s="28">
        <f>IFERROR(E206/B206*100,0)</f>
        <v>0</v>
      </c>
      <c r="G206" s="28">
        <f>IFERROR(E206/C206*100,0)</f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/>
      <c r="AG206" s="9">
        <f t="shared" ref="AG206:AG222" si="126">H206+J206+L206+N206+P206+R206+T206+V206+X206+Z206+AB206+AD206</f>
        <v>0</v>
      </c>
      <c r="AH206" s="9">
        <f t="shared" ref="AH206:AH222" si="127">H206+J206+L206+N206+P206+R206+T206+V206+X206</f>
        <v>0</v>
      </c>
      <c r="AI206" s="9">
        <f t="shared" ref="AI206:AI222" si="128">I206+K206+M206+O206+Q206+S206+U206+W206+Y206+AA206+AC206+AE206</f>
        <v>0</v>
      </c>
      <c r="AJ206" s="9">
        <f t="shared" ref="AJ206:AJ222" si="129">E206-C206</f>
        <v>0</v>
      </c>
    </row>
    <row r="207" spans="1:36" s="10" customFormat="1" ht="36.75" customHeight="1" x14ac:dyDescent="0.25">
      <c r="A207" s="136" t="s">
        <v>54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8"/>
      <c r="AF207" s="18"/>
      <c r="AG207" s="9">
        <f t="shared" si="126"/>
        <v>0</v>
      </c>
      <c r="AH207" s="9">
        <f t="shared" si="127"/>
        <v>0</v>
      </c>
      <c r="AI207" s="9">
        <f t="shared" si="128"/>
        <v>0</v>
      </c>
      <c r="AJ207" s="9">
        <f t="shared" si="129"/>
        <v>0</v>
      </c>
    </row>
    <row r="208" spans="1:36" x14ac:dyDescent="0.3">
      <c r="A208" s="19" t="s">
        <v>27</v>
      </c>
      <c r="B208" s="23">
        <f>B210</f>
        <v>500</v>
      </c>
      <c r="C208" s="23">
        <f>C210</f>
        <v>500</v>
      </c>
      <c r="D208" s="23">
        <f>D210</f>
        <v>500</v>
      </c>
      <c r="E208" s="23">
        <f>E210</f>
        <v>500</v>
      </c>
      <c r="F208" s="23">
        <f>IFERROR(E208/B208*100,0)</f>
        <v>100</v>
      </c>
      <c r="G208" s="23">
        <f>IFERROR(E208/C208*100,0)</f>
        <v>100</v>
      </c>
      <c r="H208" s="23">
        <f t="shared" ref="H208:AE208" si="130">H210</f>
        <v>0</v>
      </c>
      <c r="I208" s="23">
        <f t="shared" si="130"/>
        <v>0</v>
      </c>
      <c r="J208" s="23">
        <f t="shared" si="130"/>
        <v>0</v>
      </c>
      <c r="K208" s="23">
        <f t="shared" si="130"/>
        <v>0</v>
      </c>
      <c r="L208" s="23">
        <f t="shared" si="130"/>
        <v>0</v>
      </c>
      <c r="M208" s="23">
        <f t="shared" si="130"/>
        <v>0</v>
      </c>
      <c r="N208" s="23">
        <f t="shared" si="130"/>
        <v>0</v>
      </c>
      <c r="O208" s="23">
        <f t="shared" si="130"/>
        <v>0</v>
      </c>
      <c r="P208" s="23">
        <f t="shared" si="130"/>
        <v>0</v>
      </c>
      <c r="Q208" s="23">
        <f t="shared" si="130"/>
        <v>0</v>
      </c>
      <c r="R208" s="23">
        <f t="shared" si="130"/>
        <v>0</v>
      </c>
      <c r="S208" s="23">
        <f t="shared" si="130"/>
        <v>0</v>
      </c>
      <c r="T208" s="23">
        <f t="shared" si="130"/>
        <v>500</v>
      </c>
      <c r="U208" s="23">
        <f t="shared" si="130"/>
        <v>500</v>
      </c>
      <c r="V208" s="23">
        <f t="shared" si="130"/>
        <v>0</v>
      </c>
      <c r="W208" s="23">
        <f t="shared" si="130"/>
        <v>0</v>
      </c>
      <c r="X208" s="23">
        <f t="shared" si="130"/>
        <v>0</v>
      </c>
      <c r="Y208" s="23">
        <f t="shared" si="130"/>
        <v>0</v>
      </c>
      <c r="Z208" s="23">
        <f t="shared" si="130"/>
        <v>0</v>
      </c>
      <c r="AA208" s="23">
        <f t="shared" si="130"/>
        <v>0</v>
      </c>
      <c r="AB208" s="23">
        <f t="shared" si="130"/>
        <v>0</v>
      </c>
      <c r="AC208" s="23">
        <f t="shared" si="130"/>
        <v>0</v>
      </c>
      <c r="AD208" s="23">
        <f t="shared" si="130"/>
        <v>0</v>
      </c>
      <c r="AE208" s="23">
        <f t="shared" si="130"/>
        <v>0</v>
      </c>
      <c r="AF208" s="25"/>
      <c r="AG208" s="9">
        <f t="shared" si="126"/>
        <v>500</v>
      </c>
      <c r="AH208" s="9">
        <f t="shared" si="127"/>
        <v>500</v>
      </c>
      <c r="AI208" s="9">
        <f t="shared" si="128"/>
        <v>500</v>
      </c>
      <c r="AJ208" s="9">
        <f t="shared" si="129"/>
        <v>0</v>
      </c>
    </row>
    <row r="209" spans="1:36" s="10" customFormat="1" ht="43.5" hidden="1" customHeight="1" x14ac:dyDescent="0.3">
      <c r="A209" s="15" t="s">
        <v>23</v>
      </c>
      <c r="B209" s="24">
        <f>H209+J1151+L209+N209+P209+R209+T209+V209+X209+Z209+AB209+AD209</f>
        <v>0</v>
      </c>
      <c r="C209" s="24">
        <f>H209+J209+L209+N209</f>
        <v>0</v>
      </c>
      <c r="D209" s="24">
        <f>E209</f>
        <v>0</v>
      </c>
      <c r="E209" s="24">
        <f>I209+K209+M209+O209+Q209+S209+U209+W209+Y209+AA209+AC209+AE209</f>
        <v>0</v>
      </c>
      <c r="F209" s="24">
        <f>IFERROR(E209/B209*100,0)</f>
        <v>0</v>
      </c>
      <c r="G209" s="24">
        <f>IFERROR(E209/C209*100,0)</f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18"/>
      <c r="AG209" s="9">
        <f t="shared" si="126"/>
        <v>0</v>
      </c>
      <c r="AH209" s="9">
        <f t="shared" si="127"/>
        <v>0</v>
      </c>
      <c r="AI209" s="9">
        <f t="shared" si="128"/>
        <v>0</v>
      </c>
      <c r="AJ209" s="9">
        <f t="shared" si="129"/>
        <v>0</v>
      </c>
    </row>
    <row r="210" spans="1:36" s="10" customFormat="1" x14ac:dyDescent="0.3">
      <c r="A210" s="20" t="s">
        <v>24</v>
      </c>
      <c r="B210" s="24">
        <f>H210+J1152+L210+N210+P210+R210+T210+V210+X210+Z210+AB210+AD210+J210</f>
        <v>500</v>
      </c>
      <c r="C210" s="24">
        <f>H210+J210+L210+N210+P210+R210+T210</f>
        <v>500</v>
      </c>
      <c r="D210" s="24">
        <f>E210</f>
        <v>500</v>
      </c>
      <c r="E210" s="24">
        <f>I210+K210+M210+O210+Q210+S210+U210+W210+Y210+AA210+AC210+AE210</f>
        <v>500</v>
      </c>
      <c r="F210" s="24">
        <f>IFERROR(E210/B210*100,0)</f>
        <v>100</v>
      </c>
      <c r="G210" s="24">
        <f>IFERROR(E210/C210*100,0)</f>
        <v>100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>
        <v>500</v>
      </c>
      <c r="U210" s="21">
        <v>500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18"/>
      <c r="AG210" s="9">
        <f t="shared" si="126"/>
        <v>500</v>
      </c>
      <c r="AH210" s="9">
        <f t="shared" si="127"/>
        <v>500</v>
      </c>
      <c r="AI210" s="9">
        <f t="shared" si="128"/>
        <v>500</v>
      </c>
      <c r="AJ210" s="9">
        <f t="shared" si="129"/>
        <v>0</v>
      </c>
    </row>
    <row r="211" spans="1:36" s="30" customFormat="1" ht="40.5" hidden="1" customHeight="1" x14ac:dyDescent="0.3">
      <c r="A211" s="20" t="s">
        <v>25</v>
      </c>
      <c r="B211" s="24">
        <f>H211+J1153+L211+N211+P211+R211+T211+V211+X211+Z211+AB211+AD211</f>
        <v>0</v>
      </c>
      <c r="C211" s="24">
        <f>H211+J211+L211+N211</f>
        <v>0</v>
      </c>
      <c r="D211" s="24">
        <f>E211</f>
        <v>0</v>
      </c>
      <c r="E211" s="24">
        <f>I211+K211+M211+O211+Q211+S211+U211+W211+Y211+AA211+AC211+AE211</f>
        <v>0</v>
      </c>
      <c r="F211" s="28">
        <f>IFERROR(E211/B211*100,0)</f>
        <v>0</v>
      </c>
      <c r="G211" s="28">
        <f>IFERROR(E211/C211*100,0)</f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/>
      <c r="AG211" s="9">
        <f t="shared" si="126"/>
        <v>0</v>
      </c>
      <c r="AH211" s="9">
        <f t="shared" si="127"/>
        <v>0</v>
      </c>
      <c r="AI211" s="9">
        <f t="shared" si="128"/>
        <v>0</v>
      </c>
      <c r="AJ211" s="9">
        <f t="shared" si="129"/>
        <v>0</v>
      </c>
    </row>
    <row r="212" spans="1:36" s="10" customFormat="1" ht="42.75" customHeight="1" x14ac:dyDescent="0.25">
      <c r="A212" s="136" t="s">
        <v>55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8"/>
      <c r="AF212" s="18"/>
      <c r="AG212" s="9">
        <f t="shared" si="126"/>
        <v>0</v>
      </c>
      <c r="AH212" s="9">
        <f t="shared" si="127"/>
        <v>0</v>
      </c>
      <c r="AI212" s="9">
        <f t="shared" si="128"/>
        <v>0</v>
      </c>
      <c r="AJ212" s="9">
        <f t="shared" si="129"/>
        <v>0</v>
      </c>
    </row>
    <row r="213" spans="1:36" x14ac:dyDescent="0.3">
      <c r="A213" s="19" t="s">
        <v>27</v>
      </c>
      <c r="B213" s="23">
        <f>B215</f>
        <v>400</v>
      </c>
      <c r="C213" s="23">
        <f>C215</f>
        <v>400</v>
      </c>
      <c r="D213" s="23">
        <f>D215</f>
        <v>400</v>
      </c>
      <c r="E213" s="23">
        <f>E215</f>
        <v>400</v>
      </c>
      <c r="F213" s="23">
        <f>IFERROR(E213/B213*100,0)</f>
        <v>100</v>
      </c>
      <c r="G213" s="23">
        <f>IFERROR(E213/C213*100,0)</f>
        <v>100</v>
      </c>
      <c r="H213" s="23">
        <f t="shared" ref="H213:AE213" si="131">H215</f>
        <v>0</v>
      </c>
      <c r="I213" s="23">
        <f t="shared" si="131"/>
        <v>0</v>
      </c>
      <c r="J213" s="23">
        <f t="shared" si="131"/>
        <v>0</v>
      </c>
      <c r="K213" s="23">
        <f t="shared" si="131"/>
        <v>0</v>
      </c>
      <c r="L213" s="23">
        <f t="shared" si="131"/>
        <v>0</v>
      </c>
      <c r="M213" s="23">
        <f t="shared" si="131"/>
        <v>0</v>
      </c>
      <c r="N213" s="23">
        <f t="shared" si="131"/>
        <v>0</v>
      </c>
      <c r="O213" s="23">
        <f t="shared" si="131"/>
        <v>0</v>
      </c>
      <c r="P213" s="23">
        <f t="shared" si="131"/>
        <v>0</v>
      </c>
      <c r="Q213" s="23">
        <f t="shared" si="131"/>
        <v>0</v>
      </c>
      <c r="R213" s="23">
        <f t="shared" si="131"/>
        <v>400</v>
      </c>
      <c r="S213" s="23">
        <f t="shared" si="131"/>
        <v>400</v>
      </c>
      <c r="T213" s="23">
        <f t="shared" si="131"/>
        <v>0</v>
      </c>
      <c r="U213" s="23">
        <f t="shared" si="131"/>
        <v>0</v>
      </c>
      <c r="V213" s="23">
        <f t="shared" si="131"/>
        <v>0</v>
      </c>
      <c r="W213" s="23">
        <f t="shared" si="131"/>
        <v>0</v>
      </c>
      <c r="X213" s="23">
        <f t="shared" si="131"/>
        <v>0</v>
      </c>
      <c r="Y213" s="23">
        <f t="shared" si="131"/>
        <v>0</v>
      </c>
      <c r="Z213" s="23">
        <f t="shared" si="131"/>
        <v>0</v>
      </c>
      <c r="AA213" s="23">
        <f t="shared" si="131"/>
        <v>0</v>
      </c>
      <c r="AB213" s="23">
        <f t="shared" si="131"/>
        <v>0</v>
      </c>
      <c r="AC213" s="23">
        <f t="shared" si="131"/>
        <v>0</v>
      </c>
      <c r="AD213" s="23">
        <f t="shared" si="131"/>
        <v>0</v>
      </c>
      <c r="AE213" s="23">
        <f t="shared" si="131"/>
        <v>0</v>
      </c>
      <c r="AF213" s="25"/>
      <c r="AG213" s="9">
        <f t="shared" si="126"/>
        <v>400</v>
      </c>
      <c r="AH213" s="9">
        <f t="shared" si="127"/>
        <v>400</v>
      </c>
      <c r="AI213" s="9">
        <f t="shared" si="128"/>
        <v>400</v>
      </c>
      <c r="AJ213" s="9">
        <f t="shared" si="129"/>
        <v>0</v>
      </c>
    </row>
    <row r="214" spans="1:36" s="10" customFormat="1" ht="43.5" hidden="1" customHeight="1" x14ac:dyDescent="0.3">
      <c r="A214" s="15" t="s">
        <v>23</v>
      </c>
      <c r="B214" s="24">
        <f>H214+J1156+L214+N214+P214+R214+T214+V214+X214+Z214+AB214+AD214</f>
        <v>0</v>
      </c>
      <c r="C214" s="24">
        <f>H214+J214+L214+N214</f>
        <v>0</v>
      </c>
      <c r="D214" s="24">
        <f>E214</f>
        <v>0</v>
      </c>
      <c r="E214" s="24">
        <f>I214+K214+M214+O214+Q214+S214+U214+W214+Y214+AA214+AC214+AE214</f>
        <v>0</v>
      </c>
      <c r="F214" s="24">
        <f>IFERROR(E214/B214*100,0)</f>
        <v>0</v>
      </c>
      <c r="G214" s="24">
        <f>IFERROR(E214/C214*100,0)</f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18"/>
      <c r="AG214" s="9">
        <f t="shared" si="126"/>
        <v>0</v>
      </c>
      <c r="AH214" s="9">
        <f t="shared" si="127"/>
        <v>0</v>
      </c>
      <c r="AI214" s="9">
        <f t="shared" si="128"/>
        <v>0</v>
      </c>
      <c r="AJ214" s="9">
        <f t="shared" si="129"/>
        <v>0</v>
      </c>
    </row>
    <row r="215" spans="1:36" s="10" customFormat="1" x14ac:dyDescent="0.3">
      <c r="A215" s="20" t="s">
        <v>24</v>
      </c>
      <c r="B215" s="24">
        <f>H215+J1157+L215+N215+P215+R215+T215+V215+X215+Z215+AB215+AD215+J215</f>
        <v>400</v>
      </c>
      <c r="C215" s="24">
        <f>H215+J215+L215+N215+P215+R215+T215</f>
        <v>400</v>
      </c>
      <c r="D215" s="24">
        <f>E215</f>
        <v>400</v>
      </c>
      <c r="E215" s="24">
        <f>I215+K215+M215+O215+Q215+S215+U215+W215+Y215+AA215+AC215+AE215</f>
        <v>400</v>
      </c>
      <c r="F215" s="24">
        <f>IFERROR(E215/B215*100,0)</f>
        <v>100</v>
      </c>
      <c r="G215" s="24">
        <f>IFERROR(E215/C215*100,0)</f>
        <v>100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>
        <v>400</v>
      </c>
      <c r="S215" s="21">
        <v>400</v>
      </c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18"/>
      <c r="AG215" s="9">
        <f t="shared" si="126"/>
        <v>400</v>
      </c>
      <c r="AH215" s="9">
        <f t="shared" si="127"/>
        <v>400</v>
      </c>
      <c r="AI215" s="9">
        <f t="shared" si="128"/>
        <v>400</v>
      </c>
      <c r="AJ215" s="9">
        <f t="shared" si="129"/>
        <v>0</v>
      </c>
    </row>
    <row r="216" spans="1:36" s="30" customFormat="1" ht="40.5" hidden="1" customHeight="1" x14ac:dyDescent="0.3">
      <c r="A216" s="27" t="s">
        <v>25</v>
      </c>
      <c r="B216" s="28">
        <f>H216+J1158+L216+N216+P216+R216+T216+V216+X216+Z216+AB216+AD216</f>
        <v>0</v>
      </c>
      <c r="C216" s="28">
        <f>H216+J216+L216+N216</f>
        <v>0</v>
      </c>
      <c r="D216" s="28">
        <f>E216</f>
        <v>0</v>
      </c>
      <c r="E216" s="28">
        <f>I216+K216+M216+O216+Q216+S216+U216+W216+Y216+AA216+AC216+AE216</f>
        <v>0</v>
      </c>
      <c r="F216" s="28">
        <f>IFERROR(E216/B216*100,0)</f>
        <v>0</v>
      </c>
      <c r="G216" s="28">
        <f>IFERROR(E216/C216*100,0)</f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/>
      <c r="AG216" s="9">
        <f t="shared" si="126"/>
        <v>0</v>
      </c>
      <c r="AH216" s="9">
        <f t="shared" si="127"/>
        <v>0</v>
      </c>
      <c r="AI216" s="9">
        <f t="shared" si="128"/>
        <v>0</v>
      </c>
      <c r="AJ216" s="9">
        <f t="shared" si="129"/>
        <v>0</v>
      </c>
    </row>
    <row r="217" spans="1:36" s="10" customFormat="1" ht="34.5" customHeight="1" x14ac:dyDescent="0.3">
      <c r="A217" s="133" t="s">
        <v>94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40"/>
      <c r="AF217" s="13" t="s">
        <v>95</v>
      </c>
      <c r="AG217" s="9">
        <f t="shared" si="126"/>
        <v>0</v>
      </c>
      <c r="AH217" s="9">
        <f t="shared" si="127"/>
        <v>0</v>
      </c>
      <c r="AI217" s="9">
        <f t="shared" si="128"/>
        <v>0</v>
      </c>
      <c r="AJ217" s="9">
        <f t="shared" si="129"/>
        <v>0</v>
      </c>
    </row>
    <row r="218" spans="1:36" s="33" customFormat="1" x14ac:dyDescent="0.3">
      <c r="A218" s="19" t="s">
        <v>27</v>
      </c>
      <c r="B218" s="23">
        <f>B219+B220+B222</f>
        <v>2657.875</v>
      </c>
      <c r="C218" s="23">
        <f>C219+C220+C222</f>
        <v>2657.875</v>
      </c>
      <c r="D218" s="23">
        <f>D219+D220+D222</f>
        <v>0</v>
      </c>
      <c r="E218" s="23">
        <f>E219+E220+E222</f>
        <v>0</v>
      </c>
      <c r="F218" s="23">
        <f>IFERROR(E218/B218*100,0)</f>
        <v>0</v>
      </c>
      <c r="G218" s="23">
        <f>IFERROR(E218/C218*100,0)</f>
        <v>0</v>
      </c>
      <c r="H218" s="23">
        <f t="shared" ref="H218:AE218" si="132">H219+H220+H222</f>
        <v>0</v>
      </c>
      <c r="I218" s="23">
        <f t="shared" si="132"/>
        <v>0</v>
      </c>
      <c r="J218" s="23">
        <f t="shared" si="132"/>
        <v>0</v>
      </c>
      <c r="K218" s="23">
        <f t="shared" si="132"/>
        <v>0</v>
      </c>
      <c r="L218" s="23">
        <f t="shared" si="132"/>
        <v>0</v>
      </c>
      <c r="M218" s="23">
        <f t="shared" si="132"/>
        <v>0</v>
      </c>
      <c r="N218" s="23">
        <f t="shared" si="132"/>
        <v>0</v>
      </c>
      <c r="O218" s="23">
        <f t="shared" si="132"/>
        <v>0</v>
      </c>
      <c r="P218" s="23">
        <f t="shared" si="132"/>
        <v>0</v>
      </c>
      <c r="Q218" s="23">
        <f t="shared" si="132"/>
        <v>0</v>
      </c>
      <c r="R218" s="23">
        <f t="shared" si="132"/>
        <v>2657.875</v>
      </c>
      <c r="S218" s="23">
        <f t="shared" si="132"/>
        <v>0</v>
      </c>
      <c r="T218" s="23">
        <f t="shared" si="132"/>
        <v>0</v>
      </c>
      <c r="U218" s="23">
        <f t="shared" si="132"/>
        <v>0</v>
      </c>
      <c r="V218" s="23">
        <f t="shared" si="132"/>
        <v>0</v>
      </c>
      <c r="W218" s="23">
        <f t="shared" si="132"/>
        <v>0</v>
      </c>
      <c r="X218" s="23">
        <f t="shared" si="132"/>
        <v>0</v>
      </c>
      <c r="Y218" s="23">
        <f t="shared" si="132"/>
        <v>0</v>
      </c>
      <c r="Z218" s="23">
        <f t="shared" si="132"/>
        <v>0</v>
      </c>
      <c r="AA218" s="23">
        <f t="shared" si="132"/>
        <v>0</v>
      </c>
      <c r="AB218" s="23">
        <f t="shared" si="132"/>
        <v>0</v>
      </c>
      <c r="AC218" s="23">
        <f t="shared" si="132"/>
        <v>0</v>
      </c>
      <c r="AD218" s="23">
        <f t="shared" si="132"/>
        <v>0</v>
      </c>
      <c r="AE218" s="23">
        <f t="shared" si="132"/>
        <v>0</v>
      </c>
      <c r="AF218" s="23"/>
      <c r="AG218" s="9">
        <f t="shared" si="126"/>
        <v>2657.875</v>
      </c>
      <c r="AH218" s="9">
        <f t="shared" si="127"/>
        <v>2657.875</v>
      </c>
      <c r="AI218" s="9">
        <f t="shared" si="128"/>
        <v>0</v>
      </c>
      <c r="AJ218" s="9">
        <f t="shared" si="129"/>
        <v>-2657.875</v>
      </c>
    </row>
    <row r="219" spans="1:36" s="10" customFormat="1" ht="42.75" customHeight="1" x14ac:dyDescent="0.3">
      <c r="A219" s="15" t="s">
        <v>23</v>
      </c>
      <c r="B219" s="24">
        <f>H219+J1161+L219+N219+P219+R219+T219+V219+X219+Z219+AB219+AD219+J219</f>
        <v>2126.3000000000002</v>
      </c>
      <c r="C219" s="24">
        <f>H219+J219+L219+N219+P219+R219+T219</f>
        <v>2126.3000000000002</v>
      </c>
      <c r="D219" s="24">
        <f>E219</f>
        <v>0</v>
      </c>
      <c r="E219" s="24">
        <f>I219+K219+M219+O219+Q219+S219+U219+W219+Y219+AA219+AC219+AE219</f>
        <v>0</v>
      </c>
      <c r="F219" s="17">
        <f>IFERROR(E219/B219*100,0)</f>
        <v>0</v>
      </c>
      <c r="G219" s="17">
        <f>IFERROR(E219/C219*100,0)</f>
        <v>0</v>
      </c>
      <c r="H219" s="17">
        <f t="shared" ref="H219:AE219" si="133">H225+H229</f>
        <v>0</v>
      </c>
      <c r="I219" s="17">
        <f t="shared" si="133"/>
        <v>0</v>
      </c>
      <c r="J219" s="17">
        <f t="shared" si="133"/>
        <v>0</v>
      </c>
      <c r="K219" s="17">
        <f t="shared" si="133"/>
        <v>0</v>
      </c>
      <c r="L219" s="17">
        <f t="shared" si="133"/>
        <v>0</v>
      </c>
      <c r="M219" s="17">
        <f t="shared" si="133"/>
        <v>0</v>
      </c>
      <c r="N219" s="17">
        <f t="shared" si="133"/>
        <v>0</v>
      </c>
      <c r="O219" s="17">
        <f t="shared" si="133"/>
        <v>0</v>
      </c>
      <c r="P219" s="17">
        <f t="shared" si="133"/>
        <v>0</v>
      </c>
      <c r="Q219" s="17">
        <f t="shared" si="133"/>
        <v>0</v>
      </c>
      <c r="R219" s="17">
        <f t="shared" si="133"/>
        <v>2126.3000000000002</v>
      </c>
      <c r="S219" s="17">
        <f t="shared" si="133"/>
        <v>0</v>
      </c>
      <c r="T219" s="17">
        <f t="shared" si="133"/>
        <v>0</v>
      </c>
      <c r="U219" s="17">
        <f t="shared" si="133"/>
        <v>0</v>
      </c>
      <c r="V219" s="17">
        <f t="shared" si="133"/>
        <v>0</v>
      </c>
      <c r="W219" s="17">
        <f t="shared" si="133"/>
        <v>0</v>
      </c>
      <c r="X219" s="17">
        <f t="shared" si="133"/>
        <v>0</v>
      </c>
      <c r="Y219" s="17">
        <f t="shared" si="133"/>
        <v>0</v>
      </c>
      <c r="Z219" s="17">
        <f t="shared" si="133"/>
        <v>0</v>
      </c>
      <c r="AA219" s="17">
        <f t="shared" si="133"/>
        <v>0</v>
      </c>
      <c r="AB219" s="17">
        <f t="shared" si="133"/>
        <v>0</v>
      </c>
      <c r="AC219" s="17">
        <f t="shared" si="133"/>
        <v>0</v>
      </c>
      <c r="AD219" s="17">
        <f t="shared" si="133"/>
        <v>0</v>
      </c>
      <c r="AE219" s="17">
        <f t="shared" si="133"/>
        <v>0</v>
      </c>
      <c r="AF219" s="17"/>
      <c r="AG219" s="9">
        <f t="shared" si="126"/>
        <v>2126.3000000000002</v>
      </c>
      <c r="AH219" s="9">
        <f t="shared" si="127"/>
        <v>2126.3000000000002</v>
      </c>
      <c r="AI219" s="9">
        <f t="shared" si="128"/>
        <v>0</v>
      </c>
      <c r="AJ219" s="9">
        <f t="shared" si="129"/>
        <v>-2126.3000000000002</v>
      </c>
    </row>
    <row r="220" spans="1:36" s="10" customFormat="1" x14ac:dyDescent="0.3">
      <c r="A220" s="20" t="s">
        <v>24</v>
      </c>
      <c r="B220" s="24">
        <f>H220+J1162+L220+N220+P220+R220+T220+V220+X220+Z220+AB220+AD220+J220</f>
        <v>531.57500000000005</v>
      </c>
      <c r="C220" s="24">
        <f>H220+J220+L220+N220+P220+R220+T220</f>
        <v>531.57500000000005</v>
      </c>
      <c r="D220" s="24">
        <f>E220</f>
        <v>0</v>
      </c>
      <c r="E220" s="24">
        <f>I220+K220+M220+O220+Q220+S220+U220+W220+Y220+AA220+AC220+AE220</f>
        <v>0</v>
      </c>
      <c r="F220" s="17">
        <f>IFERROR(E220/B220*100,0)</f>
        <v>0</v>
      </c>
      <c r="G220" s="17">
        <f>IFERROR(E220/C220*100,0)</f>
        <v>0</v>
      </c>
      <c r="H220" s="17">
        <f t="shared" ref="H220:AE220" si="134">H226+H230</f>
        <v>0</v>
      </c>
      <c r="I220" s="17">
        <f t="shared" si="134"/>
        <v>0</v>
      </c>
      <c r="J220" s="17">
        <f t="shared" si="134"/>
        <v>0</v>
      </c>
      <c r="K220" s="17">
        <f t="shared" si="134"/>
        <v>0</v>
      </c>
      <c r="L220" s="17">
        <f t="shared" si="134"/>
        <v>0</v>
      </c>
      <c r="M220" s="17">
        <f t="shared" si="134"/>
        <v>0</v>
      </c>
      <c r="N220" s="17">
        <f t="shared" si="134"/>
        <v>0</v>
      </c>
      <c r="O220" s="17">
        <f t="shared" si="134"/>
        <v>0</v>
      </c>
      <c r="P220" s="17">
        <f t="shared" si="134"/>
        <v>0</v>
      </c>
      <c r="Q220" s="17">
        <f t="shared" si="134"/>
        <v>0</v>
      </c>
      <c r="R220" s="17">
        <f t="shared" si="134"/>
        <v>531.57500000000005</v>
      </c>
      <c r="S220" s="17">
        <f t="shared" si="134"/>
        <v>0</v>
      </c>
      <c r="T220" s="17">
        <f t="shared" si="134"/>
        <v>0</v>
      </c>
      <c r="U220" s="17">
        <f t="shared" si="134"/>
        <v>0</v>
      </c>
      <c r="V220" s="17">
        <f t="shared" si="134"/>
        <v>0</v>
      </c>
      <c r="W220" s="17">
        <f t="shared" si="134"/>
        <v>0</v>
      </c>
      <c r="X220" s="17">
        <f t="shared" si="134"/>
        <v>0</v>
      </c>
      <c r="Y220" s="17">
        <f t="shared" si="134"/>
        <v>0</v>
      </c>
      <c r="Z220" s="17">
        <f t="shared" si="134"/>
        <v>0</v>
      </c>
      <c r="AA220" s="17">
        <f t="shared" si="134"/>
        <v>0</v>
      </c>
      <c r="AB220" s="17">
        <f t="shared" si="134"/>
        <v>0</v>
      </c>
      <c r="AC220" s="17">
        <f t="shared" si="134"/>
        <v>0</v>
      </c>
      <c r="AD220" s="17">
        <f t="shared" si="134"/>
        <v>0</v>
      </c>
      <c r="AE220" s="17">
        <f t="shared" si="134"/>
        <v>0</v>
      </c>
      <c r="AF220" s="17"/>
      <c r="AG220" s="9">
        <f t="shared" si="126"/>
        <v>531.57500000000005</v>
      </c>
      <c r="AH220" s="9">
        <f t="shared" si="127"/>
        <v>531.57500000000005</v>
      </c>
      <c r="AI220" s="9">
        <f t="shared" si="128"/>
        <v>0</v>
      </c>
      <c r="AJ220" s="9">
        <f t="shared" si="129"/>
        <v>-531.57500000000005</v>
      </c>
    </row>
    <row r="221" spans="1:36" s="10" customFormat="1" ht="37.5" x14ac:dyDescent="0.3">
      <c r="A221" s="51" t="s">
        <v>25</v>
      </c>
      <c r="B221" s="17">
        <v>0</v>
      </c>
      <c r="C221" s="17">
        <f>H221+J221+L221+N221+P221+R221+T221</f>
        <v>0</v>
      </c>
      <c r="D221" s="17">
        <v>0</v>
      </c>
      <c r="E221" s="17">
        <v>0</v>
      </c>
      <c r="F221" s="17">
        <f>IFERROR(E221/B221*100,0)</f>
        <v>0</v>
      </c>
      <c r="G221" s="17">
        <f>IFERROR(E221/C221*100,0)</f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/>
      <c r="AG221" s="9">
        <f t="shared" si="126"/>
        <v>0</v>
      </c>
      <c r="AH221" s="9">
        <f t="shared" si="127"/>
        <v>0</v>
      </c>
      <c r="AI221" s="9">
        <f t="shared" si="128"/>
        <v>0</v>
      </c>
      <c r="AJ221" s="9">
        <f t="shared" si="129"/>
        <v>0</v>
      </c>
    </row>
    <row r="222" spans="1:36" s="10" customFormat="1" x14ac:dyDescent="0.3">
      <c r="A222" s="20" t="s">
        <v>57</v>
      </c>
      <c r="B222" s="17">
        <v>0</v>
      </c>
      <c r="C222" s="17">
        <f>H222+J222+L222+N222+P222+R222+T222</f>
        <v>0</v>
      </c>
      <c r="D222" s="17">
        <f>E222</f>
        <v>0</v>
      </c>
      <c r="E222" s="17">
        <f>I222+K222+M222+O222+Q222+S222+U222+W222+Y222+AA222+AC222+AE222</f>
        <v>0</v>
      </c>
      <c r="F222" s="17">
        <f>IFERROR(E222/B222*100,0)</f>
        <v>0</v>
      </c>
      <c r="G222" s="17">
        <f>IFERROR(E222/C222*100,0)</f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/>
      <c r="AG222" s="9">
        <f t="shared" si="126"/>
        <v>0</v>
      </c>
      <c r="AH222" s="9">
        <f t="shared" si="127"/>
        <v>0</v>
      </c>
      <c r="AI222" s="9">
        <f t="shared" si="128"/>
        <v>0</v>
      </c>
      <c r="AJ222" s="9">
        <f t="shared" si="129"/>
        <v>0</v>
      </c>
    </row>
    <row r="223" spans="1:36" s="10" customFormat="1" ht="24.75" customHeight="1" x14ac:dyDescent="0.3">
      <c r="A223" s="127" t="s">
        <v>92</v>
      </c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9"/>
      <c r="AF223" s="17"/>
      <c r="AG223" s="9"/>
      <c r="AH223" s="9"/>
      <c r="AI223" s="9"/>
      <c r="AJ223" s="9"/>
    </row>
    <row r="224" spans="1:36" s="10" customFormat="1" x14ac:dyDescent="0.3">
      <c r="A224" s="113" t="s">
        <v>27</v>
      </c>
      <c r="B224" s="23">
        <f t="shared" ref="B224:AE224" si="135">B225+B226</f>
        <v>1726.125</v>
      </c>
      <c r="C224" s="23">
        <f t="shared" si="135"/>
        <v>1726.125</v>
      </c>
      <c r="D224" s="23">
        <f t="shared" si="135"/>
        <v>0</v>
      </c>
      <c r="E224" s="23">
        <f t="shared" si="135"/>
        <v>0</v>
      </c>
      <c r="F224" s="23">
        <f t="shared" si="135"/>
        <v>0</v>
      </c>
      <c r="G224" s="23">
        <f t="shared" si="135"/>
        <v>0</v>
      </c>
      <c r="H224" s="23">
        <f t="shared" si="135"/>
        <v>0</v>
      </c>
      <c r="I224" s="23">
        <f t="shared" si="135"/>
        <v>0</v>
      </c>
      <c r="J224" s="23">
        <f t="shared" si="135"/>
        <v>0</v>
      </c>
      <c r="K224" s="23">
        <f t="shared" si="135"/>
        <v>0</v>
      </c>
      <c r="L224" s="23">
        <f t="shared" si="135"/>
        <v>0</v>
      </c>
      <c r="M224" s="23">
        <f t="shared" si="135"/>
        <v>0</v>
      </c>
      <c r="N224" s="23">
        <f t="shared" si="135"/>
        <v>0</v>
      </c>
      <c r="O224" s="23">
        <f t="shared" si="135"/>
        <v>0</v>
      </c>
      <c r="P224" s="23">
        <f t="shared" si="135"/>
        <v>0</v>
      </c>
      <c r="Q224" s="23">
        <f t="shared" si="135"/>
        <v>0</v>
      </c>
      <c r="R224" s="23">
        <f t="shared" si="135"/>
        <v>1726.125</v>
      </c>
      <c r="S224" s="23">
        <f t="shared" si="135"/>
        <v>0</v>
      </c>
      <c r="T224" s="23">
        <f t="shared" si="135"/>
        <v>0</v>
      </c>
      <c r="U224" s="23">
        <f t="shared" si="135"/>
        <v>0</v>
      </c>
      <c r="V224" s="23">
        <f t="shared" si="135"/>
        <v>0</v>
      </c>
      <c r="W224" s="23">
        <f t="shared" si="135"/>
        <v>0</v>
      </c>
      <c r="X224" s="23">
        <f t="shared" si="135"/>
        <v>0</v>
      </c>
      <c r="Y224" s="23">
        <f t="shared" si="135"/>
        <v>0</v>
      </c>
      <c r="Z224" s="23">
        <f t="shared" si="135"/>
        <v>0</v>
      </c>
      <c r="AA224" s="23">
        <f t="shared" si="135"/>
        <v>0</v>
      </c>
      <c r="AB224" s="23">
        <f t="shared" si="135"/>
        <v>0</v>
      </c>
      <c r="AC224" s="23">
        <f t="shared" si="135"/>
        <v>0</v>
      </c>
      <c r="AD224" s="23">
        <f t="shared" si="135"/>
        <v>0</v>
      </c>
      <c r="AE224" s="23">
        <f t="shared" si="135"/>
        <v>0</v>
      </c>
      <c r="AF224" s="17"/>
      <c r="AG224" s="9"/>
      <c r="AH224" s="9"/>
      <c r="AI224" s="9"/>
      <c r="AJ224" s="9"/>
    </row>
    <row r="225" spans="1:36" s="10" customFormat="1" ht="37.5" x14ac:dyDescent="0.3">
      <c r="A225" s="15" t="s">
        <v>23</v>
      </c>
      <c r="B225" s="24">
        <f>H225+J1167+L225+N225+P225+R225+T225+V225+X225+Z225+AB225+AD225+J225</f>
        <v>1380.9</v>
      </c>
      <c r="C225" s="24">
        <f>H225+J225+L225+N225+P225+R225+T225</f>
        <v>1380.9</v>
      </c>
      <c r="D225" s="24">
        <f>E225</f>
        <v>0</v>
      </c>
      <c r="E225" s="24">
        <f>I225+K225+M225+O225+Q225+S225+U225+W225+Y225+AA225+AC225+AE225</f>
        <v>0</v>
      </c>
      <c r="F225" s="17">
        <f>IFERROR(E225/B225*100,0)</f>
        <v>0</v>
      </c>
      <c r="G225" s="17">
        <f>IFERROR(E225/C225*100,0)</f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1380.9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/>
      <c r="AG225" s="9"/>
      <c r="AH225" s="9"/>
      <c r="AI225" s="9"/>
      <c r="AJ225" s="9"/>
    </row>
    <row r="226" spans="1:36" s="10" customFormat="1" x14ac:dyDescent="0.3">
      <c r="A226" s="20" t="s">
        <v>24</v>
      </c>
      <c r="B226" s="24">
        <f>H226+J1168+L226+N226+P226+R226+T226+V226+X226+Z226+AB226+AD226+J226</f>
        <v>345.22500000000002</v>
      </c>
      <c r="C226" s="24">
        <f>H226+J226+L226+N226+P226+R226+T226</f>
        <v>345.22500000000002</v>
      </c>
      <c r="D226" s="24">
        <f>E226</f>
        <v>0</v>
      </c>
      <c r="E226" s="24">
        <f>I226+K226+M226+O226+Q226+S226+U226+W226+Y226+AA226+AC226+AE226</f>
        <v>0</v>
      </c>
      <c r="F226" s="17">
        <f>IFERROR(E226/B226*100,0)</f>
        <v>0</v>
      </c>
      <c r="G226" s="17">
        <f>IFERROR(E226/C226*100,0)</f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345.22500000000002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/>
      <c r="AG226" s="9"/>
      <c r="AH226" s="9"/>
      <c r="AI226" s="9"/>
      <c r="AJ226" s="9"/>
    </row>
    <row r="227" spans="1:36" s="10" customFormat="1" ht="29.25" customHeight="1" x14ac:dyDescent="0.3">
      <c r="A227" s="130" t="s">
        <v>93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2"/>
      <c r="AF227" s="17"/>
      <c r="AG227" s="9"/>
      <c r="AH227" s="9"/>
      <c r="AI227" s="9"/>
      <c r="AJ227" s="9"/>
    </row>
    <row r="228" spans="1:36" s="10" customFormat="1" x14ac:dyDescent="0.3">
      <c r="A228" s="113" t="s">
        <v>27</v>
      </c>
      <c r="B228" s="23">
        <f t="shared" ref="B228:AE228" si="136">B229+B230</f>
        <v>931.75</v>
      </c>
      <c r="C228" s="23">
        <f t="shared" si="136"/>
        <v>931.75</v>
      </c>
      <c r="D228" s="23">
        <f t="shared" si="136"/>
        <v>0</v>
      </c>
      <c r="E228" s="23">
        <f t="shared" si="136"/>
        <v>0</v>
      </c>
      <c r="F228" s="23">
        <f t="shared" si="136"/>
        <v>0</v>
      </c>
      <c r="G228" s="23">
        <f t="shared" si="136"/>
        <v>0</v>
      </c>
      <c r="H228" s="23">
        <f t="shared" si="136"/>
        <v>0</v>
      </c>
      <c r="I228" s="23">
        <f t="shared" si="136"/>
        <v>0</v>
      </c>
      <c r="J228" s="23">
        <f t="shared" si="136"/>
        <v>0</v>
      </c>
      <c r="K228" s="23">
        <f t="shared" si="136"/>
        <v>0</v>
      </c>
      <c r="L228" s="23">
        <f t="shared" si="136"/>
        <v>0</v>
      </c>
      <c r="M228" s="23">
        <f t="shared" si="136"/>
        <v>0</v>
      </c>
      <c r="N228" s="23">
        <f t="shared" si="136"/>
        <v>0</v>
      </c>
      <c r="O228" s="23">
        <f t="shared" si="136"/>
        <v>0</v>
      </c>
      <c r="P228" s="23">
        <f t="shared" si="136"/>
        <v>0</v>
      </c>
      <c r="Q228" s="23">
        <f t="shared" si="136"/>
        <v>0</v>
      </c>
      <c r="R228" s="23">
        <f t="shared" si="136"/>
        <v>931.75</v>
      </c>
      <c r="S228" s="23">
        <f t="shared" si="136"/>
        <v>0</v>
      </c>
      <c r="T228" s="23">
        <f t="shared" si="136"/>
        <v>0</v>
      </c>
      <c r="U228" s="23">
        <f t="shared" si="136"/>
        <v>0</v>
      </c>
      <c r="V228" s="23">
        <f t="shared" si="136"/>
        <v>0</v>
      </c>
      <c r="W228" s="23">
        <f t="shared" si="136"/>
        <v>0</v>
      </c>
      <c r="X228" s="23">
        <f t="shared" si="136"/>
        <v>0</v>
      </c>
      <c r="Y228" s="23">
        <f t="shared" si="136"/>
        <v>0</v>
      </c>
      <c r="Z228" s="23">
        <f t="shared" si="136"/>
        <v>0</v>
      </c>
      <c r="AA228" s="23">
        <f t="shared" si="136"/>
        <v>0</v>
      </c>
      <c r="AB228" s="23">
        <f t="shared" si="136"/>
        <v>0</v>
      </c>
      <c r="AC228" s="23">
        <f t="shared" si="136"/>
        <v>0</v>
      </c>
      <c r="AD228" s="23">
        <f t="shared" si="136"/>
        <v>0</v>
      </c>
      <c r="AE228" s="23">
        <f t="shared" si="136"/>
        <v>0</v>
      </c>
      <c r="AF228" s="17"/>
      <c r="AG228" s="9"/>
      <c r="AH228" s="9"/>
      <c r="AI228" s="9"/>
      <c r="AJ228" s="9"/>
    </row>
    <row r="229" spans="1:36" s="10" customFormat="1" ht="37.5" x14ac:dyDescent="0.3">
      <c r="A229" s="15" t="s">
        <v>23</v>
      </c>
      <c r="B229" s="24">
        <f>H229+J1171+L229+N229+P229+R229+T229+V229+X229+Z229+AB229+AD229+J229</f>
        <v>745.4</v>
      </c>
      <c r="C229" s="24">
        <f>H229+J229+L229+N229+P229+R229+T229</f>
        <v>745.4</v>
      </c>
      <c r="D229" s="24">
        <f>E229</f>
        <v>0</v>
      </c>
      <c r="E229" s="24">
        <f>I229+K229+M229+O229+Q229+S229+U229+W229+Y229+AA229+AC229+AE229</f>
        <v>0</v>
      </c>
      <c r="F229" s="17">
        <f>IFERROR(E229/B229*100,0)</f>
        <v>0</v>
      </c>
      <c r="G229" s="17">
        <f>IFERROR(E229/C229*100,0)</f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745.4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/>
      <c r="AG229" s="9"/>
      <c r="AH229" s="9"/>
      <c r="AI229" s="9"/>
      <c r="AJ229" s="9"/>
    </row>
    <row r="230" spans="1:36" s="10" customFormat="1" x14ac:dyDescent="0.3">
      <c r="A230" s="20" t="s">
        <v>24</v>
      </c>
      <c r="B230" s="24">
        <f>H230+J1172+L230+N230+P230+R230+T230+V230+X230+Z230+AB230+AD230+J230</f>
        <v>186.35</v>
      </c>
      <c r="C230" s="24">
        <f>H230+J230+L230+N230+P230+R230+T230</f>
        <v>186.35</v>
      </c>
      <c r="D230" s="24">
        <f>E230</f>
        <v>0</v>
      </c>
      <c r="E230" s="24">
        <f>I230+K230+M230+O230+Q230+S230+U230+W230+Y230+AA230+AC230+AE230</f>
        <v>0</v>
      </c>
      <c r="F230" s="17">
        <f>IFERROR(E230/B230*100,0)</f>
        <v>0</v>
      </c>
      <c r="G230" s="17">
        <f>IFERROR(E230/C230*100,0)</f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186.35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/>
      <c r="AG230" s="9"/>
      <c r="AH230" s="9"/>
      <c r="AI230" s="9"/>
      <c r="AJ230" s="9"/>
    </row>
    <row r="231" spans="1:36" s="10" customFormat="1" ht="21.75" customHeight="1" x14ac:dyDescent="0.3">
      <c r="A231" s="144" t="s">
        <v>86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6"/>
      <c r="AF231" s="17"/>
      <c r="AG231" s="9"/>
      <c r="AH231" s="9"/>
      <c r="AI231" s="9"/>
      <c r="AJ231" s="9"/>
    </row>
    <row r="232" spans="1:36" s="54" customFormat="1" ht="27.75" customHeight="1" x14ac:dyDescent="0.25">
      <c r="A232" s="80" t="s">
        <v>87</v>
      </c>
      <c r="B232" s="81">
        <f t="shared" ref="B232:E233" si="137">B235</f>
        <v>29718.831579999998</v>
      </c>
      <c r="C232" s="81">
        <f t="shared" si="137"/>
        <v>29718.831579999998</v>
      </c>
      <c r="D232" s="81">
        <f t="shared" si="137"/>
        <v>28350.272980000002</v>
      </c>
      <c r="E232" s="81">
        <f t="shared" si="137"/>
        <v>28350.272980000002</v>
      </c>
      <c r="F232" s="81">
        <f>IFERROR(E232/B232*100,0)</f>
        <v>95.394978445515335</v>
      </c>
      <c r="G232" s="81">
        <f>IFERROR(E232/C232*100,0)</f>
        <v>95.394978445515335</v>
      </c>
      <c r="H232" s="81">
        <f t="shared" ref="H232:AE232" si="138">H235</f>
        <v>0</v>
      </c>
      <c r="I232" s="81">
        <f t="shared" si="138"/>
        <v>0</v>
      </c>
      <c r="J232" s="81">
        <f t="shared" si="138"/>
        <v>0</v>
      </c>
      <c r="K232" s="81">
        <f t="shared" si="138"/>
        <v>0</v>
      </c>
      <c r="L232" s="81">
        <f t="shared" si="138"/>
        <v>0</v>
      </c>
      <c r="M232" s="81">
        <f t="shared" si="138"/>
        <v>0</v>
      </c>
      <c r="N232" s="81">
        <f t="shared" si="138"/>
        <v>12432.39</v>
      </c>
      <c r="O232" s="81">
        <f t="shared" si="138"/>
        <v>7151.848</v>
      </c>
      <c r="P232" s="81">
        <f t="shared" si="138"/>
        <v>3582.7495800000002</v>
      </c>
      <c r="Q232" s="81">
        <f t="shared" si="138"/>
        <v>8042.2289799999999</v>
      </c>
      <c r="R232" s="81">
        <f t="shared" si="138"/>
        <v>5957.1809999999996</v>
      </c>
      <c r="S232" s="81">
        <f t="shared" si="138"/>
        <v>6724.87</v>
      </c>
      <c r="T232" s="81">
        <f t="shared" si="138"/>
        <v>7746.5110000000004</v>
      </c>
      <c r="U232" s="81">
        <f t="shared" si="138"/>
        <v>6431.326</v>
      </c>
      <c r="V232" s="81">
        <f t="shared" si="138"/>
        <v>0</v>
      </c>
      <c r="W232" s="81">
        <f t="shared" si="138"/>
        <v>0</v>
      </c>
      <c r="X232" s="81">
        <f t="shared" si="138"/>
        <v>0</v>
      </c>
      <c r="Y232" s="81">
        <f t="shared" si="138"/>
        <v>0</v>
      </c>
      <c r="Z232" s="81">
        <f t="shared" si="138"/>
        <v>0</v>
      </c>
      <c r="AA232" s="81">
        <f t="shared" si="138"/>
        <v>0</v>
      </c>
      <c r="AB232" s="81">
        <f t="shared" si="138"/>
        <v>0</v>
      </c>
      <c r="AC232" s="81">
        <f t="shared" si="138"/>
        <v>0</v>
      </c>
      <c r="AD232" s="81">
        <f t="shared" si="138"/>
        <v>0</v>
      </c>
      <c r="AE232" s="81">
        <f t="shared" si="138"/>
        <v>0</v>
      </c>
      <c r="AF232" s="62"/>
      <c r="AG232" s="60">
        <f t="shared" ref="AG232:AG242" si="139">H232+J232+L232+N232+P232+R232+T232+V232+X232+Z232+AB232+AD232</f>
        <v>29718.831579999998</v>
      </c>
      <c r="AH232" s="60">
        <f>H232+J232+L232+N232+P232+R232+T232+V232+X232</f>
        <v>29718.831579999998</v>
      </c>
      <c r="AI232" s="60">
        <f t="shared" ref="AI232:AI242" si="140">I232+K232+M232+O232+Q232+S232+U232+W232+Y232+AA232+AC232+AE232</f>
        <v>28350.272980000002</v>
      </c>
      <c r="AJ232" s="60">
        <f t="shared" ref="AJ232:AJ242" si="141">E232-C232</f>
        <v>-1368.5585999999967</v>
      </c>
    </row>
    <row r="233" spans="1:36" s="31" customFormat="1" x14ac:dyDescent="0.3">
      <c r="A233" s="20" t="s">
        <v>24</v>
      </c>
      <c r="B233" s="24">
        <f t="shared" si="137"/>
        <v>29718.831579999998</v>
      </c>
      <c r="C233" s="24">
        <f t="shared" si="137"/>
        <v>29718.831579999998</v>
      </c>
      <c r="D233" s="24">
        <f t="shared" si="137"/>
        <v>28350.272980000002</v>
      </c>
      <c r="E233" s="24">
        <f t="shared" si="137"/>
        <v>28350.272980000002</v>
      </c>
      <c r="F233" s="24">
        <f>IFERROR(E233/B233*100,0)</f>
        <v>95.394978445515335</v>
      </c>
      <c r="G233" s="24">
        <f>IFERROR(E233/C233*100,0)</f>
        <v>95.394978445515335</v>
      </c>
      <c r="H233" s="24">
        <f t="shared" ref="H233:AE233" si="142">H236</f>
        <v>0</v>
      </c>
      <c r="I233" s="24">
        <f t="shared" si="142"/>
        <v>0</v>
      </c>
      <c r="J233" s="24">
        <f t="shared" si="142"/>
        <v>0</v>
      </c>
      <c r="K233" s="24">
        <f t="shared" si="142"/>
        <v>0</v>
      </c>
      <c r="L233" s="24">
        <f t="shared" si="142"/>
        <v>0</v>
      </c>
      <c r="M233" s="24">
        <f t="shared" si="142"/>
        <v>0</v>
      </c>
      <c r="N233" s="24">
        <f t="shared" si="142"/>
        <v>12432.39</v>
      </c>
      <c r="O233" s="24">
        <f t="shared" si="142"/>
        <v>7151.848</v>
      </c>
      <c r="P233" s="24">
        <f t="shared" si="142"/>
        <v>3582.7495800000002</v>
      </c>
      <c r="Q233" s="24">
        <f t="shared" si="142"/>
        <v>8042.2289799999999</v>
      </c>
      <c r="R233" s="24">
        <f t="shared" si="142"/>
        <v>5957.1809999999996</v>
      </c>
      <c r="S233" s="24">
        <f t="shared" si="142"/>
        <v>6724.87</v>
      </c>
      <c r="T233" s="24">
        <f t="shared" si="142"/>
        <v>7746.5110000000004</v>
      </c>
      <c r="U233" s="24">
        <f t="shared" si="142"/>
        <v>6431.326</v>
      </c>
      <c r="V233" s="24">
        <f t="shared" si="142"/>
        <v>0</v>
      </c>
      <c r="W233" s="24">
        <f t="shared" si="142"/>
        <v>0</v>
      </c>
      <c r="X233" s="24">
        <f t="shared" si="142"/>
        <v>0</v>
      </c>
      <c r="Y233" s="24">
        <f t="shared" si="142"/>
        <v>0</v>
      </c>
      <c r="Z233" s="24">
        <f t="shared" si="142"/>
        <v>0</v>
      </c>
      <c r="AA233" s="24">
        <f t="shared" si="142"/>
        <v>0</v>
      </c>
      <c r="AB233" s="24">
        <f t="shared" si="142"/>
        <v>0</v>
      </c>
      <c r="AC233" s="24">
        <f t="shared" si="142"/>
        <v>0</v>
      </c>
      <c r="AD233" s="24">
        <f t="shared" si="142"/>
        <v>0</v>
      </c>
      <c r="AE233" s="24">
        <f t="shared" si="142"/>
        <v>0</v>
      </c>
      <c r="AF233" s="25"/>
      <c r="AG233" s="32">
        <f t="shared" si="139"/>
        <v>29718.831579999998</v>
      </c>
      <c r="AH233" s="32">
        <f>H233+J233+L233+N233+P233+R233+T233+V233+X233</f>
        <v>29718.831579999998</v>
      </c>
      <c r="AI233" s="32">
        <f t="shared" si="140"/>
        <v>28350.272980000002</v>
      </c>
      <c r="AJ233" s="32">
        <f t="shared" si="141"/>
        <v>-1368.5585999999967</v>
      </c>
    </row>
    <row r="234" spans="1:36" s="10" customFormat="1" ht="26.25" customHeight="1" x14ac:dyDescent="0.25">
      <c r="A234" s="133" t="s">
        <v>88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5"/>
      <c r="AF234" s="12"/>
      <c r="AG234" s="9">
        <f t="shared" si="139"/>
        <v>0</v>
      </c>
      <c r="AH234" s="9">
        <f>H234+J234+L234+N234+P234+R234+T234+V234+X234</f>
        <v>0</v>
      </c>
      <c r="AI234" s="9">
        <f t="shared" si="140"/>
        <v>0</v>
      </c>
      <c r="AJ234" s="9">
        <f t="shared" si="141"/>
        <v>0</v>
      </c>
    </row>
    <row r="235" spans="1:36" s="10" customFormat="1" x14ac:dyDescent="0.3">
      <c r="A235" s="19" t="s">
        <v>27</v>
      </c>
      <c r="B235" s="23">
        <f t="shared" ref="B235:AE235" si="143">B236</f>
        <v>29718.831579999998</v>
      </c>
      <c r="C235" s="23">
        <f t="shared" si="143"/>
        <v>29718.831579999998</v>
      </c>
      <c r="D235" s="23">
        <f t="shared" si="143"/>
        <v>28350.272980000002</v>
      </c>
      <c r="E235" s="23">
        <f t="shared" si="143"/>
        <v>28350.272980000002</v>
      </c>
      <c r="F235" s="23">
        <f t="shared" si="143"/>
        <v>95.394978445515335</v>
      </c>
      <c r="G235" s="23">
        <f t="shared" si="143"/>
        <v>95.394978445515335</v>
      </c>
      <c r="H235" s="23">
        <f t="shared" si="143"/>
        <v>0</v>
      </c>
      <c r="I235" s="23">
        <f t="shared" si="143"/>
        <v>0</v>
      </c>
      <c r="J235" s="23">
        <f t="shared" si="143"/>
        <v>0</v>
      </c>
      <c r="K235" s="23">
        <f t="shared" si="143"/>
        <v>0</v>
      </c>
      <c r="L235" s="23">
        <f t="shared" si="143"/>
        <v>0</v>
      </c>
      <c r="M235" s="23">
        <f t="shared" si="143"/>
        <v>0</v>
      </c>
      <c r="N235" s="23">
        <f t="shared" si="143"/>
        <v>12432.39</v>
      </c>
      <c r="O235" s="23">
        <f t="shared" si="143"/>
        <v>7151.848</v>
      </c>
      <c r="P235" s="23">
        <f t="shared" si="143"/>
        <v>3582.7495800000002</v>
      </c>
      <c r="Q235" s="23">
        <f t="shared" si="143"/>
        <v>8042.2289799999999</v>
      </c>
      <c r="R235" s="23">
        <f t="shared" si="143"/>
        <v>5957.1809999999996</v>
      </c>
      <c r="S235" s="23">
        <f t="shared" si="143"/>
        <v>6724.87</v>
      </c>
      <c r="T235" s="23">
        <f t="shared" si="143"/>
        <v>7746.5110000000004</v>
      </c>
      <c r="U235" s="23">
        <f t="shared" si="143"/>
        <v>6431.326</v>
      </c>
      <c r="V235" s="23">
        <f t="shared" si="143"/>
        <v>0</v>
      </c>
      <c r="W235" s="23">
        <f t="shared" si="143"/>
        <v>0</v>
      </c>
      <c r="X235" s="23">
        <f t="shared" si="143"/>
        <v>0</v>
      </c>
      <c r="Y235" s="23">
        <f t="shared" si="143"/>
        <v>0</v>
      </c>
      <c r="Z235" s="23">
        <f t="shared" si="143"/>
        <v>0</v>
      </c>
      <c r="AA235" s="23">
        <f t="shared" si="143"/>
        <v>0</v>
      </c>
      <c r="AB235" s="23">
        <f t="shared" si="143"/>
        <v>0</v>
      </c>
      <c r="AC235" s="23">
        <f t="shared" si="143"/>
        <v>0</v>
      </c>
      <c r="AD235" s="23">
        <f t="shared" si="143"/>
        <v>0</v>
      </c>
      <c r="AE235" s="23">
        <f t="shared" si="143"/>
        <v>0</v>
      </c>
      <c r="AF235" s="18"/>
      <c r="AG235" s="9">
        <f t="shared" si="139"/>
        <v>29718.831579999998</v>
      </c>
      <c r="AH235" s="9">
        <f>H235+J235+L235+N235+P235+R235+T235+V235+X235</f>
        <v>29718.831579999998</v>
      </c>
      <c r="AI235" s="9">
        <f t="shared" si="140"/>
        <v>28350.272980000002</v>
      </c>
      <c r="AJ235" s="9">
        <f t="shared" si="141"/>
        <v>-1368.5585999999967</v>
      </c>
    </row>
    <row r="236" spans="1:36" s="31" customFormat="1" x14ac:dyDescent="0.3">
      <c r="A236" s="20" t="s">
        <v>24</v>
      </c>
      <c r="B236" s="24">
        <f>H236+J1164+L236+N236+P236+R236+T236+V236+X236+Z236+AB236+AD236+J236</f>
        <v>29718.831579999998</v>
      </c>
      <c r="C236" s="24">
        <f>H236+J236+L236+N236+P236+R236+T236</f>
        <v>29718.831579999998</v>
      </c>
      <c r="D236" s="24">
        <f>E236</f>
        <v>28350.272980000002</v>
      </c>
      <c r="E236" s="24">
        <f>I236+K236+M236+O236+Q236+S236+U236+W236+Y236+AA236+AC236+AE236</f>
        <v>28350.272980000002</v>
      </c>
      <c r="F236" s="24">
        <f t="shared" ref="F236:F242" si="144">IFERROR(E236/B236*100,0)</f>
        <v>95.394978445515335</v>
      </c>
      <c r="G236" s="24">
        <f t="shared" ref="G236:G242" si="145">IFERROR(E236/C236*100,0)</f>
        <v>95.394978445515335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12432.39</v>
      </c>
      <c r="O236" s="24">
        <v>7151.848</v>
      </c>
      <c r="P236" s="24">
        <v>3582.7495800000002</v>
      </c>
      <c r="Q236" s="24">
        <v>8042.2289799999999</v>
      </c>
      <c r="R236" s="24">
        <v>5957.1809999999996</v>
      </c>
      <c r="S236" s="24">
        <v>6724.87</v>
      </c>
      <c r="T236" s="24">
        <v>7746.5110000000004</v>
      </c>
      <c r="U236" s="24">
        <v>6431.326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5"/>
      <c r="AG236" s="32">
        <f t="shared" si="139"/>
        <v>29718.831579999998</v>
      </c>
      <c r="AH236" s="32">
        <f>H236+J236+L236+N236+P236+R236+T236+V236+X236</f>
        <v>29718.831579999998</v>
      </c>
      <c r="AI236" s="32">
        <f t="shared" si="140"/>
        <v>28350.272980000002</v>
      </c>
      <c r="AJ236" s="32">
        <f t="shared" si="141"/>
        <v>-1368.5585999999967</v>
      </c>
    </row>
    <row r="237" spans="1:36" s="54" customFormat="1" ht="26.25" customHeight="1" x14ac:dyDescent="0.3">
      <c r="A237" s="53" t="s">
        <v>58</v>
      </c>
      <c r="B237" s="61">
        <f>B238+B239+B240</f>
        <v>135169.73155999999</v>
      </c>
      <c r="C237" s="61">
        <f>C238+C239+C240</f>
        <v>100712.33336</v>
      </c>
      <c r="D237" s="61">
        <f>D238+D239+D240</f>
        <v>90311.970990000002</v>
      </c>
      <c r="E237" s="61">
        <f>E238+E239+E240</f>
        <v>90311.970989999987</v>
      </c>
      <c r="F237" s="61">
        <f t="shared" si="144"/>
        <v>66.813753306827977</v>
      </c>
      <c r="G237" s="61">
        <f t="shared" si="145"/>
        <v>89.673198879402847</v>
      </c>
      <c r="H237" s="61">
        <f t="shared" ref="H237:AE237" si="146">H238+H239+H240+H242</f>
        <v>7847.8184299999994</v>
      </c>
      <c r="I237" s="61">
        <f t="shared" si="146"/>
        <v>6646.9318600000006</v>
      </c>
      <c r="J237" s="61">
        <f t="shared" si="146"/>
        <v>8949.4868800000004</v>
      </c>
      <c r="K237" s="61">
        <f t="shared" si="146"/>
        <v>9019.34476</v>
      </c>
      <c r="L237" s="61">
        <f t="shared" si="146"/>
        <v>7390.2732100000003</v>
      </c>
      <c r="M237" s="61">
        <f t="shared" si="146"/>
        <v>5908.36967</v>
      </c>
      <c r="N237" s="61">
        <f t="shared" si="146"/>
        <v>21772.471750000001</v>
      </c>
      <c r="O237" s="61">
        <f t="shared" si="146"/>
        <v>16090.670980000001</v>
      </c>
      <c r="P237" s="61">
        <f t="shared" si="146"/>
        <v>11958.241080000002</v>
      </c>
      <c r="Q237" s="61">
        <f t="shared" si="146"/>
        <v>15303.16351</v>
      </c>
      <c r="R237" s="61">
        <f t="shared" si="146"/>
        <v>19911.939850000002</v>
      </c>
      <c r="S237" s="61">
        <f t="shared" si="146"/>
        <v>15895.78765</v>
      </c>
      <c r="T237" s="61">
        <f t="shared" si="146"/>
        <v>22882.102159999999</v>
      </c>
      <c r="U237" s="61">
        <f t="shared" si="146"/>
        <v>21447.702560000002</v>
      </c>
      <c r="V237" s="61">
        <f t="shared" si="146"/>
        <v>7448.9284699999998</v>
      </c>
      <c r="W237" s="61">
        <f t="shared" si="146"/>
        <v>0</v>
      </c>
      <c r="X237" s="61">
        <f t="shared" si="146"/>
        <v>5672.6234999999997</v>
      </c>
      <c r="Y237" s="61">
        <f t="shared" si="146"/>
        <v>0</v>
      </c>
      <c r="Z237" s="61">
        <f t="shared" si="146"/>
        <v>7810.7936700000009</v>
      </c>
      <c r="AA237" s="61">
        <f t="shared" si="146"/>
        <v>0</v>
      </c>
      <c r="AB237" s="61">
        <f t="shared" si="146"/>
        <v>6559.9194299999999</v>
      </c>
      <c r="AC237" s="61">
        <f t="shared" si="146"/>
        <v>0</v>
      </c>
      <c r="AD237" s="61">
        <f t="shared" si="146"/>
        <v>6965.1331300000002</v>
      </c>
      <c r="AE237" s="61">
        <f t="shared" si="146"/>
        <v>0</v>
      </c>
      <c r="AF237" s="61"/>
      <c r="AG237" s="60">
        <f t="shared" si="139"/>
        <v>135169.73155999999</v>
      </c>
      <c r="AH237" s="60">
        <f>H237+J237+L237+N237</f>
        <v>45960.05027</v>
      </c>
      <c r="AI237" s="60">
        <f t="shared" si="140"/>
        <v>90311.970990000002</v>
      </c>
      <c r="AJ237" s="60">
        <f t="shared" si="141"/>
        <v>-10400.362370000017</v>
      </c>
    </row>
    <row r="238" spans="1:36" s="31" customFormat="1" x14ac:dyDescent="0.3">
      <c r="A238" s="20" t="s">
        <v>22</v>
      </c>
      <c r="B238" s="24">
        <f>H238+J1172+L238+N238+P238+R238+T238+V238+X238+Z238+AB238+AD238+J238</f>
        <v>1038</v>
      </c>
      <c r="C238" s="17">
        <f>H238+J238+L238+N238+P238+R238</f>
        <v>0</v>
      </c>
      <c r="D238" s="17">
        <v>0</v>
      </c>
      <c r="E238" s="17">
        <v>0</v>
      </c>
      <c r="F238" s="17">
        <f t="shared" si="144"/>
        <v>0</v>
      </c>
      <c r="G238" s="17">
        <f t="shared" si="145"/>
        <v>0</v>
      </c>
      <c r="H238" s="17">
        <f t="shared" ref="H238:AE238" si="147">H10</f>
        <v>0</v>
      </c>
      <c r="I238" s="17">
        <f t="shared" si="147"/>
        <v>0</v>
      </c>
      <c r="J238" s="17">
        <f t="shared" si="147"/>
        <v>0</v>
      </c>
      <c r="K238" s="17">
        <f t="shared" si="147"/>
        <v>0</v>
      </c>
      <c r="L238" s="17">
        <f t="shared" si="147"/>
        <v>0</v>
      </c>
      <c r="M238" s="17">
        <f t="shared" si="147"/>
        <v>0</v>
      </c>
      <c r="N238" s="17">
        <f t="shared" si="147"/>
        <v>0</v>
      </c>
      <c r="O238" s="17">
        <f t="shared" si="147"/>
        <v>0</v>
      </c>
      <c r="P238" s="17">
        <f t="shared" si="147"/>
        <v>0</v>
      </c>
      <c r="Q238" s="17">
        <f t="shared" si="147"/>
        <v>0</v>
      </c>
      <c r="R238" s="17">
        <f t="shared" si="147"/>
        <v>0</v>
      </c>
      <c r="S238" s="17">
        <f t="shared" si="147"/>
        <v>0</v>
      </c>
      <c r="T238" s="17">
        <f t="shared" si="147"/>
        <v>0</v>
      </c>
      <c r="U238" s="17">
        <f t="shared" si="147"/>
        <v>0</v>
      </c>
      <c r="V238" s="17">
        <f t="shared" si="147"/>
        <v>0</v>
      </c>
      <c r="W238" s="17">
        <f t="shared" si="147"/>
        <v>0</v>
      </c>
      <c r="X238" s="17">
        <f t="shared" si="147"/>
        <v>0</v>
      </c>
      <c r="Y238" s="17">
        <f t="shared" si="147"/>
        <v>0</v>
      </c>
      <c r="Z238" s="17">
        <f t="shared" si="147"/>
        <v>346</v>
      </c>
      <c r="AA238" s="17">
        <f t="shared" si="147"/>
        <v>0</v>
      </c>
      <c r="AB238" s="17">
        <f t="shared" si="147"/>
        <v>346</v>
      </c>
      <c r="AC238" s="17">
        <f t="shared" si="147"/>
        <v>0</v>
      </c>
      <c r="AD238" s="17">
        <f t="shared" si="147"/>
        <v>346</v>
      </c>
      <c r="AE238" s="17">
        <f t="shared" si="147"/>
        <v>0</v>
      </c>
      <c r="AF238" s="17"/>
      <c r="AG238" s="32">
        <f t="shared" si="139"/>
        <v>1038</v>
      </c>
      <c r="AH238" s="32">
        <f>H238+J238+L238+N238+P238+R238+T238+V238+X238</f>
        <v>0</v>
      </c>
      <c r="AI238" s="32">
        <f t="shared" si="140"/>
        <v>0</v>
      </c>
      <c r="AJ238" s="32">
        <f t="shared" si="141"/>
        <v>0</v>
      </c>
    </row>
    <row r="239" spans="1:36" s="31" customFormat="1" ht="37.5" x14ac:dyDescent="0.3">
      <c r="A239" s="15" t="s">
        <v>23</v>
      </c>
      <c r="B239" s="24">
        <f>H239+L239+N239+P239+R239+T239+V239+X239+Z239+AB239+AD239+J239</f>
        <v>42564.500000000007</v>
      </c>
      <c r="C239" s="17">
        <f>H239+J239+L239+N239+P239+R239+T239</f>
        <v>25566.153820000003</v>
      </c>
      <c r="D239" s="17">
        <f>D11+D54+D79</f>
        <v>20516.274540000002</v>
      </c>
      <c r="E239" s="17">
        <f>I239+K239+M239+O239+Q239+S239+U239+W239+Y239+AA239+AC239+AE239</f>
        <v>20516.274540000002</v>
      </c>
      <c r="F239" s="17">
        <f t="shared" si="144"/>
        <v>48.200435903158734</v>
      </c>
      <c r="G239" s="17">
        <f t="shared" si="145"/>
        <v>80.247794347346996</v>
      </c>
      <c r="H239" s="17">
        <f t="shared" ref="H239:AE239" si="148">H11+H54+H79</f>
        <v>690.92506000000003</v>
      </c>
      <c r="I239" s="17">
        <f t="shared" si="148"/>
        <v>499.03919999999999</v>
      </c>
      <c r="J239" s="17">
        <f t="shared" si="148"/>
        <v>3221.8736100000001</v>
      </c>
      <c r="K239" s="17">
        <f t="shared" si="148"/>
        <v>2952.09717</v>
      </c>
      <c r="L239" s="17">
        <f t="shared" si="148"/>
        <v>2550.9812400000001</v>
      </c>
      <c r="M239" s="17">
        <f t="shared" si="148"/>
        <v>1817.33168</v>
      </c>
      <c r="N239" s="17">
        <f t="shared" si="148"/>
        <v>2474.7418200000002</v>
      </c>
      <c r="O239" s="17">
        <f t="shared" si="148"/>
        <v>1921.1443400000001</v>
      </c>
      <c r="P239" s="17">
        <f t="shared" si="148"/>
        <v>4077.5219400000001</v>
      </c>
      <c r="Q239" s="17">
        <f t="shared" si="148"/>
        <v>3589.5569300000002</v>
      </c>
      <c r="R239" s="17">
        <f t="shared" si="148"/>
        <v>8266.259250000001</v>
      </c>
      <c r="S239" s="17">
        <f t="shared" si="148"/>
        <v>4063.8313499999999</v>
      </c>
      <c r="T239" s="17">
        <f t="shared" si="148"/>
        <v>4283.8509000000004</v>
      </c>
      <c r="U239" s="17">
        <f t="shared" si="148"/>
        <v>5673.2738700000009</v>
      </c>
      <c r="V239" s="17">
        <f t="shared" si="148"/>
        <v>3402.8335699999998</v>
      </c>
      <c r="W239" s="17">
        <f t="shared" si="148"/>
        <v>0</v>
      </c>
      <c r="X239" s="17">
        <f t="shared" si="148"/>
        <v>3727.3924999999999</v>
      </c>
      <c r="Y239" s="17">
        <f t="shared" si="148"/>
        <v>0</v>
      </c>
      <c r="Z239" s="17">
        <f t="shared" si="148"/>
        <v>3456.9876800000002</v>
      </c>
      <c r="AA239" s="17">
        <f t="shared" si="148"/>
        <v>0</v>
      </c>
      <c r="AB239" s="17">
        <f t="shared" si="148"/>
        <v>3489.1015400000001</v>
      </c>
      <c r="AC239" s="17">
        <f t="shared" si="148"/>
        <v>0</v>
      </c>
      <c r="AD239" s="17">
        <f t="shared" si="148"/>
        <v>2922.03089</v>
      </c>
      <c r="AE239" s="17">
        <f t="shared" si="148"/>
        <v>0</v>
      </c>
      <c r="AF239" s="17"/>
      <c r="AG239" s="32">
        <f t="shared" si="139"/>
        <v>42564.500000000007</v>
      </c>
      <c r="AH239" s="32">
        <f>H239+J239+L239+N239+P239+R239+T239+V239+X239</f>
        <v>32696.379890000004</v>
      </c>
      <c r="AI239" s="32">
        <f t="shared" si="140"/>
        <v>20516.274540000002</v>
      </c>
      <c r="AJ239" s="32">
        <f t="shared" si="141"/>
        <v>-5049.879280000001</v>
      </c>
    </row>
    <row r="240" spans="1:36" s="31" customFormat="1" x14ac:dyDescent="0.3">
      <c r="A240" s="20" t="s">
        <v>24</v>
      </c>
      <c r="B240" s="24">
        <f>H240+J1174+L240+N240+P240+R240+T240+V240+X240+Z240+AB240+AD240+J240</f>
        <v>91567.231559999986</v>
      </c>
      <c r="C240" s="17">
        <f>H240+J240+L240+N240+P240+R240+T240</f>
        <v>75146.179539999997</v>
      </c>
      <c r="D240" s="17">
        <f>D12+D55+D80+D236</f>
        <v>69795.696450000003</v>
      </c>
      <c r="E240" s="17">
        <f>I240+K240+M240+O240+Q240+S240+U240+W240+Y240+AA240+AC240+AE240</f>
        <v>69795.696449999989</v>
      </c>
      <c r="F240" s="17">
        <f t="shared" si="144"/>
        <v>76.22344288553262</v>
      </c>
      <c r="G240" s="17">
        <f t="shared" si="145"/>
        <v>92.879900052467775</v>
      </c>
      <c r="H240" s="17">
        <f t="shared" ref="H240:AE240" si="149">H12+H55+H80+H233</f>
        <v>7156.8933699999998</v>
      </c>
      <c r="I240" s="17">
        <f t="shared" si="149"/>
        <v>6147.8926600000004</v>
      </c>
      <c r="J240" s="17">
        <f t="shared" si="149"/>
        <v>5727.6132699999998</v>
      </c>
      <c r="K240" s="17">
        <f t="shared" si="149"/>
        <v>6067.2475899999999</v>
      </c>
      <c r="L240" s="17">
        <f t="shared" si="149"/>
        <v>4839.2919700000002</v>
      </c>
      <c r="M240" s="17">
        <f t="shared" si="149"/>
        <v>4091.0379899999998</v>
      </c>
      <c r="N240" s="17">
        <f t="shared" si="149"/>
        <v>19297.729930000001</v>
      </c>
      <c r="O240" s="17">
        <f t="shared" si="149"/>
        <v>14169.52664</v>
      </c>
      <c r="P240" s="17">
        <f t="shared" si="149"/>
        <v>7880.7191400000011</v>
      </c>
      <c r="Q240" s="17">
        <f t="shared" si="149"/>
        <v>11713.60658</v>
      </c>
      <c r="R240" s="17">
        <f t="shared" si="149"/>
        <v>11645.6806</v>
      </c>
      <c r="S240" s="17">
        <f t="shared" si="149"/>
        <v>11831.9563</v>
      </c>
      <c r="T240" s="17">
        <f t="shared" si="149"/>
        <v>18598.251259999997</v>
      </c>
      <c r="U240" s="17">
        <f t="shared" si="149"/>
        <v>15774.428690000001</v>
      </c>
      <c r="V240" s="17">
        <f t="shared" si="149"/>
        <v>4046.0949000000001</v>
      </c>
      <c r="W240" s="17">
        <f t="shared" si="149"/>
        <v>0</v>
      </c>
      <c r="X240" s="17">
        <f t="shared" si="149"/>
        <v>1945.2310000000002</v>
      </c>
      <c r="Y240" s="17">
        <f t="shared" si="149"/>
        <v>0</v>
      </c>
      <c r="Z240" s="17">
        <f t="shared" si="149"/>
        <v>4007.8059900000003</v>
      </c>
      <c r="AA240" s="17">
        <f t="shared" si="149"/>
        <v>0</v>
      </c>
      <c r="AB240" s="17">
        <f t="shared" si="149"/>
        <v>2724.8178900000003</v>
      </c>
      <c r="AC240" s="17">
        <f t="shared" si="149"/>
        <v>0</v>
      </c>
      <c r="AD240" s="17">
        <f t="shared" si="149"/>
        <v>3697.1022399999997</v>
      </c>
      <c r="AE240" s="17">
        <f t="shared" si="149"/>
        <v>0</v>
      </c>
      <c r="AF240" s="17"/>
      <c r="AG240" s="32">
        <f t="shared" si="139"/>
        <v>91567.231559999986</v>
      </c>
      <c r="AH240" s="32">
        <f>H240+J240+L240+N240+P240+R240+T240+V240+X240</f>
        <v>81137.505439999994</v>
      </c>
      <c r="AI240" s="32">
        <f t="shared" si="140"/>
        <v>69795.696449999989</v>
      </c>
      <c r="AJ240" s="32">
        <f t="shared" si="141"/>
        <v>-5350.4830900000088</v>
      </c>
    </row>
    <row r="241" spans="1:41" s="31" customFormat="1" ht="37.5" x14ac:dyDescent="0.3">
      <c r="A241" s="51" t="s">
        <v>25</v>
      </c>
      <c r="B241" s="24">
        <f>H241+J1175+L241+N241+P241+R241+T241+V241+X241+Z241+AB241+AD241+J241</f>
        <v>1897.8000000000002</v>
      </c>
      <c r="C241" s="17">
        <f>H241+J241+L241+N241+P241+R241+T241</f>
        <v>1897.8000000000002</v>
      </c>
      <c r="D241" s="17">
        <f>D13+D56+D81</f>
        <v>1893.4003300000002</v>
      </c>
      <c r="E241" s="17">
        <f>I241+K241+M241+O241+Q241+S241+U241+W241+Y241+AA241+AC241+AE241</f>
        <v>1893.4003300000002</v>
      </c>
      <c r="F241" s="17">
        <f t="shared" si="144"/>
        <v>99.768169986299924</v>
      </c>
      <c r="G241" s="17">
        <f t="shared" si="145"/>
        <v>99.768169986299924</v>
      </c>
      <c r="H241" s="17">
        <f t="shared" ref="H241:AE241" si="150">H13+H56+H81</f>
        <v>1286.9308000000001</v>
      </c>
      <c r="I241" s="17">
        <f t="shared" si="150"/>
        <v>1286.9308000000001</v>
      </c>
      <c r="J241" s="17">
        <f t="shared" si="150"/>
        <v>568.4692</v>
      </c>
      <c r="K241" s="17">
        <f t="shared" si="150"/>
        <v>568.4692</v>
      </c>
      <c r="L241" s="17">
        <f t="shared" si="150"/>
        <v>0</v>
      </c>
      <c r="M241" s="17">
        <f t="shared" si="150"/>
        <v>0</v>
      </c>
      <c r="N241" s="17">
        <f t="shared" si="150"/>
        <v>0</v>
      </c>
      <c r="O241" s="17">
        <f t="shared" si="150"/>
        <v>0</v>
      </c>
      <c r="P241" s="17">
        <f t="shared" si="150"/>
        <v>42.4</v>
      </c>
      <c r="Q241" s="17">
        <f t="shared" si="150"/>
        <v>11.312110000000001</v>
      </c>
      <c r="R241" s="17">
        <f t="shared" si="150"/>
        <v>0</v>
      </c>
      <c r="S241" s="17">
        <f t="shared" si="150"/>
        <v>21.113219999999998</v>
      </c>
      <c r="T241" s="17">
        <f t="shared" si="150"/>
        <v>0</v>
      </c>
      <c r="U241" s="17">
        <f t="shared" si="150"/>
        <v>5.5750000000000002</v>
      </c>
      <c r="V241" s="17">
        <f t="shared" si="150"/>
        <v>0</v>
      </c>
      <c r="W241" s="17">
        <f t="shared" si="150"/>
        <v>0</v>
      </c>
      <c r="X241" s="17">
        <f t="shared" si="150"/>
        <v>0</v>
      </c>
      <c r="Y241" s="17">
        <f t="shared" si="150"/>
        <v>0</v>
      </c>
      <c r="Z241" s="17">
        <f t="shared" si="150"/>
        <v>0</v>
      </c>
      <c r="AA241" s="17">
        <f t="shared" si="150"/>
        <v>0</v>
      </c>
      <c r="AB241" s="17">
        <f t="shared" si="150"/>
        <v>0</v>
      </c>
      <c r="AC241" s="17">
        <f t="shared" si="150"/>
        <v>0</v>
      </c>
      <c r="AD241" s="17">
        <f t="shared" si="150"/>
        <v>0</v>
      </c>
      <c r="AE241" s="17">
        <f t="shared" si="150"/>
        <v>0</v>
      </c>
      <c r="AF241" s="17"/>
      <c r="AG241" s="32">
        <f t="shared" si="139"/>
        <v>1897.8000000000002</v>
      </c>
      <c r="AH241" s="32">
        <f>H241+J241+L241+N241+P241+R241+T241+V241+X241</f>
        <v>1897.8000000000002</v>
      </c>
      <c r="AI241" s="32">
        <f t="shared" si="140"/>
        <v>1893.4003300000002</v>
      </c>
      <c r="AJ241" s="32">
        <f t="shared" si="141"/>
        <v>-4.3996700000000146</v>
      </c>
    </row>
    <row r="242" spans="1:41" s="31" customFormat="1" x14ac:dyDescent="0.3">
      <c r="A242" s="47" t="s">
        <v>57</v>
      </c>
      <c r="B242" s="24">
        <f>H242+J1176+L242+N242+P242+R242+T242+V242+X242+Z242+AB242+AD242+J242</f>
        <v>0</v>
      </c>
      <c r="C242" s="17">
        <f>H242+J242+L242+N242+P242+R242+T242</f>
        <v>0</v>
      </c>
      <c r="D242" s="17">
        <v>0</v>
      </c>
      <c r="E242" s="17">
        <v>0</v>
      </c>
      <c r="F242" s="17">
        <f t="shared" si="144"/>
        <v>0</v>
      </c>
      <c r="G242" s="17">
        <f t="shared" si="145"/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/>
      <c r="AG242" s="32">
        <f t="shared" si="139"/>
        <v>0</v>
      </c>
      <c r="AH242" s="32">
        <f>H242+J242+L242+N242+P242+R242+T242+V242+X242</f>
        <v>0</v>
      </c>
      <c r="AI242" s="32">
        <f t="shared" si="140"/>
        <v>0</v>
      </c>
      <c r="AJ242" s="32">
        <f t="shared" si="141"/>
        <v>0</v>
      </c>
    </row>
    <row r="243" spans="1:41" s="10" customFormat="1" x14ac:dyDescent="0.3">
      <c r="A243" s="35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7"/>
      <c r="W243" s="37"/>
      <c r="X243" s="36"/>
      <c r="Y243" s="36"/>
      <c r="Z243" s="36"/>
      <c r="AA243" s="36"/>
      <c r="AB243" s="36"/>
      <c r="AC243" s="36"/>
      <c r="AD243" s="36"/>
      <c r="AE243" s="38"/>
      <c r="AF243" s="39"/>
    </row>
    <row r="244" spans="1:41" ht="34.5" customHeight="1" x14ac:dyDescent="0.25">
      <c r="A244" s="120"/>
      <c r="B244" s="109"/>
      <c r="C244" s="120"/>
      <c r="D244" s="120"/>
      <c r="E244" s="109"/>
      <c r="F244" s="120"/>
      <c r="G244" s="120"/>
      <c r="H244" s="120"/>
      <c r="I244" s="109"/>
      <c r="J244" s="114"/>
      <c r="K244" s="4"/>
      <c r="L244" s="4"/>
      <c r="M244" s="4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3"/>
      <c r="AF244" s="41"/>
      <c r="AG244" s="3"/>
      <c r="AH244" s="3"/>
      <c r="AI244" s="3"/>
      <c r="AJ244" s="3"/>
      <c r="AK244" s="3"/>
      <c r="AL244" s="3"/>
      <c r="AM244" s="3"/>
      <c r="AN244" s="3"/>
      <c r="AO244" s="1"/>
    </row>
    <row r="245" spans="1:41" ht="24" customHeight="1" x14ac:dyDescent="0.25">
      <c r="B245" s="4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3"/>
      <c r="AF245" s="41"/>
      <c r="AG245" s="3"/>
      <c r="AH245" s="3"/>
      <c r="AI245" s="3"/>
      <c r="AJ245" s="3"/>
      <c r="AK245" s="3"/>
      <c r="AL245" s="3"/>
      <c r="AM245" s="3"/>
      <c r="AN245" s="3"/>
      <c r="AO245" s="1"/>
    </row>
    <row r="246" spans="1:41" s="69" customFormat="1" ht="48.75" customHeight="1" x14ac:dyDescent="0.3">
      <c r="A246" s="118" t="s">
        <v>80</v>
      </c>
      <c r="B246" s="1"/>
      <c r="C246" s="98"/>
      <c r="D246" s="98"/>
      <c r="E246" s="98"/>
      <c r="F246" s="70"/>
      <c r="G246" s="101" t="s">
        <v>89</v>
      </c>
      <c r="H246" s="101"/>
      <c r="I246" s="101"/>
      <c r="J246" s="101"/>
      <c r="K246" s="46"/>
      <c r="L246" s="46"/>
      <c r="M246" s="46"/>
      <c r="N246" s="46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71"/>
      <c r="AG246" s="68"/>
      <c r="AH246" s="68"/>
      <c r="AI246" s="68"/>
    </row>
    <row r="247" spans="1:41" s="67" customFormat="1" ht="39" customHeight="1" x14ac:dyDescent="0.3">
      <c r="A247" s="99"/>
      <c r="B247" s="125" t="s">
        <v>82</v>
      </c>
      <c r="C247" s="126"/>
      <c r="D247" s="98"/>
      <c r="E247" s="98"/>
      <c r="F247" s="66"/>
      <c r="G247" s="119"/>
      <c r="H247" s="2"/>
      <c r="I247" s="116" t="s">
        <v>90</v>
      </c>
      <c r="J247" s="2"/>
      <c r="K247" s="2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72"/>
      <c r="AF247" s="73"/>
    </row>
    <row r="248" spans="1:41" s="67" customFormat="1" ht="19.5" customHeight="1" x14ac:dyDescent="0.25">
      <c r="A248" s="100" t="s">
        <v>59</v>
      </c>
      <c r="B248" s="102"/>
      <c r="C248" s="72"/>
      <c r="D248" s="72"/>
      <c r="E248" s="72"/>
      <c r="F248" s="72"/>
      <c r="G248" s="117" t="s">
        <v>59</v>
      </c>
      <c r="H248" s="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4"/>
    </row>
    <row r="249" spans="1:41" s="67" customFormat="1" ht="19.5" customHeight="1" x14ac:dyDescent="0.25">
      <c r="A249" s="100"/>
      <c r="B249" s="102"/>
      <c r="C249" s="72"/>
      <c r="D249" s="72"/>
      <c r="E249" s="72"/>
      <c r="F249" s="72"/>
      <c r="G249" s="122"/>
      <c r="H249" s="12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4"/>
    </row>
    <row r="250" spans="1:41" s="69" customFormat="1" ht="48.75" customHeight="1" x14ac:dyDescent="0.3">
      <c r="A250" s="118" t="s">
        <v>96</v>
      </c>
      <c r="B250" s="1"/>
      <c r="C250" s="98"/>
      <c r="D250" s="98"/>
      <c r="E250" s="98"/>
      <c r="F250" s="70"/>
      <c r="G250" s="101" t="s">
        <v>79</v>
      </c>
      <c r="H250" s="101"/>
      <c r="I250" s="101"/>
      <c r="J250" s="101"/>
      <c r="K250" s="46"/>
      <c r="L250" s="46"/>
      <c r="M250" s="46"/>
      <c r="N250" s="46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71"/>
      <c r="AG250" s="68"/>
      <c r="AH250" s="68"/>
      <c r="AI250" s="68"/>
    </row>
    <row r="251" spans="1:41" s="67" customFormat="1" ht="39" customHeight="1" x14ac:dyDescent="0.3">
      <c r="A251" s="99"/>
      <c r="B251" s="116" t="s">
        <v>97</v>
      </c>
      <c r="C251" s="1"/>
      <c r="D251" s="98"/>
      <c r="E251" s="98"/>
      <c r="F251" s="66"/>
      <c r="G251" s="119"/>
      <c r="H251" s="2"/>
      <c r="I251" s="116" t="s">
        <v>98</v>
      </c>
      <c r="J251" s="2"/>
      <c r="K251" s="2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72"/>
      <c r="AF251" s="73"/>
    </row>
    <row r="252" spans="1:41" s="67" customFormat="1" ht="19.5" customHeight="1" x14ac:dyDescent="0.25">
      <c r="A252" s="100" t="s">
        <v>59</v>
      </c>
      <c r="B252" s="102"/>
      <c r="C252" s="72"/>
      <c r="D252" s="72"/>
      <c r="E252" s="72"/>
      <c r="F252" s="72"/>
      <c r="G252" s="117" t="s">
        <v>59</v>
      </c>
      <c r="H252" s="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4"/>
    </row>
    <row r="253" spans="1:41" s="67" customFormat="1" ht="24.75" customHeight="1" x14ac:dyDescent="0.3">
      <c r="A253" s="103">
        <v>44054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72"/>
      <c r="AF253" s="75"/>
    </row>
    <row r="254" spans="1:41" x14ac:dyDescent="0.3">
      <c r="A254" s="120"/>
      <c r="O254" s="120"/>
      <c r="P254" s="43"/>
      <c r="Q254" s="43"/>
      <c r="R254" s="3"/>
      <c r="S254" s="3"/>
      <c r="T254" s="2"/>
      <c r="U254" s="2"/>
      <c r="V254" s="2"/>
      <c r="W254" s="2"/>
      <c r="X254" s="2"/>
      <c r="Y254" s="2"/>
      <c r="Z254" s="40"/>
      <c r="AA254" s="40"/>
      <c r="AB254" s="2"/>
      <c r="AC254" s="2"/>
      <c r="AD254" s="2"/>
      <c r="AE254" s="3"/>
      <c r="AF254" s="41"/>
      <c r="AG254" s="3"/>
      <c r="AH254" s="3"/>
      <c r="AI254" s="3"/>
      <c r="AJ254" s="3"/>
      <c r="AK254" s="3"/>
      <c r="AL254" s="3"/>
      <c r="AM254" s="3"/>
      <c r="AN254" s="3"/>
      <c r="AO254" s="1"/>
    </row>
    <row r="255" spans="1:41" x14ac:dyDescent="0.25">
      <c r="A255" s="120"/>
      <c r="B255" s="2"/>
      <c r="C255" s="2"/>
      <c r="D255" s="2"/>
      <c r="E255" s="2"/>
      <c r="F255" s="2"/>
      <c r="G255" s="2"/>
    </row>
    <row r="256" spans="1:41" ht="68.25" hidden="1" customHeight="1" x14ac:dyDescent="0.3">
      <c r="A256" s="76" t="s">
        <v>75</v>
      </c>
    </row>
    <row r="257" spans="2:7" x14ac:dyDescent="0.25">
      <c r="B257" s="120"/>
      <c r="C257" s="120"/>
      <c r="D257" s="120"/>
      <c r="E257" s="120"/>
      <c r="F257" s="120"/>
      <c r="G257" s="120"/>
    </row>
  </sheetData>
  <customSheetViews>
    <customSheetView guid="{AA06B708-511D-4C78-96B3-BD9E3C7E3680}" scale="60" hiddenRows="1" hiddenColumns="1">
      <pane xSplit="3" ySplit="8" topLeftCell="D9" activePane="bottomRight" state="frozen"/>
      <selection pane="bottomRight" activeCell="F11" sqref="F11"/>
      <rowBreaks count="1" manualBreakCount="1">
        <brk id="47" max="31" man="1"/>
      </rowBreaks>
      <colBreaks count="1" manualBreakCount="1">
        <brk id="19" max="242" man="1"/>
      </colBreaks>
      <pageMargins left="0.39370078740157483" right="0.39370078740157483" top="0.39370078740157483" bottom="0.39370078740157483" header="0.31496062992125984" footer="0.31496062992125984"/>
      <pageSetup paperSize="9" scale="34" fitToWidth="0" fitToHeight="0" orientation="landscape" r:id="rId1"/>
    </customSheetView>
  </customSheetViews>
  <mergeCells count="63">
    <mergeCell ref="AF4:AF6"/>
    <mergeCell ref="A26:AE26"/>
    <mergeCell ref="A234:AE234"/>
    <mergeCell ref="A2:AF2"/>
    <mergeCell ref="F4:G5"/>
    <mergeCell ref="H4:I5"/>
    <mergeCell ref="J4:K5"/>
    <mergeCell ref="L4:M5"/>
    <mergeCell ref="N4:O5"/>
    <mergeCell ref="P4:Q5"/>
    <mergeCell ref="A231:AE231"/>
    <mergeCell ref="V4:W5"/>
    <mergeCell ref="X4:Y5"/>
    <mergeCell ref="Z4:AA5"/>
    <mergeCell ref="A38:AE38"/>
    <mergeCell ref="A42:AE42"/>
    <mergeCell ref="A52:AE52"/>
    <mergeCell ref="A58:AE58"/>
    <mergeCell ref="A65:AE65"/>
    <mergeCell ref="A46:AE46"/>
    <mergeCell ref="R4:S5"/>
    <mergeCell ref="T4:U5"/>
    <mergeCell ref="A32:AE32"/>
    <mergeCell ref="B4:B5"/>
    <mergeCell ref="C4:C5"/>
    <mergeCell ref="D4:D5"/>
    <mergeCell ref="A49:AE49"/>
    <mergeCell ref="A3:AA3"/>
    <mergeCell ref="A4:A6"/>
    <mergeCell ref="A8:AE8"/>
    <mergeCell ref="A15:AE15"/>
    <mergeCell ref="A22:AE22"/>
    <mergeCell ref="AB4:AC5"/>
    <mergeCell ref="AD4:AE5"/>
    <mergeCell ref="E4:E5"/>
    <mergeCell ref="A70:AE70"/>
    <mergeCell ref="A77:AE77"/>
    <mergeCell ref="A83:AE83"/>
    <mergeCell ref="A90:AE90"/>
    <mergeCell ref="A96:AE96"/>
    <mergeCell ref="A103:AE103"/>
    <mergeCell ref="A109:AE109"/>
    <mergeCell ref="A114:AE114"/>
    <mergeCell ref="A119:AE119"/>
    <mergeCell ref="A124:AE124"/>
    <mergeCell ref="A129:AE129"/>
    <mergeCell ref="A134:AE134"/>
    <mergeCell ref="A141:AE141"/>
    <mergeCell ref="A148:AE148"/>
    <mergeCell ref="A155:AE155"/>
    <mergeCell ref="B247:C247"/>
    <mergeCell ref="A223:AE223"/>
    <mergeCell ref="A227:AE227"/>
    <mergeCell ref="A164:AE164"/>
    <mergeCell ref="A202:AE202"/>
    <mergeCell ref="A207:AE207"/>
    <mergeCell ref="A212:AE212"/>
    <mergeCell ref="A171:AE171"/>
    <mergeCell ref="A178:AE178"/>
    <mergeCell ref="A185:AE185"/>
    <mergeCell ref="A192:AE192"/>
    <mergeCell ref="A197:AE197"/>
    <mergeCell ref="A217:AE217"/>
  </mergeCells>
  <dataValidations count="2">
    <dataValidation type="list" allowBlank="1" showInputMessage="1" showErrorMessage="1" sqref="C6:E6">
      <formula1>#REF!</formula1>
    </dataValidation>
    <dataValidation type="list" allowBlank="1" showInputMessage="1" showErrorMessage="1" sqref="B6">
      <formula1>#REF!</formula1>
    </dataValidation>
  </dataValidations>
  <hyperlinks>
    <hyperlink ref="AG1" location="ОГЛАВЛЕНИЕ!A1" display="ОГЛАВЛЕНИЕ!A1"/>
  </hyperlinks>
  <pageMargins left="0.39370078740157483" right="0.39370078740157483" top="0.39370078740157483" bottom="0.39370078740157483" header="0.31496062992125984" footer="0.31496062992125984"/>
  <pageSetup paperSize="9" scale="34" fitToWidth="0" fitToHeight="0" orientation="landscape" r:id="rId2"/>
  <rowBreaks count="1" manualBreakCount="1">
    <brk id="47" max="31" man="1"/>
  </rowBreaks>
  <colBreaks count="1" manualBreakCount="1">
    <brk id="19" max="2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Лист21</vt:lpstr>
      <vt:lpstr>июль</vt:lpstr>
      <vt:lpstr>июль!Заголовки_для_печати</vt:lpstr>
      <vt:lpstr>июль!Область_печати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Степаненко Наталья Алексеевна</cp:lastModifiedBy>
  <cp:lastPrinted>2020-08-11T04:35:49Z</cp:lastPrinted>
  <dcterms:created xsi:type="dcterms:W3CDTF">2006-09-16T00:00:00Z</dcterms:created>
  <dcterms:modified xsi:type="dcterms:W3CDTF">2020-08-11T05:47:02Z</dcterms:modified>
</cp:coreProperties>
</file>