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70" windowHeight="12480" activeTab="0"/>
  </bookViews>
  <sheets>
    <sheet name="на 01.04.2020г." sheetId="1" r:id="rId1"/>
  </sheets>
  <definedNames>
    <definedName name="_xlnm.Print_Titles" localSheetId="0">'на 01.04.2020г.'!$A:$A</definedName>
    <definedName name="_xlnm.Print_Area" localSheetId="0">'на 01.04.2020г.'!$A$1:$AF$285</definedName>
  </definedNames>
  <calcPr fullCalcOnLoad="1"/>
</workbook>
</file>

<file path=xl/comments1.xml><?xml version="1.0" encoding="utf-8"?>
<comments xmlns="http://schemas.openxmlformats.org/spreadsheetml/2006/main">
  <authors>
    <author>Розумная Полина Анатольевна</author>
  </authors>
  <commentList>
    <comment ref="AD34" authorId="0">
      <text>
        <r>
          <rPr>
            <b/>
            <sz val="12"/>
            <rFont val="Tahoma"/>
            <family val="2"/>
          </rPr>
          <t>571,4</t>
        </r>
      </text>
    </comment>
  </commentList>
</comments>
</file>

<file path=xl/sharedStrings.xml><?xml version="1.0" encoding="utf-8"?>
<sst xmlns="http://schemas.openxmlformats.org/spreadsheetml/2006/main" count="328" uniqueCount="85">
  <si>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</si>
  <si>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</si>
  <si>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</si>
  <si>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</si>
  <si>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</si>
  <si>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</si>
  <si>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</si>
  <si>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</si>
  <si>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</si>
  <si>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</si>
  <si>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</si>
  <si>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</si>
  <si>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</si>
  <si>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</si>
  <si>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</si>
  <si>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</si>
  <si>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</si>
  <si>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</si>
  <si>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</si>
  <si>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</si>
  <si>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</si>
  <si>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</si>
  <si>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</si>
  <si>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</si>
  <si>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 xml:space="preserve">Подпрограмма «Профилактика правонарушений» </t>
  </si>
  <si>
    <t>Мероприятие 1.1. «Создание условий для деятельности народных дружин»</t>
  </si>
  <si>
    <t>Мероприятие 1.2. «Обеспечение функционирования и развития систем видеонаблюдения в сфере общественного порядка»</t>
  </si>
  <si>
    <t>всего</t>
  </si>
  <si>
    <t>Исполнитель Административная комиссия</t>
  </si>
  <si>
    <t>Исполнитель МКУ "УДОМС"</t>
  </si>
  <si>
    <t>Итого по Подпрограмме 1</t>
  </si>
  <si>
    <t>Итого по Подпрограмме 2</t>
  </si>
  <si>
    <t>Задача "Создание условий для деятельности субъектов профилактики наркомании. Реализация профилактического комплекса мер в антинаркотической деятельности"</t>
  </si>
  <si>
    <t>Задача  «Создание и совершенствование условий для обеспечения общественного порядка, в том числе с участием граждан»</t>
  </si>
  <si>
    <t>ОМВвсООПиБ</t>
  </si>
  <si>
    <t>УКСиМП (МАУ "МКЦ "Феникс")</t>
  </si>
  <si>
    <t>Итого по Подпрограмме 3</t>
  </si>
  <si>
    <t>Задача «Повышение уровня правовой грамотности и формирование у населения навыков рационального потребительского поведения»</t>
  </si>
  <si>
    <t>Итого по Подпрограмме 4</t>
  </si>
  <si>
    <t>Задача "Обеспечение отдельных полномочий и функций,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жизнедеятельности"</t>
  </si>
  <si>
    <t>Отчет о ходе реализации муниципальной программы (сетевой график)</t>
  </si>
  <si>
    <t>к текущему году</t>
  </si>
  <si>
    <t>на отчетную дату</t>
  </si>
  <si>
    <t>Исполнение,%</t>
  </si>
  <si>
    <t>Начисление заработной платы, социальных пособий, начисления на выплаты по оплате труда.</t>
  </si>
  <si>
    <t>Начальник отдела межведомственного взаимодействия в сфере обеспечения общественнго порядка и безопасности Администрации города Когалыма _______________________________________С.Е.Михалева тел.93-613</t>
  </si>
  <si>
    <t>План на текущий год 2020</t>
  </si>
  <si>
    <t>«Профилактика правонарушений и обеспечение отдельных прав граждан в городе Когалыме» на 2020 год</t>
  </si>
  <si>
    <t>Мероприятие 1.3. «Техническое обеспечение функционирования имеющихся систем видеонаблюдения в городе Когалыме»</t>
  </si>
  <si>
    <t>Мероприятие 1.4. «Реализация отдельных государственных полномочий, предусмотренных Законом Ханты-Мансийского автономного округа - Югры от 2 марта 2009 года №5-оз «Об административных комиссиях в Ханты-Мансийском автономном округе – Югре»</t>
  </si>
  <si>
    <t>Мероприятие 1.5. «Осуществление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юрисдикции»</t>
  </si>
  <si>
    <t>Мероприятие 1.6. «Совершенствование информационного и методического обеспечения профилактики правонарушений, повышения правосознания граждан»</t>
  </si>
  <si>
    <t>Подмероприятие 1.6.1. «Проведение городских конкурсов «Государство. Право. Я.», «Юный помощник полиции», «День правовой помощи детям»</t>
  </si>
  <si>
    <t>Подмероприятие 1.6.2. «Развитие материально-технической базы профильных классов и военно-патриотических клубов»</t>
  </si>
  <si>
    <t>Подмероприятие 1.6.3. «Проведение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правонарушений»</t>
  </si>
  <si>
    <t>Подмероприятие 1.6.4. «Проведение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правонарушений»</t>
  </si>
  <si>
    <t>Подмероприятие 1.6.5. «Создание, распространение, проведение конкурса социальных видеороликов и иной тематической рекламы направленной на профилактику правонарушений»</t>
  </si>
  <si>
    <t xml:space="preserve">Мероприятие 1.7. "Тематическая социальная реклама в сфере безопасности дорожного движения" </t>
  </si>
  <si>
    <t>Подмероприятие 1.7.1. Приобретение световозвращающих приспособлений для распространения среди воспитанников и обучающихся образовательных организаций. Приобретение оборудования для обучения грамотного поведения детей на дороге и участие в окружном конкурсе «Безопасное колесо»</t>
  </si>
  <si>
    <t>Подмероприятие 1.7.2. "Организация и проведение игровой тематической программы среди детей и подростков «Азбука дорог»</t>
  </si>
  <si>
    <t>Подпрограмма 2 "Профилактика незаконного потребления наркотических средств и психотропных веществ, наркомании"</t>
  </si>
  <si>
    <t>Подмероприятие 2.1.1. "Проведение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наркомании"</t>
  </si>
  <si>
    <t>Подмероприятие 2.1.2. "Оказание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веществ"</t>
  </si>
  <si>
    <t>Подмероприятие 2.1.3. "Организация проведения проверок образовательных организаций, учреждений культуры, на предмет реализации мероприятий по ограничению доступа к сайтам пропагандирующих наркотические вещества"</t>
  </si>
  <si>
    <t>Мероприятие 2.2. "Проведение информационной антинаркотической пропаганды"</t>
  </si>
  <si>
    <t>Подмероприятие 2.2.1. "Создание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токсикомании"</t>
  </si>
  <si>
    <t>Мероприятие 2.3. "Формирование негативного отношения к незаконному потреблению наркотиков"</t>
  </si>
  <si>
    <t>Подмероприятие 2.3.1. "Реализация мероприятий "Спорт - основа здорового образа жизни"</t>
  </si>
  <si>
    <t>Подмероприятие 2.3.2. "Организация и проведение детско-юношеского марафона «Прекрасное слово - жизнь»"</t>
  </si>
  <si>
    <t>Подмероприятие 2.3.3. "Организация профильной смены для лидеров детско-юношеских волонтёрских движений, с целью формирования негативного отношения к незаконному обороту и потреблению наркотиков"</t>
  </si>
  <si>
    <t>Подмероприятие 2.3.4. "Организация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 Олимпийский день и др.)"</t>
  </si>
  <si>
    <t>Подмероприятие 2.3.5. "Проведение акции «Шаг навстречу»"</t>
  </si>
  <si>
    <t>Подпрограмма 3 «Обеспечение защиты прав потребителей»</t>
  </si>
  <si>
    <t>Мероприятие 3.1. "Информирование и консультирование в сфере защиты прав потребителей"</t>
  </si>
  <si>
    <t>Подпрограмма 4 «Создание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жизнедеятельности»</t>
  </si>
  <si>
    <t>Мероприятие 4.1.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</t>
  </si>
  <si>
    <t>Мероприятие 4.2. "Выполнение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 местного самоуправления"</t>
  </si>
  <si>
    <t>(Утверждена постановлением Администрации города Когалыма от 15.10.2018 №2928 «Об утверждении муниципальной программы «Обеспечение прав и законных интересов населения города Когалыма в отдельных сферах жизнедеятельности» с изменениями от 23.01.2020 (постановление Администрации города Когалыма от 23.01.2020 №102 «О внесении изменения в постановление Администрации города Когалыма от 15.10.2013 №2928)</t>
  </si>
  <si>
    <t>Заключены муниципальные контракты на 2020 г.: 
№ 0187300013719000444001 от 27.12.2019 , на выполнение работ по техническому, эксплуатационному обслуживанию и ремонту оборудования интегрированного технического комплекса безопасности города Когалыма.                                                                                                   № 01873000137190004490001 от 31.12.2019 на оказание услуг связи по передаче данных интегрированного технического комплекса безопасности города Когалыма;
№ ЭС-19/К/1580 от 31.12.2019 года, на оказание услуг по поставке электрической энергии;</t>
  </si>
  <si>
    <t>План на отчетную дату на 01.04.20</t>
  </si>
  <si>
    <t>Профинансировано на отчетную дату на 01.04.20</t>
  </si>
  <si>
    <t>Кассовый расход на  отчетную дату на 01.04.20</t>
  </si>
  <si>
    <t xml:space="preserve">В составе народной дружины, по состоянию на 01.04.2020 год 21 человек. </t>
  </si>
  <si>
    <t>МКУ "ЕДДС города Когалыма" разработана документация на проведение аукционных процедур в рамках 44-ФЗ. Документация направлена на согласование в отдел муниципального заказа. С учетом противоэпидемиологической обстановки, размещение аукционов на площадка приостановлено. В связи с чем процедура закупки перенесена на сентябрь 2020 года.</t>
  </si>
  <si>
    <t>Мероприятие 2.1."Организация и проведение мероприятий с субъектами профилактики, в том числе с участием общественности"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</si>
</sst>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Tahoma"/>
      <family val="2"/>
    </font>
    <font>
      <sz val="12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30"/>
      <name val="Times New Roman"/>
      <family val="1"/>
    </font>
    <font>
      <sz val="13"/>
      <color indexed="30"/>
      <name val="Times New Roman"/>
      <family val="1"/>
    </font>
    <font>
      <b/>
      <sz val="13"/>
      <color indexed="36"/>
      <name val="Times New Roman"/>
      <family val="1"/>
    </font>
    <font>
      <sz val="13"/>
      <color indexed="36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rgb="FF0070C0"/>
      <name val="Times New Roman"/>
      <family val="1"/>
    </font>
    <font>
      <sz val="13"/>
      <color rgb="FF0070C0"/>
      <name val="Times New Roman"/>
      <family val="1"/>
    </font>
    <font>
      <b/>
      <sz val="13"/>
      <color rgb="FF7030A0"/>
      <name val="Times New Roman"/>
      <family val="1"/>
    </font>
    <font>
      <sz val="13"/>
      <color rgb="FF7030A0"/>
      <name val="Times New Roman"/>
      <family val="1"/>
    </font>
    <font>
      <sz val="13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2" fillId="0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vertical="center" wrapText="1"/>
    </xf>
    <xf numFmtId="173" fontId="2" fillId="33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right" wrapText="1"/>
    </xf>
    <xf numFmtId="0" fontId="4" fillId="1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1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wrapText="1"/>
    </xf>
    <xf numFmtId="173" fontId="2" fillId="34" borderId="10" xfId="0" applyNumberFormat="1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right" wrapText="1"/>
    </xf>
    <xf numFmtId="2" fontId="2" fillId="13" borderId="10" xfId="0" applyNumberFormat="1" applyFont="1" applyFill="1" applyBorder="1" applyAlignment="1">
      <alignment horizontal="center" wrapText="1"/>
    </xf>
    <xf numFmtId="2" fontId="2" fillId="13" borderId="10" xfId="0" applyNumberFormat="1" applyFont="1" applyFill="1" applyBorder="1" applyAlignment="1" applyProtection="1">
      <alignment horizontal="center" vertical="center" wrapText="1"/>
      <protection/>
    </xf>
    <xf numFmtId="0" fontId="4" fillId="13" borderId="10" xfId="0" applyFont="1" applyFill="1" applyBorder="1" applyAlignment="1">
      <alignment horizontal="left" wrapText="1"/>
    </xf>
    <xf numFmtId="0" fontId="4" fillId="10" borderId="10" xfId="0" applyFont="1" applyFill="1" applyBorder="1" applyAlignment="1">
      <alignment horizontal="justify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51" fillId="4" borderId="0" xfId="0" applyNumberFormat="1" applyFont="1" applyFill="1" applyAlignment="1">
      <alignment/>
    </xf>
    <xf numFmtId="0" fontId="6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right" wrapText="1"/>
    </xf>
    <xf numFmtId="0" fontId="53" fillId="0" borderId="10" xfId="0" applyFont="1" applyFill="1" applyBorder="1" applyAlignment="1">
      <alignment horizontal="justify" wrapText="1"/>
    </xf>
    <xf numFmtId="0" fontId="54" fillId="0" borderId="10" xfId="0" applyFont="1" applyFill="1" applyBorder="1" applyAlignment="1">
      <alignment horizontal="right" wrapText="1"/>
    </xf>
    <xf numFmtId="0" fontId="55" fillId="0" borderId="10" xfId="0" applyFont="1" applyFill="1" applyBorder="1" applyAlignment="1">
      <alignment horizontal="justify" wrapText="1"/>
    </xf>
    <xf numFmtId="4" fontId="51" fillId="0" borderId="0" xfId="0" applyNumberFormat="1" applyFont="1" applyFill="1" applyAlignment="1">
      <alignment/>
    </xf>
    <xf numFmtId="173" fontId="2" fillId="34" borderId="10" xfId="0" applyNumberFormat="1" applyFont="1" applyFill="1" applyBorder="1" applyAlignment="1" applyProtection="1">
      <alignment horizontal="center" vertical="center" wrapText="1"/>
      <protection/>
    </xf>
    <xf numFmtId="173" fontId="2" fillId="13" borderId="10" xfId="0" applyNumberFormat="1" applyFont="1" applyFill="1" applyBorder="1" applyAlignment="1" applyProtection="1">
      <alignment horizontal="center" vertical="center" wrapText="1"/>
      <protection/>
    </xf>
    <xf numFmtId="173" fontId="2" fillId="13" borderId="10" xfId="0" applyNumberFormat="1" applyFont="1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wrapText="1"/>
    </xf>
    <xf numFmtId="173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wrapText="1"/>
    </xf>
    <xf numFmtId="2" fontId="2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4" fontId="51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173" fontId="2" fillId="33" borderId="10" xfId="0" applyNumberFormat="1" applyFont="1" applyFill="1" applyBorder="1" applyAlignment="1" applyProtection="1">
      <alignment horizontal="center" vertical="center" wrapText="1"/>
      <protection/>
    </xf>
    <xf numFmtId="173" fontId="2" fillId="33" borderId="10" xfId="0" applyNumberFormat="1" applyFont="1" applyFill="1" applyBorder="1" applyAlignment="1">
      <alignment horizontal="center" vertical="center" textRotation="90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wrapText="1"/>
      <protection/>
    </xf>
    <xf numFmtId="173" fontId="2" fillId="33" borderId="10" xfId="0" applyNumberFormat="1" applyFont="1" applyFill="1" applyBorder="1" applyAlignment="1" applyProtection="1">
      <alignment vertical="center" wrapText="1"/>
      <protection/>
    </xf>
    <xf numFmtId="2" fontId="2" fillId="33" borderId="10" xfId="0" applyNumberFormat="1" applyFont="1" applyFill="1" applyBorder="1" applyAlignment="1" applyProtection="1">
      <alignment horizontal="left" vertical="center" wrapText="1"/>
      <protection/>
    </xf>
    <xf numFmtId="2" fontId="4" fillId="33" borderId="10" xfId="0" applyNumberFormat="1" applyFont="1" applyFill="1" applyBorder="1" applyAlignment="1">
      <alignment horizont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vertical="top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173" fontId="2" fillId="33" borderId="13" xfId="0" applyNumberFormat="1" applyFont="1" applyFill="1" applyBorder="1" applyAlignment="1">
      <alignment horizontal="center" vertical="center" wrapText="1"/>
    </xf>
    <xf numFmtId="173" fontId="2" fillId="33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7"/>
  <sheetViews>
    <sheetView showGridLines="0" tabSelected="1" view="pageBreakPreview" zoomScale="70" zoomScaleSheetLayoutView="70" workbookViewId="0" topLeftCell="A1">
      <pane xSplit="12" ySplit="10" topLeftCell="M173" activePane="bottomRight" state="frozen"/>
      <selection pane="topLeft" activeCell="A1" sqref="A1"/>
      <selection pane="topRight" activeCell="M1" sqref="M1"/>
      <selection pane="bottomLeft" activeCell="A16" sqref="A16"/>
      <selection pane="bottomRight" activeCell="B113" sqref="B113"/>
    </sheetView>
  </sheetViews>
  <sheetFormatPr defaultColWidth="9.140625" defaultRowHeight="12.75"/>
  <cols>
    <col min="1" max="1" width="66.7109375" style="3" customWidth="1"/>
    <col min="2" max="2" width="12.57421875" style="3" customWidth="1"/>
    <col min="3" max="5" width="10.57421875" style="3" customWidth="1"/>
    <col min="6" max="6" width="12.421875" style="3" customWidth="1"/>
    <col min="7" max="7" width="10.57421875" style="3" customWidth="1"/>
    <col min="8" max="19" width="11.140625" style="19" customWidth="1"/>
    <col min="20" max="23" width="11.140625" style="1" customWidth="1"/>
    <col min="24" max="30" width="11.140625" style="20" customWidth="1"/>
    <col min="31" max="31" width="11.140625" style="1" customWidth="1"/>
    <col min="32" max="32" width="64.421875" style="3" customWidth="1"/>
    <col min="33" max="33" width="15.00390625" style="4" customWidth="1"/>
    <col min="34" max="35" width="14.7109375" style="4" customWidth="1"/>
    <col min="36" max="16384" width="9.140625" style="4" customWidth="1"/>
  </cols>
  <sheetData>
    <row r="1" spans="1:32" ht="21.75" customHeight="1">
      <c r="A1" s="99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24" customHeight="1">
      <c r="A2" s="99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1:32" ht="62.25" customHeight="1">
      <c r="A3" s="100" t="s">
        <v>77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</row>
    <row r="4" spans="1:32" ht="21" customHeight="1">
      <c r="A4" s="102" t="s">
        <v>14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</row>
    <row r="5" spans="1:32" s="2" customFormat="1" ht="31.5" customHeight="1">
      <c r="A5" s="101" t="s">
        <v>5</v>
      </c>
      <c r="B5" s="78" t="s">
        <v>46</v>
      </c>
      <c r="C5" s="78" t="s">
        <v>79</v>
      </c>
      <c r="D5" s="78" t="s">
        <v>80</v>
      </c>
      <c r="E5" s="78" t="s">
        <v>81</v>
      </c>
      <c r="F5" s="93" t="s">
        <v>43</v>
      </c>
      <c r="G5" s="93"/>
      <c r="H5" s="81" t="s">
        <v>0</v>
      </c>
      <c r="I5" s="82"/>
      <c r="J5" s="81" t="s">
        <v>1</v>
      </c>
      <c r="K5" s="82"/>
      <c r="L5" s="106" t="s">
        <v>2</v>
      </c>
      <c r="M5" s="107"/>
      <c r="N5" s="81" t="s">
        <v>3</v>
      </c>
      <c r="O5" s="82"/>
      <c r="P5" s="81" t="s">
        <v>4</v>
      </c>
      <c r="Q5" s="82"/>
      <c r="R5" s="81" t="s">
        <v>6</v>
      </c>
      <c r="S5" s="82"/>
      <c r="T5" s="81" t="s">
        <v>7</v>
      </c>
      <c r="U5" s="82"/>
      <c r="V5" s="81" t="s">
        <v>8</v>
      </c>
      <c r="W5" s="82"/>
      <c r="X5" s="81" t="s">
        <v>9</v>
      </c>
      <c r="Y5" s="82"/>
      <c r="Z5" s="81" t="s">
        <v>10</v>
      </c>
      <c r="AA5" s="82"/>
      <c r="AB5" s="81" t="s">
        <v>11</v>
      </c>
      <c r="AC5" s="82"/>
      <c r="AD5" s="93" t="s">
        <v>12</v>
      </c>
      <c r="AE5" s="93"/>
      <c r="AF5" s="101" t="s">
        <v>16</v>
      </c>
    </row>
    <row r="6" spans="1:32" s="2" customFormat="1" ht="84" customHeight="1">
      <c r="A6" s="101"/>
      <c r="B6" s="79"/>
      <c r="C6" s="80"/>
      <c r="D6" s="80"/>
      <c r="E6" s="80"/>
      <c r="F6" s="41" t="s">
        <v>41</v>
      </c>
      <c r="G6" s="41" t="s">
        <v>42</v>
      </c>
      <c r="H6" s="12" t="s">
        <v>13</v>
      </c>
      <c r="I6" s="12" t="s">
        <v>15</v>
      </c>
      <c r="J6" s="12" t="s">
        <v>13</v>
      </c>
      <c r="K6" s="12" t="s">
        <v>15</v>
      </c>
      <c r="L6" s="72" t="s">
        <v>13</v>
      </c>
      <c r="M6" s="72" t="s">
        <v>15</v>
      </c>
      <c r="N6" s="12" t="s">
        <v>13</v>
      </c>
      <c r="O6" s="12" t="s">
        <v>15</v>
      </c>
      <c r="P6" s="12" t="s">
        <v>13</v>
      </c>
      <c r="Q6" s="12" t="s">
        <v>15</v>
      </c>
      <c r="R6" s="12" t="s">
        <v>13</v>
      </c>
      <c r="S6" s="12" t="s">
        <v>15</v>
      </c>
      <c r="T6" s="12" t="s">
        <v>13</v>
      </c>
      <c r="U6" s="12" t="s">
        <v>15</v>
      </c>
      <c r="V6" s="12" t="s">
        <v>13</v>
      </c>
      <c r="W6" s="12" t="s">
        <v>15</v>
      </c>
      <c r="X6" s="12" t="s">
        <v>13</v>
      </c>
      <c r="Y6" s="12" t="s">
        <v>15</v>
      </c>
      <c r="Z6" s="12" t="s">
        <v>13</v>
      </c>
      <c r="AA6" s="12" t="s">
        <v>15</v>
      </c>
      <c r="AB6" s="12" t="s">
        <v>13</v>
      </c>
      <c r="AC6" s="12" t="s">
        <v>15</v>
      </c>
      <c r="AD6" s="12" t="s">
        <v>13</v>
      </c>
      <c r="AE6" s="12" t="s">
        <v>15</v>
      </c>
      <c r="AF6" s="101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73">
        <v>12</v>
      </c>
      <c r="M7" s="73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</row>
    <row r="8" spans="1:32" s="30" customFormat="1" ht="39.75" customHeight="1">
      <c r="A8" s="28" t="s">
        <v>24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74"/>
      <c r="M8" s="74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42"/>
    </row>
    <row r="9" spans="1:32" s="7" customFormat="1" ht="49.5">
      <c r="A9" s="33" t="s">
        <v>33</v>
      </c>
      <c r="B9" s="33"/>
      <c r="C9" s="33"/>
      <c r="D9" s="33"/>
      <c r="E9" s="33"/>
      <c r="F9" s="33"/>
      <c r="G9" s="33"/>
      <c r="H9" s="34"/>
      <c r="I9" s="34"/>
      <c r="J9" s="34"/>
      <c r="K9" s="34"/>
      <c r="L9" s="75"/>
      <c r="M9" s="75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3"/>
    </row>
    <row r="10" spans="1:32" s="7" customFormat="1" ht="109.5" customHeight="1">
      <c r="A10" s="13" t="s">
        <v>25</v>
      </c>
      <c r="B10" s="16"/>
      <c r="C10" s="16"/>
      <c r="D10" s="16"/>
      <c r="E10" s="16"/>
      <c r="F10" s="16"/>
      <c r="G10" s="16"/>
      <c r="H10" s="17"/>
      <c r="I10" s="17"/>
      <c r="J10" s="17"/>
      <c r="K10" s="17"/>
      <c r="L10" s="71"/>
      <c r="M10" s="71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83" t="s">
        <v>82</v>
      </c>
    </row>
    <row r="11" spans="1:35" s="7" customFormat="1" ht="15.75" customHeight="1">
      <c r="A11" s="8" t="s">
        <v>20</v>
      </c>
      <c r="B11" s="25">
        <f>B12+B13++++B14+B16</f>
        <v>855.2</v>
      </c>
      <c r="C11" s="25">
        <f>C12+C13+C14+C16</f>
        <v>3.3</v>
      </c>
      <c r="D11" s="25">
        <f>D12+D13+D14+D16</f>
        <v>3.2837</v>
      </c>
      <c r="E11" s="25">
        <f>E12+E13+E14+E16</f>
        <v>3.2837</v>
      </c>
      <c r="F11" s="25">
        <f>E11/B11*100</f>
        <v>0.38396866230121607</v>
      </c>
      <c r="G11" s="25">
        <f>D11/C11*100</f>
        <v>99.50606060606061</v>
      </c>
      <c r="H11" s="25">
        <f>H12+H13+H14+H16</f>
        <v>0</v>
      </c>
      <c r="I11" s="25">
        <f aca="true" t="shared" si="0" ref="I11:AE11">I12+I13+I14+I16</f>
        <v>0</v>
      </c>
      <c r="J11" s="25">
        <f t="shared" si="0"/>
        <v>3.3</v>
      </c>
      <c r="K11" s="25">
        <f t="shared" si="0"/>
        <v>3.2837</v>
      </c>
      <c r="L11" s="66">
        <f t="shared" si="0"/>
        <v>0</v>
      </c>
      <c r="M11" s="66">
        <f t="shared" si="0"/>
        <v>0</v>
      </c>
      <c r="N11" s="25">
        <f t="shared" si="0"/>
        <v>228.8</v>
      </c>
      <c r="O11" s="25">
        <f t="shared" si="0"/>
        <v>0</v>
      </c>
      <c r="P11" s="25">
        <f t="shared" si="0"/>
        <v>0</v>
      </c>
      <c r="Q11" s="25">
        <f t="shared" si="0"/>
        <v>0</v>
      </c>
      <c r="R11" s="25">
        <f t="shared" si="0"/>
        <v>0</v>
      </c>
      <c r="S11" s="25">
        <f t="shared" si="0"/>
        <v>0</v>
      </c>
      <c r="T11" s="25">
        <f>T12+T13+T14+T16</f>
        <v>205.5</v>
      </c>
      <c r="U11" s="25">
        <f t="shared" si="0"/>
        <v>0</v>
      </c>
      <c r="V11" s="25">
        <f t="shared" si="0"/>
        <v>0</v>
      </c>
      <c r="W11" s="25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208.8</v>
      </c>
      <c r="AA11" s="25">
        <f t="shared" si="0"/>
        <v>0</v>
      </c>
      <c r="AB11" s="25">
        <f t="shared" si="0"/>
        <v>0</v>
      </c>
      <c r="AC11" s="25">
        <f t="shared" si="0"/>
        <v>0</v>
      </c>
      <c r="AD11" s="25">
        <f t="shared" si="0"/>
        <v>208.8</v>
      </c>
      <c r="AE11" s="25">
        <f t="shared" si="0"/>
        <v>0</v>
      </c>
      <c r="AF11" s="84"/>
      <c r="AG11" s="50">
        <f>H11+J11+L11+N11+P11+R11+T11+V11+X11+Z11+AB11+AD11</f>
        <v>855.2</v>
      </c>
      <c r="AH11" s="50">
        <f>H11+J11</f>
        <v>3.3</v>
      </c>
      <c r="AI11" s="50">
        <f>I11+K11</f>
        <v>3.2837</v>
      </c>
    </row>
    <row r="12" spans="1:35" s="7" customFormat="1" ht="16.5">
      <c r="A12" s="8" t="s">
        <v>18</v>
      </c>
      <c r="B12" s="25"/>
      <c r="C12" s="25"/>
      <c r="D12" s="25"/>
      <c r="E12" s="25"/>
      <c r="F12" s="25"/>
      <c r="G12" s="25"/>
      <c r="H12" s="26"/>
      <c r="I12" s="26"/>
      <c r="J12" s="26"/>
      <c r="K12" s="26"/>
      <c r="L12" s="70"/>
      <c r="M12" s="70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7"/>
      <c r="AF12" s="84"/>
      <c r="AG12" s="50">
        <f aca="true" t="shared" si="1" ref="AG12:AG68">H12+J12+L12+N12+P12+R12+T12+V12+X12+Z12+AB12+AD12</f>
        <v>0</v>
      </c>
      <c r="AH12" s="50">
        <f aca="true" t="shared" si="2" ref="AH12:AH68">H12+J12</f>
        <v>0</v>
      </c>
      <c r="AI12" s="50">
        <f aca="true" t="shared" si="3" ref="AI12:AI68">I12+K12</f>
        <v>0</v>
      </c>
    </row>
    <row r="13" spans="1:35" s="7" customFormat="1" ht="33">
      <c r="A13" s="9" t="s">
        <v>22</v>
      </c>
      <c r="B13" s="25">
        <f>H13+J13+L13+N13+P13+R13+T13+V13+X13+Z13+AB13+AD13</f>
        <v>154.2</v>
      </c>
      <c r="C13" s="25">
        <f>H13+J13+L13</f>
        <v>0</v>
      </c>
      <c r="D13" s="25">
        <f>I13+K13+M13+O13+Q13+S13+U13+W13+Y13+AA13+AC13</f>
        <v>0</v>
      </c>
      <c r="E13" s="25">
        <f>I13+K13+M13+O13+Q13+S13+U13+W13+Y13+AA13+AC13+AE13</f>
        <v>0</v>
      </c>
      <c r="F13" s="25">
        <f>E13/B13*100</f>
        <v>0</v>
      </c>
      <c r="G13" s="25" t="e">
        <f>D13/C13*100</f>
        <v>#DIV/0!</v>
      </c>
      <c r="H13" s="26">
        <v>0</v>
      </c>
      <c r="I13" s="26">
        <v>0</v>
      </c>
      <c r="J13" s="26">
        <v>0</v>
      </c>
      <c r="K13" s="26">
        <v>0</v>
      </c>
      <c r="L13" s="70">
        <v>0</v>
      </c>
      <c r="M13" s="70">
        <v>0</v>
      </c>
      <c r="N13" s="26">
        <v>104.4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49.8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17">
        <v>0</v>
      </c>
      <c r="AF13" s="84"/>
      <c r="AG13" s="57">
        <f t="shared" si="1"/>
        <v>154.2</v>
      </c>
      <c r="AH13" s="57">
        <f t="shared" si="2"/>
        <v>0</v>
      </c>
      <c r="AI13" s="57">
        <f t="shared" si="3"/>
        <v>0</v>
      </c>
    </row>
    <row r="14" spans="1:35" s="7" customFormat="1" ht="16.5">
      <c r="A14" s="8" t="s">
        <v>17</v>
      </c>
      <c r="B14" s="25">
        <f>H14+J14+L14+N14+P14+R14+T14+V14+X14+Z14+AB14+AD14</f>
        <v>701</v>
      </c>
      <c r="C14" s="25">
        <f>H14+J14+L14</f>
        <v>3.3</v>
      </c>
      <c r="D14" s="25">
        <f>I14+K14+M14+O14+Q14+S14+U14+W14+Y14+AA14+AC14+AE14</f>
        <v>3.2837</v>
      </c>
      <c r="E14" s="25">
        <f>I14+K14+M14+O14+Q14+S14+U14+W14+Y14+AA14+AC14+AE14</f>
        <v>3.2837</v>
      </c>
      <c r="F14" s="25">
        <f>E14/B14*100</f>
        <v>0.4684308131241084</v>
      </c>
      <c r="G14" s="25">
        <f>D14/C14*100</f>
        <v>99.50606060606061</v>
      </c>
      <c r="H14" s="26">
        <v>0</v>
      </c>
      <c r="I14" s="26">
        <v>0</v>
      </c>
      <c r="J14" s="26">
        <v>3.3</v>
      </c>
      <c r="K14" s="26">
        <v>3.2837</v>
      </c>
      <c r="L14" s="70">
        <v>0</v>
      </c>
      <c r="M14" s="70">
        <v>0</v>
      </c>
      <c r="N14" s="26">
        <v>124.4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155.7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208.8</v>
      </c>
      <c r="AA14" s="26">
        <v>0</v>
      </c>
      <c r="AB14" s="26">
        <v>0</v>
      </c>
      <c r="AC14" s="26">
        <v>0</v>
      </c>
      <c r="AD14" s="26">
        <v>208.8</v>
      </c>
      <c r="AE14" s="17">
        <v>0</v>
      </c>
      <c r="AF14" s="84"/>
      <c r="AG14" s="57">
        <f t="shared" si="1"/>
        <v>701</v>
      </c>
      <c r="AH14" s="57">
        <f t="shared" si="2"/>
        <v>3.3</v>
      </c>
      <c r="AI14" s="57">
        <f t="shared" si="3"/>
        <v>3.2837</v>
      </c>
    </row>
    <row r="15" spans="1:35" s="7" customFormat="1" ht="33">
      <c r="A15" s="10" t="s">
        <v>23</v>
      </c>
      <c r="B15" s="25">
        <f>H15+J15+L15+N15+P15+R15+T15+V15+X15+Z15+AB15+AD15</f>
        <v>154.2</v>
      </c>
      <c r="C15" s="25">
        <f>H15+J15</f>
        <v>0</v>
      </c>
      <c r="D15" s="25">
        <f>I15+K15+M15+O15+Q15+S15+U15+W15+Y15+AA15+AC15</f>
        <v>0</v>
      </c>
      <c r="E15" s="25">
        <f>I15+K15+M15+O15+Q15+S15+U15+W15+Y15+AA15+AC15+AE15</f>
        <v>0</v>
      </c>
      <c r="F15" s="25">
        <f>E15/B15*100</f>
        <v>0</v>
      </c>
      <c r="G15" s="25" t="e">
        <f>D15/C15*100</f>
        <v>#DIV/0!</v>
      </c>
      <c r="H15" s="26">
        <v>0</v>
      </c>
      <c r="I15" s="26">
        <v>0</v>
      </c>
      <c r="J15" s="26">
        <v>0</v>
      </c>
      <c r="K15" s="26">
        <v>0</v>
      </c>
      <c r="L15" s="70">
        <v>0</v>
      </c>
      <c r="M15" s="70">
        <v>0</v>
      </c>
      <c r="N15" s="26">
        <v>104.4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49.8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17">
        <v>0</v>
      </c>
      <c r="AF15" s="84"/>
      <c r="AG15" s="57">
        <f t="shared" si="1"/>
        <v>154.2</v>
      </c>
      <c r="AH15" s="57">
        <f t="shared" si="2"/>
        <v>0</v>
      </c>
      <c r="AI15" s="57">
        <f t="shared" si="3"/>
        <v>0</v>
      </c>
    </row>
    <row r="16" spans="1:35" s="7" customFormat="1" ht="16.5">
      <c r="A16" s="8" t="s">
        <v>19</v>
      </c>
      <c r="B16" s="25"/>
      <c r="C16" s="25"/>
      <c r="D16" s="25"/>
      <c r="E16" s="25"/>
      <c r="F16" s="25"/>
      <c r="G16" s="25"/>
      <c r="H16" s="26"/>
      <c r="I16" s="26"/>
      <c r="J16" s="26"/>
      <c r="K16" s="26"/>
      <c r="L16" s="70"/>
      <c r="M16" s="70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7"/>
      <c r="AF16" s="85"/>
      <c r="AG16" s="50">
        <f t="shared" si="1"/>
        <v>0</v>
      </c>
      <c r="AH16" s="50">
        <f t="shared" si="2"/>
        <v>0</v>
      </c>
      <c r="AI16" s="50">
        <f t="shared" si="3"/>
        <v>0</v>
      </c>
    </row>
    <row r="17" spans="1:35" s="7" customFormat="1" ht="64.5" customHeight="1">
      <c r="A17" s="13" t="s">
        <v>26</v>
      </c>
      <c r="B17" s="25"/>
      <c r="C17" s="25"/>
      <c r="D17" s="25"/>
      <c r="E17" s="25"/>
      <c r="F17" s="25"/>
      <c r="G17" s="25"/>
      <c r="H17" s="26"/>
      <c r="I17" s="26"/>
      <c r="J17" s="26"/>
      <c r="K17" s="26"/>
      <c r="L17" s="70"/>
      <c r="M17" s="70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17"/>
      <c r="AF17" s="52" t="s">
        <v>83</v>
      </c>
      <c r="AG17" s="50">
        <f t="shared" si="1"/>
        <v>0</v>
      </c>
      <c r="AH17" s="50">
        <f t="shared" si="2"/>
        <v>0</v>
      </c>
      <c r="AI17" s="50">
        <f t="shared" si="3"/>
        <v>0</v>
      </c>
    </row>
    <row r="18" spans="1:35" s="7" customFormat="1" ht="16.5">
      <c r="A18" s="8" t="s">
        <v>20</v>
      </c>
      <c r="B18" s="25">
        <f>B19+B20+B21+B23</f>
        <v>479.8</v>
      </c>
      <c r="C18" s="25">
        <f>C19+C20+C21+C23</f>
        <v>479.8</v>
      </c>
      <c r="D18" s="25">
        <f>D19+D20+D21+D23</f>
        <v>0</v>
      </c>
      <c r="E18" s="25">
        <f>E19+E20+E21+E23</f>
        <v>0</v>
      </c>
      <c r="F18" s="25">
        <f aca="true" t="shared" si="4" ref="F18:F23">E18/B18*100</f>
        <v>0</v>
      </c>
      <c r="G18" s="25">
        <f aca="true" t="shared" si="5" ref="G18:G23">D18/C18*100</f>
        <v>0</v>
      </c>
      <c r="H18" s="25">
        <f aca="true" t="shared" si="6" ref="H18:AE18">H19+H20+H21+H23</f>
        <v>0</v>
      </c>
      <c r="I18" s="25">
        <f t="shared" si="6"/>
        <v>0</v>
      </c>
      <c r="J18" s="25">
        <f t="shared" si="6"/>
        <v>0</v>
      </c>
      <c r="K18" s="25">
        <f t="shared" si="6"/>
        <v>0</v>
      </c>
      <c r="L18" s="66">
        <f t="shared" si="6"/>
        <v>479.8</v>
      </c>
      <c r="M18" s="66">
        <f t="shared" si="6"/>
        <v>0</v>
      </c>
      <c r="N18" s="25">
        <f t="shared" si="6"/>
        <v>0</v>
      </c>
      <c r="O18" s="25">
        <f t="shared" si="6"/>
        <v>0</v>
      </c>
      <c r="P18" s="25">
        <f t="shared" si="6"/>
        <v>0</v>
      </c>
      <c r="Q18" s="25">
        <f t="shared" si="6"/>
        <v>0</v>
      </c>
      <c r="R18" s="25">
        <f t="shared" si="6"/>
        <v>0</v>
      </c>
      <c r="S18" s="25">
        <f t="shared" si="6"/>
        <v>0</v>
      </c>
      <c r="T18" s="25">
        <f t="shared" si="6"/>
        <v>0</v>
      </c>
      <c r="U18" s="25">
        <f t="shared" si="6"/>
        <v>0</v>
      </c>
      <c r="V18" s="25">
        <f t="shared" si="6"/>
        <v>0</v>
      </c>
      <c r="W18" s="25">
        <f t="shared" si="6"/>
        <v>0</v>
      </c>
      <c r="X18" s="25">
        <f t="shared" si="6"/>
        <v>0</v>
      </c>
      <c r="Y18" s="25">
        <f t="shared" si="6"/>
        <v>0</v>
      </c>
      <c r="Z18" s="25">
        <f t="shared" si="6"/>
        <v>0</v>
      </c>
      <c r="AA18" s="25">
        <f t="shared" si="6"/>
        <v>0</v>
      </c>
      <c r="AB18" s="25">
        <f t="shared" si="6"/>
        <v>0</v>
      </c>
      <c r="AC18" s="25">
        <f t="shared" si="6"/>
        <v>0</v>
      </c>
      <c r="AD18" s="25">
        <f t="shared" si="6"/>
        <v>0</v>
      </c>
      <c r="AE18" s="25">
        <f t="shared" si="6"/>
        <v>0</v>
      </c>
      <c r="AF18" s="64"/>
      <c r="AG18" s="50">
        <f t="shared" si="1"/>
        <v>479.8</v>
      </c>
      <c r="AH18" s="50">
        <f t="shared" si="2"/>
        <v>0</v>
      </c>
      <c r="AI18" s="50">
        <f t="shared" si="3"/>
        <v>0</v>
      </c>
    </row>
    <row r="19" spans="1:35" s="7" customFormat="1" ht="16.5">
      <c r="A19" s="8" t="s">
        <v>18</v>
      </c>
      <c r="B19" s="25">
        <f>H19+J19+L19+N19+P19+R19+T19+V19+X19+Z19+AB19+AD19</f>
        <v>0</v>
      </c>
      <c r="C19" s="25">
        <f>H19+J19+L19</f>
        <v>0</v>
      </c>
      <c r="D19" s="25">
        <f>I19+K19</f>
        <v>0</v>
      </c>
      <c r="E19" s="25">
        <f>I19+K19</f>
        <v>0</v>
      </c>
      <c r="F19" s="25" t="e">
        <f t="shared" si="4"/>
        <v>#DIV/0!</v>
      </c>
      <c r="G19" s="25" t="e">
        <f t="shared" si="5"/>
        <v>#DIV/0!</v>
      </c>
      <c r="H19" s="25">
        <v>0</v>
      </c>
      <c r="I19" s="25">
        <v>0</v>
      </c>
      <c r="J19" s="25">
        <v>0</v>
      </c>
      <c r="K19" s="25">
        <v>0</v>
      </c>
      <c r="L19" s="66">
        <v>0</v>
      </c>
      <c r="M19" s="66">
        <v>0</v>
      </c>
      <c r="N19" s="25">
        <v>0</v>
      </c>
      <c r="O19" s="25"/>
      <c r="P19" s="25">
        <v>0</v>
      </c>
      <c r="Q19" s="25"/>
      <c r="R19" s="25">
        <v>0</v>
      </c>
      <c r="S19" s="25"/>
      <c r="T19" s="25">
        <v>0</v>
      </c>
      <c r="U19" s="25"/>
      <c r="V19" s="25">
        <v>0</v>
      </c>
      <c r="W19" s="25"/>
      <c r="X19" s="25">
        <v>0</v>
      </c>
      <c r="Y19" s="25"/>
      <c r="Z19" s="25">
        <v>0</v>
      </c>
      <c r="AA19" s="25"/>
      <c r="AB19" s="25">
        <v>0</v>
      </c>
      <c r="AC19" s="25"/>
      <c r="AD19" s="25">
        <v>0</v>
      </c>
      <c r="AE19" s="25"/>
      <c r="AF19" s="64"/>
      <c r="AG19" s="50">
        <f t="shared" si="1"/>
        <v>0</v>
      </c>
      <c r="AH19" s="50">
        <f t="shared" si="2"/>
        <v>0</v>
      </c>
      <c r="AI19" s="50">
        <f t="shared" si="3"/>
        <v>0</v>
      </c>
    </row>
    <row r="20" spans="1:35" s="7" customFormat="1" ht="33">
      <c r="A20" s="8" t="s">
        <v>22</v>
      </c>
      <c r="B20" s="25">
        <f>H20+J20+L20+N20+P20+R20+T20+V20+X20+Z20+AB20+AD20</f>
        <v>239.9</v>
      </c>
      <c r="C20" s="25">
        <f>H20+J20+L20</f>
        <v>239.9</v>
      </c>
      <c r="D20" s="25">
        <f>I20+K20</f>
        <v>0</v>
      </c>
      <c r="E20" s="25">
        <f>I20+K20</f>
        <v>0</v>
      </c>
      <c r="F20" s="25">
        <f t="shared" si="4"/>
        <v>0</v>
      </c>
      <c r="G20" s="25">
        <f t="shared" si="5"/>
        <v>0</v>
      </c>
      <c r="H20" s="25">
        <v>0</v>
      </c>
      <c r="I20" s="25">
        <v>0</v>
      </c>
      <c r="J20" s="25">
        <v>0</v>
      </c>
      <c r="K20" s="25">
        <v>0</v>
      </c>
      <c r="L20" s="66">
        <v>239.9</v>
      </c>
      <c r="M20" s="66">
        <v>0</v>
      </c>
      <c r="N20" s="25">
        <v>0</v>
      </c>
      <c r="O20" s="25"/>
      <c r="P20" s="25">
        <v>0</v>
      </c>
      <c r="Q20" s="25"/>
      <c r="R20" s="25">
        <v>0</v>
      </c>
      <c r="S20" s="25"/>
      <c r="T20" s="25">
        <v>0</v>
      </c>
      <c r="U20" s="25"/>
      <c r="V20" s="25">
        <v>0</v>
      </c>
      <c r="W20" s="25"/>
      <c r="X20" s="25">
        <v>0</v>
      </c>
      <c r="Y20" s="25"/>
      <c r="Z20" s="25">
        <v>0</v>
      </c>
      <c r="AA20" s="25"/>
      <c r="AB20" s="25">
        <v>0</v>
      </c>
      <c r="AC20" s="25"/>
      <c r="AD20" s="25">
        <v>0</v>
      </c>
      <c r="AE20" s="25"/>
      <c r="AF20" s="64"/>
      <c r="AG20" s="50">
        <f t="shared" si="1"/>
        <v>239.9</v>
      </c>
      <c r="AH20" s="50">
        <f t="shared" si="2"/>
        <v>0</v>
      </c>
      <c r="AI20" s="50">
        <f t="shared" si="3"/>
        <v>0</v>
      </c>
    </row>
    <row r="21" spans="1:35" s="7" customFormat="1" ht="16.5">
      <c r="A21" s="8" t="s">
        <v>17</v>
      </c>
      <c r="B21" s="25">
        <f>H21+J21+L21+N21+P21+R21+T21+V21+X21+Z21+AB21+AD21</f>
        <v>239.9</v>
      </c>
      <c r="C21" s="25">
        <f>H21+J21+L21</f>
        <v>239.9</v>
      </c>
      <c r="D21" s="25">
        <f>I21+K21</f>
        <v>0</v>
      </c>
      <c r="E21" s="25">
        <f>I21+K21</f>
        <v>0</v>
      </c>
      <c r="F21" s="25">
        <f t="shared" si="4"/>
        <v>0</v>
      </c>
      <c r="G21" s="25">
        <f t="shared" si="5"/>
        <v>0</v>
      </c>
      <c r="H21" s="25">
        <v>0</v>
      </c>
      <c r="I21" s="25">
        <v>0</v>
      </c>
      <c r="J21" s="25">
        <v>0</v>
      </c>
      <c r="K21" s="25">
        <v>0</v>
      </c>
      <c r="L21" s="66">
        <v>239.9</v>
      </c>
      <c r="M21" s="66">
        <v>0</v>
      </c>
      <c r="N21" s="25">
        <v>0</v>
      </c>
      <c r="O21" s="25"/>
      <c r="P21" s="25">
        <v>0</v>
      </c>
      <c r="Q21" s="25"/>
      <c r="R21" s="25">
        <v>0</v>
      </c>
      <c r="S21" s="25"/>
      <c r="T21" s="25">
        <v>0</v>
      </c>
      <c r="U21" s="25"/>
      <c r="V21" s="25">
        <v>0</v>
      </c>
      <c r="W21" s="25"/>
      <c r="X21" s="25">
        <v>0</v>
      </c>
      <c r="Y21" s="25"/>
      <c r="Z21" s="25">
        <v>0</v>
      </c>
      <c r="AA21" s="25"/>
      <c r="AB21" s="25">
        <v>0</v>
      </c>
      <c r="AC21" s="25"/>
      <c r="AD21" s="25">
        <v>0</v>
      </c>
      <c r="AE21" s="25"/>
      <c r="AF21" s="64"/>
      <c r="AG21" s="50">
        <f t="shared" si="1"/>
        <v>239.9</v>
      </c>
      <c r="AH21" s="50">
        <f t="shared" si="2"/>
        <v>0</v>
      </c>
      <c r="AI21" s="50">
        <f t="shared" si="3"/>
        <v>0</v>
      </c>
    </row>
    <row r="22" spans="1:35" s="7" customFormat="1" ht="33">
      <c r="A22" s="8" t="s">
        <v>23</v>
      </c>
      <c r="B22" s="25">
        <f>H22+J22+L22+N22+P22+R22+T22+V22+X22+Z22+AB22+AD22</f>
        <v>239.9</v>
      </c>
      <c r="C22" s="25">
        <f>H22+J22+L22</f>
        <v>239.9</v>
      </c>
      <c r="D22" s="25">
        <f>I22+K22</f>
        <v>0</v>
      </c>
      <c r="E22" s="25">
        <f>I22+K22</f>
        <v>0</v>
      </c>
      <c r="F22" s="25">
        <f t="shared" si="4"/>
        <v>0</v>
      </c>
      <c r="G22" s="25">
        <f t="shared" si="5"/>
        <v>0</v>
      </c>
      <c r="H22" s="25">
        <v>0</v>
      </c>
      <c r="I22" s="25">
        <v>0</v>
      </c>
      <c r="J22" s="25">
        <v>0</v>
      </c>
      <c r="K22" s="25">
        <v>0</v>
      </c>
      <c r="L22" s="66">
        <v>239.9</v>
      </c>
      <c r="M22" s="66">
        <v>0</v>
      </c>
      <c r="N22" s="25">
        <v>0</v>
      </c>
      <c r="O22" s="25"/>
      <c r="P22" s="25">
        <v>0</v>
      </c>
      <c r="Q22" s="25"/>
      <c r="R22" s="25">
        <v>0</v>
      </c>
      <c r="S22" s="25"/>
      <c r="T22" s="25">
        <v>0</v>
      </c>
      <c r="U22" s="25"/>
      <c r="V22" s="25">
        <v>0</v>
      </c>
      <c r="W22" s="25"/>
      <c r="X22" s="25">
        <v>0</v>
      </c>
      <c r="Y22" s="25"/>
      <c r="Z22" s="25">
        <v>0</v>
      </c>
      <c r="AA22" s="25"/>
      <c r="AB22" s="25">
        <v>0</v>
      </c>
      <c r="AC22" s="25"/>
      <c r="AD22" s="25">
        <v>0</v>
      </c>
      <c r="AE22" s="25"/>
      <c r="AF22" s="64"/>
      <c r="AG22" s="50">
        <f t="shared" si="1"/>
        <v>239.9</v>
      </c>
      <c r="AH22" s="50">
        <f t="shared" si="2"/>
        <v>0</v>
      </c>
      <c r="AI22" s="50">
        <f t="shared" si="3"/>
        <v>0</v>
      </c>
    </row>
    <row r="23" spans="1:35" s="7" customFormat="1" ht="16.5">
      <c r="A23" s="8" t="s">
        <v>19</v>
      </c>
      <c r="B23" s="25">
        <f>H23+J23+L23+N23+P23+R23+T23+V23+X23+Z23+AB23+AD23</f>
        <v>0</v>
      </c>
      <c r="C23" s="25">
        <f>H23+J23+L23</f>
        <v>0</v>
      </c>
      <c r="D23" s="25">
        <f>I23+K23</f>
        <v>0</v>
      </c>
      <c r="E23" s="25">
        <f>I23+K23</f>
        <v>0</v>
      </c>
      <c r="F23" s="25" t="e">
        <f t="shared" si="4"/>
        <v>#DIV/0!</v>
      </c>
      <c r="G23" s="25" t="e">
        <f t="shared" si="5"/>
        <v>#DIV/0!</v>
      </c>
      <c r="H23" s="25">
        <v>0</v>
      </c>
      <c r="I23" s="25">
        <v>0</v>
      </c>
      <c r="J23" s="25">
        <v>0</v>
      </c>
      <c r="K23" s="25">
        <v>0</v>
      </c>
      <c r="L23" s="66">
        <v>0</v>
      </c>
      <c r="M23" s="66">
        <v>0</v>
      </c>
      <c r="N23" s="25">
        <v>0</v>
      </c>
      <c r="O23" s="25"/>
      <c r="P23" s="25">
        <v>0</v>
      </c>
      <c r="Q23" s="25"/>
      <c r="R23" s="25">
        <v>0</v>
      </c>
      <c r="S23" s="25"/>
      <c r="T23" s="25">
        <v>0</v>
      </c>
      <c r="U23" s="25"/>
      <c r="V23" s="25">
        <v>0</v>
      </c>
      <c r="W23" s="25"/>
      <c r="X23" s="25">
        <v>0</v>
      </c>
      <c r="Y23" s="25"/>
      <c r="Z23" s="25">
        <v>0</v>
      </c>
      <c r="AA23" s="25"/>
      <c r="AB23" s="25">
        <v>0</v>
      </c>
      <c r="AC23" s="25"/>
      <c r="AD23" s="25">
        <v>0</v>
      </c>
      <c r="AE23" s="25"/>
      <c r="AF23" s="64"/>
      <c r="AG23" s="50">
        <f t="shared" si="1"/>
        <v>0</v>
      </c>
      <c r="AH23" s="50">
        <f t="shared" si="2"/>
        <v>0</v>
      </c>
      <c r="AI23" s="50">
        <f t="shared" si="3"/>
        <v>0</v>
      </c>
    </row>
    <row r="24" spans="1:35" s="47" customFormat="1" ht="84" customHeight="1">
      <c r="A24" s="48" t="s">
        <v>48</v>
      </c>
      <c r="B24" s="49"/>
      <c r="C24" s="49"/>
      <c r="D24" s="49"/>
      <c r="E24" s="49"/>
      <c r="F24" s="49"/>
      <c r="G24" s="49"/>
      <c r="H24" s="45"/>
      <c r="I24" s="45"/>
      <c r="J24" s="45"/>
      <c r="K24" s="45"/>
      <c r="L24" s="76"/>
      <c r="M24" s="76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6"/>
      <c r="AF24" s="86" t="s">
        <v>78</v>
      </c>
      <c r="AG24" s="50">
        <f t="shared" si="1"/>
        <v>0</v>
      </c>
      <c r="AH24" s="50">
        <f t="shared" si="2"/>
        <v>0</v>
      </c>
      <c r="AI24" s="50">
        <f t="shared" si="3"/>
        <v>0</v>
      </c>
    </row>
    <row r="25" spans="1:35" s="7" customFormat="1" ht="16.5">
      <c r="A25" s="8" t="s">
        <v>20</v>
      </c>
      <c r="B25" s="25">
        <f>B26+B27+B28+B30</f>
        <v>9932.7</v>
      </c>
      <c r="C25" s="25">
        <f>C26+C27+C28+C30</f>
        <v>2325.89466</v>
      </c>
      <c r="D25" s="25">
        <f>D26+D27+D28+D30</f>
        <v>2142.56527</v>
      </c>
      <c r="E25" s="25">
        <f>E26+E27+E28+E30</f>
        <v>2142.56527</v>
      </c>
      <c r="F25" s="25">
        <f>E25/B25*100</f>
        <v>21.5708243478611</v>
      </c>
      <c r="G25" s="25">
        <f>D25/C25*100</f>
        <v>92.11789797909421</v>
      </c>
      <c r="H25" s="25">
        <f aca="true" t="shared" si="7" ref="H25:AE25">H26+H27+H28+H30</f>
        <v>635.49348</v>
      </c>
      <c r="I25" s="25">
        <f t="shared" si="7"/>
        <v>632.06201</v>
      </c>
      <c r="J25" s="25">
        <f t="shared" si="7"/>
        <v>845.20059</v>
      </c>
      <c r="K25" s="25">
        <f t="shared" si="7"/>
        <v>755.28179</v>
      </c>
      <c r="L25" s="66">
        <f t="shared" si="7"/>
        <v>845.20059</v>
      </c>
      <c r="M25" s="66">
        <f t="shared" si="7"/>
        <v>755.22147</v>
      </c>
      <c r="N25" s="25">
        <f t="shared" si="7"/>
        <v>845.20059</v>
      </c>
      <c r="O25" s="25">
        <f t="shared" si="7"/>
        <v>0</v>
      </c>
      <c r="P25" s="25">
        <f t="shared" si="7"/>
        <v>845.20059</v>
      </c>
      <c r="Q25" s="25">
        <f t="shared" si="7"/>
        <v>0</v>
      </c>
      <c r="R25" s="25">
        <f t="shared" si="7"/>
        <v>845.20059</v>
      </c>
      <c r="S25" s="25">
        <f t="shared" si="7"/>
        <v>0</v>
      </c>
      <c r="T25" s="25">
        <f t="shared" si="7"/>
        <v>845.20059</v>
      </c>
      <c r="U25" s="25">
        <f t="shared" si="7"/>
        <v>0</v>
      </c>
      <c r="V25" s="25">
        <f t="shared" si="7"/>
        <v>845.20059</v>
      </c>
      <c r="W25" s="25">
        <f>W26+W27+W28+W30</f>
        <v>0</v>
      </c>
      <c r="X25" s="25">
        <f t="shared" si="7"/>
        <v>845.20059</v>
      </c>
      <c r="Y25" s="25">
        <f t="shared" si="7"/>
        <v>0</v>
      </c>
      <c r="Z25" s="25">
        <f t="shared" si="7"/>
        <v>845.20059</v>
      </c>
      <c r="AA25" s="25">
        <f t="shared" si="7"/>
        <v>0</v>
      </c>
      <c r="AB25" s="25">
        <f t="shared" si="7"/>
        <v>845.20059</v>
      </c>
      <c r="AC25" s="25">
        <f t="shared" si="7"/>
        <v>0</v>
      </c>
      <c r="AD25" s="25">
        <f t="shared" si="7"/>
        <v>845.20062</v>
      </c>
      <c r="AE25" s="25">
        <f t="shared" si="7"/>
        <v>0</v>
      </c>
      <c r="AF25" s="89"/>
      <c r="AG25" s="50">
        <f t="shared" si="1"/>
        <v>9932.7</v>
      </c>
      <c r="AH25" s="50">
        <f t="shared" si="2"/>
        <v>1480.69407</v>
      </c>
      <c r="AI25" s="50">
        <f t="shared" si="3"/>
        <v>1387.3438</v>
      </c>
    </row>
    <row r="26" spans="1:35" s="7" customFormat="1" ht="16.5">
      <c r="A26" s="8" t="s">
        <v>18</v>
      </c>
      <c r="B26" s="25"/>
      <c r="C26" s="25"/>
      <c r="D26" s="25"/>
      <c r="E26" s="25"/>
      <c r="F26" s="25"/>
      <c r="G26" s="25"/>
      <c r="H26" s="26"/>
      <c r="I26" s="26"/>
      <c r="J26" s="26"/>
      <c r="K26" s="26"/>
      <c r="L26" s="70"/>
      <c r="M26" s="70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17"/>
      <c r="AF26" s="89"/>
      <c r="AG26" s="50">
        <f t="shared" si="1"/>
        <v>0</v>
      </c>
      <c r="AH26" s="50">
        <f t="shared" si="2"/>
        <v>0</v>
      </c>
      <c r="AI26" s="50">
        <f t="shared" si="3"/>
        <v>0</v>
      </c>
    </row>
    <row r="27" spans="1:35" s="7" customFormat="1" ht="33">
      <c r="A27" s="8" t="s">
        <v>22</v>
      </c>
      <c r="B27" s="25"/>
      <c r="C27" s="25"/>
      <c r="D27" s="25"/>
      <c r="E27" s="25"/>
      <c r="F27" s="25"/>
      <c r="G27" s="25"/>
      <c r="H27" s="26"/>
      <c r="I27" s="26"/>
      <c r="J27" s="26"/>
      <c r="K27" s="26"/>
      <c r="L27" s="70"/>
      <c r="M27" s="70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17"/>
      <c r="AF27" s="89"/>
      <c r="AG27" s="50">
        <f t="shared" si="1"/>
        <v>0</v>
      </c>
      <c r="AH27" s="50">
        <f t="shared" si="2"/>
        <v>0</v>
      </c>
      <c r="AI27" s="50">
        <f t="shared" si="3"/>
        <v>0</v>
      </c>
    </row>
    <row r="28" spans="1:35" s="7" customFormat="1" ht="16.5">
      <c r="A28" s="8" t="s">
        <v>17</v>
      </c>
      <c r="B28" s="25">
        <f>H28+J28+L28+N28+P28+R28++T28+V28+X28+Z28+AB28+AD28</f>
        <v>9932.7</v>
      </c>
      <c r="C28" s="25">
        <f>H28+J28+L28</f>
        <v>2325.89466</v>
      </c>
      <c r="D28" s="25">
        <f>I28+K28+M28+O28+Q28+S28+U28+W28+Y28+AA28+AC28+AE28</f>
        <v>2142.56527</v>
      </c>
      <c r="E28" s="25">
        <f>I28+K28+M28+O28+Q28+S28+U28+W28+Y28+AA28+AC28+AE28</f>
        <v>2142.56527</v>
      </c>
      <c r="F28" s="25">
        <f>E28/B28*100</f>
        <v>21.5708243478611</v>
      </c>
      <c r="G28" s="25">
        <f>D28/C28*100</f>
        <v>92.11789797909421</v>
      </c>
      <c r="H28" s="26">
        <v>635.49348</v>
      </c>
      <c r="I28" s="26">
        <v>632.06201</v>
      </c>
      <c r="J28" s="26">
        <v>845.20059</v>
      </c>
      <c r="K28" s="26">
        <v>755.28179</v>
      </c>
      <c r="L28" s="70">
        <v>845.20059</v>
      </c>
      <c r="M28" s="70">
        <v>755.22147</v>
      </c>
      <c r="N28" s="26">
        <v>845.20059</v>
      </c>
      <c r="O28" s="26">
        <v>0</v>
      </c>
      <c r="P28" s="26">
        <v>845.20059</v>
      </c>
      <c r="Q28" s="26">
        <v>0</v>
      </c>
      <c r="R28" s="26">
        <v>845.20059</v>
      </c>
      <c r="S28" s="26">
        <v>0</v>
      </c>
      <c r="T28" s="26">
        <v>845.20059</v>
      </c>
      <c r="U28" s="26">
        <v>0</v>
      </c>
      <c r="V28" s="26">
        <v>845.20059</v>
      </c>
      <c r="W28" s="26">
        <v>0</v>
      </c>
      <c r="X28" s="26">
        <v>845.20059</v>
      </c>
      <c r="Y28" s="26">
        <v>0</v>
      </c>
      <c r="Z28" s="26">
        <v>845.20059</v>
      </c>
      <c r="AA28" s="26">
        <v>0</v>
      </c>
      <c r="AB28" s="26">
        <v>845.20059</v>
      </c>
      <c r="AC28" s="26">
        <v>0</v>
      </c>
      <c r="AD28" s="26">
        <v>845.20062</v>
      </c>
      <c r="AE28" s="17">
        <v>0</v>
      </c>
      <c r="AF28" s="89"/>
      <c r="AG28" s="57">
        <f t="shared" si="1"/>
        <v>9932.7</v>
      </c>
      <c r="AH28" s="57">
        <f t="shared" si="2"/>
        <v>1480.69407</v>
      </c>
      <c r="AI28" s="57">
        <f t="shared" si="3"/>
        <v>1387.3438</v>
      </c>
    </row>
    <row r="29" spans="1:35" s="7" customFormat="1" ht="33">
      <c r="A29" s="8" t="s">
        <v>23</v>
      </c>
      <c r="B29" s="25"/>
      <c r="C29" s="25"/>
      <c r="D29" s="25"/>
      <c r="E29" s="25"/>
      <c r="F29" s="25"/>
      <c r="G29" s="25"/>
      <c r="H29" s="26"/>
      <c r="I29" s="26"/>
      <c r="J29" s="26"/>
      <c r="K29" s="26"/>
      <c r="L29" s="70"/>
      <c r="M29" s="70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17"/>
      <c r="AF29" s="89"/>
      <c r="AG29" s="50">
        <f t="shared" si="1"/>
        <v>0</v>
      </c>
      <c r="AH29" s="50">
        <f t="shared" si="2"/>
        <v>0</v>
      </c>
      <c r="AI29" s="50">
        <f t="shared" si="3"/>
        <v>0</v>
      </c>
    </row>
    <row r="30" spans="1:35" s="7" customFormat="1" ht="16.5">
      <c r="A30" s="8" t="s">
        <v>19</v>
      </c>
      <c r="B30" s="25"/>
      <c r="C30" s="25"/>
      <c r="D30" s="25"/>
      <c r="E30" s="25"/>
      <c r="F30" s="25"/>
      <c r="G30" s="25"/>
      <c r="H30" s="26"/>
      <c r="I30" s="26"/>
      <c r="J30" s="26"/>
      <c r="K30" s="26"/>
      <c r="L30" s="70"/>
      <c r="M30" s="70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17"/>
      <c r="AF30" s="90"/>
      <c r="AG30" s="50">
        <f t="shared" si="1"/>
        <v>0</v>
      </c>
      <c r="AH30" s="50">
        <f t="shared" si="2"/>
        <v>0</v>
      </c>
      <c r="AI30" s="50">
        <f t="shared" si="3"/>
        <v>0</v>
      </c>
    </row>
    <row r="31" spans="1:35" s="7" customFormat="1" ht="135.75" customHeight="1">
      <c r="A31" s="13" t="s">
        <v>49</v>
      </c>
      <c r="B31" s="25"/>
      <c r="C31" s="25"/>
      <c r="D31" s="25">
        <f>I31+K31+M31+O31+Q31+S31+U31+W31+Y31+AA31+AC31+AE31</f>
        <v>0</v>
      </c>
      <c r="E31" s="25"/>
      <c r="F31" s="25"/>
      <c r="G31" s="25"/>
      <c r="H31" s="26"/>
      <c r="I31" s="26"/>
      <c r="J31" s="26"/>
      <c r="K31" s="26"/>
      <c r="L31" s="70"/>
      <c r="M31" s="70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17"/>
      <c r="AF31" s="110" t="s">
        <v>44</v>
      </c>
      <c r="AG31" s="50">
        <f t="shared" si="1"/>
        <v>0</v>
      </c>
      <c r="AH31" s="50">
        <f t="shared" si="2"/>
        <v>0</v>
      </c>
      <c r="AI31" s="50">
        <f t="shared" si="3"/>
        <v>0</v>
      </c>
    </row>
    <row r="32" spans="1:35" s="21" customFormat="1" ht="16.5">
      <c r="A32" s="13" t="s">
        <v>20</v>
      </c>
      <c r="B32" s="24">
        <f>B33+B34+B35+B37</f>
        <v>3714.3000000000006</v>
      </c>
      <c r="C32" s="24">
        <f>C33+C34+C35+C37</f>
        <v>741.29976</v>
      </c>
      <c r="D32" s="24">
        <f>D33+D34+D35+D37</f>
        <v>739.7000700000001</v>
      </c>
      <c r="E32" s="24">
        <f>E33+E34+E35+E37</f>
        <v>679.7003</v>
      </c>
      <c r="F32" s="24">
        <f>E32/B32*100</f>
        <v>18.299553078642</v>
      </c>
      <c r="G32" s="24">
        <f>E32/C32*100</f>
        <v>91.690343997953</v>
      </c>
      <c r="H32" s="24">
        <f aca="true" t="shared" si="8" ref="H32:AD32">H33+H34+H35+H37</f>
        <v>331.5436</v>
      </c>
      <c r="I32" s="24">
        <f t="shared" si="8"/>
        <v>256.39697</v>
      </c>
      <c r="J32" s="24">
        <f t="shared" si="8"/>
        <v>243.10208</v>
      </c>
      <c r="K32" s="24">
        <f t="shared" si="8"/>
        <v>262.23427</v>
      </c>
      <c r="L32" s="77">
        <f t="shared" si="8"/>
        <v>166.62908</v>
      </c>
      <c r="M32" s="77">
        <f t="shared" si="8"/>
        <v>125.89876</v>
      </c>
      <c r="N32" s="24">
        <f t="shared" si="8"/>
        <v>331.06096</v>
      </c>
      <c r="O32" s="24">
        <f t="shared" si="8"/>
        <v>0</v>
      </c>
      <c r="P32" s="24">
        <f t="shared" si="8"/>
        <v>513.02908</v>
      </c>
      <c r="Q32" s="24">
        <f t="shared" si="8"/>
        <v>0</v>
      </c>
      <c r="R32" s="24">
        <f t="shared" si="8"/>
        <v>602.46208</v>
      </c>
      <c r="S32" s="24">
        <f t="shared" si="8"/>
        <v>0</v>
      </c>
      <c r="T32" s="24">
        <f t="shared" si="8"/>
        <v>379.92458</v>
      </c>
      <c r="U32" s="24">
        <f t="shared" si="8"/>
        <v>0</v>
      </c>
      <c r="V32" s="24">
        <f t="shared" si="8"/>
        <v>134.87208</v>
      </c>
      <c r="W32" s="24">
        <f t="shared" si="8"/>
        <v>0</v>
      </c>
      <c r="X32" s="24">
        <f t="shared" si="8"/>
        <v>131.58709</v>
      </c>
      <c r="Y32" s="24">
        <f t="shared" si="8"/>
        <v>0</v>
      </c>
      <c r="Z32" s="24">
        <f t="shared" si="8"/>
        <v>309.48058</v>
      </c>
      <c r="AA32" s="24">
        <f t="shared" si="8"/>
        <v>0</v>
      </c>
      <c r="AB32" s="24">
        <f t="shared" si="8"/>
        <v>208.14508</v>
      </c>
      <c r="AC32" s="24">
        <f t="shared" si="8"/>
        <v>0</v>
      </c>
      <c r="AD32" s="24">
        <f t="shared" si="8"/>
        <v>362.46371</v>
      </c>
      <c r="AE32" s="24">
        <f>AE33+AE34+AE35+AE37</f>
        <v>7.80303</v>
      </c>
      <c r="AF32" s="44"/>
      <c r="AG32" s="57">
        <f t="shared" si="1"/>
        <v>3714.3</v>
      </c>
      <c r="AH32" s="57">
        <f t="shared" si="2"/>
        <v>574.6456800000001</v>
      </c>
      <c r="AI32" s="57">
        <f t="shared" si="3"/>
        <v>518.6312399999999</v>
      </c>
    </row>
    <row r="33" spans="1:35" s="21" customFormat="1" ht="16.5">
      <c r="A33" s="13" t="s">
        <v>18</v>
      </c>
      <c r="B33" s="24">
        <f>B40+B47</f>
        <v>0</v>
      </c>
      <c r="C33" s="24">
        <f aca="true" t="shared" si="9" ref="C33:D35">H33+J33</f>
        <v>0</v>
      </c>
      <c r="D33" s="24">
        <f t="shared" si="9"/>
        <v>0</v>
      </c>
      <c r="E33" s="24">
        <f>I33+K33+M33+O33+Q33+S33+U33+W33+Y33+AA33+AC33+AE33</f>
        <v>0</v>
      </c>
      <c r="F33" s="24" t="e">
        <f>E33/B33*100</f>
        <v>#DIV/0!</v>
      </c>
      <c r="G33" s="24" t="e">
        <f>D33/C33*100</f>
        <v>#DIV/0!</v>
      </c>
      <c r="H33" s="24">
        <f aca="true" t="shared" si="10" ref="H33:AE33">H40+H47</f>
        <v>0</v>
      </c>
      <c r="I33" s="24">
        <f t="shared" si="10"/>
        <v>0</v>
      </c>
      <c r="J33" s="24">
        <f t="shared" si="10"/>
        <v>0</v>
      </c>
      <c r="K33" s="24">
        <f t="shared" si="10"/>
        <v>0</v>
      </c>
      <c r="L33" s="77">
        <f t="shared" si="10"/>
        <v>0</v>
      </c>
      <c r="M33" s="77">
        <f t="shared" si="10"/>
        <v>0</v>
      </c>
      <c r="N33" s="24">
        <f t="shared" si="10"/>
        <v>0</v>
      </c>
      <c r="O33" s="24">
        <f t="shared" si="10"/>
        <v>0</v>
      </c>
      <c r="P33" s="24">
        <f t="shared" si="10"/>
        <v>0</v>
      </c>
      <c r="Q33" s="24">
        <f t="shared" si="10"/>
        <v>0</v>
      </c>
      <c r="R33" s="24">
        <f t="shared" si="10"/>
        <v>0</v>
      </c>
      <c r="S33" s="24">
        <f t="shared" si="10"/>
        <v>0</v>
      </c>
      <c r="T33" s="24">
        <f t="shared" si="10"/>
        <v>0</v>
      </c>
      <c r="U33" s="24">
        <f t="shared" si="10"/>
        <v>0</v>
      </c>
      <c r="V33" s="24">
        <f t="shared" si="10"/>
        <v>0</v>
      </c>
      <c r="W33" s="24">
        <f t="shared" si="10"/>
        <v>0</v>
      </c>
      <c r="X33" s="24">
        <f t="shared" si="10"/>
        <v>0</v>
      </c>
      <c r="Y33" s="24">
        <f t="shared" si="10"/>
        <v>0</v>
      </c>
      <c r="Z33" s="24">
        <f t="shared" si="10"/>
        <v>0</v>
      </c>
      <c r="AA33" s="24">
        <f t="shared" si="10"/>
        <v>0</v>
      </c>
      <c r="AB33" s="24">
        <f t="shared" si="10"/>
        <v>0</v>
      </c>
      <c r="AC33" s="24">
        <f t="shared" si="10"/>
        <v>0</v>
      </c>
      <c r="AD33" s="24">
        <f t="shared" si="10"/>
        <v>0</v>
      </c>
      <c r="AE33" s="24">
        <f t="shared" si="10"/>
        <v>0</v>
      </c>
      <c r="AF33" s="44"/>
      <c r="AG33" s="57">
        <f t="shared" si="1"/>
        <v>0</v>
      </c>
      <c r="AH33" s="57">
        <f t="shared" si="2"/>
        <v>0</v>
      </c>
      <c r="AI33" s="57">
        <f t="shared" si="3"/>
        <v>0</v>
      </c>
    </row>
    <row r="34" spans="1:35" s="21" customFormat="1" ht="33">
      <c r="A34" s="13" t="s">
        <v>22</v>
      </c>
      <c r="B34" s="24">
        <f>B41+B48</f>
        <v>3714.3000000000006</v>
      </c>
      <c r="C34" s="24">
        <f>C39+C46</f>
        <v>741.29976</v>
      </c>
      <c r="D34" s="24">
        <f>D39+D46</f>
        <v>739.7000700000001</v>
      </c>
      <c r="E34" s="24">
        <f>E39+E46</f>
        <v>679.7003</v>
      </c>
      <c r="F34" s="24">
        <f>E34/B34*100</f>
        <v>18.299553078642</v>
      </c>
      <c r="G34" s="24">
        <f>E34/C34*100</f>
        <v>91.690343997953</v>
      </c>
      <c r="H34" s="24">
        <f>H41+H48</f>
        <v>331.5436</v>
      </c>
      <c r="I34" s="24">
        <f>I41+I48</f>
        <v>256.39697</v>
      </c>
      <c r="J34" s="24">
        <f>J41+J48</f>
        <v>243.10208</v>
      </c>
      <c r="K34" s="24">
        <f>K41+K48</f>
        <v>262.23427</v>
      </c>
      <c r="L34" s="77">
        <v>166.62908</v>
      </c>
      <c r="M34" s="77">
        <v>125.89876</v>
      </c>
      <c r="N34" s="24">
        <v>331.06096</v>
      </c>
      <c r="O34" s="24">
        <f>O41+O48</f>
        <v>0</v>
      </c>
      <c r="P34" s="24">
        <v>513.02908</v>
      </c>
      <c r="Q34" s="24">
        <f>Q41+Q48</f>
        <v>0</v>
      </c>
      <c r="R34" s="24">
        <v>602.46208</v>
      </c>
      <c r="S34" s="24">
        <f>S41+S48</f>
        <v>0</v>
      </c>
      <c r="T34" s="24">
        <v>379.92458</v>
      </c>
      <c r="U34" s="24">
        <f>U41+U48</f>
        <v>0</v>
      </c>
      <c r="V34" s="24">
        <v>134.87208</v>
      </c>
      <c r="W34" s="24">
        <f>W41+W48</f>
        <v>0</v>
      </c>
      <c r="X34" s="24">
        <v>131.58709</v>
      </c>
      <c r="Y34" s="24">
        <f>Y41+Y48</f>
        <v>0</v>
      </c>
      <c r="Z34" s="24">
        <v>309.48058</v>
      </c>
      <c r="AA34" s="24">
        <f>AA41+AA48</f>
        <v>0</v>
      </c>
      <c r="AB34" s="24">
        <v>208.14508</v>
      </c>
      <c r="AC34" s="24">
        <f>AC41+AC48</f>
        <v>0</v>
      </c>
      <c r="AD34" s="24">
        <v>362.46371</v>
      </c>
      <c r="AE34" s="24">
        <f>AE41+AE48</f>
        <v>7.80303</v>
      </c>
      <c r="AF34" s="44"/>
      <c r="AG34" s="57">
        <f>H34+J34+L34+N34+P34+R34+T34+V34+X34+Z34+AB34+AD34</f>
        <v>3714.3</v>
      </c>
      <c r="AH34" s="57">
        <f t="shared" si="2"/>
        <v>574.6456800000001</v>
      </c>
      <c r="AI34" s="57">
        <f t="shared" si="3"/>
        <v>518.6312399999999</v>
      </c>
    </row>
    <row r="35" spans="1:35" s="21" customFormat="1" ht="16.5">
      <c r="A35" s="13" t="s">
        <v>17</v>
      </c>
      <c r="B35" s="24">
        <f>B42+B49</f>
        <v>0</v>
      </c>
      <c r="C35" s="24">
        <f t="shared" si="9"/>
        <v>0</v>
      </c>
      <c r="D35" s="24">
        <f t="shared" si="9"/>
        <v>0</v>
      </c>
      <c r="E35" s="24">
        <f>I35+K35+M35+O35+Q35+S35+U35+W35+Y35+AA35+AC35+AE35</f>
        <v>0</v>
      </c>
      <c r="F35" s="24" t="e">
        <f>E35/B35*100</f>
        <v>#DIV/0!</v>
      </c>
      <c r="G35" s="24" t="e">
        <f>D35/C35*100</f>
        <v>#DIV/0!</v>
      </c>
      <c r="H35" s="24">
        <f aca="true" t="shared" si="11" ref="H35:W35">H42+H49</f>
        <v>0</v>
      </c>
      <c r="I35" s="24">
        <f t="shared" si="11"/>
        <v>0</v>
      </c>
      <c r="J35" s="24">
        <f t="shared" si="11"/>
        <v>0</v>
      </c>
      <c r="K35" s="24">
        <f t="shared" si="11"/>
        <v>0</v>
      </c>
      <c r="L35" s="77">
        <f t="shared" si="11"/>
        <v>0</v>
      </c>
      <c r="M35" s="77">
        <f t="shared" si="11"/>
        <v>0</v>
      </c>
      <c r="N35" s="24">
        <f t="shared" si="11"/>
        <v>0</v>
      </c>
      <c r="O35" s="24">
        <f t="shared" si="11"/>
        <v>0</v>
      </c>
      <c r="P35" s="24">
        <f t="shared" si="11"/>
        <v>0</v>
      </c>
      <c r="Q35" s="24">
        <f t="shared" si="11"/>
        <v>0</v>
      </c>
      <c r="R35" s="24">
        <f t="shared" si="11"/>
        <v>0</v>
      </c>
      <c r="S35" s="24">
        <f t="shared" si="11"/>
        <v>0</v>
      </c>
      <c r="T35" s="24">
        <f t="shared" si="11"/>
        <v>0</v>
      </c>
      <c r="U35" s="24">
        <f t="shared" si="11"/>
        <v>0</v>
      </c>
      <c r="V35" s="24">
        <f t="shared" si="11"/>
        <v>0</v>
      </c>
      <c r="W35" s="24">
        <f t="shared" si="11"/>
        <v>0</v>
      </c>
      <c r="X35" s="24">
        <f>X42+X49</f>
        <v>0</v>
      </c>
      <c r="Y35" s="24">
        <f>Y42+Y49</f>
        <v>0</v>
      </c>
      <c r="Z35" s="24">
        <f>Z42+Z49</f>
        <v>0</v>
      </c>
      <c r="AA35" s="24">
        <f>AA42+AA49</f>
        <v>0</v>
      </c>
      <c r="AB35" s="24">
        <f>AB42+AB49</f>
        <v>0</v>
      </c>
      <c r="AC35" s="24">
        <f>AC42+AC49</f>
        <v>0</v>
      </c>
      <c r="AD35" s="24">
        <f>AD42+AD49</f>
        <v>0</v>
      </c>
      <c r="AE35" s="24">
        <f>AE42+AE49</f>
        <v>0</v>
      </c>
      <c r="AF35" s="44"/>
      <c r="AG35" s="57">
        <f t="shared" si="1"/>
        <v>0</v>
      </c>
      <c r="AH35" s="57">
        <f t="shared" si="2"/>
        <v>0</v>
      </c>
      <c r="AI35" s="57">
        <f t="shared" si="3"/>
        <v>0</v>
      </c>
    </row>
    <row r="36" spans="1:35" s="21" customFormat="1" ht="33">
      <c r="A36" s="13" t="s">
        <v>23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77"/>
      <c r="M36" s="77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44"/>
      <c r="AG36" s="57">
        <f t="shared" si="1"/>
        <v>0</v>
      </c>
      <c r="AH36" s="57">
        <f t="shared" si="2"/>
        <v>0</v>
      </c>
      <c r="AI36" s="57">
        <f t="shared" si="3"/>
        <v>0</v>
      </c>
    </row>
    <row r="37" spans="1:35" s="21" customFormat="1" ht="16.5">
      <c r="A37" s="13" t="s">
        <v>19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77"/>
      <c r="M37" s="77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44"/>
      <c r="AG37" s="57">
        <f t="shared" si="1"/>
        <v>0</v>
      </c>
      <c r="AH37" s="57">
        <f t="shared" si="2"/>
        <v>0</v>
      </c>
      <c r="AI37" s="57">
        <f t="shared" si="3"/>
        <v>0</v>
      </c>
    </row>
    <row r="38" spans="1:35" s="7" customFormat="1" ht="16.5">
      <c r="A38" s="55" t="s">
        <v>28</v>
      </c>
      <c r="B38" s="25"/>
      <c r="C38" s="25"/>
      <c r="D38" s="25"/>
      <c r="E38" s="25"/>
      <c r="F38" s="25"/>
      <c r="G38" s="25"/>
      <c r="H38" s="26"/>
      <c r="I38" s="26"/>
      <c r="J38" s="26"/>
      <c r="K38" s="26"/>
      <c r="L38" s="70"/>
      <c r="M38" s="70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57">
        <f t="shared" si="1"/>
        <v>0</v>
      </c>
      <c r="AH38" s="57">
        <f t="shared" si="2"/>
        <v>0</v>
      </c>
      <c r="AI38" s="57">
        <f t="shared" si="3"/>
        <v>0</v>
      </c>
    </row>
    <row r="39" spans="1:35" s="7" customFormat="1" ht="16.5">
      <c r="A39" s="56" t="s">
        <v>20</v>
      </c>
      <c r="B39" s="25">
        <f>B40+B41+B42+B44</f>
        <v>3641.4000000000005</v>
      </c>
      <c r="C39" s="25">
        <f>C40+C41+C42+C44</f>
        <v>723.88</v>
      </c>
      <c r="D39" s="25">
        <f>D40+D41+D42+D44</f>
        <v>731.94</v>
      </c>
      <c r="E39" s="25">
        <f>E41</f>
        <v>664.1372</v>
      </c>
      <c r="F39" s="25">
        <f>E39/B39*100</f>
        <v>18.238512659965945</v>
      </c>
      <c r="G39" s="25">
        <f>D39/C39*100</f>
        <v>101.1134442172736</v>
      </c>
      <c r="H39" s="25">
        <f aca="true" t="shared" si="12" ref="H39:AE39">H40+H41+H42+H44</f>
        <v>325.528</v>
      </c>
      <c r="I39" s="25">
        <f>I40+I41+I42+I44</f>
        <v>256.39697</v>
      </c>
      <c r="J39" s="25">
        <f t="shared" si="12"/>
        <v>237.4</v>
      </c>
      <c r="K39" s="25">
        <f t="shared" si="12"/>
        <v>257.3302</v>
      </c>
      <c r="L39" s="66">
        <f t="shared" si="12"/>
        <v>159.327</v>
      </c>
      <c r="M39" s="66">
        <f t="shared" si="12"/>
        <v>150.41003</v>
      </c>
      <c r="N39" s="25">
        <f t="shared" si="12"/>
        <v>323.0645</v>
      </c>
      <c r="O39" s="25">
        <f t="shared" si="12"/>
        <v>0</v>
      </c>
      <c r="P39" s="25">
        <f t="shared" si="12"/>
        <v>507.327</v>
      </c>
      <c r="Q39" s="25">
        <f t="shared" si="12"/>
        <v>0</v>
      </c>
      <c r="R39" s="25">
        <f t="shared" si="12"/>
        <v>595.26</v>
      </c>
      <c r="S39" s="25">
        <f t="shared" si="12"/>
        <v>0</v>
      </c>
      <c r="T39" s="25">
        <f t="shared" si="12"/>
        <v>374.2225</v>
      </c>
      <c r="U39" s="25">
        <f t="shared" si="12"/>
        <v>0</v>
      </c>
      <c r="V39" s="25">
        <f t="shared" si="12"/>
        <v>129.17</v>
      </c>
      <c r="W39" s="25">
        <f t="shared" si="12"/>
        <v>0</v>
      </c>
      <c r="X39" s="25">
        <f t="shared" si="12"/>
        <v>125.885</v>
      </c>
      <c r="Y39" s="25">
        <f t="shared" si="12"/>
        <v>0</v>
      </c>
      <c r="Z39" s="25">
        <f t="shared" si="12"/>
        <v>303.7785</v>
      </c>
      <c r="AA39" s="25">
        <f t="shared" si="12"/>
        <v>0</v>
      </c>
      <c r="AB39" s="25">
        <f t="shared" si="12"/>
        <v>202.443</v>
      </c>
      <c r="AC39" s="25">
        <f t="shared" si="12"/>
        <v>0</v>
      </c>
      <c r="AD39" s="25">
        <f t="shared" si="12"/>
        <v>357.9945</v>
      </c>
      <c r="AE39" s="25">
        <f t="shared" si="12"/>
        <v>0</v>
      </c>
      <c r="AF39" s="86"/>
      <c r="AG39" s="57">
        <f t="shared" si="1"/>
        <v>3641.4000000000005</v>
      </c>
      <c r="AH39" s="57">
        <f t="shared" si="2"/>
        <v>562.928</v>
      </c>
      <c r="AI39" s="57">
        <f t="shared" si="3"/>
        <v>513.72717</v>
      </c>
    </row>
    <row r="40" spans="1:35" s="7" customFormat="1" ht="16.5">
      <c r="A40" s="56" t="s">
        <v>18</v>
      </c>
      <c r="B40" s="25"/>
      <c r="C40" s="25"/>
      <c r="D40" s="25"/>
      <c r="E40" s="25"/>
      <c r="F40" s="25"/>
      <c r="G40" s="25"/>
      <c r="H40" s="26"/>
      <c r="I40" s="26"/>
      <c r="J40" s="26"/>
      <c r="K40" s="26"/>
      <c r="L40" s="70"/>
      <c r="M40" s="70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17"/>
      <c r="AF40" s="91"/>
      <c r="AG40" s="50">
        <f t="shared" si="1"/>
        <v>0</v>
      </c>
      <c r="AH40" s="50">
        <f t="shared" si="2"/>
        <v>0</v>
      </c>
      <c r="AI40" s="50">
        <f t="shared" si="3"/>
        <v>0</v>
      </c>
    </row>
    <row r="41" spans="1:35" s="7" customFormat="1" ht="16.5">
      <c r="A41" s="56" t="s">
        <v>22</v>
      </c>
      <c r="B41" s="25">
        <f>H41+J41+L41+N41+P41+R41+T41+V41+X41+Z41+AB41+AD41</f>
        <v>3641.4000000000005</v>
      </c>
      <c r="C41" s="25">
        <v>723.88</v>
      </c>
      <c r="D41" s="25">
        <v>731.94</v>
      </c>
      <c r="E41" s="25">
        <f>I41+K41+M41</f>
        <v>664.1372</v>
      </c>
      <c r="F41" s="25">
        <f>E41/B41*100</f>
        <v>18.238512659965945</v>
      </c>
      <c r="G41" s="25">
        <f>D41/C41*100</f>
        <v>101.1134442172736</v>
      </c>
      <c r="H41" s="26">
        <v>325.528</v>
      </c>
      <c r="I41" s="26">
        <v>256.39697</v>
      </c>
      <c r="J41" s="26">
        <v>237.4</v>
      </c>
      <c r="K41" s="26">
        <v>257.3302</v>
      </c>
      <c r="L41" s="70">
        <v>159.327</v>
      </c>
      <c r="M41" s="70">
        <v>150.41003</v>
      </c>
      <c r="N41" s="26">
        <v>323.0645</v>
      </c>
      <c r="O41" s="26">
        <v>0</v>
      </c>
      <c r="P41" s="26">
        <v>507.327</v>
      </c>
      <c r="Q41" s="26">
        <v>0</v>
      </c>
      <c r="R41" s="26">
        <v>595.26</v>
      </c>
      <c r="S41" s="26">
        <v>0</v>
      </c>
      <c r="T41" s="26">
        <v>374.2225</v>
      </c>
      <c r="U41" s="26">
        <v>0</v>
      </c>
      <c r="V41" s="26">
        <v>129.17</v>
      </c>
      <c r="W41" s="26">
        <v>0</v>
      </c>
      <c r="X41" s="26">
        <v>125.885</v>
      </c>
      <c r="Y41" s="26">
        <v>0</v>
      </c>
      <c r="Z41" s="26">
        <v>303.7785</v>
      </c>
      <c r="AA41" s="26">
        <v>0</v>
      </c>
      <c r="AB41" s="26">
        <v>202.443</v>
      </c>
      <c r="AC41" s="26">
        <v>0</v>
      </c>
      <c r="AD41" s="26">
        <v>357.9945</v>
      </c>
      <c r="AE41" s="17">
        <v>0</v>
      </c>
      <c r="AF41" s="91"/>
      <c r="AG41" s="57">
        <f t="shared" si="1"/>
        <v>3641.4000000000005</v>
      </c>
      <c r="AH41" s="57">
        <f t="shared" si="2"/>
        <v>562.928</v>
      </c>
      <c r="AI41" s="57">
        <f t="shared" si="3"/>
        <v>513.72717</v>
      </c>
    </row>
    <row r="42" spans="1:35" s="7" customFormat="1" ht="16.5">
      <c r="A42" s="56" t="s">
        <v>17</v>
      </c>
      <c r="B42" s="25"/>
      <c r="C42" s="25"/>
      <c r="D42" s="25"/>
      <c r="E42" s="25"/>
      <c r="F42" s="25"/>
      <c r="G42" s="25"/>
      <c r="H42" s="26"/>
      <c r="I42" s="26"/>
      <c r="J42" s="26"/>
      <c r="K42" s="26"/>
      <c r="L42" s="70"/>
      <c r="M42" s="70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17"/>
      <c r="AF42" s="91"/>
      <c r="AG42" s="50">
        <f t="shared" si="1"/>
        <v>0</v>
      </c>
      <c r="AH42" s="50">
        <f t="shared" si="2"/>
        <v>0</v>
      </c>
      <c r="AI42" s="50">
        <f t="shared" si="3"/>
        <v>0</v>
      </c>
    </row>
    <row r="43" spans="1:35" s="7" customFormat="1" ht="16.5">
      <c r="A43" s="56" t="s">
        <v>23</v>
      </c>
      <c r="B43" s="25"/>
      <c r="C43" s="25"/>
      <c r="D43" s="25"/>
      <c r="E43" s="25"/>
      <c r="F43" s="25"/>
      <c r="G43" s="25"/>
      <c r="H43" s="26"/>
      <c r="I43" s="26"/>
      <c r="J43" s="26"/>
      <c r="K43" s="26"/>
      <c r="L43" s="70"/>
      <c r="M43" s="70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17"/>
      <c r="AF43" s="91"/>
      <c r="AG43" s="50">
        <f t="shared" si="1"/>
        <v>0</v>
      </c>
      <c r="AH43" s="50">
        <f t="shared" si="2"/>
        <v>0</v>
      </c>
      <c r="AI43" s="50">
        <f t="shared" si="3"/>
        <v>0</v>
      </c>
    </row>
    <row r="44" spans="1:35" s="7" customFormat="1" ht="16.5">
      <c r="A44" s="56" t="s">
        <v>19</v>
      </c>
      <c r="B44" s="25"/>
      <c r="C44" s="25"/>
      <c r="D44" s="25"/>
      <c r="E44" s="25"/>
      <c r="F44" s="25"/>
      <c r="G44" s="25"/>
      <c r="H44" s="26"/>
      <c r="I44" s="26"/>
      <c r="J44" s="26"/>
      <c r="K44" s="26"/>
      <c r="L44" s="70"/>
      <c r="M44" s="70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17"/>
      <c r="AF44" s="92"/>
      <c r="AG44" s="50">
        <f t="shared" si="1"/>
        <v>0</v>
      </c>
      <c r="AH44" s="50">
        <f t="shared" si="2"/>
        <v>0</v>
      </c>
      <c r="AI44" s="50">
        <f t="shared" si="3"/>
        <v>0</v>
      </c>
    </row>
    <row r="45" spans="1:35" s="7" customFormat="1" ht="16.5">
      <c r="A45" s="53" t="s">
        <v>29</v>
      </c>
      <c r="B45" s="25"/>
      <c r="C45" s="25"/>
      <c r="D45" s="25"/>
      <c r="E45" s="25"/>
      <c r="F45" s="25"/>
      <c r="G45" s="25"/>
      <c r="H45" s="26"/>
      <c r="I45" s="26"/>
      <c r="J45" s="26"/>
      <c r="K45" s="26"/>
      <c r="L45" s="70"/>
      <c r="M45" s="70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17"/>
      <c r="AF45" s="44"/>
      <c r="AG45" s="50">
        <f t="shared" si="1"/>
        <v>0</v>
      </c>
      <c r="AH45" s="50">
        <f t="shared" si="2"/>
        <v>0</v>
      </c>
      <c r="AI45" s="50">
        <f t="shared" si="3"/>
        <v>0</v>
      </c>
    </row>
    <row r="46" spans="1:35" s="7" customFormat="1" ht="16.5">
      <c r="A46" s="54" t="s">
        <v>20</v>
      </c>
      <c r="B46" s="25">
        <f>B47+B48+B49+B51</f>
        <v>72.9</v>
      </c>
      <c r="C46" s="25">
        <f>C47+C48+C49+C51</f>
        <v>17.41976</v>
      </c>
      <c r="D46" s="25">
        <f>D47+D48+D49+D51</f>
        <v>7.76007</v>
      </c>
      <c r="E46" s="25">
        <f>E47+E48+E49+E51</f>
        <v>15.563099999999999</v>
      </c>
      <c r="F46" s="25">
        <f>E46/B46*100</f>
        <v>21.34855967078189</v>
      </c>
      <c r="G46" s="25">
        <f>D46/C46*100</f>
        <v>44.54751385782582</v>
      </c>
      <c r="H46" s="25">
        <f aca="true" t="shared" si="13" ref="H46:AE46">H47+H48+H49+H51</f>
        <v>6.0156</v>
      </c>
      <c r="I46" s="25">
        <f t="shared" si="13"/>
        <v>0</v>
      </c>
      <c r="J46" s="25">
        <f t="shared" si="13"/>
        <v>5.70208</v>
      </c>
      <c r="K46" s="25">
        <f t="shared" si="13"/>
        <v>4.90407</v>
      </c>
      <c r="L46" s="66">
        <f t="shared" si="13"/>
        <v>5.70208</v>
      </c>
      <c r="M46" s="66">
        <f t="shared" si="13"/>
        <v>2.856</v>
      </c>
      <c r="N46" s="25">
        <f t="shared" si="13"/>
        <v>5.70208</v>
      </c>
      <c r="O46" s="25">
        <f t="shared" si="13"/>
        <v>0</v>
      </c>
      <c r="P46" s="25">
        <f t="shared" si="13"/>
        <v>5.70208</v>
      </c>
      <c r="Q46" s="25">
        <f t="shared" si="13"/>
        <v>0</v>
      </c>
      <c r="R46" s="25">
        <f t="shared" si="13"/>
        <v>7.20208</v>
      </c>
      <c r="S46" s="25">
        <f t="shared" si="13"/>
        <v>0</v>
      </c>
      <c r="T46" s="25">
        <f t="shared" si="13"/>
        <v>5.70208</v>
      </c>
      <c r="U46" s="25">
        <f t="shared" si="13"/>
        <v>0</v>
      </c>
      <c r="V46" s="25">
        <f t="shared" si="13"/>
        <v>5.70208</v>
      </c>
      <c r="W46" s="25">
        <f t="shared" si="13"/>
        <v>0</v>
      </c>
      <c r="X46" s="25">
        <f t="shared" si="13"/>
        <v>5.70209</v>
      </c>
      <c r="Y46" s="25">
        <f t="shared" si="13"/>
        <v>0</v>
      </c>
      <c r="Z46" s="25">
        <f t="shared" si="13"/>
        <v>5.70208</v>
      </c>
      <c r="AA46" s="25">
        <f t="shared" si="13"/>
        <v>0</v>
      </c>
      <c r="AB46" s="25">
        <f t="shared" si="13"/>
        <v>5.70208</v>
      </c>
      <c r="AC46" s="25">
        <f t="shared" si="13"/>
        <v>0</v>
      </c>
      <c r="AD46" s="25">
        <f t="shared" si="13"/>
        <v>8.36359</v>
      </c>
      <c r="AE46" s="25">
        <f t="shared" si="13"/>
        <v>7.80303</v>
      </c>
      <c r="AF46" s="86"/>
      <c r="AG46" s="57">
        <f t="shared" si="1"/>
        <v>72.9</v>
      </c>
      <c r="AH46" s="57">
        <f t="shared" si="2"/>
        <v>11.71768</v>
      </c>
      <c r="AI46" s="57">
        <f t="shared" si="3"/>
        <v>4.90407</v>
      </c>
    </row>
    <row r="47" spans="1:35" s="7" customFormat="1" ht="16.5">
      <c r="A47" s="54" t="s">
        <v>18</v>
      </c>
      <c r="B47" s="25"/>
      <c r="C47" s="25"/>
      <c r="D47" s="25"/>
      <c r="E47" s="25"/>
      <c r="F47" s="25"/>
      <c r="G47" s="25"/>
      <c r="H47" s="26"/>
      <c r="I47" s="26"/>
      <c r="J47" s="26"/>
      <c r="K47" s="26"/>
      <c r="L47" s="70"/>
      <c r="M47" s="70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17"/>
      <c r="AF47" s="87"/>
      <c r="AG47" s="57">
        <f t="shared" si="1"/>
        <v>0</v>
      </c>
      <c r="AH47" s="57">
        <f t="shared" si="2"/>
        <v>0</v>
      </c>
      <c r="AI47" s="57">
        <f t="shared" si="3"/>
        <v>0</v>
      </c>
    </row>
    <row r="48" spans="1:35" s="7" customFormat="1" ht="16.5">
      <c r="A48" s="54" t="s">
        <v>22</v>
      </c>
      <c r="B48" s="25">
        <f>H48+J48+L48+N48+P48+R48+T48+V48+X48+Z48+AB48+AD48</f>
        <v>72.9</v>
      </c>
      <c r="C48" s="25">
        <f>H48+J48+L48</f>
        <v>17.41976</v>
      </c>
      <c r="D48" s="25">
        <f>I48+K48+M48</f>
        <v>7.76007</v>
      </c>
      <c r="E48" s="25">
        <f>I48+K48+M48+O48+Q48+S48+U48+W48+Y48+AA48+AC48+AE48</f>
        <v>15.563099999999999</v>
      </c>
      <c r="F48" s="25">
        <f>E48/B48*100</f>
        <v>21.34855967078189</v>
      </c>
      <c r="G48" s="25">
        <f>D48/C48*100</f>
        <v>44.54751385782582</v>
      </c>
      <c r="H48" s="26">
        <v>6.0156</v>
      </c>
      <c r="I48" s="26">
        <v>0</v>
      </c>
      <c r="J48" s="26">
        <v>5.70208</v>
      </c>
      <c r="K48" s="26">
        <v>4.90407</v>
      </c>
      <c r="L48" s="70">
        <v>5.70208</v>
      </c>
      <c r="M48" s="70">
        <v>2.856</v>
      </c>
      <c r="N48" s="26">
        <v>5.70208</v>
      </c>
      <c r="O48" s="26">
        <v>0</v>
      </c>
      <c r="P48" s="26">
        <v>5.70208</v>
      </c>
      <c r="Q48" s="26">
        <v>0</v>
      </c>
      <c r="R48" s="26">
        <v>7.20208</v>
      </c>
      <c r="S48" s="26">
        <v>0</v>
      </c>
      <c r="T48" s="26">
        <v>5.70208</v>
      </c>
      <c r="U48" s="26">
        <v>0</v>
      </c>
      <c r="V48" s="26">
        <v>5.70208</v>
      </c>
      <c r="W48" s="26">
        <v>0</v>
      </c>
      <c r="X48" s="26">
        <v>5.70209</v>
      </c>
      <c r="Y48" s="26">
        <v>0</v>
      </c>
      <c r="Z48" s="26">
        <v>5.70208</v>
      </c>
      <c r="AA48" s="26">
        <v>0</v>
      </c>
      <c r="AB48" s="26">
        <v>5.70208</v>
      </c>
      <c r="AC48" s="26">
        <v>0</v>
      </c>
      <c r="AD48" s="26">
        <v>8.36359</v>
      </c>
      <c r="AE48" s="17">
        <v>7.80303</v>
      </c>
      <c r="AF48" s="87"/>
      <c r="AG48" s="57">
        <f t="shared" si="1"/>
        <v>72.9</v>
      </c>
      <c r="AH48" s="57">
        <f t="shared" si="2"/>
        <v>11.71768</v>
      </c>
      <c r="AI48" s="57">
        <f t="shared" si="3"/>
        <v>4.90407</v>
      </c>
    </row>
    <row r="49" spans="1:35" s="7" customFormat="1" ht="16.5">
      <c r="A49" s="54" t="s">
        <v>17</v>
      </c>
      <c r="B49" s="25"/>
      <c r="C49" s="25"/>
      <c r="D49" s="25"/>
      <c r="E49" s="25"/>
      <c r="F49" s="25"/>
      <c r="G49" s="25"/>
      <c r="H49" s="26"/>
      <c r="I49" s="26"/>
      <c r="J49" s="26"/>
      <c r="K49" s="26"/>
      <c r="L49" s="70"/>
      <c r="M49" s="70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17"/>
      <c r="AF49" s="87"/>
      <c r="AG49" s="50">
        <f t="shared" si="1"/>
        <v>0</v>
      </c>
      <c r="AH49" s="50">
        <f t="shared" si="2"/>
        <v>0</v>
      </c>
      <c r="AI49" s="50">
        <f t="shared" si="3"/>
        <v>0</v>
      </c>
    </row>
    <row r="50" spans="1:35" s="7" customFormat="1" ht="16.5">
      <c r="A50" s="54" t="s">
        <v>23</v>
      </c>
      <c r="B50" s="25"/>
      <c r="C50" s="25"/>
      <c r="D50" s="25"/>
      <c r="E50" s="25"/>
      <c r="F50" s="25"/>
      <c r="G50" s="25"/>
      <c r="H50" s="26"/>
      <c r="I50" s="26"/>
      <c r="J50" s="26"/>
      <c r="K50" s="26"/>
      <c r="L50" s="70"/>
      <c r="M50" s="70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17"/>
      <c r="AF50" s="87"/>
      <c r="AG50" s="50">
        <f t="shared" si="1"/>
        <v>0</v>
      </c>
      <c r="AH50" s="50">
        <f t="shared" si="2"/>
        <v>0</v>
      </c>
      <c r="AI50" s="50">
        <f t="shared" si="3"/>
        <v>0</v>
      </c>
    </row>
    <row r="51" spans="1:35" s="7" customFormat="1" ht="16.5">
      <c r="A51" s="54" t="s">
        <v>19</v>
      </c>
      <c r="B51" s="25"/>
      <c r="C51" s="25"/>
      <c r="D51" s="25"/>
      <c r="E51" s="25"/>
      <c r="F51" s="25"/>
      <c r="G51" s="25"/>
      <c r="H51" s="26"/>
      <c r="I51" s="26"/>
      <c r="J51" s="26"/>
      <c r="K51" s="26"/>
      <c r="L51" s="70"/>
      <c r="M51" s="70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17"/>
      <c r="AF51" s="88"/>
      <c r="AG51" s="50">
        <f t="shared" si="1"/>
        <v>0</v>
      </c>
      <c r="AH51" s="50">
        <f t="shared" si="2"/>
        <v>0</v>
      </c>
      <c r="AI51" s="50">
        <f t="shared" si="3"/>
        <v>0</v>
      </c>
    </row>
    <row r="52" spans="1:35" s="7" customFormat="1" ht="66">
      <c r="A52" s="13" t="s">
        <v>50</v>
      </c>
      <c r="B52" s="25"/>
      <c r="C52" s="25"/>
      <c r="D52" s="25"/>
      <c r="E52" s="25"/>
      <c r="F52" s="25"/>
      <c r="G52" s="25"/>
      <c r="H52" s="26"/>
      <c r="I52" s="26"/>
      <c r="J52" s="26"/>
      <c r="K52" s="26"/>
      <c r="L52" s="70"/>
      <c r="M52" s="70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17"/>
      <c r="AF52" s="86"/>
      <c r="AG52" s="50">
        <f t="shared" si="1"/>
        <v>0</v>
      </c>
      <c r="AH52" s="50">
        <f t="shared" si="2"/>
        <v>0</v>
      </c>
      <c r="AI52" s="50">
        <f t="shared" si="3"/>
        <v>0</v>
      </c>
    </row>
    <row r="53" spans="1:35" s="7" customFormat="1" ht="16.5">
      <c r="A53" s="8" t="s">
        <v>20</v>
      </c>
      <c r="B53" s="25">
        <f>B54+B55+B56+B58</f>
        <v>7.3</v>
      </c>
      <c r="C53" s="25">
        <f>C54+C55+C56+C58</f>
        <v>0</v>
      </c>
      <c r="D53" s="25">
        <f>D54+D55+D56+D58</f>
        <v>0</v>
      </c>
      <c r="E53" s="25">
        <f>E54+E55+E56+E58</f>
        <v>0</v>
      </c>
      <c r="F53" s="25">
        <f>E53/B53*100</f>
        <v>0</v>
      </c>
      <c r="G53" s="25" t="e">
        <f>D53/C53*100</f>
        <v>#DIV/0!</v>
      </c>
      <c r="H53" s="25">
        <f aca="true" t="shared" si="14" ref="H53:AE53">H54+H55+H56+H58</f>
        <v>0</v>
      </c>
      <c r="I53" s="25">
        <f t="shared" si="14"/>
        <v>0</v>
      </c>
      <c r="J53" s="25">
        <f t="shared" si="14"/>
        <v>0</v>
      </c>
      <c r="K53" s="25">
        <f t="shared" si="14"/>
        <v>0</v>
      </c>
      <c r="L53" s="66">
        <f t="shared" si="14"/>
        <v>0</v>
      </c>
      <c r="M53" s="66">
        <f t="shared" si="14"/>
        <v>0</v>
      </c>
      <c r="N53" s="25">
        <f t="shared" si="14"/>
        <v>0</v>
      </c>
      <c r="O53" s="25">
        <f t="shared" si="14"/>
        <v>0</v>
      </c>
      <c r="P53" s="25">
        <f t="shared" si="14"/>
        <v>1</v>
      </c>
      <c r="Q53" s="25">
        <f t="shared" si="14"/>
        <v>0</v>
      </c>
      <c r="R53" s="25">
        <f t="shared" si="14"/>
        <v>0</v>
      </c>
      <c r="S53" s="25">
        <f t="shared" si="14"/>
        <v>0</v>
      </c>
      <c r="T53" s="25">
        <f t="shared" si="14"/>
        <v>0</v>
      </c>
      <c r="U53" s="25">
        <f t="shared" si="14"/>
        <v>0</v>
      </c>
      <c r="V53" s="25">
        <f t="shared" si="14"/>
        <v>0</v>
      </c>
      <c r="W53" s="25">
        <f t="shared" si="14"/>
        <v>0</v>
      </c>
      <c r="X53" s="25">
        <f t="shared" si="14"/>
        <v>0</v>
      </c>
      <c r="Y53" s="25">
        <f t="shared" si="14"/>
        <v>0</v>
      </c>
      <c r="Z53" s="25">
        <f t="shared" si="14"/>
        <v>6.3</v>
      </c>
      <c r="AA53" s="25">
        <f t="shared" si="14"/>
        <v>0</v>
      </c>
      <c r="AB53" s="25">
        <f t="shared" si="14"/>
        <v>0</v>
      </c>
      <c r="AC53" s="25">
        <f t="shared" si="14"/>
        <v>0</v>
      </c>
      <c r="AD53" s="25">
        <f t="shared" si="14"/>
        <v>0</v>
      </c>
      <c r="AE53" s="25">
        <f t="shared" si="14"/>
        <v>0</v>
      </c>
      <c r="AF53" s="87"/>
      <c r="AG53" s="57">
        <f t="shared" si="1"/>
        <v>7.3</v>
      </c>
      <c r="AH53" s="57">
        <f t="shared" si="2"/>
        <v>0</v>
      </c>
      <c r="AI53" s="57">
        <f t="shared" si="3"/>
        <v>0</v>
      </c>
    </row>
    <row r="54" spans="1:35" s="7" customFormat="1" ht="16.5">
      <c r="A54" s="8" t="s">
        <v>18</v>
      </c>
      <c r="B54" s="25">
        <f>H54+J54+L54+N54+P54+R54+T54+V54+X54+Z54+AB54+AD54</f>
        <v>7.3</v>
      </c>
      <c r="C54" s="25">
        <f>H54+J54+L54</f>
        <v>0</v>
      </c>
      <c r="D54" s="25">
        <f>I54+K54+M54+O54+Q54+S54+U54+W54+Y54+AA54+AC54</f>
        <v>0</v>
      </c>
      <c r="E54" s="25">
        <f>I54+K54+M54+O54+Q54+S54+U54+W54+Y54+AA54+AC54+AE54</f>
        <v>0</v>
      </c>
      <c r="F54" s="25">
        <f>E54/B54*100</f>
        <v>0</v>
      </c>
      <c r="G54" s="25" t="e">
        <f>D54/C54*100</f>
        <v>#DIV/0!</v>
      </c>
      <c r="H54" s="26">
        <v>0</v>
      </c>
      <c r="I54" s="26">
        <v>0</v>
      </c>
      <c r="J54" s="26">
        <v>0</v>
      </c>
      <c r="K54" s="26">
        <v>0</v>
      </c>
      <c r="L54" s="70">
        <v>0</v>
      </c>
      <c r="M54" s="70">
        <v>0</v>
      </c>
      <c r="N54" s="26">
        <v>0</v>
      </c>
      <c r="O54" s="26">
        <v>0</v>
      </c>
      <c r="P54" s="26">
        <v>1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6.3</v>
      </c>
      <c r="AA54" s="26">
        <v>0</v>
      </c>
      <c r="AB54" s="26">
        <v>0</v>
      </c>
      <c r="AC54" s="26">
        <v>0</v>
      </c>
      <c r="AD54" s="26">
        <v>0</v>
      </c>
      <c r="AE54" s="17">
        <v>0</v>
      </c>
      <c r="AF54" s="87"/>
      <c r="AG54" s="57">
        <f t="shared" si="1"/>
        <v>7.3</v>
      </c>
      <c r="AH54" s="57">
        <f t="shared" si="2"/>
        <v>0</v>
      </c>
      <c r="AI54" s="57">
        <f t="shared" si="3"/>
        <v>0</v>
      </c>
    </row>
    <row r="55" spans="1:35" s="7" customFormat="1" ht="16.5">
      <c r="A55" s="8" t="s">
        <v>22</v>
      </c>
      <c r="B55" s="25"/>
      <c r="C55" s="25"/>
      <c r="D55" s="25"/>
      <c r="E55" s="25"/>
      <c r="F55" s="25"/>
      <c r="G55" s="25"/>
      <c r="H55" s="26"/>
      <c r="I55" s="26"/>
      <c r="J55" s="26"/>
      <c r="K55" s="26"/>
      <c r="L55" s="70"/>
      <c r="M55" s="70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17"/>
      <c r="AF55" s="87"/>
      <c r="AG55" s="50">
        <f t="shared" si="1"/>
        <v>0</v>
      </c>
      <c r="AH55" s="50">
        <f t="shared" si="2"/>
        <v>0</v>
      </c>
      <c r="AI55" s="50">
        <f t="shared" si="3"/>
        <v>0</v>
      </c>
    </row>
    <row r="56" spans="1:35" s="7" customFormat="1" ht="16.5">
      <c r="A56" s="8" t="s">
        <v>17</v>
      </c>
      <c r="B56" s="25"/>
      <c r="C56" s="25"/>
      <c r="D56" s="25"/>
      <c r="E56" s="25"/>
      <c r="F56" s="25"/>
      <c r="G56" s="25"/>
      <c r="H56" s="26"/>
      <c r="I56" s="26"/>
      <c r="J56" s="26"/>
      <c r="K56" s="26"/>
      <c r="L56" s="70"/>
      <c r="M56" s="70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17"/>
      <c r="AF56" s="87"/>
      <c r="AG56" s="50">
        <f t="shared" si="1"/>
        <v>0</v>
      </c>
      <c r="AH56" s="50">
        <f t="shared" si="2"/>
        <v>0</v>
      </c>
      <c r="AI56" s="50">
        <f t="shared" si="3"/>
        <v>0</v>
      </c>
    </row>
    <row r="57" spans="1:35" s="7" customFormat="1" ht="16.5">
      <c r="A57" s="8" t="s">
        <v>23</v>
      </c>
      <c r="B57" s="25"/>
      <c r="C57" s="25"/>
      <c r="D57" s="25"/>
      <c r="E57" s="25"/>
      <c r="F57" s="25"/>
      <c r="G57" s="25"/>
      <c r="H57" s="26"/>
      <c r="I57" s="26"/>
      <c r="J57" s="26"/>
      <c r="K57" s="26"/>
      <c r="L57" s="70"/>
      <c r="M57" s="70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17"/>
      <c r="AF57" s="87"/>
      <c r="AG57" s="50">
        <f t="shared" si="1"/>
        <v>0</v>
      </c>
      <c r="AH57" s="50">
        <f t="shared" si="2"/>
        <v>0</v>
      </c>
      <c r="AI57" s="50">
        <f t="shared" si="3"/>
        <v>0</v>
      </c>
    </row>
    <row r="58" spans="1:35" s="7" customFormat="1" ht="16.5">
      <c r="A58" s="8" t="s">
        <v>19</v>
      </c>
      <c r="B58" s="25"/>
      <c r="C58" s="25"/>
      <c r="D58" s="25"/>
      <c r="E58" s="25"/>
      <c r="F58" s="25"/>
      <c r="G58" s="25"/>
      <c r="H58" s="26"/>
      <c r="I58" s="26"/>
      <c r="J58" s="26"/>
      <c r="K58" s="26"/>
      <c r="L58" s="70"/>
      <c r="M58" s="70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17"/>
      <c r="AF58" s="88"/>
      <c r="AG58" s="50">
        <f t="shared" si="1"/>
        <v>0</v>
      </c>
      <c r="AH58" s="50">
        <f t="shared" si="2"/>
        <v>0</v>
      </c>
      <c r="AI58" s="50">
        <f t="shared" si="3"/>
        <v>0</v>
      </c>
    </row>
    <row r="59" spans="1:35" s="7" customFormat="1" ht="66">
      <c r="A59" s="13" t="s">
        <v>51</v>
      </c>
      <c r="B59" s="25"/>
      <c r="C59" s="25"/>
      <c r="D59" s="25"/>
      <c r="E59" s="25"/>
      <c r="F59" s="25"/>
      <c r="G59" s="25"/>
      <c r="H59" s="26"/>
      <c r="I59" s="26"/>
      <c r="J59" s="26"/>
      <c r="K59" s="26"/>
      <c r="L59" s="70"/>
      <c r="M59" s="70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17"/>
      <c r="AF59" s="44"/>
      <c r="AG59" s="50">
        <f t="shared" si="1"/>
        <v>0</v>
      </c>
      <c r="AH59" s="50">
        <f t="shared" si="2"/>
        <v>0</v>
      </c>
      <c r="AI59" s="50">
        <f t="shared" si="3"/>
        <v>0</v>
      </c>
    </row>
    <row r="60" spans="1:35" s="21" customFormat="1" ht="16.5">
      <c r="A60" s="13" t="s">
        <v>20</v>
      </c>
      <c r="B60" s="24">
        <f>B61+B62+B63+B65</f>
        <v>268.7</v>
      </c>
      <c r="C60" s="24">
        <f>C61+C62+C63+C65</f>
        <v>85.6</v>
      </c>
      <c r="D60" s="24">
        <f>D61+D62+D63+D65</f>
        <v>0</v>
      </c>
      <c r="E60" s="24">
        <f>E61+E62+E63+E65</f>
        <v>0</v>
      </c>
      <c r="F60" s="24">
        <f aca="true" t="shared" si="15" ref="F60:F65">E60/B60*100</f>
        <v>0</v>
      </c>
      <c r="G60" s="24">
        <f aca="true" t="shared" si="16" ref="G60:G65">D60/C60*100</f>
        <v>0</v>
      </c>
      <c r="H60" s="24">
        <f aca="true" t="shared" si="17" ref="H60:AE60">H61+H62+H63+H65</f>
        <v>0</v>
      </c>
      <c r="I60" s="24">
        <f t="shared" si="17"/>
        <v>0</v>
      </c>
      <c r="J60" s="24">
        <f t="shared" si="17"/>
        <v>0</v>
      </c>
      <c r="K60" s="24">
        <f t="shared" si="17"/>
        <v>0</v>
      </c>
      <c r="L60" s="77">
        <f t="shared" si="17"/>
        <v>0</v>
      </c>
      <c r="M60" s="77">
        <f t="shared" si="17"/>
        <v>0</v>
      </c>
      <c r="N60" s="24">
        <f t="shared" si="17"/>
        <v>85.6</v>
      </c>
      <c r="O60" s="24">
        <f t="shared" si="17"/>
        <v>0</v>
      </c>
      <c r="P60" s="24">
        <f t="shared" si="17"/>
        <v>0</v>
      </c>
      <c r="Q60" s="24">
        <f t="shared" si="17"/>
        <v>0</v>
      </c>
      <c r="R60" s="24">
        <f t="shared" si="17"/>
        <v>0</v>
      </c>
      <c r="S60" s="24">
        <f t="shared" si="17"/>
        <v>0</v>
      </c>
      <c r="T60" s="24">
        <f t="shared" si="17"/>
        <v>0</v>
      </c>
      <c r="U60" s="24">
        <f t="shared" si="17"/>
        <v>0</v>
      </c>
      <c r="V60" s="24">
        <f t="shared" si="17"/>
        <v>0</v>
      </c>
      <c r="W60" s="24">
        <f t="shared" si="17"/>
        <v>0</v>
      </c>
      <c r="X60" s="24">
        <f t="shared" si="17"/>
        <v>0</v>
      </c>
      <c r="Y60" s="24">
        <f t="shared" si="17"/>
        <v>0</v>
      </c>
      <c r="Z60" s="24">
        <f t="shared" si="17"/>
        <v>0</v>
      </c>
      <c r="AA60" s="24">
        <f t="shared" si="17"/>
        <v>0</v>
      </c>
      <c r="AB60" s="24">
        <f t="shared" si="17"/>
        <v>168.1</v>
      </c>
      <c r="AC60" s="24">
        <f t="shared" si="17"/>
        <v>0</v>
      </c>
      <c r="AD60" s="24">
        <f t="shared" si="17"/>
        <v>15</v>
      </c>
      <c r="AE60" s="24">
        <f t="shared" si="17"/>
        <v>0</v>
      </c>
      <c r="AF60" s="44"/>
      <c r="AG60" s="50">
        <f t="shared" si="1"/>
        <v>268.7</v>
      </c>
      <c r="AH60" s="50">
        <f t="shared" si="2"/>
        <v>0</v>
      </c>
      <c r="AI60" s="50">
        <f t="shared" si="3"/>
        <v>0</v>
      </c>
    </row>
    <row r="61" spans="1:35" s="21" customFormat="1" ht="16.5">
      <c r="A61" s="13" t="s">
        <v>18</v>
      </c>
      <c r="B61" s="24">
        <f>B68+B75+B82+B89+B96</f>
        <v>0</v>
      </c>
      <c r="C61" s="24">
        <f aca="true" t="shared" si="18" ref="C61:D65">H61+J61+L61+N61+P61</f>
        <v>0</v>
      </c>
      <c r="D61" s="24">
        <f t="shared" si="18"/>
        <v>0</v>
      </c>
      <c r="E61" s="24">
        <f>I61+K61+M61+O61+Q61+S61+U61+W61+Y61+AA61+AC61+AE61</f>
        <v>0</v>
      </c>
      <c r="F61" s="24" t="e">
        <f t="shared" si="15"/>
        <v>#DIV/0!</v>
      </c>
      <c r="G61" s="24" t="e">
        <f t="shared" si="16"/>
        <v>#DIV/0!</v>
      </c>
      <c r="H61" s="24">
        <f aca="true" t="shared" si="19" ref="H61:AE61">H68+H75+H82+H89+H96</f>
        <v>0</v>
      </c>
      <c r="I61" s="24">
        <f t="shared" si="19"/>
        <v>0</v>
      </c>
      <c r="J61" s="24">
        <f t="shared" si="19"/>
        <v>0</v>
      </c>
      <c r="K61" s="24">
        <f t="shared" si="19"/>
        <v>0</v>
      </c>
      <c r="L61" s="77">
        <f t="shared" si="19"/>
        <v>0</v>
      </c>
      <c r="M61" s="77">
        <f t="shared" si="19"/>
        <v>0</v>
      </c>
      <c r="N61" s="24">
        <f t="shared" si="19"/>
        <v>0</v>
      </c>
      <c r="O61" s="24">
        <f t="shared" si="19"/>
        <v>0</v>
      </c>
      <c r="P61" s="24">
        <f t="shared" si="19"/>
        <v>0</v>
      </c>
      <c r="Q61" s="24">
        <f t="shared" si="19"/>
        <v>0</v>
      </c>
      <c r="R61" s="24">
        <f t="shared" si="19"/>
        <v>0</v>
      </c>
      <c r="S61" s="24">
        <f t="shared" si="19"/>
        <v>0</v>
      </c>
      <c r="T61" s="24">
        <f t="shared" si="19"/>
        <v>0</v>
      </c>
      <c r="U61" s="24">
        <f t="shared" si="19"/>
        <v>0</v>
      </c>
      <c r="V61" s="24">
        <f t="shared" si="19"/>
        <v>0</v>
      </c>
      <c r="W61" s="24">
        <f t="shared" si="19"/>
        <v>0</v>
      </c>
      <c r="X61" s="24">
        <f t="shared" si="19"/>
        <v>0</v>
      </c>
      <c r="Y61" s="24">
        <f t="shared" si="19"/>
        <v>0</v>
      </c>
      <c r="Z61" s="24">
        <f t="shared" si="19"/>
        <v>0</v>
      </c>
      <c r="AA61" s="24">
        <f t="shared" si="19"/>
        <v>0</v>
      </c>
      <c r="AB61" s="24">
        <f t="shared" si="19"/>
        <v>0</v>
      </c>
      <c r="AC61" s="24">
        <f t="shared" si="19"/>
        <v>0</v>
      </c>
      <c r="AD61" s="24">
        <f t="shared" si="19"/>
        <v>0</v>
      </c>
      <c r="AE61" s="24">
        <f t="shared" si="19"/>
        <v>0</v>
      </c>
      <c r="AF61" s="44"/>
      <c r="AG61" s="50">
        <f t="shared" si="1"/>
        <v>0</v>
      </c>
      <c r="AH61" s="50">
        <f t="shared" si="2"/>
        <v>0</v>
      </c>
      <c r="AI61" s="50">
        <f t="shared" si="3"/>
        <v>0</v>
      </c>
    </row>
    <row r="62" spans="1:35" s="21" customFormat="1" ht="33">
      <c r="A62" s="13" t="s">
        <v>22</v>
      </c>
      <c r="B62" s="24">
        <f>B69+B76+B83+B90+B97</f>
        <v>0</v>
      </c>
      <c r="C62" s="24">
        <f t="shared" si="18"/>
        <v>0</v>
      </c>
      <c r="D62" s="24">
        <f t="shared" si="18"/>
        <v>0</v>
      </c>
      <c r="E62" s="24">
        <f>I62+K62+M62+O62+Q62+S62+U62+W62+Y62+AA62+AC62+AE62</f>
        <v>0</v>
      </c>
      <c r="F62" s="24" t="e">
        <f t="shared" si="15"/>
        <v>#DIV/0!</v>
      </c>
      <c r="G62" s="24" t="e">
        <f t="shared" si="16"/>
        <v>#DIV/0!</v>
      </c>
      <c r="H62" s="24">
        <f aca="true" t="shared" si="20" ref="H62:AE62">H69+H76+H83+H90+H97</f>
        <v>0</v>
      </c>
      <c r="I62" s="24">
        <f t="shared" si="20"/>
        <v>0</v>
      </c>
      <c r="J62" s="24">
        <f t="shared" si="20"/>
        <v>0</v>
      </c>
      <c r="K62" s="24">
        <f t="shared" si="20"/>
        <v>0</v>
      </c>
      <c r="L62" s="77">
        <f t="shared" si="20"/>
        <v>0</v>
      </c>
      <c r="M62" s="77">
        <f t="shared" si="20"/>
        <v>0</v>
      </c>
      <c r="N62" s="24">
        <f t="shared" si="20"/>
        <v>0</v>
      </c>
      <c r="O62" s="24">
        <f t="shared" si="20"/>
        <v>0</v>
      </c>
      <c r="P62" s="24">
        <f t="shared" si="20"/>
        <v>0</v>
      </c>
      <c r="Q62" s="24">
        <f t="shared" si="20"/>
        <v>0</v>
      </c>
      <c r="R62" s="24">
        <f t="shared" si="20"/>
        <v>0</v>
      </c>
      <c r="S62" s="24">
        <f t="shared" si="20"/>
        <v>0</v>
      </c>
      <c r="T62" s="24">
        <f t="shared" si="20"/>
        <v>0</v>
      </c>
      <c r="U62" s="24">
        <f t="shared" si="20"/>
        <v>0</v>
      </c>
      <c r="V62" s="24">
        <f t="shared" si="20"/>
        <v>0</v>
      </c>
      <c r="W62" s="24">
        <f t="shared" si="20"/>
        <v>0</v>
      </c>
      <c r="X62" s="24">
        <f t="shared" si="20"/>
        <v>0</v>
      </c>
      <c r="Y62" s="24">
        <f t="shared" si="20"/>
        <v>0</v>
      </c>
      <c r="Z62" s="24">
        <f t="shared" si="20"/>
        <v>0</v>
      </c>
      <c r="AA62" s="24">
        <f t="shared" si="20"/>
        <v>0</v>
      </c>
      <c r="AB62" s="24">
        <f t="shared" si="20"/>
        <v>0</v>
      </c>
      <c r="AC62" s="24">
        <f t="shared" si="20"/>
        <v>0</v>
      </c>
      <c r="AD62" s="24">
        <f t="shared" si="20"/>
        <v>0</v>
      </c>
      <c r="AE62" s="24">
        <f t="shared" si="20"/>
        <v>0</v>
      </c>
      <c r="AF62" s="44"/>
      <c r="AG62" s="50">
        <f t="shared" si="1"/>
        <v>0</v>
      </c>
      <c r="AH62" s="50">
        <f t="shared" si="2"/>
        <v>0</v>
      </c>
      <c r="AI62" s="50">
        <f t="shared" si="3"/>
        <v>0</v>
      </c>
    </row>
    <row r="63" spans="1:35" s="21" customFormat="1" ht="16.5">
      <c r="A63" s="13" t="s">
        <v>17</v>
      </c>
      <c r="B63" s="24">
        <f>B70++B77+B84+B91+B98</f>
        <v>268.7</v>
      </c>
      <c r="C63" s="24">
        <f t="shared" si="18"/>
        <v>85.6</v>
      </c>
      <c r="D63" s="24">
        <f t="shared" si="18"/>
        <v>0</v>
      </c>
      <c r="E63" s="24">
        <f>I63+K63+M63+O63+Q63+S63+U63+W63+Y63+AA63+AC63+AE63</f>
        <v>0</v>
      </c>
      <c r="F63" s="24">
        <f t="shared" si="15"/>
        <v>0</v>
      </c>
      <c r="G63" s="24">
        <f t="shared" si="16"/>
        <v>0</v>
      </c>
      <c r="H63" s="24">
        <f aca="true" t="shared" si="21" ref="H63:AE63">H70++H77+H84+H91+H98</f>
        <v>0</v>
      </c>
      <c r="I63" s="24">
        <f t="shared" si="21"/>
        <v>0</v>
      </c>
      <c r="J63" s="24">
        <f t="shared" si="21"/>
        <v>0</v>
      </c>
      <c r="K63" s="24">
        <f t="shared" si="21"/>
        <v>0</v>
      </c>
      <c r="L63" s="77">
        <f t="shared" si="21"/>
        <v>0</v>
      </c>
      <c r="M63" s="77">
        <f t="shared" si="21"/>
        <v>0</v>
      </c>
      <c r="N63" s="24">
        <f t="shared" si="21"/>
        <v>85.6</v>
      </c>
      <c r="O63" s="24">
        <f t="shared" si="21"/>
        <v>0</v>
      </c>
      <c r="P63" s="24">
        <f t="shared" si="21"/>
        <v>0</v>
      </c>
      <c r="Q63" s="24">
        <f t="shared" si="21"/>
        <v>0</v>
      </c>
      <c r="R63" s="24">
        <f t="shared" si="21"/>
        <v>0</v>
      </c>
      <c r="S63" s="24">
        <f t="shared" si="21"/>
        <v>0</v>
      </c>
      <c r="T63" s="24">
        <f t="shared" si="21"/>
        <v>0</v>
      </c>
      <c r="U63" s="24">
        <f t="shared" si="21"/>
        <v>0</v>
      </c>
      <c r="V63" s="24">
        <f t="shared" si="21"/>
        <v>0</v>
      </c>
      <c r="W63" s="24">
        <f t="shared" si="21"/>
        <v>0</v>
      </c>
      <c r="X63" s="24">
        <f t="shared" si="21"/>
        <v>0</v>
      </c>
      <c r="Y63" s="24">
        <f t="shared" si="21"/>
        <v>0</v>
      </c>
      <c r="Z63" s="24">
        <f t="shared" si="21"/>
        <v>0</v>
      </c>
      <c r="AA63" s="24">
        <f t="shared" si="21"/>
        <v>0</v>
      </c>
      <c r="AB63" s="24">
        <f t="shared" si="21"/>
        <v>168.1</v>
      </c>
      <c r="AC63" s="24">
        <f t="shared" si="21"/>
        <v>0</v>
      </c>
      <c r="AD63" s="24">
        <f t="shared" si="21"/>
        <v>15</v>
      </c>
      <c r="AE63" s="24">
        <f t="shared" si="21"/>
        <v>0</v>
      </c>
      <c r="AF63" s="44"/>
      <c r="AG63" s="50">
        <f t="shared" si="1"/>
        <v>268.7</v>
      </c>
      <c r="AH63" s="50">
        <f t="shared" si="2"/>
        <v>0</v>
      </c>
      <c r="AI63" s="50">
        <f t="shared" si="3"/>
        <v>0</v>
      </c>
    </row>
    <row r="64" spans="1:35" s="21" customFormat="1" ht="33">
      <c r="A64" s="13" t="s">
        <v>23</v>
      </c>
      <c r="B64" s="24">
        <f>B71+B78+B85+B92</f>
        <v>0</v>
      </c>
      <c r="C64" s="24">
        <f t="shared" si="18"/>
        <v>0</v>
      </c>
      <c r="D64" s="24">
        <f t="shared" si="18"/>
        <v>0</v>
      </c>
      <c r="E64" s="24">
        <f>I64+K64+M64+O64+Q64+S64+U64+W64+Y64+AA64+AC64+AE64</f>
        <v>0</v>
      </c>
      <c r="F64" s="24" t="e">
        <f t="shared" si="15"/>
        <v>#DIV/0!</v>
      </c>
      <c r="G64" s="24" t="e">
        <f t="shared" si="16"/>
        <v>#DIV/0!</v>
      </c>
      <c r="H64" s="24">
        <f aca="true" t="shared" si="22" ref="H64:AE64">H71+H78+H85+H92</f>
        <v>0</v>
      </c>
      <c r="I64" s="24">
        <f t="shared" si="22"/>
        <v>0</v>
      </c>
      <c r="J64" s="24">
        <f t="shared" si="22"/>
        <v>0</v>
      </c>
      <c r="K64" s="24">
        <f t="shared" si="22"/>
        <v>0</v>
      </c>
      <c r="L64" s="77">
        <f t="shared" si="22"/>
        <v>0</v>
      </c>
      <c r="M64" s="77">
        <f t="shared" si="22"/>
        <v>0</v>
      </c>
      <c r="N64" s="24">
        <f t="shared" si="22"/>
        <v>0</v>
      </c>
      <c r="O64" s="24">
        <f t="shared" si="22"/>
        <v>0</v>
      </c>
      <c r="P64" s="24">
        <f t="shared" si="22"/>
        <v>0</v>
      </c>
      <c r="Q64" s="24">
        <f t="shared" si="22"/>
        <v>0</v>
      </c>
      <c r="R64" s="24">
        <f t="shared" si="22"/>
        <v>0</v>
      </c>
      <c r="S64" s="24">
        <f t="shared" si="22"/>
        <v>0</v>
      </c>
      <c r="T64" s="24">
        <f t="shared" si="22"/>
        <v>0</v>
      </c>
      <c r="U64" s="24">
        <f t="shared" si="22"/>
        <v>0</v>
      </c>
      <c r="V64" s="24">
        <f t="shared" si="22"/>
        <v>0</v>
      </c>
      <c r="W64" s="24">
        <f t="shared" si="22"/>
        <v>0</v>
      </c>
      <c r="X64" s="24">
        <f t="shared" si="22"/>
        <v>0</v>
      </c>
      <c r="Y64" s="24">
        <f t="shared" si="22"/>
        <v>0</v>
      </c>
      <c r="Z64" s="24">
        <f t="shared" si="22"/>
        <v>0</v>
      </c>
      <c r="AA64" s="24">
        <f t="shared" si="22"/>
        <v>0</v>
      </c>
      <c r="AB64" s="24">
        <f t="shared" si="22"/>
        <v>0</v>
      </c>
      <c r="AC64" s="24">
        <f t="shared" si="22"/>
        <v>0</v>
      </c>
      <c r="AD64" s="24">
        <f t="shared" si="22"/>
        <v>0</v>
      </c>
      <c r="AE64" s="24">
        <f t="shared" si="22"/>
        <v>0</v>
      </c>
      <c r="AF64" s="44"/>
      <c r="AG64" s="50">
        <f t="shared" si="1"/>
        <v>0</v>
      </c>
      <c r="AH64" s="50">
        <f t="shared" si="2"/>
        <v>0</v>
      </c>
      <c r="AI64" s="50">
        <f t="shared" si="3"/>
        <v>0</v>
      </c>
    </row>
    <row r="65" spans="1:35" s="21" customFormat="1" ht="16.5">
      <c r="A65" s="13" t="s">
        <v>19</v>
      </c>
      <c r="B65" s="24">
        <f>B72+B79+B86+B93+B100</f>
        <v>0</v>
      </c>
      <c r="C65" s="24">
        <f t="shared" si="18"/>
        <v>0</v>
      </c>
      <c r="D65" s="24">
        <f t="shared" si="18"/>
        <v>0</v>
      </c>
      <c r="E65" s="24">
        <f>I65+K65+M65+O65+Q65+S65+U65+W65+Y65+AA65+AC65+AE65</f>
        <v>0</v>
      </c>
      <c r="F65" s="24" t="e">
        <f t="shared" si="15"/>
        <v>#DIV/0!</v>
      </c>
      <c r="G65" s="24" t="e">
        <f t="shared" si="16"/>
        <v>#DIV/0!</v>
      </c>
      <c r="H65" s="24">
        <f aca="true" t="shared" si="23" ref="H65:AE65">H72+H79+H86+H93+H100</f>
        <v>0</v>
      </c>
      <c r="I65" s="24">
        <f t="shared" si="23"/>
        <v>0</v>
      </c>
      <c r="J65" s="24">
        <f t="shared" si="23"/>
        <v>0</v>
      </c>
      <c r="K65" s="24">
        <f t="shared" si="23"/>
        <v>0</v>
      </c>
      <c r="L65" s="77">
        <f t="shared" si="23"/>
        <v>0</v>
      </c>
      <c r="M65" s="77">
        <f t="shared" si="23"/>
        <v>0</v>
      </c>
      <c r="N65" s="24">
        <f t="shared" si="23"/>
        <v>0</v>
      </c>
      <c r="O65" s="24">
        <f t="shared" si="23"/>
        <v>0</v>
      </c>
      <c r="P65" s="24">
        <f t="shared" si="23"/>
        <v>0</v>
      </c>
      <c r="Q65" s="24">
        <f t="shared" si="23"/>
        <v>0</v>
      </c>
      <c r="R65" s="24">
        <f t="shared" si="23"/>
        <v>0</v>
      </c>
      <c r="S65" s="24">
        <f t="shared" si="23"/>
        <v>0</v>
      </c>
      <c r="T65" s="24">
        <f t="shared" si="23"/>
        <v>0</v>
      </c>
      <c r="U65" s="24">
        <f t="shared" si="23"/>
        <v>0</v>
      </c>
      <c r="V65" s="24">
        <f t="shared" si="23"/>
        <v>0</v>
      </c>
      <c r="W65" s="24">
        <f t="shared" si="23"/>
        <v>0</v>
      </c>
      <c r="X65" s="24">
        <f t="shared" si="23"/>
        <v>0</v>
      </c>
      <c r="Y65" s="24">
        <f t="shared" si="23"/>
        <v>0</v>
      </c>
      <c r="Z65" s="24">
        <f t="shared" si="23"/>
        <v>0</v>
      </c>
      <c r="AA65" s="24">
        <f t="shared" si="23"/>
        <v>0</v>
      </c>
      <c r="AB65" s="24">
        <f t="shared" si="23"/>
        <v>0</v>
      </c>
      <c r="AC65" s="24">
        <f t="shared" si="23"/>
        <v>0</v>
      </c>
      <c r="AD65" s="24">
        <f t="shared" si="23"/>
        <v>0</v>
      </c>
      <c r="AE65" s="24">
        <f t="shared" si="23"/>
        <v>0</v>
      </c>
      <c r="AF65" s="44"/>
      <c r="AG65" s="50">
        <f t="shared" si="1"/>
        <v>0</v>
      </c>
      <c r="AH65" s="50">
        <f t="shared" si="2"/>
        <v>0</v>
      </c>
      <c r="AI65" s="50">
        <f t="shared" si="3"/>
        <v>0</v>
      </c>
    </row>
    <row r="66" spans="1:35" s="7" customFormat="1" ht="49.5">
      <c r="A66" s="13" t="s">
        <v>52</v>
      </c>
      <c r="B66" s="25"/>
      <c r="C66" s="25"/>
      <c r="D66" s="25"/>
      <c r="E66" s="25"/>
      <c r="F66" s="25"/>
      <c r="G66" s="25"/>
      <c r="H66" s="26"/>
      <c r="I66" s="26"/>
      <c r="J66" s="26"/>
      <c r="K66" s="26"/>
      <c r="L66" s="70"/>
      <c r="M66" s="70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17"/>
      <c r="AF66" s="86"/>
      <c r="AG66" s="50">
        <f t="shared" si="1"/>
        <v>0</v>
      </c>
      <c r="AH66" s="50">
        <f t="shared" si="2"/>
        <v>0</v>
      </c>
      <c r="AI66" s="50">
        <f t="shared" si="3"/>
        <v>0</v>
      </c>
    </row>
    <row r="67" spans="1:35" s="7" customFormat="1" ht="16.5">
      <c r="A67" s="8" t="s">
        <v>20</v>
      </c>
      <c r="B67" s="25">
        <f>B68+B69+B70+B72</f>
        <v>100</v>
      </c>
      <c r="C67" s="25">
        <f>C68+C69+C70+C72</f>
        <v>0</v>
      </c>
      <c r="D67" s="25">
        <f>D68+D69+D70+D72</f>
        <v>0</v>
      </c>
      <c r="E67" s="25">
        <f>E68+E69+E70+E72</f>
        <v>0</v>
      </c>
      <c r="F67" s="25">
        <f>E67/B67*100</f>
        <v>0</v>
      </c>
      <c r="G67" s="25" t="e">
        <f>D67/C67*100</f>
        <v>#DIV/0!</v>
      </c>
      <c r="H67" s="25">
        <f aca="true" t="shared" si="24" ref="H67:AE67">H68+H69+H70+H72</f>
        <v>0</v>
      </c>
      <c r="I67" s="25">
        <f t="shared" si="24"/>
        <v>0</v>
      </c>
      <c r="J67" s="25">
        <f t="shared" si="24"/>
        <v>0</v>
      </c>
      <c r="K67" s="25">
        <f t="shared" si="24"/>
        <v>0</v>
      </c>
      <c r="L67" s="66">
        <f t="shared" si="24"/>
        <v>0</v>
      </c>
      <c r="M67" s="66">
        <f t="shared" si="24"/>
        <v>0</v>
      </c>
      <c r="N67" s="25">
        <f t="shared" si="24"/>
        <v>0</v>
      </c>
      <c r="O67" s="25">
        <f t="shared" si="24"/>
        <v>0</v>
      </c>
      <c r="P67" s="25">
        <f t="shared" si="24"/>
        <v>0</v>
      </c>
      <c r="Q67" s="25">
        <f t="shared" si="24"/>
        <v>0</v>
      </c>
      <c r="R67" s="25">
        <f t="shared" si="24"/>
        <v>0</v>
      </c>
      <c r="S67" s="25">
        <f t="shared" si="24"/>
        <v>0</v>
      </c>
      <c r="T67" s="25">
        <f t="shared" si="24"/>
        <v>0</v>
      </c>
      <c r="U67" s="25">
        <f t="shared" si="24"/>
        <v>0</v>
      </c>
      <c r="V67" s="25">
        <f t="shared" si="24"/>
        <v>0</v>
      </c>
      <c r="W67" s="25">
        <f t="shared" si="24"/>
        <v>0</v>
      </c>
      <c r="X67" s="25">
        <f t="shared" si="24"/>
        <v>0</v>
      </c>
      <c r="Y67" s="25">
        <f t="shared" si="24"/>
        <v>0</v>
      </c>
      <c r="Z67" s="25">
        <f t="shared" si="24"/>
        <v>0</v>
      </c>
      <c r="AA67" s="25">
        <f t="shared" si="24"/>
        <v>0</v>
      </c>
      <c r="AB67" s="25">
        <f t="shared" si="24"/>
        <v>85</v>
      </c>
      <c r="AC67" s="25">
        <f t="shared" si="24"/>
        <v>0</v>
      </c>
      <c r="AD67" s="25">
        <f t="shared" si="24"/>
        <v>15</v>
      </c>
      <c r="AE67" s="25">
        <f t="shared" si="24"/>
        <v>0</v>
      </c>
      <c r="AF67" s="104"/>
      <c r="AG67" s="57">
        <f t="shared" si="1"/>
        <v>100</v>
      </c>
      <c r="AH67" s="57">
        <f t="shared" si="2"/>
        <v>0</v>
      </c>
      <c r="AI67" s="57">
        <f t="shared" si="3"/>
        <v>0</v>
      </c>
    </row>
    <row r="68" spans="1:35" s="7" customFormat="1" ht="16.5">
      <c r="A68" s="8" t="s">
        <v>18</v>
      </c>
      <c r="B68" s="25"/>
      <c r="C68" s="25"/>
      <c r="D68" s="25"/>
      <c r="E68" s="25"/>
      <c r="F68" s="25"/>
      <c r="G68" s="25"/>
      <c r="H68" s="26"/>
      <c r="I68" s="26"/>
      <c r="J68" s="26"/>
      <c r="K68" s="26"/>
      <c r="L68" s="70"/>
      <c r="M68" s="70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17"/>
      <c r="AF68" s="104"/>
      <c r="AG68" s="57">
        <f t="shared" si="1"/>
        <v>0</v>
      </c>
      <c r="AH68" s="57">
        <f t="shared" si="2"/>
        <v>0</v>
      </c>
      <c r="AI68" s="57">
        <f t="shared" si="3"/>
        <v>0</v>
      </c>
    </row>
    <row r="69" spans="1:35" s="7" customFormat="1" ht="16.5">
      <c r="A69" s="8" t="s">
        <v>22</v>
      </c>
      <c r="B69" s="25"/>
      <c r="C69" s="25"/>
      <c r="D69" s="25"/>
      <c r="E69" s="25"/>
      <c r="F69" s="25"/>
      <c r="G69" s="25"/>
      <c r="H69" s="26"/>
      <c r="I69" s="26"/>
      <c r="J69" s="26"/>
      <c r="K69" s="26"/>
      <c r="L69" s="70"/>
      <c r="M69" s="70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17"/>
      <c r="AF69" s="104"/>
      <c r="AG69" s="57">
        <f aca="true" t="shared" si="25" ref="AG69:AG128">H69+J69+L69+N69+P69+R69+T69+V69+X69+Z69+AB69+AD69</f>
        <v>0</v>
      </c>
      <c r="AH69" s="57">
        <f aca="true" t="shared" si="26" ref="AH69:AH128">H69+J69</f>
        <v>0</v>
      </c>
      <c r="AI69" s="57">
        <f aca="true" t="shared" si="27" ref="AI69:AI128">I69+K69</f>
        <v>0</v>
      </c>
    </row>
    <row r="70" spans="1:35" s="7" customFormat="1" ht="16.5">
      <c r="A70" s="8" t="s">
        <v>17</v>
      </c>
      <c r="B70" s="25">
        <f>H70+J70+L70+N70+P70+R70+T70+V70+X70+Z70+AB70+AD70</f>
        <v>100</v>
      </c>
      <c r="C70" s="25">
        <f>H70+J70+L70</f>
        <v>0</v>
      </c>
      <c r="D70" s="25">
        <f>I70+K70+M70+O70+Q70+S70+U70+W70+Y70+AA70+AC70+AE70</f>
        <v>0</v>
      </c>
      <c r="E70" s="25">
        <f>I70+K70+M70+O70+Q70+S70+U70+W70+Y70+AA70+AC70+AE70</f>
        <v>0</v>
      </c>
      <c r="F70" s="25">
        <f>E70/B70*100</f>
        <v>0</v>
      </c>
      <c r="G70" s="25" t="e">
        <f>D70/C70*100</f>
        <v>#DIV/0!</v>
      </c>
      <c r="H70" s="26">
        <v>0</v>
      </c>
      <c r="I70" s="26">
        <v>0</v>
      </c>
      <c r="J70" s="26">
        <v>0</v>
      </c>
      <c r="K70" s="26">
        <v>0</v>
      </c>
      <c r="L70" s="70">
        <v>0</v>
      </c>
      <c r="M70" s="70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85</v>
      </c>
      <c r="AC70" s="26">
        <v>0</v>
      </c>
      <c r="AD70" s="26">
        <v>15</v>
      </c>
      <c r="AE70" s="17">
        <v>0</v>
      </c>
      <c r="AF70" s="104"/>
      <c r="AG70" s="57">
        <f t="shared" si="25"/>
        <v>100</v>
      </c>
      <c r="AH70" s="57">
        <f t="shared" si="26"/>
        <v>0</v>
      </c>
      <c r="AI70" s="57">
        <f t="shared" si="27"/>
        <v>0</v>
      </c>
    </row>
    <row r="71" spans="1:35" s="7" customFormat="1" ht="16.5">
      <c r="A71" s="8" t="s">
        <v>23</v>
      </c>
      <c r="B71" s="25"/>
      <c r="C71" s="25"/>
      <c r="D71" s="25"/>
      <c r="E71" s="25"/>
      <c r="F71" s="25"/>
      <c r="G71" s="25"/>
      <c r="H71" s="26"/>
      <c r="I71" s="26"/>
      <c r="J71" s="26"/>
      <c r="K71" s="26"/>
      <c r="L71" s="70"/>
      <c r="M71" s="70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17"/>
      <c r="AF71" s="104"/>
      <c r="AG71" s="50">
        <f t="shared" si="25"/>
        <v>0</v>
      </c>
      <c r="AH71" s="50">
        <f t="shared" si="26"/>
        <v>0</v>
      </c>
      <c r="AI71" s="50">
        <f t="shared" si="27"/>
        <v>0</v>
      </c>
    </row>
    <row r="72" spans="1:35" s="7" customFormat="1" ht="16.5">
      <c r="A72" s="8" t="s">
        <v>19</v>
      </c>
      <c r="B72" s="25"/>
      <c r="C72" s="25"/>
      <c r="D72" s="25"/>
      <c r="E72" s="25"/>
      <c r="F72" s="25"/>
      <c r="G72" s="25"/>
      <c r="H72" s="26"/>
      <c r="I72" s="26"/>
      <c r="J72" s="26"/>
      <c r="K72" s="26"/>
      <c r="L72" s="70"/>
      <c r="M72" s="70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17"/>
      <c r="AF72" s="105"/>
      <c r="AG72" s="50">
        <f t="shared" si="25"/>
        <v>0</v>
      </c>
      <c r="AH72" s="50">
        <f t="shared" si="26"/>
        <v>0</v>
      </c>
      <c r="AI72" s="50">
        <f t="shared" si="27"/>
        <v>0</v>
      </c>
    </row>
    <row r="73" spans="1:35" s="7" customFormat="1" ht="49.5">
      <c r="A73" s="13" t="s">
        <v>53</v>
      </c>
      <c r="B73" s="25"/>
      <c r="C73" s="25"/>
      <c r="D73" s="25"/>
      <c r="E73" s="25"/>
      <c r="F73" s="25"/>
      <c r="G73" s="25"/>
      <c r="H73" s="26"/>
      <c r="I73" s="26"/>
      <c r="J73" s="26"/>
      <c r="K73" s="26"/>
      <c r="L73" s="70"/>
      <c r="M73" s="70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17"/>
      <c r="AF73" s="44"/>
      <c r="AG73" s="50">
        <f t="shared" si="25"/>
        <v>0</v>
      </c>
      <c r="AH73" s="50">
        <f t="shared" si="26"/>
        <v>0</v>
      </c>
      <c r="AI73" s="50">
        <f t="shared" si="27"/>
        <v>0</v>
      </c>
    </row>
    <row r="74" spans="1:35" s="7" customFormat="1" ht="16.5">
      <c r="A74" s="8" t="s">
        <v>20</v>
      </c>
      <c r="B74" s="25">
        <f>B75+B76+B77+B79</f>
        <v>0</v>
      </c>
      <c r="C74" s="25">
        <f>C75+C76+C77+C79</f>
        <v>0</v>
      </c>
      <c r="D74" s="25">
        <f>D75+D76+D77+D79</f>
        <v>0</v>
      </c>
      <c r="E74" s="25">
        <f>E75+E76+E77+E79</f>
        <v>0</v>
      </c>
      <c r="F74" s="25" t="e">
        <f>E74/B74*100</f>
        <v>#DIV/0!</v>
      </c>
      <c r="G74" s="25" t="e">
        <f>D74/C74*100</f>
        <v>#DIV/0!</v>
      </c>
      <c r="H74" s="25">
        <f aca="true" t="shared" si="28" ref="H74:AE74">H75+H76+H77+H79</f>
        <v>0</v>
      </c>
      <c r="I74" s="25">
        <v>0</v>
      </c>
      <c r="J74" s="25">
        <f t="shared" si="28"/>
        <v>0</v>
      </c>
      <c r="K74" s="25">
        <v>0</v>
      </c>
      <c r="L74" s="66">
        <f t="shared" si="28"/>
        <v>0</v>
      </c>
      <c r="M74" s="66">
        <v>0</v>
      </c>
      <c r="N74" s="25">
        <f t="shared" si="28"/>
        <v>0</v>
      </c>
      <c r="O74" s="25">
        <f t="shared" si="28"/>
        <v>0</v>
      </c>
      <c r="P74" s="25">
        <f t="shared" si="28"/>
        <v>0</v>
      </c>
      <c r="Q74" s="25">
        <v>0</v>
      </c>
      <c r="R74" s="25">
        <f t="shared" si="28"/>
        <v>0</v>
      </c>
      <c r="S74" s="25">
        <f t="shared" si="28"/>
        <v>0</v>
      </c>
      <c r="T74" s="25">
        <f t="shared" si="28"/>
        <v>0</v>
      </c>
      <c r="U74" s="25">
        <f t="shared" si="28"/>
        <v>0</v>
      </c>
      <c r="V74" s="25">
        <f t="shared" si="28"/>
        <v>0</v>
      </c>
      <c r="W74" s="25">
        <f t="shared" si="28"/>
        <v>0</v>
      </c>
      <c r="X74" s="25">
        <f t="shared" si="28"/>
        <v>0</v>
      </c>
      <c r="Y74" s="25">
        <f t="shared" si="28"/>
        <v>0</v>
      </c>
      <c r="Z74" s="25">
        <f t="shared" si="28"/>
        <v>0</v>
      </c>
      <c r="AA74" s="25">
        <f t="shared" si="28"/>
        <v>0</v>
      </c>
      <c r="AB74" s="25">
        <f t="shared" si="28"/>
        <v>0</v>
      </c>
      <c r="AC74" s="25">
        <f t="shared" si="28"/>
        <v>0</v>
      </c>
      <c r="AD74" s="25">
        <f t="shared" si="28"/>
        <v>0</v>
      </c>
      <c r="AE74" s="25">
        <f t="shared" si="28"/>
        <v>0</v>
      </c>
      <c r="AF74" s="44"/>
      <c r="AG74" s="50">
        <f t="shared" si="25"/>
        <v>0</v>
      </c>
      <c r="AH74" s="50">
        <f t="shared" si="26"/>
        <v>0</v>
      </c>
      <c r="AI74" s="50">
        <f t="shared" si="27"/>
        <v>0</v>
      </c>
    </row>
    <row r="75" spans="1:35" s="7" customFormat="1" ht="16.5">
      <c r="A75" s="8" t="s">
        <v>18</v>
      </c>
      <c r="B75" s="25"/>
      <c r="C75" s="25"/>
      <c r="D75" s="25"/>
      <c r="E75" s="25"/>
      <c r="F75" s="25"/>
      <c r="G75" s="25"/>
      <c r="H75" s="26"/>
      <c r="I75" s="26"/>
      <c r="J75" s="26"/>
      <c r="K75" s="26"/>
      <c r="L75" s="70"/>
      <c r="M75" s="70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17"/>
      <c r="AF75" s="44"/>
      <c r="AG75" s="50">
        <f t="shared" si="25"/>
        <v>0</v>
      </c>
      <c r="AH75" s="50">
        <f t="shared" si="26"/>
        <v>0</v>
      </c>
      <c r="AI75" s="50">
        <f t="shared" si="27"/>
        <v>0</v>
      </c>
    </row>
    <row r="76" spans="1:35" s="7" customFormat="1" ht="16.5">
      <c r="A76" s="8" t="s">
        <v>22</v>
      </c>
      <c r="B76" s="25"/>
      <c r="C76" s="25"/>
      <c r="D76" s="25"/>
      <c r="E76" s="25"/>
      <c r="F76" s="25"/>
      <c r="G76" s="25"/>
      <c r="H76" s="26"/>
      <c r="I76" s="26"/>
      <c r="J76" s="26"/>
      <c r="K76" s="26"/>
      <c r="L76" s="70"/>
      <c r="M76" s="70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17"/>
      <c r="AF76" s="44"/>
      <c r="AG76" s="50">
        <f t="shared" si="25"/>
        <v>0</v>
      </c>
      <c r="AH76" s="50">
        <f t="shared" si="26"/>
        <v>0</v>
      </c>
      <c r="AI76" s="50">
        <f t="shared" si="27"/>
        <v>0</v>
      </c>
    </row>
    <row r="77" spans="1:35" s="7" customFormat="1" ht="16.5">
      <c r="A77" s="8" t="s">
        <v>17</v>
      </c>
      <c r="B77" s="25">
        <f>H77+J77+L77+N77+P77+R77+T77+V77+X77+Z77+AB77+AD77</f>
        <v>0</v>
      </c>
      <c r="C77" s="25">
        <f>H77+J77+L77+N77+P77</f>
        <v>0</v>
      </c>
      <c r="D77" s="25">
        <f>I77+K77+M77+O77+Q77</f>
        <v>0</v>
      </c>
      <c r="E77" s="25">
        <f>I77+K77+M77+O77+Q77+S77+U77+W77+Y77+AA77+AC77+AE77</f>
        <v>0</v>
      </c>
      <c r="F77" s="25" t="e">
        <f>E77/B77*100</f>
        <v>#DIV/0!</v>
      </c>
      <c r="G77" s="25" t="e">
        <f>D77/C77*100</f>
        <v>#DIV/0!</v>
      </c>
      <c r="H77" s="26">
        <v>0</v>
      </c>
      <c r="I77" s="26">
        <v>0</v>
      </c>
      <c r="J77" s="26">
        <v>0</v>
      </c>
      <c r="K77" s="26">
        <v>0</v>
      </c>
      <c r="L77" s="70">
        <v>0</v>
      </c>
      <c r="M77" s="70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17">
        <v>0</v>
      </c>
      <c r="AF77" s="44"/>
      <c r="AG77" s="50">
        <f t="shared" si="25"/>
        <v>0</v>
      </c>
      <c r="AH77" s="50">
        <f t="shared" si="26"/>
        <v>0</v>
      </c>
      <c r="AI77" s="50">
        <f t="shared" si="27"/>
        <v>0</v>
      </c>
    </row>
    <row r="78" spans="1:35" s="7" customFormat="1" ht="16.5">
      <c r="A78" s="8" t="s">
        <v>23</v>
      </c>
      <c r="B78" s="25"/>
      <c r="C78" s="25"/>
      <c r="D78" s="25"/>
      <c r="E78" s="25"/>
      <c r="F78" s="25"/>
      <c r="G78" s="25"/>
      <c r="H78" s="26"/>
      <c r="I78" s="26"/>
      <c r="J78" s="26"/>
      <c r="K78" s="26"/>
      <c r="L78" s="70"/>
      <c r="M78" s="70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17"/>
      <c r="AF78" s="44"/>
      <c r="AG78" s="50">
        <f t="shared" si="25"/>
        <v>0</v>
      </c>
      <c r="AH78" s="50">
        <f t="shared" si="26"/>
        <v>0</v>
      </c>
      <c r="AI78" s="50">
        <f t="shared" si="27"/>
        <v>0</v>
      </c>
    </row>
    <row r="79" spans="1:35" s="7" customFormat="1" ht="16.5">
      <c r="A79" s="8" t="s">
        <v>19</v>
      </c>
      <c r="B79" s="25"/>
      <c r="C79" s="25"/>
      <c r="D79" s="25"/>
      <c r="E79" s="25"/>
      <c r="F79" s="25"/>
      <c r="G79" s="25"/>
      <c r="H79" s="26"/>
      <c r="I79" s="26"/>
      <c r="J79" s="26"/>
      <c r="K79" s="26"/>
      <c r="L79" s="70"/>
      <c r="M79" s="70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17"/>
      <c r="AF79" s="44"/>
      <c r="AG79" s="50">
        <f t="shared" si="25"/>
        <v>0</v>
      </c>
      <c r="AH79" s="50">
        <f t="shared" si="26"/>
        <v>0</v>
      </c>
      <c r="AI79" s="50">
        <f t="shared" si="27"/>
        <v>0</v>
      </c>
    </row>
    <row r="80" spans="1:35" s="7" customFormat="1" ht="148.5">
      <c r="A80" s="13" t="s">
        <v>54</v>
      </c>
      <c r="B80" s="25"/>
      <c r="C80" s="25"/>
      <c r="D80" s="25"/>
      <c r="E80" s="25"/>
      <c r="F80" s="25"/>
      <c r="G80" s="25"/>
      <c r="H80" s="26"/>
      <c r="I80" s="26"/>
      <c r="J80" s="26"/>
      <c r="K80" s="26"/>
      <c r="L80" s="70"/>
      <c r="M80" s="70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17"/>
      <c r="AF80" s="86"/>
      <c r="AG80" s="50">
        <f t="shared" si="25"/>
        <v>0</v>
      </c>
      <c r="AH80" s="50">
        <f t="shared" si="26"/>
        <v>0</v>
      </c>
      <c r="AI80" s="50">
        <f t="shared" si="27"/>
        <v>0</v>
      </c>
    </row>
    <row r="81" spans="1:35" s="7" customFormat="1" ht="16.5">
      <c r="A81" s="8" t="s">
        <v>20</v>
      </c>
      <c r="B81" s="25">
        <f>B82+B83+B84+B86</f>
        <v>83.1</v>
      </c>
      <c r="C81" s="25">
        <f>C82+C83+C84+C86</f>
        <v>0</v>
      </c>
      <c r="D81" s="25">
        <f>D82+D83+D84+D86</f>
        <v>0</v>
      </c>
      <c r="E81" s="25">
        <f>E82+E83+E84+E86</f>
        <v>0</v>
      </c>
      <c r="F81" s="25">
        <f>E81/B81*100</f>
        <v>0</v>
      </c>
      <c r="G81" s="25" t="e">
        <f>D81/C81*100</f>
        <v>#DIV/0!</v>
      </c>
      <c r="H81" s="25">
        <f aca="true" t="shared" si="29" ref="H81:AE81">H82+H83+H84+H86</f>
        <v>0</v>
      </c>
      <c r="I81" s="25">
        <f t="shared" si="29"/>
        <v>0</v>
      </c>
      <c r="J81" s="25">
        <f t="shared" si="29"/>
        <v>0</v>
      </c>
      <c r="K81" s="25">
        <f t="shared" si="29"/>
        <v>0</v>
      </c>
      <c r="L81" s="66">
        <f t="shared" si="29"/>
        <v>0</v>
      </c>
      <c r="M81" s="66">
        <f t="shared" si="29"/>
        <v>0</v>
      </c>
      <c r="N81" s="25">
        <f t="shared" si="29"/>
        <v>0</v>
      </c>
      <c r="O81" s="25">
        <f t="shared" si="29"/>
        <v>0</v>
      </c>
      <c r="P81" s="25">
        <f t="shared" si="29"/>
        <v>0</v>
      </c>
      <c r="Q81" s="25">
        <f t="shared" si="29"/>
        <v>0</v>
      </c>
      <c r="R81" s="25">
        <f t="shared" si="29"/>
        <v>0</v>
      </c>
      <c r="S81" s="25">
        <f t="shared" si="29"/>
        <v>0</v>
      </c>
      <c r="T81" s="25">
        <f t="shared" si="29"/>
        <v>0</v>
      </c>
      <c r="U81" s="25">
        <f t="shared" si="29"/>
        <v>0</v>
      </c>
      <c r="V81" s="25">
        <f t="shared" si="29"/>
        <v>0</v>
      </c>
      <c r="W81" s="25">
        <f t="shared" si="29"/>
        <v>0</v>
      </c>
      <c r="X81" s="25">
        <f t="shared" si="29"/>
        <v>0</v>
      </c>
      <c r="Y81" s="25">
        <f t="shared" si="29"/>
        <v>0</v>
      </c>
      <c r="Z81" s="25">
        <f t="shared" si="29"/>
        <v>0</v>
      </c>
      <c r="AA81" s="25">
        <f t="shared" si="29"/>
        <v>0</v>
      </c>
      <c r="AB81" s="25">
        <f t="shared" si="29"/>
        <v>83.1</v>
      </c>
      <c r="AC81" s="25">
        <f t="shared" si="29"/>
        <v>0</v>
      </c>
      <c r="AD81" s="25">
        <f t="shared" si="29"/>
        <v>0</v>
      </c>
      <c r="AE81" s="25">
        <f t="shared" si="29"/>
        <v>0</v>
      </c>
      <c r="AF81" s="87"/>
      <c r="AG81" s="57">
        <f t="shared" si="25"/>
        <v>83.1</v>
      </c>
      <c r="AH81" s="57">
        <f t="shared" si="26"/>
        <v>0</v>
      </c>
      <c r="AI81" s="57">
        <f t="shared" si="27"/>
        <v>0</v>
      </c>
    </row>
    <row r="82" spans="1:35" s="7" customFormat="1" ht="16.5">
      <c r="A82" s="8" t="s">
        <v>18</v>
      </c>
      <c r="B82" s="25"/>
      <c r="C82" s="25"/>
      <c r="D82" s="25"/>
      <c r="E82" s="25"/>
      <c r="F82" s="25"/>
      <c r="G82" s="25"/>
      <c r="H82" s="26"/>
      <c r="I82" s="26"/>
      <c r="J82" s="26"/>
      <c r="K82" s="26"/>
      <c r="L82" s="70"/>
      <c r="M82" s="70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17"/>
      <c r="AF82" s="87"/>
      <c r="AG82" s="50">
        <f t="shared" si="25"/>
        <v>0</v>
      </c>
      <c r="AH82" s="50">
        <f t="shared" si="26"/>
        <v>0</v>
      </c>
      <c r="AI82" s="50">
        <f t="shared" si="27"/>
        <v>0</v>
      </c>
    </row>
    <row r="83" spans="1:35" s="7" customFormat="1" ht="16.5">
      <c r="A83" s="8" t="s">
        <v>22</v>
      </c>
      <c r="B83" s="25"/>
      <c r="C83" s="25"/>
      <c r="D83" s="25"/>
      <c r="E83" s="25"/>
      <c r="F83" s="25"/>
      <c r="G83" s="25"/>
      <c r="H83" s="26"/>
      <c r="I83" s="26"/>
      <c r="J83" s="26"/>
      <c r="K83" s="26"/>
      <c r="L83" s="70"/>
      <c r="M83" s="70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17"/>
      <c r="AF83" s="87"/>
      <c r="AG83" s="50">
        <f t="shared" si="25"/>
        <v>0</v>
      </c>
      <c r="AH83" s="50">
        <f t="shared" si="26"/>
        <v>0</v>
      </c>
      <c r="AI83" s="50">
        <f t="shared" si="27"/>
        <v>0</v>
      </c>
    </row>
    <row r="84" spans="1:35" s="7" customFormat="1" ht="16.5">
      <c r="A84" s="8" t="s">
        <v>17</v>
      </c>
      <c r="B84" s="25">
        <f>H84+J84+L84+N84+P84+R84+T84+V84+X84+Z84+AB84+AD84</f>
        <v>83.1</v>
      </c>
      <c r="C84" s="25">
        <f>H84+J84+L84</f>
        <v>0</v>
      </c>
      <c r="D84" s="25">
        <f>I84+K84+M84+O84+Q84+S84+U84+W84+Y84+AA84+AC84+AE84</f>
        <v>0</v>
      </c>
      <c r="E84" s="25">
        <f>I84+K84+M84+O84+Q84+S84+U84+W84+Y84+AA84+AC84+AE84</f>
        <v>0</v>
      </c>
      <c r="F84" s="25">
        <f>E84/B84*100</f>
        <v>0</v>
      </c>
      <c r="G84" s="25" t="e">
        <f>D84/C84*100</f>
        <v>#DIV/0!</v>
      </c>
      <c r="H84" s="26">
        <v>0</v>
      </c>
      <c r="I84" s="26">
        <v>0</v>
      </c>
      <c r="J84" s="26">
        <v>0</v>
      </c>
      <c r="K84" s="26">
        <v>0</v>
      </c>
      <c r="L84" s="70">
        <v>0</v>
      </c>
      <c r="M84" s="70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83.1</v>
      </c>
      <c r="AC84" s="26">
        <v>0</v>
      </c>
      <c r="AD84" s="26">
        <v>0</v>
      </c>
      <c r="AE84" s="17">
        <v>0</v>
      </c>
      <c r="AF84" s="87"/>
      <c r="AG84" s="57">
        <f t="shared" si="25"/>
        <v>83.1</v>
      </c>
      <c r="AH84" s="57">
        <f t="shared" si="26"/>
        <v>0</v>
      </c>
      <c r="AI84" s="57">
        <f t="shared" si="27"/>
        <v>0</v>
      </c>
    </row>
    <row r="85" spans="1:35" s="7" customFormat="1" ht="16.5">
      <c r="A85" s="8" t="s">
        <v>23</v>
      </c>
      <c r="B85" s="25"/>
      <c r="C85" s="25"/>
      <c r="D85" s="25"/>
      <c r="E85" s="25"/>
      <c r="F85" s="25"/>
      <c r="G85" s="25"/>
      <c r="H85" s="26"/>
      <c r="I85" s="26"/>
      <c r="J85" s="26"/>
      <c r="K85" s="26"/>
      <c r="L85" s="70"/>
      <c r="M85" s="70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17"/>
      <c r="AF85" s="87"/>
      <c r="AG85" s="50">
        <f t="shared" si="25"/>
        <v>0</v>
      </c>
      <c r="AH85" s="50">
        <f t="shared" si="26"/>
        <v>0</v>
      </c>
      <c r="AI85" s="50">
        <f t="shared" si="27"/>
        <v>0</v>
      </c>
    </row>
    <row r="86" spans="1:35" s="7" customFormat="1" ht="16.5">
      <c r="A86" s="8" t="s">
        <v>19</v>
      </c>
      <c r="B86" s="25"/>
      <c r="C86" s="25"/>
      <c r="D86" s="25"/>
      <c r="E86" s="25"/>
      <c r="F86" s="25"/>
      <c r="G86" s="25"/>
      <c r="H86" s="26"/>
      <c r="I86" s="26"/>
      <c r="J86" s="26"/>
      <c r="K86" s="26"/>
      <c r="L86" s="70"/>
      <c r="M86" s="70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17"/>
      <c r="AF86" s="88"/>
      <c r="AG86" s="50">
        <f t="shared" si="25"/>
        <v>0</v>
      </c>
      <c r="AH86" s="50">
        <f t="shared" si="26"/>
        <v>0</v>
      </c>
      <c r="AI86" s="50">
        <f t="shared" si="27"/>
        <v>0</v>
      </c>
    </row>
    <row r="87" spans="1:35" s="7" customFormat="1" ht="82.5">
      <c r="A87" s="13" t="s">
        <v>55</v>
      </c>
      <c r="B87" s="25"/>
      <c r="C87" s="25"/>
      <c r="D87" s="25"/>
      <c r="E87" s="25"/>
      <c r="F87" s="25"/>
      <c r="G87" s="25"/>
      <c r="H87" s="26"/>
      <c r="I87" s="26"/>
      <c r="J87" s="26"/>
      <c r="K87" s="26"/>
      <c r="L87" s="70"/>
      <c r="M87" s="70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17"/>
      <c r="AF87" s="44"/>
      <c r="AG87" s="50">
        <f t="shared" si="25"/>
        <v>0</v>
      </c>
      <c r="AH87" s="50">
        <f t="shared" si="26"/>
        <v>0</v>
      </c>
      <c r="AI87" s="50">
        <f t="shared" si="27"/>
        <v>0</v>
      </c>
    </row>
    <row r="88" spans="1:35" s="7" customFormat="1" ht="16.5">
      <c r="A88" s="8" t="s">
        <v>20</v>
      </c>
      <c r="B88" s="25">
        <f>B89++B90+B91+B93</f>
        <v>0</v>
      </c>
      <c r="C88" s="25">
        <f>C89++C90+C91+C93</f>
        <v>0</v>
      </c>
      <c r="D88" s="25">
        <f>D89++D90+D91+D93</f>
        <v>0</v>
      </c>
      <c r="E88" s="25">
        <f>E89++E90+E91+E93</f>
        <v>0</v>
      </c>
      <c r="F88" s="25" t="e">
        <f>E88/B88*100</f>
        <v>#DIV/0!</v>
      </c>
      <c r="G88" s="25" t="e">
        <f>D88/C88*100</f>
        <v>#DIV/0!</v>
      </c>
      <c r="H88" s="25">
        <f aca="true" t="shared" si="30" ref="H88:AE88">H89++H90+H91+H93</f>
        <v>0</v>
      </c>
      <c r="I88" s="25">
        <f t="shared" si="30"/>
        <v>0</v>
      </c>
      <c r="J88" s="25">
        <f t="shared" si="30"/>
        <v>0</v>
      </c>
      <c r="K88" s="25">
        <f t="shared" si="30"/>
        <v>0</v>
      </c>
      <c r="L88" s="66">
        <f t="shared" si="30"/>
        <v>0</v>
      </c>
      <c r="M88" s="66">
        <f t="shared" si="30"/>
        <v>0</v>
      </c>
      <c r="N88" s="25">
        <f t="shared" si="30"/>
        <v>0</v>
      </c>
      <c r="O88" s="25">
        <f t="shared" si="30"/>
        <v>0</v>
      </c>
      <c r="P88" s="25">
        <f t="shared" si="30"/>
        <v>0</v>
      </c>
      <c r="Q88" s="25">
        <f t="shared" si="30"/>
        <v>0</v>
      </c>
      <c r="R88" s="25">
        <f t="shared" si="30"/>
        <v>0</v>
      </c>
      <c r="S88" s="25">
        <f t="shared" si="30"/>
        <v>0</v>
      </c>
      <c r="T88" s="25">
        <f t="shared" si="30"/>
        <v>0</v>
      </c>
      <c r="U88" s="25">
        <f t="shared" si="30"/>
        <v>0</v>
      </c>
      <c r="V88" s="25">
        <f t="shared" si="30"/>
        <v>0</v>
      </c>
      <c r="W88" s="25">
        <f t="shared" si="30"/>
        <v>0</v>
      </c>
      <c r="X88" s="25">
        <f t="shared" si="30"/>
        <v>0</v>
      </c>
      <c r="Y88" s="25">
        <f t="shared" si="30"/>
        <v>0</v>
      </c>
      <c r="Z88" s="25">
        <f t="shared" si="30"/>
        <v>0</v>
      </c>
      <c r="AA88" s="25">
        <f t="shared" si="30"/>
        <v>0</v>
      </c>
      <c r="AB88" s="25">
        <f t="shared" si="30"/>
        <v>0</v>
      </c>
      <c r="AC88" s="25">
        <f t="shared" si="30"/>
        <v>0</v>
      </c>
      <c r="AD88" s="25">
        <f t="shared" si="30"/>
        <v>0</v>
      </c>
      <c r="AE88" s="25">
        <f t="shared" si="30"/>
        <v>0</v>
      </c>
      <c r="AF88" s="44"/>
      <c r="AG88" s="50">
        <f t="shared" si="25"/>
        <v>0</v>
      </c>
      <c r="AH88" s="50">
        <f t="shared" si="26"/>
        <v>0</v>
      </c>
      <c r="AI88" s="50">
        <f t="shared" si="27"/>
        <v>0</v>
      </c>
    </row>
    <row r="89" spans="1:35" s="7" customFormat="1" ht="16.5">
      <c r="A89" s="8" t="s">
        <v>18</v>
      </c>
      <c r="B89" s="25"/>
      <c r="C89" s="25"/>
      <c r="D89" s="25"/>
      <c r="E89" s="25"/>
      <c r="F89" s="25"/>
      <c r="G89" s="25"/>
      <c r="H89" s="26"/>
      <c r="I89" s="26"/>
      <c r="J89" s="26"/>
      <c r="K89" s="26"/>
      <c r="L89" s="70"/>
      <c r="M89" s="70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17"/>
      <c r="AF89" s="44"/>
      <c r="AG89" s="50">
        <f t="shared" si="25"/>
        <v>0</v>
      </c>
      <c r="AH89" s="50">
        <f t="shared" si="26"/>
        <v>0</v>
      </c>
      <c r="AI89" s="50">
        <f t="shared" si="27"/>
        <v>0</v>
      </c>
    </row>
    <row r="90" spans="1:35" s="7" customFormat="1" ht="16.5">
      <c r="A90" s="8" t="s">
        <v>22</v>
      </c>
      <c r="B90" s="25">
        <f>H90+J90+L90+N90+P90+R90+T90+V90+X90+Z90+AB90+AD90</f>
        <v>0</v>
      </c>
      <c r="C90" s="25">
        <f>H90+J90+L90</f>
        <v>0</v>
      </c>
      <c r="D90" s="25">
        <f>I90+K90+M90</f>
        <v>0</v>
      </c>
      <c r="E90" s="25">
        <f>I90+K90+M90+O90+Q90+S90+U90+W90+Y90+AA90+AC90+AE90</f>
        <v>0</v>
      </c>
      <c r="F90" s="25" t="e">
        <f>E90/B90*100</f>
        <v>#DIV/0!</v>
      </c>
      <c r="G90" s="25" t="e">
        <f>D90/C90*100</f>
        <v>#DIV/0!</v>
      </c>
      <c r="H90" s="26">
        <v>0</v>
      </c>
      <c r="I90" s="26">
        <v>0</v>
      </c>
      <c r="J90" s="26">
        <v>0</v>
      </c>
      <c r="K90" s="26">
        <v>0</v>
      </c>
      <c r="L90" s="70">
        <v>0</v>
      </c>
      <c r="M90" s="70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17">
        <v>0</v>
      </c>
      <c r="AF90" s="44"/>
      <c r="AG90" s="50">
        <f t="shared" si="25"/>
        <v>0</v>
      </c>
      <c r="AH90" s="50">
        <f t="shared" si="26"/>
        <v>0</v>
      </c>
      <c r="AI90" s="50">
        <f t="shared" si="27"/>
        <v>0</v>
      </c>
    </row>
    <row r="91" spans="1:35" s="7" customFormat="1" ht="16.5">
      <c r="A91" s="8" t="s">
        <v>17</v>
      </c>
      <c r="B91" s="25">
        <f>H91+J91+L91+N91+P91+R91+T91+V91+X91+Z91+AB91+AD91</f>
        <v>0</v>
      </c>
      <c r="C91" s="25">
        <f>H91+J91+L91</f>
        <v>0</v>
      </c>
      <c r="D91" s="25">
        <f>I91+K91+M91+O91+Q91+S91+U91+W91+Y91</f>
        <v>0</v>
      </c>
      <c r="E91" s="25">
        <f>I91+K91+M91+O91+Q91+S91+U91+W91+Y91+AA91+AC91+AE91</f>
        <v>0</v>
      </c>
      <c r="F91" s="25" t="e">
        <f>E91/B91*100</f>
        <v>#DIV/0!</v>
      </c>
      <c r="G91" s="25" t="e">
        <f>D91/C91*100</f>
        <v>#DIV/0!</v>
      </c>
      <c r="H91" s="26">
        <v>0</v>
      </c>
      <c r="I91" s="26">
        <v>0</v>
      </c>
      <c r="J91" s="26">
        <v>0</v>
      </c>
      <c r="K91" s="26">
        <v>0</v>
      </c>
      <c r="L91" s="70">
        <v>0</v>
      </c>
      <c r="M91" s="70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17">
        <v>0</v>
      </c>
      <c r="AF91" s="44"/>
      <c r="AG91" s="50">
        <f t="shared" si="25"/>
        <v>0</v>
      </c>
      <c r="AH91" s="50">
        <f t="shared" si="26"/>
        <v>0</v>
      </c>
      <c r="AI91" s="50">
        <f t="shared" si="27"/>
        <v>0</v>
      </c>
    </row>
    <row r="92" spans="1:35" s="7" customFormat="1" ht="16.5">
      <c r="A92" s="8" t="s">
        <v>23</v>
      </c>
      <c r="B92" s="25"/>
      <c r="C92" s="25"/>
      <c r="D92" s="25"/>
      <c r="E92" s="25"/>
      <c r="F92" s="25"/>
      <c r="G92" s="25"/>
      <c r="H92" s="26"/>
      <c r="I92" s="26"/>
      <c r="J92" s="26"/>
      <c r="K92" s="26"/>
      <c r="L92" s="70"/>
      <c r="M92" s="70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17"/>
      <c r="AF92" s="44"/>
      <c r="AG92" s="50">
        <f t="shared" si="25"/>
        <v>0</v>
      </c>
      <c r="AH92" s="50">
        <f t="shared" si="26"/>
        <v>0</v>
      </c>
      <c r="AI92" s="50">
        <f t="shared" si="27"/>
        <v>0</v>
      </c>
    </row>
    <row r="93" spans="1:35" s="7" customFormat="1" ht="16.5">
      <c r="A93" s="8" t="s">
        <v>19</v>
      </c>
      <c r="B93" s="25"/>
      <c r="C93" s="25"/>
      <c r="D93" s="25"/>
      <c r="E93" s="25"/>
      <c r="F93" s="25"/>
      <c r="G93" s="25"/>
      <c r="H93" s="26"/>
      <c r="I93" s="26"/>
      <c r="J93" s="26"/>
      <c r="K93" s="26"/>
      <c r="L93" s="70"/>
      <c r="M93" s="70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17"/>
      <c r="AF93" s="44"/>
      <c r="AG93" s="50">
        <f t="shared" si="25"/>
        <v>0</v>
      </c>
      <c r="AH93" s="50">
        <f t="shared" si="26"/>
        <v>0</v>
      </c>
      <c r="AI93" s="50">
        <f t="shared" si="27"/>
        <v>0</v>
      </c>
    </row>
    <row r="94" spans="1:35" s="7" customFormat="1" ht="66">
      <c r="A94" s="13" t="s">
        <v>56</v>
      </c>
      <c r="B94" s="25"/>
      <c r="C94" s="25"/>
      <c r="D94" s="25"/>
      <c r="E94" s="25"/>
      <c r="F94" s="25"/>
      <c r="G94" s="25"/>
      <c r="H94" s="26"/>
      <c r="I94" s="26"/>
      <c r="J94" s="26"/>
      <c r="K94" s="26"/>
      <c r="L94" s="70"/>
      <c r="M94" s="70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17"/>
      <c r="AF94" s="86"/>
      <c r="AG94" s="50">
        <f t="shared" si="25"/>
        <v>0</v>
      </c>
      <c r="AH94" s="50">
        <f t="shared" si="26"/>
        <v>0</v>
      </c>
      <c r="AI94" s="50">
        <f t="shared" si="27"/>
        <v>0</v>
      </c>
    </row>
    <row r="95" spans="1:35" s="7" customFormat="1" ht="16.5">
      <c r="A95" s="8" t="s">
        <v>20</v>
      </c>
      <c r="B95" s="25">
        <f>B96+B97+B98+B100</f>
        <v>85.6</v>
      </c>
      <c r="C95" s="25">
        <f>C96+C97+C98+C100</f>
        <v>0</v>
      </c>
      <c r="D95" s="25">
        <f>D96+D97+D98+D100</f>
        <v>0</v>
      </c>
      <c r="E95" s="25">
        <f>E96+E97+E98+E100</f>
        <v>0</v>
      </c>
      <c r="F95" s="25">
        <f>E95/B95*100</f>
        <v>0</v>
      </c>
      <c r="G95" s="25" t="e">
        <f>D95/C95*100</f>
        <v>#DIV/0!</v>
      </c>
      <c r="H95" s="25">
        <f aca="true" t="shared" si="31" ref="H95:AE95">H96+H97+H98+H100</f>
        <v>0</v>
      </c>
      <c r="I95" s="25">
        <f t="shared" si="31"/>
        <v>0</v>
      </c>
      <c r="J95" s="25">
        <f t="shared" si="31"/>
        <v>0</v>
      </c>
      <c r="K95" s="25">
        <f t="shared" si="31"/>
        <v>0</v>
      </c>
      <c r="L95" s="66">
        <f t="shared" si="31"/>
        <v>0</v>
      </c>
      <c r="M95" s="66">
        <f t="shared" si="31"/>
        <v>0</v>
      </c>
      <c r="N95" s="25">
        <f t="shared" si="31"/>
        <v>85.6</v>
      </c>
      <c r="O95" s="25">
        <f t="shared" si="31"/>
        <v>0</v>
      </c>
      <c r="P95" s="25">
        <f t="shared" si="31"/>
        <v>0</v>
      </c>
      <c r="Q95" s="25">
        <f t="shared" si="31"/>
        <v>0</v>
      </c>
      <c r="R95" s="25">
        <f t="shared" si="31"/>
        <v>0</v>
      </c>
      <c r="S95" s="25">
        <f t="shared" si="31"/>
        <v>0</v>
      </c>
      <c r="T95" s="25">
        <f t="shared" si="31"/>
        <v>0</v>
      </c>
      <c r="U95" s="25">
        <f t="shared" si="31"/>
        <v>0</v>
      </c>
      <c r="V95" s="25">
        <f t="shared" si="31"/>
        <v>0</v>
      </c>
      <c r="W95" s="25">
        <f t="shared" si="31"/>
        <v>0</v>
      </c>
      <c r="X95" s="25">
        <f t="shared" si="31"/>
        <v>0</v>
      </c>
      <c r="Y95" s="25">
        <f t="shared" si="31"/>
        <v>0</v>
      </c>
      <c r="Z95" s="25">
        <f t="shared" si="31"/>
        <v>0</v>
      </c>
      <c r="AA95" s="25">
        <f t="shared" si="31"/>
        <v>0</v>
      </c>
      <c r="AB95" s="25">
        <f t="shared" si="31"/>
        <v>0</v>
      </c>
      <c r="AC95" s="25">
        <f t="shared" si="31"/>
        <v>0</v>
      </c>
      <c r="AD95" s="25">
        <f t="shared" si="31"/>
        <v>0</v>
      </c>
      <c r="AE95" s="25">
        <f t="shared" si="31"/>
        <v>0</v>
      </c>
      <c r="AF95" s="87"/>
      <c r="AG95" s="50">
        <f t="shared" si="25"/>
        <v>85.6</v>
      </c>
      <c r="AH95" s="50">
        <f t="shared" si="26"/>
        <v>0</v>
      </c>
      <c r="AI95" s="50">
        <f t="shared" si="27"/>
        <v>0</v>
      </c>
    </row>
    <row r="96" spans="1:35" s="7" customFormat="1" ht="16.5">
      <c r="A96" s="8" t="s">
        <v>18</v>
      </c>
      <c r="B96" s="25"/>
      <c r="C96" s="25"/>
      <c r="D96" s="25"/>
      <c r="E96" s="25"/>
      <c r="F96" s="25"/>
      <c r="G96" s="25"/>
      <c r="H96" s="26"/>
      <c r="I96" s="26"/>
      <c r="J96" s="26"/>
      <c r="K96" s="26"/>
      <c r="L96" s="70"/>
      <c r="M96" s="70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17"/>
      <c r="AF96" s="87"/>
      <c r="AG96" s="50">
        <f t="shared" si="25"/>
        <v>0</v>
      </c>
      <c r="AH96" s="50">
        <f t="shared" si="26"/>
        <v>0</v>
      </c>
      <c r="AI96" s="50">
        <f t="shared" si="27"/>
        <v>0</v>
      </c>
    </row>
    <row r="97" spans="1:35" s="7" customFormat="1" ht="16.5">
      <c r="A97" s="8" t="s">
        <v>22</v>
      </c>
      <c r="B97" s="25"/>
      <c r="C97" s="25"/>
      <c r="D97" s="25"/>
      <c r="E97" s="25"/>
      <c r="F97" s="25"/>
      <c r="G97" s="25"/>
      <c r="H97" s="26"/>
      <c r="I97" s="26"/>
      <c r="J97" s="26"/>
      <c r="K97" s="26"/>
      <c r="L97" s="70"/>
      <c r="M97" s="70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17"/>
      <c r="AF97" s="87"/>
      <c r="AG97" s="50">
        <f t="shared" si="25"/>
        <v>0</v>
      </c>
      <c r="AH97" s="50">
        <f t="shared" si="26"/>
        <v>0</v>
      </c>
      <c r="AI97" s="50">
        <f t="shared" si="27"/>
        <v>0</v>
      </c>
    </row>
    <row r="98" spans="1:35" s="7" customFormat="1" ht="16.5">
      <c r="A98" s="8" t="s">
        <v>17</v>
      </c>
      <c r="B98" s="25">
        <f>H98+J98+L98+N98+P98+R98+T98+V98+X98+Z98+AB98+AD98</f>
        <v>85.6</v>
      </c>
      <c r="C98" s="25">
        <f>H98+J98+L98</f>
        <v>0</v>
      </c>
      <c r="D98" s="25">
        <f>I98+K98+M98+O98+Q98+S98+U98+W98+Y98+AA98+AC98+AE98</f>
        <v>0</v>
      </c>
      <c r="E98" s="25">
        <f>I98+K98+M98+O98+Q98+S98+U98+W98+Y98+AA98+AC98+AE98</f>
        <v>0</v>
      </c>
      <c r="F98" s="25">
        <f>E98/B98*100</f>
        <v>0</v>
      </c>
      <c r="G98" s="25" t="e">
        <f>D98/C98*100</f>
        <v>#DIV/0!</v>
      </c>
      <c r="H98" s="26">
        <v>0</v>
      </c>
      <c r="I98" s="26">
        <v>0</v>
      </c>
      <c r="J98" s="26">
        <v>0</v>
      </c>
      <c r="K98" s="26">
        <v>0</v>
      </c>
      <c r="L98" s="70">
        <v>0</v>
      </c>
      <c r="M98" s="70">
        <v>0</v>
      </c>
      <c r="N98" s="26">
        <v>85.6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17">
        <v>0</v>
      </c>
      <c r="AF98" s="87"/>
      <c r="AG98" s="50">
        <f t="shared" si="25"/>
        <v>85.6</v>
      </c>
      <c r="AH98" s="50">
        <f t="shared" si="26"/>
        <v>0</v>
      </c>
      <c r="AI98" s="50">
        <f t="shared" si="27"/>
        <v>0</v>
      </c>
    </row>
    <row r="99" spans="1:35" s="7" customFormat="1" ht="16.5">
      <c r="A99" s="8" t="s">
        <v>23</v>
      </c>
      <c r="B99" s="25"/>
      <c r="C99" s="25"/>
      <c r="D99" s="25"/>
      <c r="E99" s="25"/>
      <c r="F99" s="25"/>
      <c r="G99" s="25"/>
      <c r="H99" s="26"/>
      <c r="I99" s="26"/>
      <c r="J99" s="26"/>
      <c r="K99" s="26"/>
      <c r="L99" s="70"/>
      <c r="M99" s="70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17"/>
      <c r="AF99" s="87"/>
      <c r="AG99" s="50">
        <f t="shared" si="25"/>
        <v>0</v>
      </c>
      <c r="AH99" s="50">
        <f t="shared" si="26"/>
        <v>0</v>
      </c>
      <c r="AI99" s="50">
        <f t="shared" si="27"/>
        <v>0</v>
      </c>
    </row>
    <row r="100" spans="1:35" s="7" customFormat="1" ht="16.5">
      <c r="A100" s="8" t="s">
        <v>19</v>
      </c>
      <c r="B100" s="25"/>
      <c r="C100" s="25"/>
      <c r="D100" s="25"/>
      <c r="E100" s="25"/>
      <c r="F100" s="25"/>
      <c r="G100" s="25"/>
      <c r="H100" s="26"/>
      <c r="I100" s="26"/>
      <c r="J100" s="26"/>
      <c r="K100" s="26"/>
      <c r="L100" s="70"/>
      <c r="M100" s="70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17"/>
      <c r="AF100" s="88"/>
      <c r="AG100" s="50">
        <f t="shared" si="25"/>
        <v>0</v>
      </c>
      <c r="AH100" s="50">
        <f t="shared" si="26"/>
        <v>0</v>
      </c>
      <c r="AI100" s="50">
        <f t="shared" si="27"/>
        <v>0</v>
      </c>
    </row>
    <row r="101" spans="1:35" s="7" customFormat="1" ht="33">
      <c r="A101" s="13" t="s">
        <v>57</v>
      </c>
      <c r="B101" s="25"/>
      <c r="C101" s="25"/>
      <c r="D101" s="25"/>
      <c r="E101" s="25"/>
      <c r="F101" s="25"/>
      <c r="G101" s="25"/>
      <c r="H101" s="26"/>
      <c r="I101" s="26"/>
      <c r="J101" s="26"/>
      <c r="K101" s="26"/>
      <c r="L101" s="70"/>
      <c r="M101" s="70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17"/>
      <c r="AF101" s="63"/>
      <c r="AG101" s="50"/>
      <c r="AH101" s="50"/>
      <c r="AI101" s="50"/>
    </row>
    <row r="102" spans="1:35" s="7" customFormat="1" ht="16.5">
      <c r="A102" s="8" t="s">
        <v>20</v>
      </c>
      <c r="B102" s="25">
        <f>B103++B104+B105+B106+B107</f>
        <v>514.6</v>
      </c>
      <c r="C102" s="25">
        <f>C103++C104+C105+C106+C107</f>
        <v>316.3</v>
      </c>
      <c r="D102" s="25">
        <f>D103++D104+D105+D106+D107</f>
        <v>14</v>
      </c>
      <c r="E102" s="25">
        <f>E103++E104+E105+E106+E107</f>
        <v>14</v>
      </c>
      <c r="F102" s="25">
        <f aca="true" t="shared" si="32" ref="F102:F107">E102/B102*100</f>
        <v>2.7205596579867857</v>
      </c>
      <c r="G102" s="25">
        <f aca="true" t="shared" si="33" ref="G102:G107">E102/C102*100</f>
        <v>4.426177679418274</v>
      </c>
      <c r="H102" s="26">
        <f>H103+H104+H105+H106+H107</f>
        <v>0</v>
      </c>
      <c r="I102" s="26">
        <f aca="true" t="shared" si="34" ref="I102:AE102">I103+I104+I105+I106+I107</f>
        <v>0</v>
      </c>
      <c r="J102" s="26">
        <f t="shared" si="34"/>
        <v>14</v>
      </c>
      <c r="K102" s="26">
        <f t="shared" si="34"/>
        <v>14</v>
      </c>
      <c r="L102" s="70">
        <f t="shared" si="34"/>
        <v>302.3</v>
      </c>
      <c r="M102" s="70">
        <f t="shared" si="34"/>
        <v>172.1</v>
      </c>
      <c r="N102" s="26">
        <f t="shared" si="34"/>
        <v>0</v>
      </c>
      <c r="O102" s="26">
        <f t="shared" si="34"/>
        <v>0</v>
      </c>
      <c r="P102" s="26">
        <f t="shared" si="34"/>
        <v>198.3</v>
      </c>
      <c r="Q102" s="26">
        <f t="shared" si="34"/>
        <v>0</v>
      </c>
      <c r="R102" s="26">
        <f t="shared" si="34"/>
        <v>0</v>
      </c>
      <c r="S102" s="26">
        <f t="shared" si="34"/>
        <v>0</v>
      </c>
      <c r="T102" s="26">
        <f t="shared" si="34"/>
        <v>0</v>
      </c>
      <c r="U102" s="26">
        <f t="shared" si="34"/>
        <v>0</v>
      </c>
      <c r="V102" s="26">
        <f t="shared" si="34"/>
        <v>0</v>
      </c>
      <c r="W102" s="26">
        <f t="shared" si="34"/>
        <v>0</v>
      </c>
      <c r="X102" s="26">
        <f t="shared" si="34"/>
        <v>0</v>
      </c>
      <c r="Y102" s="26">
        <f t="shared" si="34"/>
        <v>0</v>
      </c>
      <c r="Z102" s="26">
        <f t="shared" si="34"/>
        <v>0</v>
      </c>
      <c r="AA102" s="26">
        <f t="shared" si="34"/>
        <v>0</v>
      </c>
      <c r="AB102" s="26">
        <f t="shared" si="34"/>
        <v>0</v>
      </c>
      <c r="AC102" s="26">
        <f t="shared" si="34"/>
        <v>0</v>
      </c>
      <c r="AD102" s="26">
        <f t="shared" si="34"/>
        <v>0</v>
      </c>
      <c r="AE102" s="26">
        <f t="shared" si="34"/>
        <v>0</v>
      </c>
      <c r="AF102" s="63"/>
      <c r="AG102" s="50"/>
      <c r="AH102" s="50"/>
      <c r="AI102" s="50"/>
    </row>
    <row r="103" spans="1:35" s="7" customFormat="1" ht="16.5">
      <c r="A103" s="8" t="s">
        <v>18</v>
      </c>
      <c r="B103" s="25">
        <f>B110+B117</f>
        <v>0</v>
      </c>
      <c r="C103" s="25">
        <f>C110+C117</f>
        <v>0</v>
      </c>
      <c r="D103" s="25">
        <f>D110+D117</f>
        <v>0</v>
      </c>
      <c r="E103" s="25">
        <f>E110+E117</f>
        <v>0</v>
      </c>
      <c r="F103" s="25" t="e">
        <f t="shared" si="32"/>
        <v>#DIV/0!</v>
      </c>
      <c r="G103" s="25" t="e">
        <f t="shared" si="33"/>
        <v>#DIV/0!</v>
      </c>
      <c r="H103" s="26">
        <f aca="true" t="shared" si="35" ref="H103:AE103">H110+H117</f>
        <v>0</v>
      </c>
      <c r="I103" s="26">
        <f t="shared" si="35"/>
        <v>0</v>
      </c>
      <c r="J103" s="26">
        <f t="shared" si="35"/>
        <v>0</v>
      </c>
      <c r="K103" s="26">
        <f t="shared" si="35"/>
        <v>0</v>
      </c>
      <c r="L103" s="70">
        <f t="shared" si="35"/>
        <v>0</v>
      </c>
      <c r="M103" s="70">
        <f t="shared" si="35"/>
        <v>0</v>
      </c>
      <c r="N103" s="26">
        <f t="shared" si="35"/>
        <v>0</v>
      </c>
      <c r="O103" s="26">
        <f t="shared" si="35"/>
        <v>0</v>
      </c>
      <c r="P103" s="26">
        <f t="shared" si="35"/>
        <v>0</v>
      </c>
      <c r="Q103" s="26">
        <f t="shared" si="35"/>
        <v>0</v>
      </c>
      <c r="R103" s="26">
        <f t="shared" si="35"/>
        <v>0</v>
      </c>
      <c r="S103" s="26">
        <f t="shared" si="35"/>
        <v>0</v>
      </c>
      <c r="T103" s="26">
        <f t="shared" si="35"/>
        <v>0</v>
      </c>
      <c r="U103" s="26">
        <f t="shared" si="35"/>
        <v>0</v>
      </c>
      <c r="V103" s="26">
        <f t="shared" si="35"/>
        <v>0</v>
      </c>
      <c r="W103" s="26">
        <f t="shared" si="35"/>
        <v>0</v>
      </c>
      <c r="X103" s="26">
        <f t="shared" si="35"/>
        <v>0</v>
      </c>
      <c r="Y103" s="26">
        <f t="shared" si="35"/>
        <v>0</v>
      </c>
      <c r="Z103" s="26">
        <f t="shared" si="35"/>
        <v>0</v>
      </c>
      <c r="AA103" s="26">
        <f t="shared" si="35"/>
        <v>0</v>
      </c>
      <c r="AB103" s="26">
        <f t="shared" si="35"/>
        <v>0</v>
      </c>
      <c r="AC103" s="26">
        <f t="shared" si="35"/>
        <v>0</v>
      </c>
      <c r="AD103" s="26">
        <f t="shared" si="35"/>
        <v>0</v>
      </c>
      <c r="AE103" s="26">
        <f t="shared" si="35"/>
        <v>0</v>
      </c>
      <c r="AF103" s="63"/>
      <c r="AG103" s="50"/>
      <c r="AH103" s="50"/>
      <c r="AI103" s="50"/>
    </row>
    <row r="104" spans="1:35" s="7" customFormat="1" ht="16.5">
      <c r="A104" s="8" t="s">
        <v>22</v>
      </c>
      <c r="B104" s="25">
        <f aca="true" t="shared" si="36" ref="B104:E107">B111+B118</f>
        <v>0</v>
      </c>
      <c r="C104" s="25">
        <f t="shared" si="36"/>
        <v>0</v>
      </c>
      <c r="D104" s="25">
        <f t="shared" si="36"/>
        <v>0</v>
      </c>
      <c r="E104" s="25">
        <f t="shared" si="36"/>
        <v>0</v>
      </c>
      <c r="F104" s="25" t="e">
        <f t="shared" si="32"/>
        <v>#DIV/0!</v>
      </c>
      <c r="G104" s="25" t="e">
        <f t="shared" si="33"/>
        <v>#DIV/0!</v>
      </c>
      <c r="H104" s="26">
        <f aca="true" t="shared" si="37" ref="H104:W107">H111+H118</f>
        <v>0</v>
      </c>
      <c r="I104" s="26">
        <f t="shared" si="37"/>
        <v>0</v>
      </c>
      <c r="J104" s="26">
        <f t="shared" si="37"/>
        <v>0</v>
      </c>
      <c r="K104" s="26">
        <f t="shared" si="37"/>
        <v>0</v>
      </c>
      <c r="L104" s="70">
        <f t="shared" si="37"/>
        <v>0</v>
      </c>
      <c r="M104" s="70">
        <f t="shared" si="37"/>
        <v>0</v>
      </c>
      <c r="N104" s="26">
        <f t="shared" si="37"/>
        <v>0</v>
      </c>
      <c r="O104" s="26">
        <f t="shared" si="37"/>
        <v>0</v>
      </c>
      <c r="P104" s="26">
        <f t="shared" si="37"/>
        <v>0</v>
      </c>
      <c r="Q104" s="26">
        <f t="shared" si="37"/>
        <v>0</v>
      </c>
      <c r="R104" s="26">
        <f t="shared" si="37"/>
        <v>0</v>
      </c>
      <c r="S104" s="26">
        <f t="shared" si="37"/>
        <v>0</v>
      </c>
      <c r="T104" s="26">
        <f t="shared" si="37"/>
        <v>0</v>
      </c>
      <c r="U104" s="26">
        <f t="shared" si="37"/>
        <v>0</v>
      </c>
      <c r="V104" s="26">
        <f t="shared" si="37"/>
        <v>0</v>
      </c>
      <c r="W104" s="26">
        <f t="shared" si="37"/>
        <v>0</v>
      </c>
      <c r="X104" s="26">
        <f aca="true" t="shared" si="38" ref="X104:AE107">X111+X118</f>
        <v>0</v>
      </c>
      <c r="Y104" s="26">
        <f t="shared" si="38"/>
        <v>0</v>
      </c>
      <c r="Z104" s="26">
        <f t="shared" si="38"/>
        <v>0</v>
      </c>
      <c r="AA104" s="26">
        <f t="shared" si="38"/>
        <v>0</v>
      </c>
      <c r="AB104" s="26">
        <f t="shared" si="38"/>
        <v>0</v>
      </c>
      <c r="AC104" s="26">
        <f t="shared" si="38"/>
        <v>0</v>
      </c>
      <c r="AD104" s="26">
        <f t="shared" si="38"/>
        <v>0</v>
      </c>
      <c r="AE104" s="26">
        <f t="shared" si="38"/>
        <v>0</v>
      </c>
      <c r="AF104" s="63"/>
      <c r="AG104" s="50"/>
      <c r="AH104" s="50"/>
      <c r="AI104" s="50"/>
    </row>
    <row r="105" spans="1:35" s="7" customFormat="1" ht="16.5">
      <c r="A105" s="8" t="s">
        <v>17</v>
      </c>
      <c r="B105" s="25">
        <f t="shared" si="36"/>
        <v>514.6</v>
      </c>
      <c r="C105" s="25">
        <f t="shared" si="36"/>
        <v>316.3</v>
      </c>
      <c r="D105" s="25">
        <f t="shared" si="36"/>
        <v>14</v>
      </c>
      <c r="E105" s="25">
        <f t="shared" si="36"/>
        <v>14</v>
      </c>
      <c r="F105" s="25">
        <f t="shared" si="32"/>
        <v>2.7205596579867857</v>
      </c>
      <c r="G105" s="25">
        <f t="shared" si="33"/>
        <v>4.426177679418274</v>
      </c>
      <c r="H105" s="26">
        <f t="shared" si="37"/>
        <v>0</v>
      </c>
      <c r="I105" s="26">
        <f t="shared" si="37"/>
        <v>0</v>
      </c>
      <c r="J105" s="26">
        <f t="shared" si="37"/>
        <v>14</v>
      </c>
      <c r="K105" s="26">
        <f t="shared" si="37"/>
        <v>14</v>
      </c>
      <c r="L105" s="70">
        <f t="shared" si="37"/>
        <v>302.3</v>
      </c>
      <c r="M105" s="70">
        <f t="shared" si="37"/>
        <v>172.1</v>
      </c>
      <c r="N105" s="26">
        <f t="shared" si="37"/>
        <v>0</v>
      </c>
      <c r="O105" s="26">
        <f t="shared" si="37"/>
        <v>0</v>
      </c>
      <c r="P105" s="26">
        <f t="shared" si="37"/>
        <v>198.3</v>
      </c>
      <c r="Q105" s="26">
        <f t="shared" si="37"/>
        <v>0</v>
      </c>
      <c r="R105" s="26">
        <f t="shared" si="37"/>
        <v>0</v>
      </c>
      <c r="S105" s="26">
        <f t="shared" si="37"/>
        <v>0</v>
      </c>
      <c r="T105" s="26">
        <f t="shared" si="37"/>
        <v>0</v>
      </c>
      <c r="U105" s="26">
        <f t="shared" si="37"/>
        <v>0</v>
      </c>
      <c r="V105" s="26">
        <f t="shared" si="37"/>
        <v>0</v>
      </c>
      <c r="W105" s="26">
        <f t="shared" si="37"/>
        <v>0</v>
      </c>
      <c r="X105" s="26">
        <f t="shared" si="38"/>
        <v>0</v>
      </c>
      <c r="Y105" s="26">
        <f t="shared" si="38"/>
        <v>0</v>
      </c>
      <c r="Z105" s="26">
        <f t="shared" si="38"/>
        <v>0</v>
      </c>
      <c r="AA105" s="26">
        <f t="shared" si="38"/>
        <v>0</v>
      </c>
      <c r="AB105" s="26">
        <f t="shared" si="38"/>
        <v>0</v>
      </c>
      <c r="AC105" s="26">
        <f t="shared" si="38"/>
        <v>0</v>
      </c>
      <c r="AD105" s="26">
        <f t="shared" si="38"/>
        <v>0</v>
      </c>
      <c r="AE105" s="26">
        <f t="shared" si="38"/>
        <v>0</v>
      </c>
      <c r="AF105" s="63"/>
      <c r="AG105" s="50"/>
      <c r="AH105" s="50"/>
      <c r="AI105" s="50"/>
    </row>
    <row r="106" spans="1:35" s="7" customFormat="1" ht="16.5">
      <c r="A106" s="8" t="s">
        <v>23</v>
      </c>
      <c r="B106" s="25">
        <f t="shared" si="36"/>
        <v>0</v>
      </c>
      <c r="C106" s="25">
        <f t="shared" si="36"/>
        <v>0</v>
      </c>
      <c r="D106" s="25">
        <f t="shared" si="36"/>
        <v>0</v>
      </c>
      <c r="E106" s="25">
        <f t="shared" si="36"/>
        <v>0</v>
      </c>
      <c r="F106" s="25" t="e">
        <f t="shared" si="32"/>
        <v>#DIV/0!</v>
      </c>
      <c r="G106" s="25" t="e">
        <f t="shared" si="33"/>
        <v>#DIV/0!</v>
      </c>
      <c r="H106" s="26">
        <f t="shared" si="37"/>
        <v>0</v>
      </c>
      <c r="I106" s="26">
        <f t="shared" si="37"/>
        <v>0</v>
      </c>
      <c r="J106" s="26">
        <f t="shared" si="37"/>
        <v>0</v>
      </c>
      <c r="K106" s="26">
        <f t="shared" si="37"/>
        <v>0</v>
      </c>
      <c r="L106" s="70">
        <f t="shared" si="37"/>
        <v>0</v>
      </c>
      <c r="M106" s="70">
        <f t="shared" si="37"/>
        <v>0</v>
      </c>
      <c r="N106" s="26">
        <f t="shared" si="37"/>
        <v>0</v>
      </c>
      <c r="O106" s="26">
        <f t="shared" si="37"/>
        <v>0</v>
      </c>
      <c r="P106" s="26">
        <f t="shared" si="37"/>
        <v>0</v>
      </c>
      <c r="Q106" s="26">
        <f t="shared" si="37"/>
        <v>0</v>
      </c>
      <c r="R106" s="26">
        <f t="shared" si="37"/>
        <v>0</v>
      </c>
      <c r="S106" s="26">
        <f t="shared" si="37"/>
        <v>0</v>
      </c>
      <c r="T106" s="26">
        <f t="shared" si="37"/>
        <v>0</v>
      </c>
      <c r="U106" s="26">
        <f t="shared" si="37"/>
        <v>0</v>
      </c>
      <c r="V106" s="26">
        <f t="shared" si="37"/>
        <v>0</v>
      </c>
      <c r="W106" s="26">
        <f t="shared" si="37"/>
        <v>0</v>
      </c>
      <c r="X106" s="26">
        <f t="shared" si="38"/>
        <v>0</v>
      </c>
      <c r="Y106" s="26">
        <f t="shared" si="38"/>
        <v>0</v>
      </c>
      <c r="Z106" s="26">
        <f t="shared" si="38"/>
        <v>0</v>
      </c>
      <c r="AA106" s="26">
        <f t="shared" si="38"/>
        <v>0</v>
      </c>
      <c r="AB106" s="26">
        <f t="shared" si="38"/>
        <v>0</v>
      </c>
      <c r="AC106" s="26">
        <f t="shared" si="38"/>
        <v>0</v>
      </c>
      <c r="AD106" s="26">
        <f t="shared" si="38"/>
        <v>0</v>
      </c>
      <c r="AE106" s="26">
        <f t="shared" si="38"/>
        <v>0</v>
      </c>
      <c r="AF106" s="63"/>
      <c r="AG106" s="50"/>
      <c r="AH106" s="50"/>
      <c r="AI106" s="50"/>
    </row>
    <row r="107" spans="1:35" s="7" customFormat="1" ht="16.5">
      <c r="A107" s="8" t="s">
        <v>19</v>
      </c>
      <c r="B107" s="25">
        <f t="shared" si="36"/>
        <v>0</v>
      </c>
      <c r="C107" s="25">
        <f t="shared" si="36"/>
        <v>0</v>
      </c>
      <c r="D107" s="25">
        <f t="shared" si="36"/>
        <v>0</v>
      </c>
      <c r="E107" s="25">
        <f t="shared" si="36"/>
        <v>0</v>
      </c>
      <c r="F107" s="25" t="e">
        <f t="shared" si="32"/>
        <v>#DIV/0!</v>
      </c>
      <c r="G107" s="25" t="e">
        <f t="shared" si="33"/>
        <v>#DIV/0!</v>
      </c>
      <c r="H107" s="26">
        <f t="shared" si="37"/>
        <v>0</v>
      </c>
      <c r="I107" s="26">
        <f t="shared" si="37"/>
        <v>0</v>
      </c>
      <c r="J107" s="26">
        <f t="shared" si="37"/>
        <v>0</v>
      </c>
      <c r="K107" s="26">
        <f t="shared" si="37"/>
        <v>0</v>
      </c>
      <c r="L107" s="70">
        <f t="shared" si="37"/>
        <v>0</v>
      </c>
      <c r="M107" s="70">
        <f t="shared" si="37"/>
        <v>0</v>
      </c>
      <c r="N107" s="26">
        <f t="shared" si="37"/>
        <v>0</v>
      </c>
      <c r="O107" s="26">
        <f t="shared" si="37"/>
        <v>0</v>
      </c>
      <c r="P107" s="26">
        <f t="shared" si="37"/>
        <v>0</v>
      </c>
      <c r="Q107" s="26">
        <f t="shared" si="37"/>
        <v>0</v>
      </c>
      <c r="R107" s="26">
        <f t="shared" si="37"/>
        <v>0</v>
      </c>
      <c r="S107" s="26">
        <f t="shared" si="37"/>
        <v>0</v>
      </c>
      <c r="T107" s="26">
        <f t="shared" si="37"/>
        <v>0</v>
      </c>
      <c r="U107" s="26">
        <f t="shared" si="37"/>
        <v>0</v>
      </c>
      <c r="V107" s="26">
        <f t="shared" si="37"/>
        <v>0</v>
      </c>
      <c r="W107" s="26">
        <f t="shared" si="37"/>
        <v>0</v>
      </c>
      <c r="X107" s="26">
        <f t="shared" si="38"/>
        <v>0</v>
      </c>
      <c r="Y107" s="26">
        <f t="shared" si="38"/>
        <v>0</v>
      </c>
      <c r="Z107" s="26">
        <f t="shared" si="38"/>
        <v>0</v>
      </c>
      <c r="AA107" s="26">
        <f t="shared" si="38"/>
        <v>0</v>
      </c>
      <c r="AB107" s="26">
        <f t="shared" si="38"/>
        <v>0</v>
      </c>
      <c r="AC107" s="26">
        <f t="shared" si="38"/>
        <v>0</v>
      </c>
      <c r="AD107" s="26">
        <f t="shared" si="38"/>
        <v>0</v>
      </c>
      <c r="AE107" s="26">
        <f t="shared" si="38"/>
        <v>0</v>
      </c>
      <c r="AF107" s="63"/>
      <c r="AG107" s="50"/>
      <c r="AH107" s="50"/>
      <c r="AI107" s="50"/>
    </row>
    <row r="108" spans="1:35" s="7" customFormat="1" ht="115.5">
      <c r="A108" s="13" t="s">
        <v>58</v>
      </c>
      <c r="B108" s="25"/>
      <c r="C108" s="25"/>
      <c r="D108" s="25"/>
      <c r="E108" s="25"/>
      <c r="F108" s="25"/>
      <c r="G108" s="25"/>
      <c r="H108" s="26"/>
      <c r="I108" s="26"/>
      <c r="J108" s="26"/>
      <c r="K108" s="26"/>
      <c r="L108" s="70"/>
      <c r="M108" s="70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17"/>
      <c r="AF108" s="63"/>
      <c r="AG108" s="50"/>
      <c r="AH108" s="50"/>
      <c r="AI108" s="50"/>
    </row>
    <row r="109" spans="1:35" s="7" customFormat="1" ht="16.5">
      <c r="A109" s="8" t="s">
        <v>20</v>
      </c>
      <c r="B109" s="25">
        <f>B110+B111+B112+B113+B114</f>
        <v>349.6</v>
      </c>
      <c r="C109" s="25">
        <f>C110+C111+C112+C113+C114</f>
        <v>316.3</v>
      </c>
      <c r="D109" s="25">
        <f>D110+D111+D112+D113+D114</f>
        <v>14</v>
      </c>
      <c r="E109" s="25">
        <f>E110+E111+E112+E113+E114</f>
        <v>14</v>
      </c>
      <c r="F109" s="25">
        <f aca="true" t="shared" si="39" ref="F109:F114">E109/B109*100</f>
        <v>4.004576659038901</v>
      </c>
      <c r="G109" s="25">
        <f aca="true" t="shared" si="40" ref="G109:G114">E109/C109*100</f>
        <v>4.426177679418274</v>
      </c>
      <c r="H109" s="26">
        <f>H110+H111+H112+H113+H114</f>
        <v>0</v>
      </c>
      <c r="I109" s="26">
        <f aca="true" t="shared" si="41" ref="I109:AE109">I110+I111+I112+I113+I114</f>
        <v>0</v>
      </c>
      <c r="J109" s="26">
        <f t="shared" si="41"/>
        <v>14</v>
      </c>
      <c r="K109" s="26">
        <f t="shared" si="41"/>
        <v>14</v>
      </c>
      <c r="L109" s="70">
        <f t="shared" si="41"/>
        <v>302.3</v>
      </c>
      <c r="M109" s="70">
        <f t="shared" si="41"/>
        <v>172.1</v>
      </c>
      <c r="N109" s="26">
        <f t="shared" si="41"/>
        <v>0</v>
      </c>
      <c r="O109" s="26">
        <f t="shared" si="41"/>
        <v>0</v>
      </c>
      <c r="P109" s="26">
        <f t="shared" si="41"/>
        <v>33.3</v>
      </c>
      <c r="Q109" s="26">
        <f t="shared" si="41"/>
        <v>0</v>
      </c>
      <c r="R109" s="26">
        <f t="shared" si="41"/>
        <v>0</v>
      </c>
      <c r="S109" s="26">
        <f t="shared" si="41"/>
        <v>0</v>
      </c>
      <c r="T109" s="26">
        <f t="shared" si="41"/>
        <v>0</v>
      </c>
      <c r="U109" s="26">
        <f t="shared" si="41"/>
        <v>0</v>
      </c>
      <c r="V109" s="26">
        <f t="shared" si="41"/>
        <v>0</v>
      </c>
      <c r="W109" s="26">
        <f t="shared" si="41"/>
        <v>0</v>
      </c>
      <c r="X109" s="26">
        <f t="shared" si="41"/>
        <v>0</v>
      </c>
      <c r="Y109" s="26">
        <f t="shared" si="41"/>
        <v>0</v>
      </c>
      <c r="Z109" s="26">
        <f t="shared" si="41"/>
        <v>0</v>
      </c>
      <c r="AA109" s="26">
        <f t="shared" si="41"/>
        <v>0</v>
      </c>
      <c r="AB109" s="26">
        <f t="shared" si="41"/>
        <v>0</v>
      </c>
      <c r="AC109" s="26">
        <f t="shared" si="41"/>
        <v>0</v>
      </c>
      <c r="AD109" s="26">
        <f t="shared" si="41"/>
        <v>0</v>
      </c>
      <c r="AE109" s="26">
        <f t="shared" si="41"/>
        <v>0</v>
      </c>
      <c r="AF109" s="63"/>
      <c r="AG109" s="50"/>
      <c r="AH109" s="50"/>
      <c r="AI109" s="50"/>
    </row>
    <row r="110" spans="1:35" s="7" customFormat="1" ht="16.5">
      <c r="A110" s="8" t="s">
        <v>18</v>
      </c>
      <c r="B110" s="25">
        <f>H110+J110+L110+N110+P110+R110+T110+V110+X110+Z110+AB110+AD110</f>
        <v>0</v>
      </c>
      <c r="C110" s="25">
        <f aca="true" t="shared" si="42" ref="C110:D114">H110+J110</f>
        <v>0</v>
      </c>
      <c r="D110" s="25">
        <f t="shared" si="42"/>
        <v>0</v>
      </c>
      <c r="E110" s="25">
        <f>I110+K110</f>
        <v>0</v>
      </c>
      <c r="F110" s="25" t="e">
        <f t="shared" si="39"/>
        <v>#DIV/0!</v>
      </c>
      <c r="G110" s="25" t="e">
        <f t="shared" si="40"/>
        <v>#DIV/0!</v>
      </c>
      <c r="H110" s="26"/>
      <c r="I110" s="26"/>
      <c r="J110" s="26"/>
      <c r="K110" s="26"/>
      <c r="L110" s="70"/>
      <c r="M110" s="70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17"/>
      <c r="AF110" s="63"/>
      <c r="AG110" s="50"/>
      <c r="AH110" s="50"/>
      <c r="AI110" s="50"/>
    </row>
    <row r="111" spans="1:35" s="7" customFormat="1" ht="16.5">
      <c r="A111" s="8" t="s">
        <v>22</v>
      </c>
      <c r="B111" s="25">
        <f>H111+J111+L111+N111+P111+R111+T111+V111+X111+Z111+AB111+AD111</f>
        <v>0</v>
      </c>
      <c r="C111" s="25">
        <f t="shared" si="42"/>
        <v>0</v>
      </c>
      <c r="D111" s="25">
        <f t="shared" si="42"/>
        <v>0</v>
      </c>
      <c r="E111" s="25">
        <f>I111+K111</f>
        <v>0</v>
      </c>
      <c r="F111" s="25" t="e">
        <f t="shared" si="39"/>
        <v>#DIV/0!</v>
      </c>
      <c r="G111" s="25" t="e">
        <f t="shared" si="40"/>
        <v>#DIV/0!</v>
      </c>
      <c r="H111" s="26"/>
      <c r="I111" s="26"/>
      <c r="J111" s="26"/>
      <c r="K111" s="26"/>
      <c r="L111" s="70"/>
      <c r="M111" s="70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17"/>
      <c r="AF111" s="63"/>
      <c r="AG111" s="50"/>
      <c r="AH111" s="50"/>
      <c r="AI111" s="50"/>
    </row>
    <row r="112" spans="1:35" s="7" customFormat="1" ht="16.5">
      <c r="A112" s="8" t="s">
        <v>17</v>
      </c>
      <c r="B112" s="25">
        <f>H112+J112+L112+N112+P112+R112+T112+V112+X112+Z112+AB112+AD112</f>
        <v>349.6</v>
      </c>
      <c r="C112" s="25">
        <f>H112+J112+L112</f>
        <v>316.3</v>
      </c>
      <c r="D112" s="25">
        <f t="shared" si="42"/>
        <v>14</v>
      </c>
      <c r="E112" s="25">
        <f>I112+K112</f>
        <v>14</v>
      </c>
      <c r="F112" s="25">
        <f t="shared" si="39"/>
        <v>4.004576659038901</v>
      </c>
      <c r="G112" s="25">
        <f t="shared" si="40"/>
        <v>4.426177679418274</v>
      </c>
      <c r="H112" s="26">
        <v>0</v>
      </c>
      <c r="I112" s="26">
        <v>0</v>
      </c>
      <c r="J112" s="26">
        <v>14</v>
      </c>
      <c r="K112" s="26">
        <v>14</v>
      </c>
      <c r="L112" s="70">
        <v>302.3</v>
      </c>
      <c r="M112" s="70">
        <v>172.1</v>
      </c>
      <c r="N112" s="26">
        <v>0</v>
      </c>
      <c r="O112" s="26"/>
      <c r="P112" s="26">
        <v>33.3</v>
      </c>
      <c r="Q112" s="26"/>
      <c r="R112" s="26">
        <v>0</v>
      </c>
      <c r="S112" s="26"/>
      <c r="T112" s="26">
        <v>0</v>
      </c>
      <c r="U112" s="26"/>
      <c r="V112" s="26">
        <v>0</v>
      </c>
      <c r="W112" s="26"/>
      <c r="X112" s="26">
        <v>0</v>
      </c>
      <c r="Y112" s="26"/>
      <c r="Z112" s="26">
        <v>0</v>
      </c>
      <c r="AA112" s="26"/>
      <c r="AB112" s="26">
        <v>0</v>
      </c>
      <c r="AC112" s="26"/>
      <c r="AD112" s="26">
        <v>0</v>
      </c>
      <c r="AE112" s="17"/>
      <c r="AF112" s="63"/>
      <c r="AG112" s="50"/>
      <c r="AH112" s="50"/>
      <c r="AI112" s="50"/>
    </row>
    <row r="113" spans="1:35" s="7" customFormat="1" ht="16.5">
      <c r="A113" s="8" t="s">
        <v>23</v>
      </c>
      <c r="B113" s="25">
        <f>H113+J113+L113+N113+P113+R113+T113+V113+X113+Z113+AB113+AD113</f>
        <v>0</v>
      </c>
      <c r="C113" s="25">
        <f t="shared" si="42"/>
        <v>0</v>
      </c>
      <c r="D113" s="25">
        <f t="shared" si="42"/>
        <v>0</v>
      </c>
      <c r="E113" s="25">
        <f>I113+K113</f>
        <v>0</v>
      </c>
      <c r="F113" s="25" t="e">
        <f t="shared" si="39"/>
        <v>#DIV/0!</v>
      </c>
      <c r="G113" s="25" t="e">
        <f t="shared" si="40"/>
        <v>#DIV/0!</v>
      </c>
      <c r="H113" s="26"/>
      <c r="I113" s="26"/>
      <c r="J113" s="26"/>
      <c r="K113" s="26"/>
      <c r="L113" s="70"/>
      <c r="M113" s="70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17"/>
      <c r="AF113" s="63"/>
      <c r="AG113" s="50"/>
      <c r="AH113" s="50"/>
      <c r="AI113" s="50"/>
    </row>
    <row r="114" spans="1:35" s="7" customFormat="1" ht="16.5">
      <c r="A114" s="8" t="s">
        <v>19</v>
      </c>
      <c r="B114" s="25">
        <f>H114+J114+L114+N114+P114+R114+T114+V114+X114+Z114+AB114+AD114</f>
        <v>0</v>
      </c>
      <c r="C114" s="25">
        <f t="shared" si="42"/>
        <v>0</v>
      </c>
      <c r="D114" s="25">
        <f t="shared" si="42"/>
        <v>0</v>
      </c>
      <c r="E114" s="25">
        <f>I114+K114</f>
        <v>0</v>
      </c>
      <c r="F114" s="25" t="e">
        <f t="shared" si="39"/>
        <v>#DIV/0!</v>
      </c>
      <c r="G114" s="25" t="e">
        <f t="shared" si="40"/>
        <v>#DIV/0!</v>
      </c>
      <c r="H114" s="26"/>
      <c r="I114" s="26"/>
      <c r="J114" s="26"/>
      <c r="K114" s="26"/>
      <c r="L114" s="70"/>
      <c r="M114" s="70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17"/>
      <c r="AF114" s="63"/>
      <c r="AG114" s="50"/>
      <c r="AH114" s="50"/>
      <c r="AI114" s="50"/>
    </row>
    <row r="115" spans="1:35" s="7" customFormat="1" ht="49.5">
      <c r="A115" s="13" t="s">
        <v>59</v>
      </c>
      <c r="B115" s="25"/>
      <c r="C115" s="25"/>
      <c r="D115" s="25"/>
      <c r="E115" s="25"/>
      <c r="F115" s="25"/>
      <c r="G115" s="25"/>
      <c r="H115" s="26"/>
      <c r="I115" s="26"/>
      <c r="J115" s="26"/>
      <c r="K115" s="26"/>
      <c r="L115" s="70"/>
      <c r="M115" s="70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17"/>
      <c r="AF115" s="63"/>
      <c r="AG115" s="50"/>
      <c r="AH115" s="50"/>
      <c r="AI115" s="50"/>
    </row>
    <row r="116" spans="1:35" s="7" customFormat="1" ht="16.5">
      <c r="A116" s="8" t="s">
        <v>20</v>
      </c>
      <c r="B116" s="25">
        <f>B117++B118+B119+B120+B121</f>
        <v>165</v>
      </c>
      <c r="C116" s="25">
        <f>C117++C118+C119+C120+C121</f>
        <v>0</v>
      </c>
      <c r="D116" s="25">
        <f>D117++D118+D119+D120+D121</f>
        <v>0</v>
      </c>
      <c r="E116" s="25">
        <f>E117++E118+E119+E120+E121</f>
        <v>0</v>
      </c>
      <c r="F116" s="25">
        <f aca="true" t="shared" si="43" ref="F116:F121">E116/B116*100</f>
        <v>0</v>
      </c>
      <c r="G116" s="25" t="e">
        <f aca="true" t="shared" si="44" ref="G116:G121">E116/C116*100</f>
        <v>#DIV/0!</v>
      </c>
      <c r="H116" s="26">
        <f>H117+H118+H119+H120+H121</f>
        <v>0</v>
      </c>
      <c r="I116" s="26">
        <f aca="true" t="shared" si="45" ref="I116:AE116">I117+I118+I119+I120+I121</f>
        <v>0</v>
      </c>
      <c r="J116" s="26">
        <f t="shared" si="45"/>
        <v>0</v>
      </c>
      <c r="K116" s="26">
        <f t="shared" si="45"/>
        <v>0</v>
      </c>
      <c r="L116" s="70">
        <f t="shared" si="45"/>
        <v>0</v>
      </c>
      <c r="M116" s="70">
        <f t="shared" si="45"/>
        <v>0</v>
      </c>
      <c r="N116" s="26">
        <f t="shared" si="45"/>
        <v>0</v>
      </c>
      <c r="O116" s="26">
        <f t="shared" si="45"/>
        <v>0</v>
      </c>
      <c r="P116" s="26">
        <f t="shared" si="45"/>
        <v>165</v>
      </c>
      <c r="Q116" s="26">
        <f t="shared" si="45"/>
        <v>0</v>
      </c>
      <c r="R116" s="26">
        <f t="shared" si="45"/>
        <v>0</v>
      </c>
      <c r="S116" s="26">
        <f t="shared" si="45"/>
        <v>0</v>
      </c>
      <c r="T116" s="26">
        <f t="shared" si="45"/>
        <v>0</v>
      </c>
      <c r="U116" s="26">
        <f t="shared" si="45"/>
        <v>0</v>
      </c>
      <c r="V116" s="26">
        <f t="shared" si="45"/>
        <v>0</v>
      </c>
      <c r="W116" s="26">
        <f t="shared" si="45"/>
        <v>0</v>
      </c>
      <c r="X116" s="26">
        <f t="shared" si="45"/>
        <v>0</v>
      </c>
      <c r="Y116" s="26">
        <f t="shared" si="45"/>
        <v>0</v>
      </c>
      <c r="Z116" s="26">
        <f t="shared" si="45"/>
        <v>0</v>
      </c>
      <c r="AA116" s="26">
        <f t="shared" si="45"/>
        <v>0</v>
      </c>
      <c r="AB116" s="26">
        <f t="shared" si="45"/>
        <v>0</v>
      </c>
      <c r="AC116" s="26">
        <f t="shared" si="45"/>
        <v>0</v>
      </c>
      <c r="AD116" s="26">
        <f t="shared" si="45"/>
        <v>0</v>
      </c>
      <c r="AE116" s="26">
        <f t="shared" si="45"/>
        <v>0</v>
      </c>
      <c r="AF116" s="63"/>
      <c r="AG116" s="50"/>
      <c r="AH116" s="50"/>
      <c r="AI116" s="50"/>
    </row>
    <row r="117" spans="1:35" s="7" customFormat="1" ht="16.5">
      <c r="A117" s="8" t="s">
        <v>18</v>
      </c>
      <c r="B117" s="25">
        <f>H117+J117+L117+N117+P117+R117+T117+V117+X117+Z117+AB117+AD117</f>
        <v>0</v>
      </c>
      <c r="C117" s="25">
        <f>H117+J117</f>
        <v>0</v>
      </c>
      <c r="D117" s="25">
        <f>I117+K117+Q117+S117+U117+W117+Y117+AA117+AC117+AE117</f>
        <v>0</v>
      </c>
      <c r="E117" s="25">
        <f>I117+K117+Q117+S117+U117+W117+Y117+AA117+AC117+AE117</f>
        <v>0</v>
      </c>
      <c r="F117" s="25" t="e">
        <f t="shared" si="43"/>
        <v>#DIV/0!</v>
      </c>
      <c r="G117" s="25" t="e">
        <f t="shared" si="44"/>
        <v>#DIV/0!</v>
      </c>
      <c r="H117" s="26">
        <v>0</v>
      </c>
      <c r="I117" s="26"/>
      <c r="J117" s="26"/>
      <c r="K117" s="26"/>
      <c r="L117" s="70"/>
      <c r="M117" s="70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17"/>
      <c r="AF117" s="63"/>
      <c r="AG117" s="50"/>
      <c r="AH117" s="50"/>
      <c r="AI117" s="50"/>
    </row>
    <row r="118" spans="1:35" s="7" customFormat="1" ht="16.5">
      <c r="A118" s="8" t="s">
        <v>22</v>
      </c>
      <c r="B118" s="25">
        <f>H118+J118+L118+N118+P118+R118+T118+V118+X118+Z118+AB118+AD118</f>
        <v>0</v>
      </c>
      <c r="C118" s="25">
        <f>H118+J118</f>
        <v>0</v>
      </c>
      <c r="D118" s="25">
        <f>I118+K118+Q118+S118+U118+W118+Y118+AA118+AC118+AE118</f>
        <v>0</v>
      </c>
      <c r="E118" s="25">
        <f>I118+K118+Q118+S118+U118+W118+Y118+AA118+AC118+AE118</f>
        <v>0</v>
      </c>
      <c r="F118" s="25" t="e">
        <f t="shared" si="43"/>
        <v>#DIV/0!</v>
      </c>
      <c r="G118" s="25" t="e">
        <f t="shared" si="44"/>
        <v>#DIV/0!</v>
      </c>
      <c r="H118" s="26">
        <v>0</v>
      </c>
      <c r="I118" s="26"/>
      <c r="J118" s="26"/>
      <c r="K118" s="26"/>
      <c r="L118" s="70"/>
      <c r="M118" s="70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17"/>
      <c r="AF118" s="63"/>
      <c r="AG118" s="50"/>
      <c r="AH118" s="50"/>
      <c r="AI118" s="50"/>
    </row>
    <row r="119" spans="1:35" s="7" customFormat="1" ht="16.5">
      <c r="A119" s="8" t="s">
        <v>17</v>
      </c>
      <c r="B119" s="25">
        <f>H119+J119+L119+N119+P119+R119+T119+V119+X119+Z119+AB119+AD119</f>
        <v>165</v>
      </c>
      <c r="C119" s="25">
        <f>H119+J119+L119</f>
        <v>0</v>
      </c>
      <c r="D119" s="25">
        <f>I119+K119+Q119+S119+U119+W119+Y119+AA119+AC119+AE119</f>
        <v>0</v>
      </c>
      <c r="E119" s="25">
        <f>I119+K119+Q119+S119+U119+W119+Y119+AA119+AC119+AE119</f>
        <v>0</v>
      </c>
      <c r="F119" s="25">
        <f t="shared" si="43"/>
        <v>0</v>
      </c>
      <c r="G119" s="25" t="e">
        <f t="shared" si="44"/>
        <v>#DIV/0!</v>
      </c>
      <c r="H119" s="26">
        <v>0</v>
      </c>
      <c r="I119" s="26">
        <v>0</v>
      </c>
      <c r="J119" s="26">
        <v>0</v>
      </c>
      <c r="K119" s="26">
        <v>0</v>
      </c>
      <c r="L119" s="70">
        <v>0</v>
      </c>
      <c r="M119" s="70">
        <v>0</v>
      </c>
      <c r="N119" s="26">
        <v>0</v>
      </c>
      <c r="O119" s="26"/>
      <c r="P119" s="26">
        <v>165</v>
      </c>
      <c r="Q119" s="26"/>
      <c r="R119" s="26">
        <v>0</v>
      </c>
      <c r="S119" s="26"/>
      <c r="T119" s="26">
        <v>0</v>
      </c>
      <c r="U119" s="26"/>
      <c r="V119" s="26">
        <v>0</v>
      </c>
      <c r="W119" s="26"/>
      <c r="X119" s="26">
        <v>0</v>
      </c>
      <c r="Y119" s="26"/>
      <c r="Z119" s="26">
        <v>0</v>
      </c>
      <c r="AA119" s="26"/>
      <c r="AB119" s="26">
        <v>0</v>
      </c>
      <c r="AC119" s="26"/>
      <c r="AD119" s="26">
        <v>0</v>
      </c>
      <c r="AE119" s="17"/>
      <c r="AF119" s="63"/>
      <c r="AG119" s="50"/>
      <c r="AH119" s="50"/>
      <c r="AI119" s="50"/>
    </row>
    <row r="120" spans="1:35" s="7" customFormat="1" ht="16.5">
      <c r="A120" s="8" t="s">
        <v>23</v>
      </c>
      <c r="B120" s="25">
        <f>H120+J120+L120+N120+P120+R120+T120+V120+X120+Z120+AB120+AD120</f>
        <v>0</v>
      </c>
      <c r="C120" s="25">
        <f>H120+J120</f>
        <v>0</v>
      </c>
      <c r="D120" s="25">
        <f>I120+K120+Q120+S120+U120+W120+Y120+AA120+AC120+AE120</f>
        <v>0</v>
      </c>
      <c r="E120" s="25">
        <f>I120+K120+Q120+S120+U120+W120+Y120+AA120+AC120+AE120</f>
        <v>0</v>
      </c>
      <c r="F120" s="25" t="e">
        <f t="shared" si="43"/>
        <v>#DIV/0!</v>
      </c>
      <c r="G120" s="25" t="e">
        <f t="shared" si="44"/>
        <v>#DIV/0!</v>
      </c>
      <c r="H120" s="26">
        <v>0</v>
      </c>
      <c r="I120" s="26"/>
      <c r="J120" s="26"/>
      <c r="K120" s="26"/>
      <c r="L120" s="70"/>
      <c r="M120" s="70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17"/>
      <c r="AF120" s="63"/>
      <c r="AG120" s="50"/>
      <c r="AH120" s="50"/>
      <c r="AI120" s="50"/>
    </row>
    <row r="121" spans="1:35" s="7" customFormat="1" ht="16.5">
      <c r="A121" s="8" t="s">
        <v>19</v>
      </c>
      <c r="B121" s="25">
        <f>H121+J121+L121+N121+P121+R121+T121+V121+X121+Z121+AB121+AD121</f>
        <v>0</v>
      </c>
      <c r="C121" s="25">
        <f>H121+J121</f>
        <v>0</v>
      </c>
      <c r="D121" s="25">
        <f>I121+K121+Q121+S121+U121+W121+Y121+AA121+AC121+AE121</f>
        <v>0</v>
      </c>
      <c r="E121" s="25">
        <f>I121+K121+Q121+S121+U121+W121+Y121+AA121+AC121+AE121</f>
        <v>0</v>
      </c>
      <c r="F121" s="25" t="e">
        <f t="shared" si="43"/>
        <v>#DIV/0!</v>
      </c>
      <c r="G121" s="25" t="e">
        <f t="shared" si="44"/>
        <v>#DIV/0!</v>
      </c>
      <c r="H121" s="26">
        <v>0</v>
      </c>
      <c r="I121" s="26"/>
      <c r="J121" s="26"/>
      <c r="K121" s="26"/>
      <c r="L121" s="70"/>
      <c r="M121" s="70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17"/>
      <c r="AF121" s="63"/>
      <c r="AG121" s="50"/>
      <c r="AH121" s="50"/>
      <c r="AI121" s="50"/>
    </row>
    <row r="122" spans="1:35" s="7" customFormat="1" ht="16.5">
      <c r="A122" s="36" t="s">
        <v>30</v>
      </c>
      <c r="B122" s="37"/>
      <c r="C122" s="37"/>
      <c r="D122" s="37"/>
      <c r="E122" s="37"/>
      <c r="F122" s="37"/>
      <c r="G122" s="37"/>
      <c r="H122" s="38"/>
      <c r="I122" s="38"/>
      <c r="J122" s="38"/>
      <c r="K122" s="38"/>
      <c r="L122" s="70"/>
      <c r="M122" s="70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44"/>
      <c r="AG122" s="50">
        <f t="shared" si="25"/>
        <v>0</v>
      </c>
      <c r="AH122" s="50">
        <f t="shared" si="26"/>
        <v>0</v>
      </c>
      <c r="AI122" s="50">
        <f t="shared" si="27"/>
        <v>0</v>
      </c>
    </row>
    <row r="123" spans="1:35" s="7" customFormat="1" ht="16.5">
      <c r="A123" s="36" t="s">
        <v>20</v>
      </c>
      <c r="B123" s="37">
        <f>B124+B125+B126+B128</f>
        <v>15772.600000000002</v>
      </c>
      <c r="C123" s="37">
        <f>C124+C125+C126+C128</f>
        <v>6914.76064</v>
      </c>
      <c r="D123" s="37">
        <f>D124+D125+D126+D128</f>
        <v>2976.47897</v>
      </c>
      <c r="E123" s="37">
        <f>E124+E125+E126+E128</f>
        <v>2984.282</v>
      </c>
      <c r="F123" s="37">
        <f aca="true" t="shared" si="46" ref="F123:F128">E123/B123*100</f>
        <v>18.920672558741106</v>
      </c>
      <c r="G123" s="37">
        <f aca="true" t="shared" si="47" ref="G123:G128">D123/C123*100</f>
        <v>43.04529288811362</v>
      </c>
      <c r="H123" s="37">
        <f aca="true" t="shared" si="48" ref="H123:AE123">H124+H125+H126+H128</f>
        <v>967.0370800000001</v>
      </c>
      <c r="I123" s="37">
        <f t="shared" si="48"/>
        <v>888.45898</v>
      </c>
      <c r="J123" s="37">
        <f t="shared" si="48"/>
        <v>1105.60267</v>
      </c>
      <c r="K123" s="37">
        <f t="shared" si="48"/>
        <v>1034.7997599999999</v>
      </c>
      <c r="L123" s="66">
        <f t="shared" si="48"/>
        <v>1793.92967</v>
      </c>
      <c r="M123" s="66">
        <f t="shared" si="48"/>
        <v>1053.22023</v>
      </c>
      <c r="N123" s="37">
        <f t="shared" si="48"/>
        <v>1490.6615499999998</v>
      </c>
      <c r="O123" s="37">
        <f t="shared" si="48"/>
        <v>0</v>
      </c>
      <c r="P123" s="37">
        <f t="shared" si="48"/>
        <v>1557.5296700000001</v>
      </c>
      <c r="Q123" s="37">
        <f t="shared" si="48"/>
        <v>0</v>
      </c>
      <c r="R123" s="37">
        <f t="shared" si="48"/>
        <v>1447.6626700000002</v>
      </c>
      <c r="S123" s="37">
        <f t="shared" si="48"/>
        <v>0</v>
      </c>
      <c r="T123" s="37">
        <f t="shared" si="48"/>
        <v>1430.62517</v>
      </c>
      <c r="U123" s="37">
        <f t="shared" si="48"/>
        <v>0</v>
      </c>
      <c r="V123" s="37">
        <f t="shared" si="48"/>
        <v>980.07267</v>
      </c>
      <c r="W123" s="37">
        <f t="shared" si="48"/>
        <v>0</v>
      </c>
      <c r="X123" s="37">
        <f t="shared" si="48"/>
        <v>976.78768</v>
      </c>
      <c r="Y123" s="37">
        <f t="shared" si="48"/>
        <v>0</v>
      </c>
      <c r="Z123" s="37">
        <f t="shared" si="48"/>
        <v>1369.7811700000002</v>
      </c>
      <c r="AA123" s="37">
        <f t="shared" si="48"/>
        <v>0</v>
      </c>
      <c r="AB123" s="37">
        <f t="shared" si="48"/>
        <v>1221.44567</v>
      </c>
      <c r="AC123" s="37">
        <f t="shared" si="48"/>
        <v>0</v>
      </c>
      <c r="AD123" s="37">
        <f t="shared" si="48"/>
        <v>1431.46433</v>
      </c>
      <c r="AE123" s="37">
        <f t="shared" si="48"/>
        <v>7.80303</v>
      </c>
      <c r="AF123" s="44"/>
      <c r="AG123" s="50">
        <f t="shared" si="25"/>
        <v>15772.6</v>
      </c>
      <c r="AH123" s="50">
        <f t="shared" si="26"/>
        <v>2072.6397500000003</v>
      </c>
      <c r="AI123" s="50">
        <f t="shared" si="27"/>
        <v>1923.2587399999998</v>
      </c>
    </row>
    <row r="124" spans="1:35" s="7" customFormat="1" ht="16.5">
      <c r="A124" s="36" t="s">
        <v>18</v>
      </c>
      <c r="B124" s="37">
        <f>B12+B19+B26+B33+B54++B61++B103</f>
        <v>7.3</v>
      </c>
      <c r="C124" s="37">
        <f aca="true" t="shared" si="49" ref="C124:D128">H124+J124+L124+N124+P124</f>
        <v>1</v>
      </c>
      <c r="D124" s="37">
        <f t="shared" si="49"/>
        <v>0</v>
      </c>
      <c r="E124" s="37">
        <f>I124+K124+M124+O124+Q124+S124+U124+W124+Y124+AA124+AC124+AE124</f>
        <v>0</v>
      </c>
      <c r="F124" s="37">
        <f t="shared" si="46"/>
        <v>0</v>
      </c>
      <c r="G124" s="37">
        <f t="shared" si="47"/>
        <v>0</v>
      </c>
      <c r="H124" s="37">
        <f>H12+H19+H26+H33+H54+H61+H103</f>
        <v>0</v>
      </c>
      <c r="I124" s="37">
        <f aca="true" t="shared" si="50" ref="I124:AE124">I12+I19+I26+I33+I54+I61+I103</f>
        <v>0</v>
      </c>
      <c r="J124" s="37">
        <f t="shared" si="50"/>
        <v>0</v>
      </c>
      <c r="K124" s="37">
        <f t="shared" si="50"/>
        <v>0</v>
      </c>
      <c r="L124" s="66">
        <f t="shared" si="50"/>
        <v>0</v>
      </c>
      <c r="M124" s="66">
        <f t="shared" si="50"/>
        <v>0</v>
      </c>
      <c r="N124" s="37">
        <f t="shared" si="50"/>
        <v>0</v>
      </c>
      <c r="O124" s="37">
        <f t="shared" si="50"/>
        <v>0</v>
      </c>
      <c r="P124" s="37">
        <f t="shared" si="50"/>
        <v>1</v>
      </c>
      <c r="Q124" s="37">
        <f t="shared" si="50"/>
        <v>0</v>
      </c>
      <c r="R124" s="37">
        <f t="shared" si="50"/>
        <v>0</v>
      </c>
      <c r="S124" s="37">
        <f t="shared" si="50"/>
        <v>0</v>
      </c>
      <c r="T124" s="37">
        <f t="shared" si="50"/>
        <v>0</v>
      </c>
      <c r="U124" s="37">
        <f t="shared" si="50"/>
        <v>0</v>
      </c>
      <c r="V124" s="37">
        <f t="shared" si="50"/>
        <v>0</v>
      </c>
      <c r="W124" s="37">
        <f t="shared" si="50"/>
        <v>0</v>
      </c>
      <c r="X124" s="37">
        <f t="shared" si="50"/>
        <v>0</v>
      </c>
      <c r="Y124" s="37">
        <f t="shared" si="50"/>
        <v>0</v>
      </c>
      <c r="Z124" s="37">
        <f t="shared" si="50"/>
        <v>6.3</v>
      </c>
      <c r="AA124" s="37">
        <f t="shared" si="50"/>
        <v>0</v>
      </c>
      <c r="AB124" s="37">
        <f t="shared" si="50"/>
        <v>0</v>
      </c>
      <c r="AC124" s="37">
        <f t="shared" si="50"/>
        <v>0</v>
      </c>
      <c r="AD124" s="37">
        <f t="shared" si="50"/>
        <v>0</v>
      </c>
      <c r="AE124" s="37">
        <f t="shared" si="50"/>
        <v>0</v>
      </c>
      <c r="AF124" s="44"/>
      <c r="AG124" s="50">
        <f t="shared" si="25"/>
        <v>7.3</v>
      </c>
      <c r="AH124" s="50">
        <f t="shared" si="26"/>
        <v>0</v>
      </c>
      <c r="AI124" s="50">
        <f t="shared" si="27"/>
        <v>0</v>
      </c>
    </row>
    <row r="125" spans="1:35" s="7" customFormat="1" ht="33">
      <c r="A125" s="36" t="s">
        <v>22</v>
      </c>
      <c r="B125" s="37">
        <f>B13+B20+B27+B34+B55+B62+B104</f>
        <v>4108.400000000001</v>
      </c>
      <c r="C125" s="37">
        <f t="shared" si="49"/>
        <v>1929.6648000000002</v>
      </c>
      <c r="D125" s="37">
        <f t="shared" si="49"/>
        <v>644.53</v>
      </c>
      <c r="E125" s="37">
        <f>I125+K125+M125+O125+Q125+S125+U125+W125+Y125+AA125+AC125+AE125</f>
        <v>652.33303</v>
      </c>
      <c r="F125" s="37">
        <f t="shared" si="46"/>
        <v>15.87803110700029</v>
      </c>
      <c r="G125" s="37">
        <f t="shared" si="47"/>
        <v>33.401137855652436</v>
      </c>
      <c r="H125" s="37">
        <f>H13+H20+H27+H34+H55+H62+H104</f>
        <v>331.5436</v>
      </c>
      <c r="I125" s="37">
        <f aca="true" t="shared" si="51" ref="I125:AE125">I13+I20+I27+I34+I55+I62+I104</f>
        <v>256.39697</v>
      </c>
      <c r="J125" s="37">
        <f t="shared" si="51"/>
        <v>243.10208</v>
      </c>
      <c r="K125" s="37">
        <f t="shared" si="51"/>
        <v>262.23427</v>
      </c>
      <c r="L125" s="66">
        <f t="shared" si="51"/>
        <v>406.52908</v>
      </c>
      <c r="M125" s="66">
        <f t="shared" si="51"/>
        <v>125.89876</v>
      </c>
      <c r="N125" s="37">
        <f t="shared" si="51"/>
        <v>435.46096</v>
      </c>
      <c r="O125" s="37">
        <f t="shared" si="51"/>
        <v>0</v>
      </c>
      <c r="P125" s="37">
        <f t="shared" si="51"/>
        <v>513.02908</v>
      </c>
      <c r="Q125" s="37">
        <f t="shared" si="51"/>
        <v>0</v>
      </c>
      <c r="R125" s="37">
        <f t="shared" si="51"/>
        <v>602.46208</v>
      </c>
      <c r="S125" s="37">
        <f t="shared" si="51"/>
        <v>0</v>
      </c>
      <c r="T125" s="37">
        <f t="shared" si="51"/>
        <v>429.72458</v>
      </c>
      <c r="U125" s="37">
        <f t="shared" si="51"/>
        <v>0</v>
      </c>
      <c r="V125" s="37">
        <f t="shared" si="51"/>
        <v>134.87208</v>
      </c>
      <c r="W125" s="37">
        <f t="shared" si="51"/>
        <v>0</v>
      </c>
      <c r="X125" s="37">
        <f t="shared" si="51"/>
        <v>131.58709</v>
      </c>
      <c r="Y125" s="37">
        <f t="shared" si="51"/>
        <v>0</v>
      </c>
      <c r="Z125" s="37">
        <f t="shared" si="51"/>
        <v>309.48058</v>
      </c>
      <c r="AA125" s="37">
        <f t="shared" si="51"/>
        <v>0</v>
      </c>
      <c r="AB125" s="37">
        <f t="shared" si="51"/>
        <v>208.14508</v>
      </c>
      <c r="AC125" s="37">
        <f t="shared" si="51"/>
        <v>0</v>
      </c>
      <c r="AD125" s="37">
        <f t="shared" si="51"/>
        <v>362.46371</v>
      </c>
      <c r="AE125" s="37">
        <f t="shared" si="51"/>
        <v>7.80303</v>
      </c>
      <c r="AF125" s="44"/>
      <c r="AG125" s="50">
        <f t="shared" si="25"/>
        <v>4108.400000000001</v>
      </c>
      <c r="AH125" s="50">
        <f t="shared" si="26"/>
        <v>574.6456800000001</v>
      </c>
      <c r="AI125" s="50">
        <f t="shared" si="27"/>
        <v>518.6312399999999</v>
      </c>
    </row>
    <row r="126" spans="1:35" s="7" customFormat="1" ht="16.5">
      <c r="A126" s="36" t="s">
        <v>17</v>
      </c>
      <c r="B126" s="37">
        <f>B14+B21+B28+B35+B56+B63+B105</f>
        <v>11656.900000000001</v>
      </c>
      <c r="C126" s="37">
        <f t="shared" si="49"/>
        <v>4984.09584</v>
      </c>
      <c r="D126" s="37">
        <f t="shared" si="49"/>
        <v>2331.94897</v>
      </c>
      <c r="E126" s="37">
        <f>I126+K126+M126+O126+Q126+S126+U126+W126+Y126+AA126+AC126+AE126</f>
        <v>2331.94897</v>
      </c>
      <c r="F126" s="37">
        <f t="shared" si="46"/>
        <v>20.004880971784946</v>
      </c>
      <c r="G126" s="37">
        <f t="shared" si="47"/>
        <v>46.78780354271839</v>
      </c>
      <c r="H126" s="37">
        <f>H14+H21+H28+H35+H56+H63+H105</f>
        <v>635.49348</v>
      </c>
      <c r="I126" s="37">
        <f aca="true" t="shared" si="52" ref="I126:AE126">I14+I21+I28+I35+I56+I63+I105</f>
        <v>632.06201</v>
      </c>
      <c r="J126" s="37">
        <f t="shared" si="52"/>
        <v>862.50059</v>
      </c>
      <c r="K126" s="37">
        <f t="shared" si="52"/>
        <v>772.56549</v>
      </c>
      <c r="L126" s="66">
        <f t="shared" si="52"/>
        <v>1387.40059</v>
      </c>
      <c r="M126" s="66">
        <f t="shared" si="52"/>
        <v>927.32147</v>
      </c>
      <c r="N126" s="37">
        <f t="shared" si="52"/>
        <v>1055.20059</v>
      </c>
      <c r="O126" s="37">
        <f t="shared" si="52"/>
        <v>0</v>
      </c>
      <c r="P126" s="37">
        <f t="shared" si="52"/>
        <v>1043.50059</v>
      </c>
      <c r="Q126" s="37">
        <f t="shared" si="52"/>
        <v>0</v>
      </c>
      <c r="R126" s="37">
        <f t="shared" si="52"/>
        <v>845.20059</v>
      </c>
      <c r="S126" s="37">
        <f t="shared" si="52"/>
        <v>0</v>
      </c>
      <c r="T126" s="37">
        <f t="shared" si="52"/>
        <v>1000.90059</v>
      </c>
      <c r="U126" s="37">
        <f t="shared" si="52"/>
        <v>0</v>
      </c>
      <c r="V126" s="37">
        <f t="shared" si="52"/>
        <v>845.20059</v>
      </c>
      <c r="W126" s="37">
        <f t="shared" si="52"/>
        <v>0</v>
      </c>
      <c r="X126" s="37">
        <f t="shared" si="52"/>
        <v>845.20059</v>
      </c>
      <c r="Y126" s="37">
        <f t="shared" si="52"/>
        <v>0</v>
      </c>
      <c r="Z126" s="37">
        <f t="shared" si="52"/>
        <v>1054.00059</v>
      </c>
      <c r="AA126" s="37">
        <f t="shared" si="52"/>
        <v>0</v>
      </c>
      <c r="AB126" s="37">
        <f t="shared" si="52"/>
        <v>1013.30059</v>
      </c>
      <c r="AC126" s="37">
        <f t="shared" si="52"/>
        <v>0</v>
      </c>
      <c r="AD126" s="37">
        <f t="shared" si="52"/>
        <v>1069.00062</v>
      </c>
      <c r="AE126" s="37">
        <f t="shared" si="52"/>
        <v>0</v>
      </c>
      <c r="AF126" s="44"/>
      <c r="AG126" s="50">
        <f t="shared" si="25"/>
        <v>11656.900000000001</v>
      </c>
      <c r="AH126" s="50">
        <f t="shared" si="26"/>
        <v>1497.99407</v>
      </c>
      <c r="AI126" s="50">
        <f t="shared" si="27"/>
        <v>1404.6275</v>
      </c>
    </row>
    <row r="127" spans="1:35" s="7" customFormat="1" ht="33">
      <c r="A127" s="36" t="s">
        <v>23</v>
      </c>
      <c r="B127" s="37">
        <f>B15+B22+B29+B36+B57+B64+B106</f>
        <v>394.1</v>
      </c>
      <c r="C127" s="37">
        <f t="shared" si="49"/>
        <v>344.3</v>
      </c>
      <c r="D127" s="37">
        <f t="shared" si="49"/>
        <v>0</v>
      </c>
      <c r="E127" s="37">
        <f>I127+K127+M127+O127+Q127+S127+U127+W127+Y127+AA127+AC127+AE127</f>
        <v>0</v>
      </c>
      <c r="F127" s="37">
        <f t="shared" si="46"/>
        <v>0</v>
      </c>
      <c r="G127" s="37">
        <f t="shared" si="47"/>
        <v>0</v>
      </c>
      <c r="H127" s="37">
        <f>H15+H22+H29+H36+H57+H64+H106</f>
        <v>0</v>
      </c>
      <c r="I127" s="37">
        <f aca="true" t="shared" si="53" ref="I127:AE127">I15+I22+I29+I36+I57+I64+I106</f>
        <v>0</v>
      </c>
      <c r="J127" s="37">
        <f t="shared" si="53"/>
        <v>0</v>
      </c>
      <c r="K127" s="37">
        <f t="shared" si="53"/>
        <v>0</v>
      </c>
      <c r="L127" s="66">
        <f t="shared" si="53"/>
        <v>239.9</v>
      </c>
      <c r="M127" s="66">
        <f t="shared" si="53"/>
        <v>0</v>
      </c>
      <c r="N127" s="37">
        <f t="shared" si="53"/>
        <v>104.4</v>
      </c>
      <c r="O127" s="37">
        <f t="shared" si="53"/>
        <v>0</v>
      </c>
      <c r="P127" s="37">
        <f t="shared" si="53"/>
        <v>0</v>
      </c>
      <c r="Q127" s="37">
        <f t="shared" si="53"/>
        <v>0</v>
      </c>
      <c r="R127" s="37">
        <f t="shared" si="53"/>
        <v>0</v>
      </c>
      <c r="S127" s="37">
        <f t="shared" si="53"/>
        <v>0</v>
      </c>
      <c r="T127" s="37">
        <f t="shared" si="53"/>
        <v>49.8</v>
      </c>
      <c r="U127" s="37">
        <f t="shared" si="53"/>
        <v>0</v>
      </c>
      <c r="V127" s="37">
        <f t="shared" si="53"/>
        <v>0</v>
      </c>
      <c r="W127" s="37">
        <f t="shared" si="53"/>
        <v>0</v>
      </c>
      <c r="X127" s="37">
        <f t="shared" si="53"/>
        <v>0</v>
      </c>
      <c r="Y127" s="37">
        <f t="shared" si="53"/>
        <v>0</v>
      </c>
      <c r="Z127" s="37">
        <f t="shared" si="53"/>
        <v>0</v>
      </c>
      <c r="AA127" s="37">
        <f t="shared" si="53"/>
        <v>0</v>
      </c>
      <c r="AB127" s="37">
        <f t="shared" si="53"/>
        <v>0</v>
      </c>
      <c r="AC127" s="37">
        <f t="shared" si="53"/>
        <v>0</v>
      </c>
      <c r="AD127" s="37">
        <f t="shared" si="53"/>
        <v>0</v>
      </c>
      <c r="AE127" s="37">
        <f t="shared" si="53"/>
        <v>0</v>
      </c>
      <c r="AF127" s="44"/>
      <c r="AG127" s="50">
        <f t="shared" si="25"/>
        <v>394.1</v>
      </c>
      <c r="AH127" s="50">
        <f t="shared" si="26"/>
        <v>0</v>
      </c>
      <c r="AI127" s="50">
        <f t="shared" si="27"/>
        <v>0</v>
      </c>
    </row>
    <row r="128" spans="1:35" s="7" customFormat="1" ht="16.5">
      <c r="A128" s="36" t="s">
        <v>19</v>
      </c>
      <c r="B128" s="37">
        <f>B16+B23+B37+B58+B65</f>
        <v>0</v>
      </c>
      <c r="C128" s="37">
        <f t="shared" si="49"/>
        <v>0</v>
      </c>
      <c r="D128" s="37">
        <f t="shared" si="49"/>
        <v>0</v>
      </c>
      <c r="E128" s="37">
        <f>I128+K128+M128+O128+Q128+S128+U128+W128+Y128+AA128+AC128+AE128</f>
        <v>0</v>
      </c>
      <c r="F128" s="37" t="e">
        <f t="shared" si="46"/>
        <v>#DIV/0!</v>
      </c>
      <c r="G128" s="37" t="e">
        <f t="shared" si="47"/>
        <v>#DIV/0!</v>
      </c>
      <c r="H128" s="37">
        <f aca="true" t="shared" si="54" ref="H128:AE128">H16+H23+H37+H58+H65</f>
        <v>0</v>
      </c>
      <c r="I128" s="37">
        <f t="shared" si="54"/>
        <v>0</v>
      </c>
      <c r="J128" s="37">
        <f t="shared" si="54"/>
        <v>0</v>
      </c>
      <c r="K128" s="37">
        <f t="shared" si="54"/>
        <v>0</v>
      </c>
      <c r="L128" s="66">
        <f t="shared" si="54"/>
        <v>0</v>
      </c>
      <c r="M128" s="66">
        <f t="shared" si="54"/>
        <v>0</v>
      </c>
      <c r="N128" s="37">
        <f t="shared" si="54"/>
        <v>0</v>
      </c>
      <c r="O128" s="37">
        <f t="shared" si="54"/>
        <v>0</v>
      </c>
      <c r="P128" s="37">
        <f t="shared" si="54"/>
        <v>0</v>
      </c>
      <c r="Q128" s="37">
        <f t="shared" si="54"/>
        <v>0</v>
      </c>
      <c r="R128" s="37">
        <f t="shared" si="54"/>
        <v>0</v>
      </c>
      <c r="S128" s="37">
        <f t="shared" si="54"/>
        <v>0</v>
      </c>
      <c r="T128" s="37">
        <f t="shared" si="54"/>
        <v>0</v>
      </c>
      <c r="U128" s="37">
        <f t="shared" si="54"/>
        <v>0</v>
      </c>
      <c r="V128" s="37">
        <f t="shared" si="54"/>
        <v>0</v>
      </c>
      <c r="W128" s="37">
        <f t="shared" si="54"/>
        <v>0</v>
      </c>
      <c r="X128" s="37">
        <f t="shared" si="54"/>
        <v>0</v>
      </c>
      <c r="Y128" s="37">
        <f t="shared" si="54"/>
        <v>0</v>
      </c>
      <c r="Z128" s="37">
        <f t="shared" si="54"/>
        <v>0</v>
      </c>
      <c r="AA128" s="37">
        <f t="shared" si="54"/>
        <v>0</v>
      </c>
      <c r="AB128" s="37">
        <f t="shared" si="54"/>
        <v>0</v>
      </c>
      <c r="AC128" s="37">
        <f t="shared" si="54"/>
        <v>0</v>
      </c>
      <c r="AD128" s="37">
        <f t="shared" si="54"/>
        <v>0</v>
      </c>
      <c r="AE128" s="37">
        <f t="shared" si="54"/>
        <v>0</v>
      </c>
      <c r="AF128" s="44"/>
      <c r="AG128" s="50">
        <f t="shared" si="25"/>
        <v>0</v>
      </c>
      <c r="AH128" s="50">
        <f t="shared" si="26"/>
        <v>0</v>
      </c>
      <c r="AI128" s="50">
        <f t="shared" si="27"/>
        <v>0</v>
      </c>
    </row>
    <row r="129" spans="1:35" s="7" customFormat="1" ht="33">
      <c r="A129" s="33" t="s">
        <v>60</v>
      </c>
      <c r="B129" s="31"/>
      <c r="C129" s="31"/>
      <c r="D129" s="31"/>
      <c r="E129" s="31"/>
      <c r="F129" s="31"/>
      <c r="G129" s="31"/>
      <c r="H129" s="32"/>
      <c r="I129" s="32"/>
      <c r="J129" s="32"/>
      <c r="K129" s="32"/>
      <c r="L129" s="70"/>
      <c r="M129" s="70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58"/>
      <c r="AF129" s="44"/>
      <c r="AG129" s="50">
        <f aca="true" t="shared" si="55" ref="AG129:AG152">H129+J129+L129+N129+P129+R129+T129+V129+X129+Z129+AB129+AD129</f>
        <v>0</v>
      </c>
      <c r="AH129" s="50">
        <f aca="true" t="shared" si="56" ref="AH129:AH152">H129+J129</f>
        <v>0</v>
      </c>
      <c r="AI129" s="50">
        <f aca="true" t="shared" si="57" ref="AI129:AI152">I129+K129</f>
        <v>0</v>
      </c>
    </row>
    <row r="130" spans="1:35" s="7" customFormat="1" ht="49.5">
      <c r="A130" s="33" t="s">
        <v>32</v>
      </c>
      <c r="B130" s="31"/>
      <c r="C130" s="31"/>
      <c r="D130" s="31"/>
      <c r="E130" s="31"/>
      <c r="F130" s="31"/>
      <c r="G130" s="31"/>
      <c r="H130" s="32"/>
      <c r="I130" s="32"/>
      <c r="J130" s="32"/>
      <c r="K130" s="32"/>
      <c r="L130" s="70"/>
      <c r="M130" s="70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58"/>
      <c r="AF130" s="44"/>
      <c r="AG130" s="50">
        <f t="shared" si="55"/>
        <v>0</v>
      </c>
      <c r="AH130" s="50">
        <f t="shared" si="56"/>
        <v>0</v>
      </c>
      <c r="AI130" s="50">
        <f t="shared" si="57"/>
        <v>0</v>
      </c>
    </row>
    <row r="131" spans="1:35" s="7" customFormat="1" ht="49.5">
      <c r="A131" s="13" t="s">
        <v>84</v>
      </c>
      <c r="B131" s="25"/>
      <c r="C131" s="25"/>
      <c r="D131" s="25"/>
      <c r="E131" s="25"/>
      <c r="F131" s="25"/>
      <c r="G131" s="25"/>
      <c r="H131" s="26"/>
      <c r="I131" s="26"/>
      <c r="J131" s="26"/>
      <c r="K131" s="26"/>
      <c r="L131" s="70"/>
      <c r="M131" s="70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17"/>
      <c r="AF131" s="52"/>
      <c r="AG131" s="50">
        <f t="shared" si="55"/>
        <v>0</v>
      </c>
      <c r="AH131" s="50">
        <f t="shared" si="56"/>
        <v>0</v>
      </c>
      <c r="AI131" s="50">
        <f t="shared" si="57"/>
        <v>0</v>
      </c>
    </row>
    <row r="132" spans="1:35" s="7" customFormat="1" ht="16.5">
      <c r="A132" s="8" t="s">
        <v>20</v>
      </c>
      <c r="B132" s="25">
        <f>B133++B134+B135+B137</f>
        <v>150.4</v>
      </c>
      <c r="C132" s="25">
        <f>C133++C134+C135+C137</f>
        <v>320.4</v>
      </c>
      <c r="D132" s="25">
        <f>D133++D134+D135+D137</f>
        <v>129</v>
      </c>
      <c r="E132" s="25">
        <f>E133++E134+E135+E137</f>
        <v>129</v>
      </c>
      <c r="F132" s="25">
        <f>E132/B132*100</f>
        <v>85.77127659574467</v>
      </c>
      <c r="G132" s="25">
        <f>D132/C132*100</f>
        <v>40.2621722846442</v>
      </c>
      <c r="H132" s="25">
        <f aca="true" t="shared" si="58" ref="H132:AE132">H133++H134+H135+H137</f>
        <v>0</v>
      </c>
      <c r="I132" s="25">
        <f t="shared" si="58"/>
        <v>0</v>
      </c>
      <c r="J132" s="25">
        <f t="shared" si="58"/>
        <v>150.4</v>
      </c>
      <c r="K132" s="25">
        <f t="shared" si="58"/>
        <v>0.6</v>
      </c>
      <c r="L132" s="66">
        <f t="shared" si="58"/>
        <v>170</v>
      </c>
      <c r="M132" s="66">
        <f t="shared" si="58"/>
        <v>128.4</v>
      </c>
      <c r="N132" s="25">
        <f t="shared" si="58"/>
        <v>0</v>
      </c>
      <c r="O132" s="25">
        <f t="shared" si="58"/>
        <v>0</v>
      </c>
      <c r="P132" s="25">
        <f t="shared" si="58"/>
        <v>0</v>
      </c>
      <c r="Q132" s="25">
        <f t="shared" si="58"/>
        <v>0</v>
      </c>
      <c r="R132" s="25">
        <f t="shared" si="58"/>
        <v>0</v>
      </c>
      <c r="S132" s="25">
        <f t="shared" si="58"/>
        <v>0</v>
      </c>
      <c r="T132" s="25">
        <f t="shared" si="58"/>
        <v>0</v>
      </c>
      <c r="U132" s="25">
        <f t="shared" si="58"/>
        <v>0</v>
      </c>
      <c r="V132" s="25">
        <f t="shared" si="58"/>
        <v>0</v>
      </c>
      <c r="W132" s="25">
        <f t="shared" si="58"/>
        <v>0</v>
      </c>
      <c r="X132" s="25">
        <f t="shared" si="58"/>
        <v>0</v>
      </c>
      <c r="Y132" s="25">
        <f t="shared" si="58"/>
        <v>0</v>
      </c>
      <c r="Z132" s="25">
        <f t="shared" si="58"/>
        <v>0</v>
      </c>
      <c r="AA132" s="25">
        <f t="shared" si="58"/>
        <v>0</v>
      </c>
      <c r="AB132" s="25">
        <f t="shared" si="58"/>
        <v>0</v>
      </c>
      <c r="AC132" s="25">
        <f t="shared" si="58"/>
        <v>0</v>
      </c>
      <c r="AD132" s="25">
        <f t="shared" si="58"/>
        <v>0</v>
      </c>
      <c r="AE132" s="25">
        <f t="shared" si="58"/>
        <v>0</v>
      </c>
      <c r="AF132" s="44"/>
      <c r="AG132" s="57">
        <f t="shared" si="55"/>
        <v>320.4</v>
      </c>
      <c r="AH132" s="57">
        <f t="shared" si="56"/>
        <v>150.4</v>
      </c>
      <c r="AI132" s="57">
        <f t="shared" si="57"/>
        <v>0.6</v>
      </c>
    </row>
    <row r="133" spans="1:35" s="7" customFormat="1" ht="16.5">
      <c r="A133" s="8" t="s">
        <v>18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66"/>
      <c r="M133" s="66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44"/>
      <c r="AG133" s="57">
        <f t="shared" si="55"/>
        <v>0</v>
      </c>
      <c r="AH133" s="57">
        <f t="shared" si="56"/>
        <v>0</v>
      </c>
      <c r="AI133" s="57">
        <f t="shared" si="57"/>
        <v>0</v>
      </c>
    </row>
    <row r="134" spans="1:35" s="7" customFormat="1" ht="16.5">
      <c r="A134" s="8" t="s">
        <v>22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66"/>
      <c r="M134" s="66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44"/>
      <c r="AG134" s="57">
        <f t="shared" si="55"/>
        <v>0</v>
      </c>
      <c r="AH134" s="57">
        <f t="shared" si="56"/>
        <v>0</v>
      </c>
      <c r="AI134" s="57">
        <f t="shared" si="57"/>
        <v>0</v>
      </c>
    </row>
    <row r="135" spans="1:35" s="7" customFormat="1" ht="16.5">
      <c r="A135" s="8" t="s">
        <v>17</v>
      </c>
      <c r="B135" s="25">
        <f>B142+B149+B156</f>
        <v>150.4</v>
      </c>
      <c r="C135" s="25">
        <f>H135+J135+L135</f>
        <v>320.4</v>
      </c>
      <c r="D135" s="25">
        <f>I135+K135+M135+O135+Q135+S135+U135+W135+Y135+AA135+AC135+AE135</f>
        <v>129</v>
      </c>
      <c r="E135" s="25">
        <f>I135+K135+M135+O135+Q135+S135+U135+W135+Y135+AA135+AC135+AE135</f>
        <v>129</v>
      </c>
      <c r="F135" s="25">
        <f>E135/B135*100</f>
        <v>85.77127659574467</v>
      </c>
      <c r="G135" s="25">
        <f>D135/C135*100</f>
        <v>40.2621722846442</v>
      </c>
      <c r="H135" s="25">
        <f aca="true" t="shared" si="59" ref="H135:AE135">H142+H149+H156</f>
        <v>0</v>
      </c>
      <c r="I135" s="25">
        <f t="shared" si="59"/>
        <v>0</v>
      </c>
      <c r="J135" s="25">
        <v>150.4</v>
      </c>
      <c r="K135" s="25">
        <f t="shared" si="59"/>
        <v>0.6</v>
      </c>
      <c r="L135" s="66">
        <v>170</v>
      </c>
      <c r="M135" s="66">
        <f t="shared" si="59"/>
        <v>128.4</v>
      </c>
      <c r="N135" s="25">
        <f t="shared" si="59"/>
        <v>0</v>
      </c>
      <c r="O135" s="25">
        <f t="shared" si="59"/>
        <v>0</v>
      </c>
      <c r="P135" s="25">
        <f t="shared" si="59"/>
        <v>0</v>
      </c>
      <c r="Q135" s="25">
        <f t="shared" si="59"/>
        <v>0</v>
      </c>
      <c r="R135" s="25">
        <f t="shared" si="59"/>
        <v>0</v>
      </c>
      <c r="S135" s="25">
        <f t="shared" si="59"/>
        <v>0</v>
      </c>
      <c r="T135" s="25">
        <f t="shared" si="59"/>
        <v>0</v>
      </c>
      <c r="U135" s="25">
        <f t="shared" si="59"/>
        <v>0</v>
      </c>
      <c r="V135" s="25">
        <f t="shared" si="59"/>
        <v>0</v>
      </c>
      <c r="W135" s="25">
        <f t="shared" si="59"/>
        <v>0</v>
      </c>
      <c r="X135" s="25">
        <f t="shared" si="59"/>
        <v>0</v>
      </c>
      <c r="Y135" s="25">
        <f t="shared" si="59"/>
        <v>0</v>
      </c>
      <c r="Z135" s="25">
        <f t="shared" si="59"/>
        <v>0</v>
      </c>
      <c r="AA135" s="25">
        <f t="shared" si="59"/>
        <v>0</v>
      </c>
      <c r="AB135" s="25">
        <f t="shared" si="59"/>
        <v>0</v>
      </c>
      <c r="AC135" s="25">
        <f t="shared" si="59"/>
        <v>0</v>
      </c>
      <c r="AD135" s="25">
        <f t="shared" si="59"/>
        <v>0</v>
      </c>
      <c r="AE135" s="25">
        <f t="shared" si="59"/>
        <v>0</v>
      </c>
      <c r="AF135" s="44"/>
      <c r="AG135" s="57">
        <f t="shared" si="55"/>
        <v>320.4</v>
      </c>
      <c r="AH135" s="57">
        <f t="shared" si="56"/>
        <v>150.4</v>
      </c>
      <c r="AI135" s="57">
        <f t="shared" si="57"/>
        <v>0.6</v>
      </c>
    </row>
    <row r="136" spans="1:35" s="7" customFormat="1" ht="16.5">
      <c r="A136" s="8" t="s">
        <v>23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66"/>
      <c r="M136" s="66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44"/>
      <c r="AG136" s="50">
        <f t="shared" si="55"/>
        <v>0</v>
      </c>
      <c r="AH136" s="50">
        <f t="shared" si="56"/>
        <v>0</v>
      </c>
      <c r="AI136" s="50">
        <f t="shared" si="57"/>
        <v>0</v>
      </c>
    </row>
    <row r="137" spans="1:35" s="7" customFormat="1" ht="16.5">
      <c r="A137" s="8" t="s">
        <v>19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66"/>
      <c r="M137" s="66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44"/>
      <c r="AG137" s="50">
        <f t="shared" si="55"/>
        <v>0</v>
      </c>
      <c r="AH137" s="50">
        <f t="shared" si="56"/>
        <v>0</v>
      </c>
      <c r="AI137" s="50">
        <f t="shared" si="57"/>
        <v>0</v>
      </c>
    </row>
    <row r="138" spans="1:35" s="7" customFormat="1" ht="181.5">
      <c r="A138" s="13" t="s">
        <v>61</v>
      </c>
      <c r="B138" s="25"/>
      <c r="C138" s="25"/>
      <c r="D138" s="25"/>
      <c r="E138" s="25"/>
      <c r="F138" s="25"/>
      <c r="G138" s="25"/>
      <c r="H138" s="26"/>
      <c r="I138" s="26"/>
      <c r="J138" s="26"/>
      <c r="K138" s="26"/>
      <c r="L138" s="70"/>
      <c r="M138" s="70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17"/>
      <c r="AF138" s="86"/>
      <c r="AG138" s="50">
        <f t="shared" si="55"/>
        <v>0</v>
      </c>
      <c r="AH138" s="50">
        <f t="shared" si="56"/>
        <v>0</v>
      </c>
      <c r="AI138" s="50">
        <f t="shared" si="57"/>
        <v>0</v>
      </c>
    </row>
    <row r="139" spans="1:35" s="7" customFormat="1" ht="16.5">
      <c r="A139" s="8" t="s">
        <v>20</v>
      </c>
      <c r="B139" s="25">
        <f>B140+B141+B142+B144</f>
        <v>150.4</v>
      </c>
      <c r="C139" s="25">
        <f>C140+C141+C142+C144</f>
        <v>150.4</v>
      </c>
      <c r="D139" s="25">
        <f>D140+D141+D142+D144</f>
        <v>129</v>
      </c>
      <c r="E139" s="25">
        <f>E140+E141+E142+E144</f>
        <v>129</v>
      </c>
      <c r="F139" s="25">
        <f>E139/B139*100</f>
        <v>85.77127659574467</v>
      </c>
      <c r="G139" s="25">
        <f>D139/C139*100</f>
        <v>85.77127659574467</v>
      </c>
      <c r="H139" s="25">
        <f aca="true" t="shared" si="60" ref="H139:AE139">H140+H141+H142+H144</f>
        <v>0</v>
      </c>
      <c r="I139" s="25">
        <f t="shared" si="60"/>
        <v>0</v>
      </c>
      <c r="J139" s="25">
        <f t="shared" si="60"/>
        <v>150.4</v>
      </c>
      <c r="K139" s="25">
        <f t="shared" si="60"/>
        <v>0.6</v>
      </c>
      <c r="L139" s="66">
        <f t="shared" si="60"/>
        <v>0</v>
      </c>
      <c r="M139" s="66">
        <f t="shared" si="60"/>
        <v>128.4</v>
      </c>
      <c r="N139" s="25">
        <f t="shared" si="60"/>
        <v>0</v>
      </c>
      <c r="O139" s="25">
        <f t="shared" si="60"/>
        <v>0</v>
      </c>
      <c r="P139" s="25">
        <f t="shared" si="60"/>
        <v>0</v>
      </c>
      <c r="Q139" s="25">
        <f t="shared" si="60"/>
        <v>0</v>
      </c>
      <c r="R139" s="25">
        <f t="shared" si="60"/>
        <v>0</v>
      </c>
      <c r="S139" s="25">
        <f t="shared" si="60"/>
        <v>0</v>
      </c>
      <c r="T139" s="25">
        <f t="shared" si="60"/>
        <v>0</v>
      </c>
      <c r="U139" s="25">
        <f t="shared" si="60"/>
        <v>0</v>
      </c>
      <c r="V139" s="25">
        <f t="shared" si="60"/>
        <v>0</v>
      </c>
      <c r="W139" s="25">
        <f t="shared" si="60"/>
        <v>0</v>
      </c>
      <c r="X139" s="25">
        <f t="shared" si="60"/>
        <v>0</v>
      </c>
      <c r="Y139" s="25">
        <f t="shared" si="60"/>
        <v>0</v>
      </c>
      <c r="Z139" s="25">
        <f t="shared" si="60"/>
        <v>0</v>
      </c>
      <c r="AA139" s="25">
        <f t="shared" si="60"/>
        <v>0</v>
      </c>
      <c r="AB139" s="25">
        <f t="shared" si="60"/>
        <v>0</v>
      </c>
      <c r="AC139" s="25">
        <f t="shared" si="60"/>
        <v>0</v>
      </c>
      <c r="AD139" s="25">
        <f t="shared" si="60"/>
        <v>0</v>
      </c>
      <c r="AE139" s="25">
        <f t="shared" si="60"/>
        <v>0</v>
      </c>
      <c r="AF139" s="94"/>
      <c r="AG139" s="57">
        <f t="shared" si="55"/>
        <v>150.4</v>
      </c>
      <c r="AH139" s="57">
        <f t="shared" si="56"/>
        <v>150.4</v>
      </c>
      <c r="AI139" s="57">
        <f t="shared" si="57"/>
        <v>0.6</v>
      </c>
    </row>
    <row r="140" spans="1:35" s="7" customFormat="1" ht="16.5">
      <c r="A140" s="8" t="s">
        <v>18</v>
      </c>
      <c r="B140" s="25"/>
      <c r="C140" s="25"/>
      <c r="D140" s="25"/>
      <c r="E140" s="25"/>
      <c r="F140" s="25"/>
      <c r="G140" s="25"/>
      <c r="H140" s="26"/>
      <c r="I140" s="26"/>
      <c r="J140" s="26"/>
      <c r="K140" s="26"/>
      <c r="L140" s="70"/>
      <c r="M140" s="70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17"/>
      <c r="AF140" s="94"/>
      <c r="AG140" s="57">
        <f t="shared" si="55"/>
        <v>0</v>
      </c>
      <c r="AH140" s="57">
        <f t="shared" si="56"/>
        <v>0</v>
      </c>
      <c r="AI140" s="57">
        <f t="shared" si="57"/>
        <v>0</v>
      </c>
    </row>
    <row r="141" spans="1:35" s="7" customFormat="1" ht="16.5">
      <c r="A141" s="8" t="s">
        <v>22</v>
      </c>
      <c r="B141" s="25"/>
      <c r="C141" s="25"/>
      <c r="D141" s="25"/>
      <c r="E141" s="25"/>
      <c r="F141" s="25"/>
      <c r="G141" s="25"/>
      <c r="H141" s="26"/>
      <c r="I141" s="26"/>
      <c r="J141" s="26"/>
      <c r="K141" s="26"/>
      <c r="L141" s="70"/>
      <c r="M141" s="70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17"/>
      <c r="AF141" s="94"/>
      <c r="AG141" s="57">
        <f t="shared" si="55"/>
        <v>0</v>
      </c>
      <c r="AH141" s="57">
        <f t="shared" si="56"/>
        <v>0</v>
      </c>
      <c r="AI141" s="57">
        <f t="shared" si="57"/>
        <v>0</v>
      </c>
    </row>
    <row r="142" spans="1:35" s="7" customFormat="1" ht="16.5">
      <c r="A142" s="8" t="s">
        <v>17</v>
      </c>
      <c r="B142" s="25">
        <f>H142+J142+L142+N142+P142+R142+T142+V142+X142+Z142+AB142+AD142</f>
        <v>150.4</v>
      </c>
      <c r="C142" s="25">
        <f>H142+J142+L142</f>
        <v>150.4</v>
      </c>
      <c r="D142" s="25">
        <f>I142+K142+M142+O142+Q142+S142+U142+W142+Y142+AA142+AC142+AE142</f>
        <v>129</v>
      </c>
      <c r="E142" s="25">
        <f>I142+K142+M142+O142+Q142+S142+U142+W142+Y142+AA142+AC142+AE142</f>
        <v>129</v>
      </c>
      <c r="F142" s="25">
        <f>E142/B142*100</f>
        <v>85.77127659574467</v>
      </c>
      <c r="G142" s="25">
        <f>D142/C142*100</f>
        <v>85.77127659574467</v>
      </c>
      <c r="H142" s="26">
        <v>0</v>
      </c>
      <c r="I142" s="26">
        <v>0</v>
      </c>
      <c r="J142" s="26">
        <v>150.4</v>
      </c>
      <c r="K142" s="26">
        <v>0.6</v>
      </c>
      <c r="L142" s="70">
        <v>0</v>
      </c>
      <c r="M142" s="70">
        <v>128.4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17">
        <v>0</v>
      </c>
      <c r="AF142" s="94"/>
      <c r="AG142" s="57">
        <f t="shared" si="55"/>
        <v>150.4</v>
      </c>
      <c r="AH142" s="57">
        <f t="shared" si="56"/>
        <v>150.4</v>
      </c>
      <c r="AI142" s="57">
        <f t="shared" si="57"/>
        <v>0.6</v>
      </c>
    </row>
    <row r="143" spans="1:35" s="7" customFormat="1" ht="16.5">
      <c r="A143" s="8" t="s">
        <v>23</v>
      </c>
      <c r="B143" s="25"/>
      <c r="C143" s="25"/>
      <c r="D143" s="25"/>
      <c r="E143" s="25"/>
      <c r="F143" s="25"/>
      <c r="G143" s="25"/>
      <c r="H143" s="26"/>
      <c r="I143" s="26"/>
      <c r="J143" s="26"/>
      <c r="K143" s="26"/>
      <c r="L143" s="70"/>
      <c r="M143" s="70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17"/>
      <c r="AF143" s="94"/>
      <c r="AG143" s="50">
        <f t="shared" si="55"/>
        <v>0</v>
      </c>
      <c r="AH143" s="50">
        <f t="shared" si="56"/>
        <v>0</v>
      </c>
      <c r="AI143" s="50">
        <f t="shared" si="57"/>
        <v>0</v>
      </c>
    </row>
    <row r="144" spans="1:35" s="7" customFormat="1" ht="16.5">
      <c r="A144" s="8" t="s">
        <v>19</v>
      </c>
      <c r="B144" s="25"/>
      <c r="C144" s="25"/>
      <c r="D144" s="25"/>
      <c r="E144" s="25"/>
      <c r="F144" s="25"/>
      <c r="G144" s="25"/>
      <c r="H144" s="26"/>
      <c r="I144" s="26"/>
      <c r="J144" s="26"/>
      <c r="K144" s="26"/>
      <c r="L144" s="70"/>
      <c r="M144" s="70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17"/>
      <c r="AF144" s="95"/>
      <c r="AG144" s="50">
        <f t="shared" si="55"/>
        <v>0</v>
      </c>
      <c r="AH144" s="50">
        <f t="shared" si="56"/>
        <v>0</v>
      </c>
      <c r="AI144" s="50">
        <f t="shared" si="57"/>
        <v>0</v>
      </c>
    </row>
    <row r="145" spans="1:35" s="7" customFormat="1" ht="147" customHeight="1">
      <c r="A145" s="13" t="s">
        <v>62</v>
      </c>
      <c r="B145" s="25"/>
      <c r="C145" s="25"/>
      <c r="D145" s="25"/>
      <c r="E145" s="25"/>
      <c r="F145" s="25"/>
      <c r="G145" s="25"/>
      <c r="H145" s="26"/>
      <c r="I145" s="26"/>
      <c r="J145" s="26"/>
      <c r="K145" s="26"/>
      <c r="L145" s="70"/>
      <c r="M145" s="70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17"/>
      <c r="AF145" s="103"/>
      <c r="AG145" s="50">
        <f t="shared" si="55"/>
        <v>0</v>
      </c>
      <c r="AH145" s="50">
        <f t="shared" si="56"/>
        <v>0</v>
      </c>
      <c r="AI145" s="50">
        <f t="shared" si="57"/>
        <v>0</v>
      </c>
    </row>
    <row r="146" spans="1:35" s="7" customFormat="1" ht="16.5">
      <c r="A146" s="8" t="s">
        <v>20</v>
      </c>
      <c r="B146" s="25">
        <f>B147+B148+B149+B151</f>
        <v>0</v>
      </c>
      <c r="C146" s="25">
        <f>C147+C148+C149+C151</f>
        <v>0</v>
      </c>
      <c r="D146" s="25">
        <f>D147+D148+D149+D151</f>
        <v>0</v>
      </c>
      <c r="E146" s="25">
        <f>E147+E148+E149+E151</f>
        <v>0</v>
      </c>
      <c r="F146" s="25" t="e">
        <f>E146/B146*100</f>
        <v>#DIV/0!</v>
      </c>
      <c r="G146" s="25" t="e">
        <f>D146/C146*100</f>
        <v>#DIV/0!</v>
      </c>
      <c r="H146" s="25">
        <f aca="true" t="shared" si="61" ref="H146:AE146">H147+H148+H149+H151</f>
        <v>0</v>
      </c>
      <c r="I146" s="25">
        <f t="shared" si="61"/>
        <v>0</v>
      </c>
      <c r="J146" s="25">
        <f t="shared" si="61"/>
        <v>0</v>
      </c>
      <c r="K146" s="25">
        <f t="shared" si="61"/>
        <v>0</v>
      </c>
      <c r="L146" s="66">
        <f t="shared" si="61"/>
        <v>0</v>
      </c>
      <c r="M146" s="66">
        <f t="shared" si="61"/>
        <v>0</v>
      </c>
      <c r="N146" s="25">
        <f t="shared" si="61"/>
        <v>0</v>
      </c>
      <c r="O146" s="25">
        <f t="shared" si="61"/>
        <v>0</v>
      </c>
      <c r="P146" s="25">
        <f t="shared" si="61"/>
        <v>0</v>
      </c>
      <c r="Q146" s="25">
        <f t="shared" si="61"/>
        <v>0</v>
      </c>
      <c r="R146" s="25">
        <f t="shared" si="61"/>
        <v>0</v>
      </c>
      <c r="S146" s="25">
        <f t="shared" si="61"/>
        <v>0</v>
      </c>
      <c r="T146" s="25">
        <f t="shared" si="61"/>
        <v>0</v>
      </c>
      <c r="U146" s="25">
        <f t="shared" si="61"/>
        <v>0</v>
      </c>
      <c r="V146" s="25">
        <f t="shared" si="61"/>
        <v>0</v>
      </c>
      <c r="W146" s="25">
        <f t="shared" si="61"/>
        <v>0</v>
      </c>
      <c r="X146" s="25">
        <f t="shared" si="61"/>
        <v>0</v>
      </c>
      <c r="Y146" s="25">
        <f t="shared" si="61"/>
        <v>0</v>
      </c>
      <c r="Z146" s="25">
        <f t="shared" si="61"/>
        <v>0</v>
      </c>
      <c r="AA146" s="25">
        <f t="shared" si="61"/>
        <v>0</v>
      </c>
      <c r="AB146" s="25">
        <f t="shared" si="61"/>
        <v>0</v>
      </c>
      <c r="AC146" s="25">
        <f t="shared" si="61"/>
        <v>0</v>
      </c>
      <c r="AD146" s="25">
        <f t="shared" si="61"/>
        <v>0</v>
      </c>
      <c r="AE146" s="25">
        <f t="shared" si="61"/>
        <v>0</v>
      </c>
      <c r="AF146" s="84"/>
      <c r="AG146" s="57">
        <f t="shared" si="55"/>
        <v>0</v>
      </c>
      <c r="AH146" s="57">
        <f t="shared" si="56"/>
        <v>0</v>
      </c>
      <c r="AI146" s="57">
        <f t="shared" si="57"/>
        <v>0</v>
      </c>
    </row>
    <row r="147" spans="1:35" s="7" customFormat="1" ht="16.5">
      <c r="A147" s="8" t="s">
        <v>18</v>
      </c>
      <c r="B147" s="25"/>
      <c r="C147" s="25"/>
      <c r="D147" s="25"/>
      <c r="E147" s="25"/>
      <c r="F147" s="25"/>
      <c r="G147" s="25"/>
      <c r="H147" s="26"/>
      <c r="I147" s="26"/>
      <c r="J147" s="26"/>
      <c r="K147" s="26"/>
      <c r="L147" s="70"/>
      <c r="M147" s="70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17"/>
      <c r="AF147" s="84"/>
      <c r="AG147" s="57">
        <f t="shared" si="55"/>
        <v>0</v>
      </c>
      <c r="AH147" s="57">
        <f t="shared" si="56"/>
        <v>0</v>
      </c>
      <c r="AI147" s="57">
        <f t="shared" si="57"/>
        <v>0</v>
      </c>
    </row>
    <row r="148" spans="1:35" s="7" customFormat="1" ht="16.5">
      <c r="A148" s="8" t="s">
        <v>22</v>
      </c>
      <c r="B148" s="25">
        <f>H148+J148+L148+N148+P148+R148+T148+V148+X148+Z148+AB148+AD148</f>
        <v>0</v>
      </c>
      <c r="C148" s="25">
        <f>H148+J148</f>
        <v>0</v>
      </c>
      <c r="D148" s="25">
        <f>I148+K148+M148+O148+Q148+S148+U148+W148+Y148+AA148+AC148+AE148</f>
        <v>0</v>
      </c>
      <c r="E148" s="25">
        <f>I148+K148+M148+O148+Q148+S148+U148+W148+Y148+AA148+AC148+AE148</f>
        <v>0</v>
      </c>
      <c r="F148" s="25" t="e">
        <f>E148/B148*100</f>
        <v>#DIV/0!</v>
      </c>
      <c r="G148" s="25" t="e">
        <f>D148/C148*100</f>
        <v>#DIV/0!</v>
      </c>
      <c r="H148" s="26">
        <v>0</v>
      </c>
      <c r="I148" s="26">
        <v>0</v>
      </c>
      <c r="J148" s="26">
        <v>0</v>
      </c>
      <c r="K148" s="26">
        <v>0</v>
      </c>
      <c r="L148" s="70">
        <v>0</v>
      </c>
      <c r="M148" s="70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17">
        <v>0</v>
      </c>
      <c r="AF148" s="84"/>
      <c r="AG148" s="57">
        <f t="shared" si="55"/>
        <v>0</v>
      </c>
      <c r="AH148" s="57">
        <f t="shared" si="56"/>
        <v>0</v>
      </c>
      <c r="AI148" s="57">
        <f t="shared" si="57"/>
        <v>0</v>
      </c>
    </row>
    <row r="149" spans="1:35" s="7" customFormat="1" ht="16.5">
      <c r="A149" s="8" t="s">
        <v>17</v>
      </c>
      <c r="B149" s="25"/>
      <c r="C149" s="25"/>
      <c r="D149" s="25"/>
      <c r="E149" s="25"/>
      <c r="F149" s="25"/>
      <c r="G149" s="25"/>
      <c r="H149" s="26"/>
      <c r="I149" s="26"/>
      <c r="J149" s="26"/>
      <c r="K149" s="26"/>
      <c r="L149" s="70"/>
      <c r="M149" s="70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17"/>
      <c r="AF149" s="84"/>
      <c r="AG149" s="50">
        <f t="shared" si="55"/>
        <v>0</v>
      </c>
      <c r="AH149" s="50">
        <f t="shared" si="56"/>
        <v>0</v>
      </c>
      <c r="AI149" s="50">
        <f t="shared" si="57"/>
        <v>0</v>
      </c>
    </row>
    <row r="150" spans="1:35" s="7" customFormat="1" ht="16.5">
      <c r="A150" s="8" t="s">
        <v>23</v>
      </c>
      <c r="B150" s="25"/>
      <c r="C150" s="25"/>
      <c r="D150" s="25"/>
      <c r="E150" s="25"/>
      <c r="F150" s="25"/>
      <c r="G150" s="25"/>
      <c r="H150" s="26"/>
      <c r="I150" s="26"/>
      <c r="J150" s="26"/>
      <c r="K150" s="26"/>
      <c r="L150" s="70"/>
      <c r="M150" s="70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17"/>
      <c r="AF150" s="84"/>
      <c r="AG150" s="50">
        <f t="shared" si="55"/>
        <v>0</v>
      </c>
      <c r="AH150" s="50">
        <f t="shared" si="56"/>
        <v>0</v>
      </c>
      <c r="AI150" s="50">
        <f t="shared" si="57"/>
        <v>0</v>
      </c>
    </row>
    <row r="151" spans="1:35" s="7" customFormat="1" ht="16.5">
      <c r="A151" s="8" t="s">
        <v>19</v>
      </c>
      <c r="B151" s="25"/>
      <c r="C151" s="25"/>
      <c r="D151" s="25"/>
      <c r="E151" s="25"/>
      <c r="F151" s="25"/>
      <c r="G151" s="25"/>
      <c r="H151" s="26"/>
      <c r="I151" s="26"/>
      <c r="J151" s="26"/>
      <c r="K151" s="26"/>
      <c r="L151" s="70"/>
      <c r="M151" s="70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17"/>
      <c r="AF151" s="85"/>
      <c r="AG151" s="50">
        <f t="shared" si="55"/>
        <v>0</v>
      </c>
      <c r="AH151" s="50">
        <f t="shared" si="56"/>
        <v>0</v>
      </c>
      <c r="AI151" s="50">
        <f t="shared" si="57"/>
        <v>0</v>
      </c>
    </row>
    <row r="152" spans="1:35" s="7" customFormat="1" ht="82.5">
      <c r="A152" s="13" t="s">
        <v>63</v>
      </c>
      <c r="B152" s="25"/>
      <c r="C152" s="25"/>
      <c r="D152" s="25"/>
      <c r="E152" s="25"/>
      <c r="F152" s="25"/>
      <c r="G152" s="25"/>
      <c r="H152" s="26"/>
      <c r="I152" s="26"/>
      <c r="J152" s="26"/>
      <c r="K152" s="26"/>
      <c r="L152" s="70"/>
      <c r="M152" s="70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17"/>
      <c r="AF152" s="44"/>
      <c r="AG152" s="50">
        <f t="shared" si="55"/>
        <v>0</v>
      </c>
      <c r="AH152" s="50">
        <f t="shared" si="56"/>
        <v>0</v>
      </c>
      <c r="AI152" s="50">
        <f t="shared" si="57"/>
        <v>0</v>
      </c>
    </row>
    <row r="153" spans="1:35" s="7" customFormat="1" ht="16.5">
      <c r="A153" s="8" t="s">
        <v>20</v>
      </c>
      <c r="B153" s="25">
        <f>B154+B155+B156+B158</f>
        <v>0</v>
      </c>
      <c r="C153" s="25">
        <f>C154+C155+C156+C158</f>
        <v>0</v>
      </c>
      <c r="D153" s="25">
        <f>D154+D155+D156+D158</f>
        <v>0</v>
      </c>
      <c r="E153" s="25">
        <f>E154+E155+E156+E158</f>
        <v>0</v>
      </c>
      <c r="F153" s="25" t="e">
        <f>E153/B153*100</f>
        <v>#DIV/0!</v>
      </c>
      <c r="G153" s="25" t="e">
        <f>D153/C153*100</f>
        <v>#DIV/0!</v>
      </c>
      <c r="H153" s="25">
        <f aca="true" t="shared" si="62" ref="H153:AE153">H154+H155+H156+H158</f>
        <v>0</v>
      </c>
      <c r="I153" s="25">
        <v>0</v>
      </c>
      <c r="J153" s="25">
        <f t="shared" si="62"/>
        <v>0</v>
      </c>
      <c r="K153" s="25">
        <v>0</v>
      </c>
      <c r="L153" s="66">
        <f t="shared" si="62"/>
        <v>0</v>
      </c>
      <c r="M153" s="66">
        <v>0</v>
      </c>
      <c r="N153" s="25">
        <f t="shared" si="62"/>
        <v>0</v>
      </c>
      <c r="O153" s="25">
        <v>0</v>
      </c>
      <c r="P153" s="25">
        <f t="shared" si="62"/>
        <v>0</v>
      </c>
      <c r="Q153" s="25">
        <v>0</v>
      </c>
      <c r="R153" s="25">
        <f t="shared" si="62"/>
        <v>0</v>
      </c>
      <c r="S153" s="25">
        <v>0</v>
      </c>
      <c r="T153" s="25">
        <f t="shared" si="62"/>
        <v>0</v>
      </c>
      <c r="U153" s="25">
        <v>0</v>
      </c>
      <c r="V153" s="25">
        <f t="shared" si="62"/>
        <v>0</v>
      </c>
      <c r="W153" s="25">
        <v>0</v>
      </c>
      <c r="X153" s="25">
        <f t="shared" si="62"/>
        <v>0</v>
      </c>
      <c r="Y153" s="25">
        <v>0</v>
      </c>
      <c r="Z153" s="25">
        <f t="shared" si="62"/>
        <v>0</v>
      </c>
      <c r="AA153" s="25">
        <v>0</v>
      </c>
      <c r="AB153" s="25">
        <f t="shared" si="62"/>
        <v>0</v>
      </c>
      <c r="AC153" s="25">
        <v>0</v>
      </c>
      <c r="AD153" s="25">
        <f t="shared" si="62"/>
        <v>0</v>
      </c>
      <c r="AE153" s="16">
        <f t="shared" si="62"/>
        <v>0</v>
      </c>
      <c r="AF153" s="44"/>
      <c r="AG153" s="50">
        <f aca="true" t="shared" si="63" ref="AG153:AG216">H153+J153+L153+N153+P153+R153+T153+V153+X153+Z153+AB153+AD153</f>
        <v>0</v>
      </c>
      <c r="AH153" s="50">
        <f aca="true" t="shared" si="64" ref="AH153:AH216">H153+J153</f>
        <v>0</v>
      </c>
      <c r="AI153" s="50">
        <f aca="true" t="shared" si="65" ref="AI153:AI216">I153+K153</f>
        <v>0</v>
      </c>
    </row>
    <row r="154" spans="1:35" s="7" customFormat="1" ht="16.5">
      <c r="A154" s="8" t="s">
        <v>18</v>
      </c>
      <c r="B154" s="25"/>
      <c r="C154" s="25"/>
      <c r="D154" s="25"/>
      <c r="E154" s="25"/>
      <c r="F154" s="25"/>
      <c r="G154" s="25"/>
      <c r="H154" s="26"/>
      <c r="I154" s="26"/>
      <c r="J154" s="26"/>
      <c r="K154" s="26"/>
      <c r="L154" s="70"/>
      <c r="M154" s="70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17"/>
      <c r="AF154" s="44"/>
      <c r="AG154" s="50">
        <f t="shared" si="63"/>
        <v>0</v>
      </c>
      <c r="AH154" s="50">
        <f t="shared" si="64"/>
        <v>0</v>
      </c>
      <c r="AI154" s="50">
        <f t="shared" si="65"/>
        <v>0</v>
      </c>
    </row>
    <row r="155" spans="1:35" s="7" customFormat="1" ht="16.5">
      <c r="A155" s="8" t="s">
        <v>22</v>
      </c>
      <c r="B155" s="25"/>
      <c r="C155" s="25"/>
      <c r="D155" s="25"/>
      <c r="E155" s="25"/>
      <c r="F155" s="25"/>
      <c r="G155" s="25"/>
      <c r="H155" s="26"/>
      <c r="I155" s="26"/>
      <c r="J155" s="26"/>
      <c r="K155" s="26"/>
      <c r="L155" s="70"/>
      <c r="M155" s="70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17"/>
      <c r="AF155" s="44"/>
      <c r="AG155" s="50">
        <f t="shared" si="63"/>
        <v>0</v>
      </c>
      <c r="AH155" s="50">
        <f t="shared" si="64"/>
        <v>0</v>
      </c>
      <c r="AI155" s="50">
        <f t="shared" si="65"/>
        <v>0</v>
      </c>
    </row>
    <row r="156" spans="1:35" s="7" customFormat="1" ht="16.5">
      <c r="A156" s="8" t="s">
        <v>17</v>
      </c>
      <c r="B156" s="25"/>
      <c r="C156" s="25"/>
      <c r="D156" s="25"/>
      <c r="E156" s="25"/>
      <c r="F156" s="25"/>
      <c r="G156" s="25"/>
      <c r="H156" s="26"/>
      <c r="I156" s="26"/>
      <c r="J156" s="26"/>
      <c r="K156" s="26"/>
      <c r="L156" s="70"/>
      <c r="M156" s="70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17"/>
      <c r="AF156" s="44"/>
      <c r="AG156" s="50">
        <f t="shared" si="63"/>
        <v>0</v>
      </c>
      <c r="AH156" s="50">
        <f t="shared" si="64"/>
        <v>0</v>
      </c>
      <c r="AI156" s="50">
        <f t="shared" si="65"/>
        <v>0</v>
      </c>
    </row>
    <row r="157" spans="1:35" s="7" customFormat="1" ht="16.5">
      <c r="A157" s="8" t="s">
        <v>23</v>
      </c>
      <c r="B157" s="25"/>
      <c r="C157" s="25"/>
      <c r="D157" s="25"/>
      <c r="E157" s="25"/>
      <c r="F157" s="25"/>
      <c r="G157" s="25"/>
      <c r="H157" s="26"/>
      <c r="I157" s="26"/>
      <c r="J157" s="26"/>
      <c r="K157" s="26"/>
      <c r="L157" s="70"/>
      <c r="M157" s="70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17"/>
      <c r="AF157" s="44"/>
      <c r="AG157" s="50">
        <f t="shared" si="63"/>
        <v>0</v>
      </c>
      <c r="AH157" s="50">
        <f t="shared" si="64"/>
        <v>0</v>
      </c>
      <c r="AI157" s="50">
        <f t="shared" si="65"/>
        <v>0</v>
      </c>
    </row>
    <row r="158" spans="1:35" s="7" customFormat="1" ht="16.5">
      <c r="A158" s="8" t="s">
        <v>19</v>
      </c>
      <c r="B158" s="25"/>
      <c r="C158" s="25"/>
      <c r="D158" s="25"/>
      <c r="E158" s="25"/>
      <c r="F158" s="25"/>
      <c r="G158" s="25"/>
      <c r="H158" s="26"/>
      <c r="I158" s="26"/>
      <c r="J158" s="26"/>
      <c r="K158" s="26"/>
      <c r="L158" s="70"/>
      <c r="M158" s="70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17"/>
      <c r="AF158" s="44"/>
      <c r="AG158" s="50">
        <f t="shared" si="63"/>
        <v>0</v>
      </c>
      <c r="AH158" s="50">
        <f t="shared" si="64"/>
        <v>0</v>
      </c>
      <c r="AI158" s="50">
        <f t="shared" si="65"/>
        <v>0</v>
      </c>
    </row>
    <row r="159" spans="1:35" s="7" customFormat="1" ht="33">
      <c r="A159" s="13" t="s">
        <v>64</v>
      </c>
      <c r="B159" s="25"/>
      <c r="C159" s="25"/>
      <c r="D159" s="25"/>
      <c r="E159" s="25"/>
      <c r="F159" s="25"/>
      <c r="G159" s="25"/>
      <c r="H159" s="26"/>
      <c r="I159" s="26"/>
      <c r="J159" s="26"/>
      <c r="K159" s="26"/>
      <c r="L159" s="70"/>
      <c r="M159" s="70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17"/>
      <c r="AF159" s="44"/>
      <c r="AG159" s="50">
        <f t="shared" si="63"/>
        <v>0</v>
      </c>
      <c r="AH159" s="50">
        <f t="shared" si="64"/>
        <v>0</v>
      </c>
      <c r="AI159" s="50">
        <f t="shared" si="65"/>
        <v>0</v>
      </c>
    </row>
    <row r="160" spans="1:35" s="7" customFormat="1" ht="16.5">
      <c r="A160" s="8" t="s">
        <v>20</v>
      </c>
      <c r="B160" s="25">
        <f>B161+B162+B163+B165</f>
        <v>92</v>
      </c>
      <c r="C160" s="25">
        <f>C161+C162+C163+C165</f>
        <v>0</v>
      </c>
      <c r="D160" s="25">
        <f>D161+D162+D163+D165</f>
        <v>0</v>
      </c>
      <c r="E160" s="25">
        <f>E161+E162+E163+E165</f>
        <v>0</v>
      </c>
      <c r="F160" s="25">
        <f aca="true" t="shared" si="66" ref="F160:F165">E160/B160*100</f>
        <v>0</v>
      </c>
      <c r="G160" s="25" t="e">
        <f aca="true" t="shared" si="67" ref="G160:G165">D160/C160*100</f>
        <v>#DIV/0!</v>
      </c>
      <c r="H160" s="25">
        <f aca="true" t="shared" si="68" ref="H160:AE160">H161+H162+H163+H165</f>
        <v>0</v>
      </c>
      <c r="I160" s="25">
        <f t="shared" si="68"/>
        <v>0</v>
      </c>
      <c r="J160" s="25">
        <f t="shared" si="68"/>
        <v>0</v>
      </c>
      <c r="K160" s="25">
        <f t="shared" si="68"/>
        <v>0</v>
      </c>
      <c r="L160" s="66">
        <f t="shared" si="68"/>
        <v>0</v>
      </c>
      <c r="M160" s="66">
        <f t="shared" si="68"/>
        <v>0</v>
      </c>
      <c r="N160" s="25">
        <f t="shared" si="68"/>
        <v>85.6</v>
      </c>
      <c r="O160" s="25">
        <f t="shared" si="68"/>
        <v>0</v>
      </c>
      <c r="P160" s="25">
        <f t="shared" si="68"/>
        <v>0</v>
      </c>
      <c r="Q160" s="25">
        <f t="shared" si="68"/>
        <v>0</v>
      </c>
      <c r="R160" s="25">
        <f t="shared" si="68"/>
        <v>0</v>
      </c>
      <c r="S160" s="25">
        <f t="shared" si="68"/>
        <v>0</v>
      </c>
      <c r="T160" s="25">
        <f t="shared" si="68"/>
        <v>0</v>
      </c>
      <c r="U160" s="25">
        <f t="shared" si="68"/>
        <v>0</v>
      </c>
      <c r="V160" s="25">
        <f t="shared" si="68"/>
        <v>6.4</v>
      </c>
      <c r="W160" s="25">
        <f t="shared" si="68"/>
        <v>0</v>
      </c>
      <c r="X160" s="25">
        <f t="shared" si="68"/>
        <v>0</v>
      </c>
      <c r="Y160" s="25">
        <f t="shared" si="68"/>
        <v>0</v>
      </c>
      <c r="Z160" s="25">
        <f t="shared" si="68"/>
        <v>0</v>
      </c>
      <c r="AA160" s="25">
        <f t="shared" si="68"/>
        <v>0</v>
      </c>
      <c r="AB160" s="25">
        <f t="shared" si="68"/>
        <v>0</v>
      </c>
      <c r="AC160" s="25">
        <f t="shared" si="68"/>
        <v>0</v>
      </c>
      <c r="AD160" s="25">
        <f t="shared" si="68"/>
        <v>0</v>
      </c>
      <c r="AE160" s="25">
        <f t="shared" si="68"/>
        <v>0</v>
      </c>
      <c r="AF160" s="44"/>
      <c r="AG160" s="50">
        <f t="shared" si="63"/>
        <v>92</v>
      </c>
      <c r="AH160" s="50">
        <f t="shared" si="64"/>
        <v>0</v>
      </c>
      <c r="AI160" s="50">
        <f t="shared" si="65"/>
        <v>0</v>
      </c>
    </row>
    <row r="161" spans="1:35" s="7" customFormat="1" ht="16.5">
      <c r="A161" s="8" t="s">
        <v>18</v>
      </c>
      <c r="B161" s="25">
        <f>B168</f>
        <v>0</v>
      </c>
      <c r="C161" s="25">
        <f aca="true" t="shared" si="69" ref="C161:D165">H161+J161+L161+N161+P161</f>
        <v>0</v>
      </c>
      <c r="D161" s="25">
        <f t="shared" si="69"/>
        <v>0</v>
      </c>
      <c r="E161" s="25">
        <f>I161+K161+M161+O161+Q161+S161+U161+W161+Y161+AA161+AC161+AE161</f>
        <v>0</v>
      </c>
      <c r="F161" s="25" t="e">
        <f t="shared" si="66"/>
        <v>#DIV/0!</v>
      </c>
      <c r="G161" s="25" t="e">
        <f t="shared" si="67"/>
        <v>#DIV/0!</v>
      </c>
      <c r="H161" s="25">
        <f aca="true" t="shared" si="70" ref="H161:AE161">H168</f>
        <v>0</v>
      </c>
      <c r="I161" s="25">
        <f t="shared" si="70"/>
        <v>0</v>
      </c>
      <c r="J161" s="25">
        <f t="shared" si="70"/>
        <v>0</v>
      </c>
      <c r="K161" s="25">
        <f t="shared" si="70"/>
        <v>0</v>
      </c>
      <c r="L161" s="66">
        <f t="shared" si="70"/>
        <v>0</v>
      </c>
      <c r="M161" s="66">
        <f t="shared" si="70"/>
        <v>0</v>
      </c>
      <c r="N161" s="25">
        <f t="shared" si="70"/>
        <v>0</v>
      </c>
      <c r="O161" s="25">
        <f t="shared" si="70"/>
        <v>0</v>
      </c>
      <c r="P161" s="25">
        <f t="shared" si="70"/>
        <v>0</v>
      </c>
      <c r="Q161" s="25">
        <f t="shared" si="70"/>
        <v>0</v>
      </c>
      <c r="R161" s="25">
        <f t="shared" si="70"/>
        <v>0</v>
      </c>
      <c r="S161" s="25">
        <f t="shared" si="70"/>
        <v>0</v>
      </c>
      <c r="T161" s="25">
        <f t="shared" si="70"/>
        <v>0</v>
      </c>
      <c r="U161" s="25">
        <f t="shared" si="70"/>
        <v>0</v>
      </c>
      <c r="V161" s="25">
        <f t="shared" si="70"/>
        <v>0</v>
      </c>
      <c r="W161" s="25">
        <f t="shared" si="70"/>
        <v>0</v>
      </c>
      <c r="X161" s="25">
        <f t="shared" si="70"/>
        <v>0</v>
      </c>
      <c r="Y161" s="25">
        <f t="shared" si="70"/>
        <v>0</v>
      </c>
      <c r="Z161" s="25">
        <f t="shared" si="70"/>
        <v>0</v>
      </c>
      <c r="AA161" s="25">
        <f t="shared" si="70"/>
        <v>0</v>
      </c>
      <c r="AB161" s="25">
        <f t="shared" si="70"/>
        <v>0</v>
      </c>
      <c r="AC161" s="25">
        <f t="shared" si="70"/>
        <v>0</v>
      </c>
      <c r="AD161" s="25">
        <f t="shared" si="70"/>
        <v>0</v>
      </c>
      <c r="AE161" s="25">
        <f t="shared" si="70"/>
        <v>0</v>
      </c>
      <c r="AF161" s="44"/>
      <c r="AG161" s="50">
        <f t="shared" si="63"/>
        <v>0</v>
      </c>
      <c r="AH161" s="50">
        <f t="shared" si="64"/>
        <v>0</v>
      </c>
      <c r="AI161" s="50">
        <f t="shared" si="65"/>
        <v>0</v>
      </c>
    </row>
    <row r="162" spans="1:35" s="7" customFormat="1" ht="16.5">
      <c r="A162" s="8" t="s">
        <v>22</v>
      </c>
      <c r="B162" s="25">
        <f>B169</f>
        <v>0</v>
      </c>
      <c r="C162" s="25">
        <f t="shared" si="69"/>
        <v>0</v>
      </c>
      <c r="D162" s="25">
        <f t="shared" si="69"/>
        <v>0</v>
      </c>
      <c r="E162" s="25">
        <f>I162+K162+M162+O162+Q162+S162+U162+W162+Y162+AA162+AC162+AE162</f>
        <v>0</v>
      </c>
      <c r="F162" s="25" t="e">
        <f t="shared" si="66"/>
        <v>#DIV/0!</v>
      </c>
      <c r="G162" s="25" t="e">
        <f t="shared" si="67"/>
        <v>#DIV/0!</v>
      </c>
      <c r="H162" s="25">
        <f aca="true" t="shared" si="71" ref="H162:AE162">H169</f>
        <v>0</v>
      </c>
      <c r="I162" s="25">
        <f t="shared" si="71"/>
        <v>0</v>
      </c>
      <c r="J162" s="25">
        <f t="shared" si="71"/>
        <v>0</v>
      </c>
      <c r="K162" s="25">
        <f t="shared" si="71"/>
        <v>0</v>
      </c>
      <c r="L162" s="66">
        <f t="shared" si="71"/>
        <v>0</v>
      </c>
      <c r="M162" s="66">
        <f t="shared" si="71"/>
        <v>0</v>
      </c>
      <c r="N162" s="25">
        <f t="shared" si="71"/>
        <v>0</v>
      </c>
      <c r="O162" s="25">
        <f t="shared" si="71"/>
        <v>0</v>
      </c>
      <c r="P162" s="25">
        <f t="shared" si="71"/>
        <v>0</v>
      </c>
      <c r="Q162" s="25">
        <f t="shared" si="71"/>
        <v>0</v>
      </c>
      <c r="R162" s="25">
        <f t="shared" si="71"/>
        <v>0</v>
      </c>
      <c r="S162" s="25">
        <f t="shared" si="71"/>
        <v>0</v>
      </c>
      <c r="T162" s="25">
        <f t="shared" si="71"/>
        <v>0</v>
      </c>
      <c r="U162" s="25">
        <f t="shared" si="71"/>
        <v>0</v>
      </c>
      <c r="V162" s="25">
        <f t="shared" si="71"/>
        <v>0</v>
      </c>
      <c r="W162" s="25">
        <f t="shared" si="71"/>
        <v>0</v>
      </c>
      <c r="X162" s="25">
        <f t="shared" si="71"/>
        <v>0</v>
      </c>
      <c r="Y162" s="25">
        <f t="shared" si="71"/>
        <v>0</v>
      </c>
      <c r="Z162" s="25">
        <f t="shared" si="71"/>
        <v>0</v>
      </c>
      <c r="AA162" s="25">
        <f t="shared" si="71"/>
        <v>0</v>
      </c>
      <c r="AB162" s="25">
        <f t="shared" si="71"/>
        <v>0</v>
      </c>
      <c r="AC162" s="25">
        <f t="shared" si="71"/>
        <v>0</v>
      </c>
      <c r="AD162" s="25">
        <f t="shared" si="71"/>
        <v>0</v>
      </c>
      <c r="AE162" s="25">
        <f t="shared" si="71"/>
        <v>0</v>
      </c>
      <c r="AF162" s="44"/>
      <c r="AG162" s="50">
        <f t="shared" si="63"/>
        <v>0</v>
      </c>
      <c r="AH162" s="50">
        <f t="shared" si="64"/>
        <v>0</v>
      </c>
      <c r="AI162" s="50">
        <f t="shared" si="65"/>
        <v>0</v>
      </c>
    </row>
    <row r="163" spans="1:35" s="7" customFormat="1" ht="16.5">
      <c r="A163" s="8" t="s">
        <v>17</v>
      </c>
      <c r="B163" s="25">
        <f>B170</f>
        <v>92</v>
      </c>
      <c r="C163" s="25">
        <f>H163+J163</f>
        <v>0</v>
      </c>
      <c r="D163" s="25">
        <f t="shared" si="69"/>
        <v>0</v>
      </c>
      <c r="E163" s="25">
        <f>I163+K163+M163+O163+Q163+S163+U163+W163+Y163+AA163+AC163+AE163</f>
        <v>0</v>
      </c>
      <c r="F163" s="25">
        <f t="shared" si="66"/>
        <v>0</v>
      </c>
      <c r="G163" s="25" t="e">
        <f t="shared" si="67"/>
        <v>#DIV/0!</v>
      </c>
      <c r="H163" s="25">
        <f aca="true" t="shared" si="72" ref="H163:AE163">H170</f>
        <v>0</v>
      </c>
      <c r="I163" s="25">
        <f t="shared" si="72"/>
        <v>0</v>
      </c>
      <c r="J163" s="25">
        <f t="shared" si="72"/>
        <v>0</v>
      </c>
      <c r="K163" s="25">
        <f t="shared" si="72"/>
        <v>0</v>
      </c>
      <c r="L163" s="66">
        <f t="shared" si="72"/>
        <v>0</v>
      </c>
      <c r="M163" s="66">
        <f t="shared" si="72"/>
        <v>0</v>
      </c>
      <c r="N163" s="25">
        <f t="shared" si="72"/>
        <v>85.6</v>
      </c>
      <c r="O163" s="25">
        <f t="shared" si="72"/>
        <v>0</v>
      </c>
      <c r="P163" s="25">
        <f t="shared" si="72"/>
        <v>0</v>
      </c>
      <c r="Q163" s="25">
        <f t="shared" si="72"/>
        <v>0</v>
      </c>
      <c r="R163" s="25">
        <f t="shared" si="72"/>
        <v>0</v>
      </c>
      <c r="S163" s="25">
        <f t="shared" si="72"/>
        <v>0</v>
      </c>
      <c r="T163" s="25">
        <f t="shared" si="72"/>
        <v>0</v>
      </c>
      <c r="U163" s="25">
        <f t="shared" si="72"/>
        <v>0</v>
      </c>
      <c r="V163" s="25">
        <f t="shared" si="72"/>
        <v>6.4</v>
      </c>
      <c r="W163" s="25">
        <f t="shared" si="72"/>
        <v>0</v>
      </c>
      <c r="X163" s="25">
        <f t="shared" si="72"/>
        <v>0</v>
      </c>
      <c r="Y163" s="25">
        <f t="shared" si="72"/>
        <v>0</v>
      </c>
      <c r="Z163" s="25">
        <f t="shared" si="72"/>
        <v>0</v>
      </c>
      <c r="AA163" s="25">
        <f t="shared" si="72"/>
        <v>0</v>
      </c>
      <c r="AB163" s="25">
        <f t="shared" si="72"/>
        <v>0</v>
      </c>
      <c r="AC163" s="25">
        <v>0</v>
      </c>
      <c r="AD163" s="25">
        <f t="shared" si="72"/>
        <v>0</v>
      </c>
      <c r="AE163" s="25">
        <f t="shared" si="72"/>
        <v>0</v>
      </c>
      <c r="AF163" s="44"/>
      <c r="AG163" s="50">
        <f t="shared" si="63"/>
        <v>92</v>
      </c>
      <c r="AH163" s="50">
        <f t="shared" si="64"/>
        <v>0</v>
      </c>
      <c r="AI163" s="50">
        <f t="shared" si="65"/>
        <v>0</v>
      </c>
    </row>
    <row r="164" spans="1:35" s="7" customFormat="1" ht="16.5">
      <c r="A164" s="8" t="s">
        <v>23</v>
      </c>
      <c r="B164" s="25">
        <f>B171</f>
        <v>0</v>
      </c>
      <c r="C164" s="25">
        <f t="shared" si="69"/>
        <v>0</v>
      </c>
      <c r="D164" s="25">
        <f t="shared" si="69"/>
        <v>0</v>
      </c>
      <c r="E164" s="25">
        <f>I164+K164+M164+O164+Q164+S164+U164+W164+Y164+AA164+AC164+AE164</f>
        <v>0</v>
      </c>
      <c r="F164" s="25" t="e">
        <f t="shared" si="66"/>
        <v>#DIV/0!</v>
      </c>
      <c r="G164" s="25" t="e">
        <f t="shared" si="67"/>
        <v>#DIV/0!</v>
      </c>
      <c r="H164" s="25">
        <f aca="true" t="shared" si="73" ref="H164:AE164">H171</f>
        <v>0</v>
      </c>
      <c r="I164" s="25">
        <f t="shared" si="73"/>
        <v>0</v>
      </c>
      <c r="J164" s="25">
        <f t="shared" si="73"/>
        <v>0</v>
      </c>
      <c r="K164" s="25">
        <f t="shared" si="73"/>
        <v>0</v>
      </c>
      <c r="L164" s="66">
        <f t="shared" si="73"/>
        <v>0</v>
      </c>
      <c r="M164" s="66">
        <f t="shared" si="73"/>
        <v>0</v>
      </c>
      <c r="N164" s="25">
        <f t="shared" si="73"/>
        <v>0</v>
      </c>
      <c r="O164" s="25">
        <f t="shared" si="73"/>
        <v>0</v>
      </c>
      <c r="P164" s="25">
        <f t="shared" si="73"/>
        <v>0</v>
      </c>
      <c r="Q164" s="25">
        <f t="shared" si="73"/>
        <v>0</v>
      </c>
      <c r="R164" s="25">
        <f t="shared" si="73"/>
        <v>0</v>
      </c>
      <c r="S164" s="25">
        <f t="shared" si="73"/>
        <v>0</v>
      </c>
      <c r="T164" s="25">
        <f t="shared" si="73"/>
        <v>0</v>
      </c>
      <c r="U164" s="25">
        <f t="shared" si="73"/>
        <v>0</v>
      </c>
      <c r="V164" s="25">
        <f t="shared" si="73"/>
        <v>0</v>
      </c>
      <c r="W164" s="25">
        <f t="shared" si="73"/>
        <v>0</v>
      </c>
      <c r="X164" s="25">
        <f t="shared" si="73"/>
        <v>0</v>
      </c>
      <c r="Y164" s="25">
        <f t="shared" si="73"/>
        <v>0</v>
      </c>
      <c r="Z164" s="25">
        <f t="shared" si="73"/>
        <v>0</v>
      </c>
      <c r="AA164" s="25">
        <f t="shared" si="73"/>
        <v>0</v>
      </c>
      <c r="AB164" s="25">
        <f t="shared" si="73"/>
        <v>0</v>
      </c>
      <c r="AC164" s="25">
        <f t="shared" si="73"/>
        <v>0</v>
      </c>
      <c r="AD164" s="25">
        <f t="shared" si="73"/>
        <v>0</v>
      </c>
      <c r="AE164" s="25">
        <f t="shared" si="73"/>
        <v>0</v>
      </c>
      <c r="AF164" s="44"/>
      <c r="AG164" s="50">
        <f t="shared" si="63"/>
        <v>0</v>
      </c>
      <c r="AH164" s="50">
        <f t="shared" si="64"/>
        <v>0</v>
      </c>
      <c r="AI164" s="50">
        <f t="shared" si="65"/>
        <v>0</v>
      </c>
    </row>
    <row r="165" spans="1:35" s="7" customFormat="1" ht="16.5">
      <c r="A165" s="8" t="s">
        <v>19</v>
      </c>
      <c r="B165" s="25">
        <f>B172</f>
        <v>0</v>
      </c>
      <c r="C165" s="25">
        <f t="shared" si="69"/>
        <v>0</v>
      </c>
      <c r="D165" s="25">
        <f t="shared" si="69"/>
        <v>0</v>
      </c>
      <c r="E165" s="25">
        <f>I165+K165+M165+O165+Q165+S165+U165+W165+Y165+AA165+AC165+AE165</f>
        <v>0</v>
      </c>
      <c r="F165" s="25" t="e">
        <f t="shared" si="66"/>
        <v>#DIV/0!</v>
      </c>
      <c r="G165" s="25" t="e">
        <f t="shared" si="67"/>
        <v>#DIV/0!</v>
      </c>
      <c r="H165" s="25">
        <f aca="true" t="shared" si="74" ref="H165:AE165">H172</f>
        <v>0</v>
      </c>
      <c r="I165" s="25">
        <f t="shared" si="74"/>
        <v>0</v>
      </c>
      <c r="J165" s="25">
        <f t="shared" si="74"/>
        <v>0</v>
      </c>
      <c r="K165" s="25">
        <f t="shared" si="74"/>
        <v>0</v>
      </c>
      <c r="L165" s="66">
        <f t="shared" si="74"/>
        <v>0</v>
      </c>
      <c r="M165" s="66">
        <f t="shared" si="74"/>
        <v>0</v>
      </c>
      <c r="N165" s="25">
        <f t="shared" si="74"/>
        <v>0</v>
      </c>
      <c r="O165" s="25">
        <f t="shared" si="74"/>
        <v>0</v>
      </c>
      <c r="P165" s="25">
        <f t="shared" si="74"/>
        <v>0</v>
      </c>
      <c r="Q165" s="25">
        <f t="shared" si="74"/>
        <v>0</v>
      </c>
      <c r="R165" s="25">
        <f t="shared" si="74"/>
        <v>0</v>
      </c>
      <c r="S165" s="25">
        <f t="shared" si="74"/>
        <v>0</v>
      </c>
      <c r="T165" s="25">
        <f t="shared" si="74"/>
        <v>0</v>
      </c>
      <c r="U165" s="25">
        <f t="shared" si="74"/>
        <v>0</v>
      </c>
      <c r="V165" s="25">
        <f t="shared" si="74"/>
        <v>0</v>
      </c>
      <c r="W165" s="25">
        <f t="shared" si="74"/>
        <v>0</v>
      </c>
      <c r="X165" s="25">
        <f t="shared" si="74"/>
        <v>0</v>
      </c>
      <c r="Y165" s="25">
        <f t="shared" si="74"/>
        <v>0</v>
      </c>
      <c r="Z165" s="25">
        <f t="shared" si="74"/>
        <v>0</v>
      </c>
      <c r="AA165" s="25">
        <f t="shared" si="74"/>
        <v>0</v>
      </c>
      <c r="AB165" s="25">
        <f t="shared" si="74"/>
        <v>0</v>
      </c>
      <c r="AC165" s="25">
        <f t="shared" si="74"/>
        <v>0</v>
      </c>
      <c r="AD165" s="25">
        <f t="shared" si="74"/>
        <v>0</v>
      </c>
      <c r="AE165" s="25">
        <f t="shared" si="74"/>
        <v>0</v>
      </c>
      <c r="AF165" s="44"/>
      <c r="AG165" s="50">
        <f t="shared" si="63"/>
        <v>0</v>
      </c>
      <c r="AH165" s="50">
        <f t="shared" si="64"/>
        <v>0</v>
      </c>
      <c r="AI165" s="50">
        <f t="shared" si="65"/>
        <v>0</v>
      </c>
    </row>
    <row r="166" spans="1:35" s="7" customFormat="1" ht="99">
      <c r="A166" s="13" t="s">
        <v>65</v>
      </c>
      <c r="B166" s="25"/>
      <c r="C166" s="25"/>
      <c r="D166" s="25"/>
      <c r="E166" s="25"/>
      <c r="F166" s="25"/>
      <c r="G166" s="25"/>
      <c r="H166" s="26"/>
      <c r="I166" s="26"/>
      <c r="J166" s="26"/>
      <c r="K166" s="26"/>
      <c r="L166" s="70"/>
      <c r="M166" s="70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17"/>
      <c r="AF166" s="44"/>
      <c r="AG166" s="50">
        <f t="shared" si="63"/>
        <v>0</v>
      </c>
      <c r="AH166" s="50">
        <f t="shared" si="64"/>
        <v>0</v>
      </c>
      <c r="AI166" s="50">
        <f t="shared" si="65"/>
        <v>0</v>
      </c>
    </row>
    <row r="167" spans="1:35" s="7" customFormat="1" ht="16.5">
      <c r="A167" s="8" t="s">
        <v>20</v>
      </c>
      <c r="B167" s="25">
        <f>B168+B169+B170</f>
        <v>92</v>
      </c>
      <c r="C167" s="25">
        <f>C168+C169+C170</f>
        <v>0</v>
      </c>
      <c r="D167" s="25">
        <f>D168+D169+D170</f>
        <v>28.2734</v>
      </c>
      <c r="E167" s="25">
        <f>E168+E169+E170</f>
        <v>28.2734</v>
      </c>
      <c r="F167" s="25">
        <f aca="true" t="shared" si="75" ref="F167:F172">E167/B167*100</f>
        <v>30.73195652173913</v>
      </c>
      <c r="G167" s="25" t="e">
        <f aca="true" t="shared" si="76" ref="G167:G172">D167/C167*100</f>
        <v>#DIV/0!</v>
      </c>
      <c r="H167" s="25">
        <f>H168+H169+H170</f>
        <v>0</v>
      </c>
      <c r="I167" s="25">
        <f aca="true" t="shared" si="77" ref="I167:AE167">I168+I169+I170</f>
        <v>0</v>
      </c>
      <c r="J167" s="25">
        <f t="shared" si="77"/>
        <v>0</v>
      </c>
      <c r="K167" s="25">
        <f t="shared" si="77"/>
        <v>0</v>
      </c>
      <c r="L167" s="66">
        <f t="shared" si="77"/>
        <v>0</v>
      </c>
      <c r="M167" s="66">
        <f t="shared" si="77"/>
        <v>0</v>
      </c>
      <c r="N167" s="25">
        <f t="shared" si="77"/>
        <v>85.6</v>
      </c>
      <c r="O167" s="25">
        <f t="shared" si="77"/>
        <v>0</v>
      </c>
      <c r="P167" s="25">
        <f t="shared" si="77"/>
        <v>0</v>
      </c>
      <c r="Q167" s="25">
        <f t="shared" si="77"/>
        <v>0</v>
      </c>
      <c r="R167" s="25">
        <f t="shared" si="77"/>
        <v>0</v>
      </c>
      <c r="S167" s="25">
        <f t="shared" si="77"/>
        <v>0</v>
      </c>
      <c r="T167" s="25">
        <f t="shared" si="77"/>
        <v>0</v>
      </c>
      <c r="U167" s="25">
        <f t="shared" si="77"/>
        <v>0</v>
      </c>
      <c r="V167" s="25">
        <f t="shared" si="77"/>
        <v>6.4</v>
      </c>
      <c r="W167" s="25">
        <f t="shared" si="77"/>
        <v>0</v>
      </c>
      <c r="X167" s="25">
        <f t="shared" si="77"/>
        <v>0</v>
      </c>
      <c r="Y167" s="25">
        <f t="shared" si="77"/>
        <v>0</v>
      </c>
      <c r="Z167" s="25">
        <f t="shared" si="77"/>
        <v>0</v>
      </c>
      <c r="AA167" s="25">
        <f t="shared" si="77"/>
        <v>0</v>
      </c>
      <c r="AB167" s="25">
        <f t="shared" si="77"/>
        <v>0</v>
      </c>
      <c r="AC167" s="25">
        <f t="shared" si="77"/>
        <v>28.2734</v>
      </c>
      <c r="AD167" s="25">
        <f t="shared" si="77"/>
        <v>0</v>
      </c>
      <c r="AE167" s="25">
        <f t="shared" si="77"/>
        <v>0</v>
      </c>
      <c r="AF167" s="44"/>
      <c r="AG167" s="57">
        <f t="shared" si="63"/>
        <v>92</v>
      </c>
      <c r="AH167" s="57">
        <f t="shared" si="64"/>
        <v>0</v>
      </c>
      <c r="AI167" s="57">
        <f t="shared" si="65"/>
        <v>0</v>
      </c>
    </row>
    <row r="168" spans="1:35" s="7" customFormat="1" ht="16.5">
      <c r="A168" s="8" t="s">
        <v>18</v>
      </c>
      <c r="B168" s="25"/>
      <c r="C168" s="25"/>
      <c r="D168" s="25"/>
      <c r="E168" s="25"/>
      <c r="F168" s="25"/>
      <c r="G168" s="25"/>
      <c r="H168" s="26"/>
      <c r="I168" s="26"/>
      <c r="J168" s="26"/>
      <c r="K168" s="26"/>
      <c r="L168" s="70"/>
      <c r="M168" s="70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44"/>
      <c r="AG168" s="57">
        <f t="shared" si="63"/>
        <v>0</v>
      </c>
      <c r="AH168" s="57">
        <f t="shared" si="64"/>
        <v>0</v>
      </c>
      <c r="AI168" s="57">
        <f t="shared" si="65"/>
        <v>0</v>
      </c>
    </row>
    <row r="169" spans="1:35" s="7" customFormat="1" ht="16.5">
      <c r="A169" s="8" t="s">
        <v>22</v>
      </c>
      <c r="B169" s="25">
        <f>H169+J169++L169+N169+P169+R169+T169+V169+X169+Z169+AB169+AD169</f>
        <v>0</v>
      </c>
      <c r="C169" s="25">
        <f aca="true" t="shared" si="78" ref="C169:D172">H169+J169</f>
        <v>0</v>
      </c>
      <c r="D169" s="25">
        <f t="shared" si="78"/>
        <v>0</v>
      </c>
      <c r="E169" s="25">
        <f>I169+K169+M169+O169+Q169+S169+U169+W169+Y169+AA169+AC169+AE169</f>
        <v>0</v>
      </c>
      <c r="F169" s="25" t="e">
        <f t="shared" si="75"/>
        <v>#DIV/0!</v>
      </c>
      <c r="G169" s="25" t="e">
        <f t="shared" si="76"/>
        <v>#DIV/0!</v>
      </c>
      <c r="H169" s="26"/>
      <c r="I169" s="26"/>
      <c r="J169" s="26"/>
      <c r="K169" s="26"/>
      <c r="L169" s="70"/>
      <c r="M169" s="70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17"/>
      <c r="AF169" s="44"/>
      <c r="AG169" s="57">
        <f t="shared" si="63"/>
        <v>0</v>
      </c>
      <c r="AH169" s="57">
        <f t="shared" si="64"/>
        <v>0</v>
      </c>
      <c r="AI169" s="57">
        <f t="shared" si="65"/>
        <v>0</v>
      </c>
    </row>
    <row r="170" spans="1:35" s="7" customFormat="1" ht="16.5">
      <c r="A170" s="8" t="s">
        <v>17</v>
      </c>
      <c r="B170" s="25">
        <f>B177+B184</f>
        <v>92</v>
      </c>
      <c r="C170" s="25">
        <f>H170+J170</f>
        <v>0</v>
      </c>
      <c r="D170" s="25">
        <f>I170+K170+M170+O170+Q170+S170+U170+W170+Y170+AA170+AC170</f>
        <v>28.2734</v>
      </c>
      <c r="E170" s="25">
        <f>I170+K170+M170+O170+Q170+S170+U170+W170+Y170+AA170+AC170+AE170</f>
        <v>28.2734</v>
      </c>
      <c r="F170" s="25">
        <f t="shared" si="75"/>
        <v>30.73195652173913</v>
      </c>
      <c r="G170" s="25" t="e">
        <f t="shared" si="76"/>
        <v>#DIV/0!</v>
      </c>
      <c r="H170" s="26">
        <f>H177+H184</f>
        <v>0</v>
      </c>
      <c r="I170" s="26">
        <f aca="true" t="shared" si="79" ref="I170:AE170">I177+I184</f>
        <v>0</v>
      </c>
      <c r="J170" s="26">
        <f t="shared" si="79"/>
        <v>0</v>
      </c>
      <c r="K170" s="26">
        <f t="shared" si="79"/>
        <v>0</v>
      </c>
      <c r="L170" s="70">
        <f t="shared" si="79"/>
        <v>0</v>
      </c>
      <c r="M170" s="70">
        <f t="shared" si="79"/>
        <v>0</v>
      </c>
      <c r="N170" s="26">
        <f t="shared" si="79"/>
        <v>85.6</v>
      </c>
      <c r="O170" s="26">
        <f t="shared" si="79"/>
        <v>0</v>
      </c>
      <c r="P170" s="26">
        <f t="shared" si="79"/>
        <v>0</v>
      </c>
      <c r="Q170" s="26">
        <f t="shared" si="79"/>
        <v>0</v>
      </c>
      <c r="R170" s="26">
        <f t="shared" si="79"/>
        <v>0</v>
      </c>
      <c r="S170" s="26">
        <f t="shared" si="79"/>
        <v>0</v>
      </c>
      <c r="T170" s="26">
        <f t="shared" si="79"/>
        <v>0</v>
      </c>
      <c r="U170" s="26">
        <f t="shared" si="79"/>
        <v>0</v>
      </c>
      <c r="V170" s="26">
        <f t="shared" si="79"/>
        <v>6.4</v>
      </c>
      <c r="W170" s="26">
        <f t="shared" si="79"/>
        <v>0</v>
      </c>
      <c r="X170" s="26">
        <f t="shared" si="79"/>
        <v>0</v>
      </c>
      <c r="Y170" s="26">
        <f t="shared" si="79"/>
        <v>0</v>
      </c>
      <c r="Z170" s="26">
        <f t="shared" si="79"/>
        <v>0</v>
      </c>
      <c r="AA170" s="26">
        <f t="shared" si="79"/>
        <v>0</v>
      </c>
      <c r="AB170" s="26">
        <f t="shared" si="79"/>
        <v>0</v>
      </c>
      <c r="AC170" s="26">
        <v>28.2734</v>
      </c>
      <c r="AD170" s="26">
        <f t="shared" si="79"/>
        <v>0</v>
      </c>
      <c r="AE170" s="26">
        <f t="shared" si="79"/>
        <v>0</v>
      </c>
      <c r="AF170" s="44"/>
      <c r="AG170" s="57">
        <f t="shared" si="63"/>
        <v>92</v>
      </c>
      <c r="AH170" s="57">
        <f t="shared" si="64"/>
        <v>0</v>
      </c>
      <c r="AI170" s="57">
        <f t="shared" si="65"/>
        <v>0</v>
      </c>
    </row>
    <row r="171" spans="1:35" s="7" customFormat="1" ht="16.5">
      <c r="A171" s="8" t="s">
        <v>23</v>
      </c>
      <c r="B171" s="25">
        <f>H171+J171++L171+N171+P171+R171+T171+V171+X171+Z171+AB171+AD171</f>
        <v>0</v>
      </c>
      <c r="C171" s="25">
        <f>H171+J171+L171+N171</f>
        <v>0</v>
      </c>
      <c r="D171" s="25">
        <f t="shared" si="78"/>
        <v>0</v>
      </c>
      <c r="E171" s="25">
        <f>I171+K171+M171+O171+Q171+S171+U171+W171+Y171+AA171+AC171+AE171</f>
        <v>0</v>
      </c>
      <c r="F171" s="25" t="e">
        <f t="shared" si="75"/>
        <v>#DIV/0!</v>
      </c>
      <c r="G171" s="25" t="e">
        <f t="shared" si="76"/>
        <v>#DIV/0!</v>
      </c>
      <c r="H171" s="26"/>
      <c r="I171" s="26"/>
      <c r="J171" s="26"/>
      <c r="K171" s="26"/>
      <c r="L171" s="70"/>
      <c r="M171" s="70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17"/>
      <c r="AF171" s="44"/>
      <c r="AG171" s="57">
        <f t="shared" si="63"/>
        <v>0</v>
      </c>
      <c r="AH171" s="57">
        <f t="shared" si="64"/>
        <v>0</v>
      </c>
      <c r="AI171" s="57">
        <f t="shared" si="65"/>
        <v>0</v>
      </c>
    </row>
    <row r="172" spans="1:35" s="7" customFormat="1" ht="16.5">
      <c r="A172" s="8" t="s">
        <v>19</v>
      </c>
      <c r="B172" s="25">
        <f>H172+J172++L172+N172+P172+R172+T172+V172+X172+Z172+AB172+AD172</f>
        <v>0</v>
      </c>
      <c r="C172" s="25">
        <f>H172+J172+L172+N172</f>
        <v>0</v>
      </c>
      <c r="D172" s="25">
        <f t="shared" si="78"/>
        <v>0</v>
      </c>
      <c r="E172" s="25">
        <f>I172+K172+M172+O172+Q172+S172+U172+W172+Y172+AA172+AC172+AE172</f>
        <v>0</v>
      </c>
      <c r="F172" s="25" t="e">
        <f t="shared" si="75"/>
        <v>#DIV/0!</v>
      </c>
      <c r="G172" s="25" t="e">
        <f t="shared" si="76"/>
        <v>#DIV/0!</v>
      </c>
      <c r="H172" s="26"/>
      <c r="I172" s="26"/>
      <c r="J172" s="26"/>
      <c r="K172" s="26"/>
      <c r="L172" s="70"/>
      <c r="M172" s="70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17"/>
      <c r="AF172" s="44"/>
      <c r="AG172" s="57">
        <f t="shared" si="63"/>
        <v>0</v>
      </c>
      <c r="AH172" s="57">
        <f t="shared" si="64"/>
        <v>0</v>
      </c>
      <c r="AI172" s="57">
        <f t="shared" si="65"/>
        <v>0</v>
      </c>
    </row>
    <row r="173" spans="1:35" s="7" customFormat="1" ht="16.5">
      <c r="A173" s="15" t="s">
        <v>34</v>
      </c>
      <c r="B173" s="25"/>
      <c r="C173" s="25"/>
      <c r="D173" s="25"/>
      <c r="E173" s="25"/>
      <c r="F173" s="25"/>
      <c r="G173" s="25"/>
      <c r="H173" s="26"/>
      <c r="I173" s="26"/>
      <c r="J173" s="26"/>
      <c r="K173" s="26"/>
      <c r="L173" s="70"/>
      <c r="M173" s="70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17"/>
      <c r="AF173" s="44"/>
      <c r="AG173" s="57">
        <f t="shared" si="63"/>
        <v>0</v>
      </c>
      <c r="AH173" s="57">
        <f t="shared" si="64"/>
        <v>0</v>
      </c>
      <c r="AI173" s="57">
        <f t="shared" si="65"/>
        <v>0</v>
      </c>
    </row>
    <row r="174" spans="1:35" s="69" customFormat="1" ht="16.5">
      <c r="A174" s="65" t="s">
        <v>27</v>
      </c>
      <c r="B174" s="66">
        <f>B175+B176+B177+B179</f>
        <v>85.6</v>
      </c>
      <c r="C174" s="66">
        <f>C175+C176+C177+C179</f>
        <v>0</v>
      </c>
      <c r="D174" s="66">
        <f>D175+D176+D177+D179</f>
        <v>0</v>
      </c>
      <c r="E174" s="66">
        <f>E175+E176+E177+E179</f>
        <v>0</v>
      </c>
      <c r="F174" s="66">
        <f>E174/B174*100</f>
        <v>0</v>
      </c>
      <c r="G174" s="66" t="e">
        <f>D174/C174*100</f>
        <v>#DIV/0!</v>
      </c>
      <c r="H174" s="66">
        <f aca="true" t="shared" si="80" ref="H174:AE174">H175+H176+H177+H179</f>
        <v>0</v>
      </c>
      <c r="I174" s="66">
        <f t="shared" si="80"/>
        <v>0</v>
      </c>
      <c r="J174" s="66">
        <f t="shared" si="80"/>
        <v>0</v>
      </c>
      <c r="K174" s="66">
        <f t="shared" si="80"/>
        <v>0</v>
      </c>
      <c r="L174" s="66">
        <f t="shared" si="80"/>
        <v>0</v>
      </c>
      <c r="M174" s="66">
        <f t="shared" si="80"/>
        <v>0</v>
      </c>
      <c r="N174" s="66">
        <f t="shared" si="80"/>
        <v>85.6</v>
      </c>
      <c r="O174" s="66">
        <f t="shared" si="80"/>
        <v>0</v>
      </c>
      <c r="P174" s="66">
        <f t="shared" si="80"/>
        <v>0</v>
      </c>
      <c r="Q174" s="66">
        <f t="shared" si="80"/>
        <v>0</v>
      </c>
      <c r="R174" s="66">
        <f t="shared" si="80"/>
        <v>0</v>
      </c>
      <c r="S174" s="66">
        <f t="shared" si="80"/>
        <v>0</v>
      </c>
      <c r="T174" s="66">
        <f t="shared" si="80"/>
        <v>0</v>
      </c>
      <c r="U174" s="66">
        <f t="shared" si="80"/>
        <v>0</v>
      </c>
      <c r="V174" s="66">
        <f t="shared" si="80"/>
        <v>0</v>
      </c>
      <c r="W174" s="66">
        <f t="shared" si="80"/>
        <v>0</v>
      </c>
      <c r="X174" s="66">
        <f t="shared" si="80"/>
        <v>0</v>
      </c>
      <c r="Y174" s="66">
        <f t="shared" si="80"/>
        <v>0</v>
      </c>
      <c r="Z174" s="66">
        <f t="shared" si="80"/>
        <v>0</v>
      </c>
      <c r="AA174" s="66">
        <f t="shared" si="80"/>
        <v>0</v>
      </c>
      <c r="AB174" s="66">
        <f t="shared" si="80"/>
        <v>0</v>
      </c>
      <c r="AC174" s="66">
        <f t="shared" si="80"/>
        <v>0</v>
      </c>
      <c r="AD174" s="66">
        <f t="shared" si="80"/>
        <v>0</v>
      </c>
      <c r="AE174" s="66">
        <f t="shared" si="80"/>
        <v>0</v>
      </c>
      <c r="AF174" s="67"/>
      <c r="AG174" s="68">
        <f t="shared" si="63"/>
        <v>85.6</v>
      </c>
      <c r="AH174" s="68">
        <f t="shared" si="64"/>
        <v>0</v>
      </c>
      <c r="AI174" s="68">
        <f t="shared" si="65"/>
        <v>0</v>
      </c>
    </row>
    <row r="175" spans="1:35" s="69" customFormat="1" ht="16.5">
      <c r="A175" s="65" t="s">
        <v>18</v>
      </c>
      <c r="B175" s="66"/>
      <c r="C175" s="66"/>
      <c r="D175" s="66"/>
      <c r="E175" s="66"/>
      <c r="F175" s="66"/>
      <c r="G175" s="66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1"/>
      <c r="AF175" s="86"/>
      <c r="AG175" s="68">
        <f t="shared" si="63"/>
        <v>0</v>
      </c>
      <c r="AH175" s="68">
        <f t="shared" si="64"/>
        <v>0</v>
      </c>
      <c r="AI175" s="68">
        <f t="shared" si="65"/>
        <v>0</v>
      </c>
    </row>
    <row r="176" spans="1:35" s="69" customFormat="1" ht="16.5">
      <c r="A176" s="65" t="s">
        <v>22</v>
      </c>
      <c r="B176" s="66"/>
      <c r="C176" s="66"/>
      <c r="D176" s="66"/>
      <c r="E176" s="66"/>
      <c r="F176" s="66"/>
      <c r="G176" s="66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1"/>
      <c r="AF176" s="87"/>
      <c r="AG176" s="68">
        <f t="shared" si="63"/>
        <v>0</v>
      </c>
      <c r="AH176" s="68">
        <f t="shared" si="64"/>
        <v>0</v>
      </c>
      <c r="AI176" s="68">
        <f t="shared" si="65"/>
        <v>0</v>
      </c>
    </row>
    <row r="177" spans="1:35" s="69" customFormat="1" ht="16.5">
      <c r="A177" s="65" t="s">
        <v>17</v>
      </c>
      <c r="B177" s="66">
        <f>H177+J177+L177+N177+P177+R177+T177+V177+X177+Z177+AB177+AD177</f>
        <v>85.6</v>
      </c>
      <c r="C177" s="66">
        <f>H177+J177+L177</f>
        <v>0</v>
      </c>
      <c r="D177" s="66">
        <f>I177+K177+M177+O177+Q177+S177+U177+W177+Y177+AA177+AC177+AE177</f>
        <v>0</v>
      </c>
      <c r="E177" s="66">
        <f>I177+K177+M177+O177+Q177+S177+U177+W177+Y177+AA177+AC177+AE177</f>
        <v>0</v>
      </c>
      <c r="F177" s="66">
        <f>E177/B177*100</f>
        <v>0</v>
      </c>
      <c r="G177" s="66" t="e">
        <f>D177/C177*100</f>
        <v>#DIV/0!</v>
      </c>
      <c r="H177" s="70">
        <v>0</v>
      </c>
      <c r="I177" s="70">
        <v>0</v>
      </c>
      <c r="J177" s="70">
        <v>0</v>
      </c>
      <c r="K177" s="70">
        <v>0</v>
      </c>
      <c r="L177" s="70">
        <v>0</v>
      </c>
      <c r="M177" s="70">
        <v>0</v>
      </c>
      <c r="N177" s="70">
        <v>85.6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0</v>
      </c>
      <c r="V177" s="70">
        <v>0</v>
      </c>
      <c r="W177" s="70">
        <v>0</v>
      </c>
      <c r="X177" s="70">
        <v>0</v>
      </c>
      <c r="Y177" s="70">
        <v>0</v>
      </c>
      <c r="Z177" s="70">
        <v>0</v>
      </c>
      <c r="AA177" s="70">
        <v>0</v>
      </c>
      <c r="AB177" s="70">
        <v>0</v>
      </c>
      <c r="AC177" s="70">
        <v>0</v>
      </c>
      <c r="AD177" s="70">
        <v>0</v>
      </c>
      <c r="AE177" s="71">
        <v>0</v>
      </c>
      <c r="AF177" s="87"/>
      <c r="AG177" s="68">
        <f t="shared" si="63"/>
        <v>85.6</v>
      </c>
      <c r="AH177" s="68">
        <f t="shared" si="64"/>
        <v>0</v>
      </c>
      <c r="AI177" s="68">
        <f t="shared" si="65"/>
        <v>0</v>
      </c>
    </row>
    <row r="178" spans="1:35" s="69" customFormat="1" ht="16.5">
      <c r="A178" s="65" t="s">
        <v>23</v>
      </c>
      <c r="B178" s="66"/>
      <c r="C178" s="66"/>
      <c r="D178" s="66"/>
      <c r="E178" s="66"/>
      <c r="F178" s="66"/>
      <c r="G178" s="66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1"/>
      <c r="AF178" s="87"/>
      <c r="AG178" s="68">
        <f t="shared" si="63"/>
        <v>0</v>
      </c>
      <c r="AH178" s="68">
        <f t="shared" si="64"/>
        <v>0</v>
      </c>
      <c r="AI178" s="68">
        <f t="shared" si="65"/>
        <v>0</v>
      </c>
    </row>
    <row r="179" spans="1:35" s="69" customFormat="1" ht="16.5">
      <c r="A179" s="65" t="s">
        <v>19</v>
      </c>
      <c r="B179" s="66"/>
      <c r="C179" s="66"/>
      <c r="D179" s="66"/>
      <c r="E179" s="66"/>
      <c r="F179" s="66"/>
      <c r="G179" s="66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1"/>
      <c r="AF179" s="87"/>
      <c r="AG179" s="68">
        <f t="shared" si="63"/>
        <v>0</v>
      </c>
      <c r="AH179" s="68">
        <f t="shared" si="64"/>
        <v>0</v>
      </c>
      <c r="AI179" s="68">
        <f t="shared" si="65"/>
        <v>0</v>
      </c>
    </row>
    <row r="180" spans="1:35" s="7" customFormat="1" ht="16.5">
      <c r="A180" s="15" t="s">
        <v>35</v>
      </c>
      <c r="B180" s="25"/>
      <c r="C180" s="25"/>
      <c r="D180" s="25"/>
      <c r="E180" s="25"/>
      <c r="F180" s="25"/>
      <c r="G180" s="25"/>
      <c r="H180" s="26"/>
      <c r="I180" s="26"/>
      <c r="J180" s="26"/>
      <c r="K180" s="26"/>
      <c r="L180" s="70"/>
      <c r="M180" s="70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17"/>
      <c r="AF180" s="88"/>
      <c r="AG180" s="57">
        <f t="shared" si="63"/>
        <v>0</v>
      </c>
      <c r="AH180" s="57">
        <f t="shared" si="64"/>
        <v>0</v>
      </c>
      <c r="AI180" s="57">
        <f t="shared" si="65"/>
        <v>0</v>
      </c>
    </row>
    <row r="181" spans="1:35" s="7" customFormat="1" ht="16.5">
      <c r="A181" s="9" t="s">
        <v>27</v>
      </c>
      <c r="B181" s="25">
        <f>B182+B183+B184+B186</f>
        <v>6.4</v>
      </c>
      <c r="C181" s="25">
        <f>C182+C183+C184+C186</f>
        <v>0</v>
      </c>
      <c r="D181" s="25">
        <f>D182+D183+D184+D186</f>
        <v>0</v>
      </c>
      <c r="E181" s="25">
        <f>E182+E183+E184+E186</f>
        <v>0</v>
      </c>
      <c r="F181" s="25">
        <f>E181/B181*100</f>
        <v>0</v>
      </c>
      <c r="G181" s="25" t="e">
        <f>D181/C181*100</f>
        <v>#DIV/0!</v>
      </c>
      <c r="H181" s="25">
        <f aca="true" t="shared" si="81" ref="H181:AE181">H182+H183+H184+H186</f>
        <v>0</v>
      </c>
      <c r="I181" s="25">
        <f t="shared" si="81"/>
        <v>0</v>
      </c>
      <c r="J181" s="25">
        <f t="shared" si="81"/>
        <v>0</v>
      </c>
      <c r="K181" s="25">
        <f t="shared" si="81"/>
        <v>0</v>
      </c>
      <c r="L181" s="66">
        <f t="shared" si="81"/>
        <v>0</v>
      </c>
      <c r="M181" s="66">
        <f t="shared" si="81"/>
        <v>0</v>
      </c>
      <c r="N181" s="25">
        <f t="shared" si="81"/>
        <v>0</v>
      </c>
      <c r="O181" s="25">
        <f t="shared" si="81"/>
        <v>0</v>
      </c>
      <c r="P181" s="25">
        <f t="shared" si="81"/>
        <v>0</v>
      </c>
      <c r="Q181" s="25">
        <f t="shared" si="81"/>
        <v>0</v>
      </c>
      <c r="R181" s="25">
        <f t="shared" si="81"/>
        <v>0</v>
      </c>
      <c r="S181" s="25">
        <f t="shared" si="81"/>
        <v>0</v>
      </c>
      <c r="T181" s="25">
        <f t="shared" si="81"/>
        <v>0</v>
      </c>
      <c r="U181" s="25">
        <f t="shared" si="81"/>
        <v>0</v>
      </c>
      <c r="V181" s="25">
        <f t="shared" si="81"/>
        <v>6.4</v>
      </c>
      <c r="W181" s="25">
        <f t="shared" si="81"/>
        <v>0</v>
      </c>
      <c r="X181" s="25">
        <f t="shared" si="81"/>
        <v>0</v>
      </c>
      <c r="Y181" s="25">
        <f t="shared" si="81"/>
        <v>0</v>
      </c>
      <c r="Z181" s="25">
        <f t="shared" si="81"/>
        <v>0</v>
      </c>
      <c r="AA181" s="25">
        <f t="shared" si="81"/>
        <v>0</v>
      </c>
      <c r="AB181" s="25">
        <f t="shared" si="81"/>
        <v>0</v>
      </c>
      <c r="AC181" s="25">
        <f t="shared" si="81"/>
        <v>0</v>
      </c>
      <c r="AD181" s="25">
        <f t="shared" si="81"/>
        <v>0</v>
      </c>
      <c r="AE181" s="25">
        <f t="shared" si="81"/>
        <v>0</v>
      </c>
      <c r="AF181" s="86"/>
      <c r="AG181" s="57">
        <f t="shared" si="63"/>
        <v>6.4</v>
      </c>
      <c r="AH181" s="57">
        <f t="shared" si="64"/>
        <v>0</v>
      </c>
      <c r="AI181" s="57">
        <f t="shared" si="65"/>
        <v>0</v>
      </c>
    </row>
    <row r="182" spans="1:35" s="7" customFormat="1" ht="16.5">
      <c r="A182" s="9" t="s">
        <v>18</v>
      </c>
      <c r="B182" s="25"/>
      <c r="C182" s="25"/>
      <c r="D182" s="25"/>
      <c r="E182" s="25"/>
      <c r="F182" s="25"/>
      <c r="G182" s="25"/>
      <c r="H182" s="26"/>
      <c r="I182" s="26"/>
      <c r="J182" s="26"/>
      <c r="K182" s="26"/>
      <c r="L182" s="70"/>
      <c r="M182" s="70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17"/>
      <c r="AF182" s="97"/>
      <c r="AG182" s="57">
        <f t="shared" si="63"/>
        <v>0</v>
      </c>
      <c r="AH182" s="57">
        <f t="shared" si="64"/>
        <v>0</v>
      </c>
      <c r="AI182" s="57">
        <f t="shared" si="65"/>
        <v>0</v>
      </c>
    </row>
    <row r="183" spans="1:35" s="7" customFormat="1" ht="16.5">
      <c r="A183" s="9" t="s">
        <v>22</v>
      </c>
      <c r="B183" s="25"/>
      <c r="C183" s="25"/>
      <c r="D183" s="25"/>
      <c r="E183" s="25"/>
      <c r="F183" s="25"/>
      <c r="G183" s="25"/>
      <c r="H183" s="26"/>
      <c r="I183" s="26"/>
      <c r="J183" s="26"/>
      <c r="K183" s="26"/>
      <c r="L183" s="70"/>
      <c r="M183" s="70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17"/>
      <c r="AF183" s="97"/>
      <c r="AG183" s="57">
        <f t="shared" si="63"/>
        <v>0</v>
      </c>
      <c r="AH183" s="57">
        <f t="shared" si="64"/>
        <v>0</v>
      </c>
      <c r="AI183" s="57">
        <f t="shared" si="65"/>
        <v>0</v>
      </c>
    </row>
    <row r="184" spans="1:35" s="7" customFormat="1" ht="16.5">
      <c r="A184" s="9" t="s">
        <v>17</v>
      </c>
      <c r="B184" s="25">
        <f>H184+J184+L184+N184+P184+R184+T184+V184+X184+Z184+AB184+AD184</f>
        <v>6.4</v>
      </c>
      <c r="C184" s="25">
        <f>H184+J184+L184</f>
        <v>0</v>
      </c>
      <c r="D184" s="25">
        <f>I184+K184+M184+O184+Q184+S184+U184+W184+Y184</f>
        <v>0</v>
      </c>
      <c r="E184" s="25">
        <f>I184+K184+M184+O184+Q184+S184+U184+W184+Y184+AA184+AC184+AE184</f>
        <v>0</v>
      </c>
      <c r="F184" s="25">
        <f>E184/B184*100</f>
        <v>0</v>
      </c>
      <c r="G184" s="25" t="e">
        <f>D184/C184*100</f>
        <v>#DIV/0!</v>
      </c>
      <c r="H184" s="26">
        <v>0</v>
      </c>
      <c r="I184" s="26">
        <v>0</v>
      </c>
      <c r="J184" s="26">
        <v>0</v>
      </c>
      <c r="K184" s="26">
        <v>0</v>
      </c>
      <c r="L184" s="70">
        <v>0</v>
      </c>
      <c r="M184" s="70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6.4</v>
      </c>
      <c r="W184" s="26">
        <v>0</v>
      </c>
      <c r="X184" s="26">
        <v>0</v>
      </c>
      <c r="Y184" s="26">
        <v>0</v>
      </c>
      <c r="Z184" s="26">
        <v>0</v>
      </c>
      <c r="AA184" s="26">
        <v>0</v>
      </c>
      <c r="AB184" s="26">
        <v>0</v>
      </c>
      <c r="AC184" s="26">
        <v>0</v>
      </c>
      <c r="AD184" s="26">
        <v>0</v>
      </c>
      <c r="AE184" s="17">
        <v>0</v>
      </c>
      <c r="AF184" s="98"/>
      <c r="AG184" s="57">
        <f t="shared" si="63"/>
        <v>6.4</v>
      </c>
      <c r="AH184" s="57">
        <f t="shared" si="64"/>
        <v>0</v>
      </c>
      <c r="AI184" s="57">
        <f t="shared" si="65"/>
        <v>0</v>
      </c>
    </row>
    <row r="185" spans="1:35" s="7" customFormat="1" ht="16.5">
      <c r="A185" s="9" t="s">
        <v>23</v>
      </c>
      <c r="B185" s="25"/>
      <c r="C185" s="25"/>
      <c r="D185" s="25"/>
      <c r="E185" s="25"/>
      <c r="F185" s="25"/>
      <c r="G185" s="25"/>
      <c r="H185" s="26"/>
      <c r="I185" s="26"/>
      <c r="J185" s="26"/>
      <c r="K185" s="26"/>
      <c r="L185" s="70"/>
      <c r="M185" s="70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17"/>
      <c r="AF185" s="44"/>
      <c r="AG185" s="50">
        <f t="shared" si="63"/>
        <v>0</v>
      </c>
      <c r="AH185" s="50">
        <f t="shared" si="64"/>
        <v>0</v>
      </c>
      <c r="AI185" s="50">
        <f t="shared" si="65"/>
        <v>0</v>
      </c>
    </row>
    <row r="186" spans="1:35" s="7" customFormat="1" ht="16.5">
      <c r="A186" s="9" t="s">
        <v>19</v>
      </c>
      <c r="B186" s="25"/>
      <c r="C186" s="25"/>
      <c r="D186" s="25"/>
      <c r="E186" s="25"/>
      <c r="F186" s="25"/>
      <c r="G186" s="25"/>
      <c r="H186" s="26"/>
      <c r="I186" s="26"/>
      <c r="J186" s="26"/>
      <c r="K186" s="26"/>
      <c r="L186" s="70"/>
      <c r="M186" s="70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17"/>
      <c r="AF186" s="44"/>
      <c r="AG186" s="50">
        <f t="shared" si="63"/>
        <v>0</v>
      </c>
      <c r="AH186" s="50">
        <f t="shared" si="64"/>
        <v>0</v>
      </c>
      <c r="AI186" s="50">
        <f t="shared" si="65"/>
        <v>0</v>
      </c>
    </row>
    <row r="187" spans="1:35" s="7" customFormat="1" ht="33">
      <c r="A187" s="14" t="s">
        <v>66</v>
      </c>
      <c r="B187" s="25"/>
      <c r="C187" s="25"/>
      <c r="D187" s="25"/>
      <c r="E187" s="25"/>
      <c r="F187" s="25"/>
      <c r="G187" s="25"/>
      <c r="H187" s="26"/>
      <c r="I187" s="26"/>
      <c r="J187" s="26"/>
      <c r="K187" s="26"/>
      <c r="L187" s="70"/>
      <c r="M187" s="70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17"/>
      <c r="AF187" s="44"/>
      <c r="AG187" s="50">
        <f t="shared" si="63"/>
        <v>0</v>
      </c>
      <c r="AH187" s="50">
        <f t="shared" si="64"/>
        <v>0</v>
      </c>
      <c r="AI187" s="50">
        <f t="shared" si="65"/>
        <v>0</v>
      </c>
    </row>
    <row r="188" spans="1:35" s="7" customFormat="1" ht="16.5">
      <c r="A188" s="9" t="s">
        <v>20</v>
      </c>
      <c r="B188" s="25">
        <f>B189+B190+B191+B193</f>
        <v>438.5</v>
      </c>
      <c r="C188" s="25">
        <f>C189+C190+C191+C193</f>
        <v>56.724</v>
      </c>
      <c r="D188" s="25">
        <f>D189+D190+D191+D193</f>
        <v>87.326</v>
      </c>
      <c r="E188" s="25">
        <f>E189+E190+E191+E193</f>
        <v>87.326</v>
      </c>
      <c r="F188" s="25">
        <f aca="true" t="shared" si="82" ref="F188:F193">E188/B188*100</f>
        <v>19.914709236031925</v>
      </c>
      <c r="G188" s="25">
        <f aca="true" t="shared" si="83" ref="G188:G193">D188/C188*100</f>
        <v>153.94894577251253</v>
      </c>
      <c r="H188" s="25">
        <f aca="true" t="shared" si="84" ref="H188:AE188">H189+H190+H191+H193</f>
        <v>0</v>
      </c>
      <c r="I188" s="25">
        <f t="shared" si="84"/>
        <v>0</v>
      </c>
      <c r="J188" s="25">
        <f t="shared" si="84"/>
        <v>56.724</v>
      </c>
      <c r="K188" s="25">
        <f t="shared" si="84"/>
        <v>56.724</v>
      </c>
      <c r="L188" s="66">
        <f t="shared" si="84"/>
        <v>180.602</v>
      </c>
      <c r="M188" s="66">
        <f t="shared" si="84"/>
        <v>30.602</v>
      </c>
      <c r="N188" s="25">
        <f t="shared" si="84"/>
        <v>0</v>
      </c>
      <c r="O188" s="25">
        <f t="shared" si="84"/>
        <v>0</v>
      </c>
      <c r="P188" s="25">
        <f t="shared" si="84"/>
        <v>108</v>
      </c>
      <c r="Q188" s="25">
        <f t="shared" si="84"/>
        <v>0</v>
      </c>
      <c r="R188" s="25">
        <f t="shared" si="84"/>
        <v>3.358</v>
      </c>
      <c r="S188" s="25">
        <f t="shared" si="84"/>
        <v>0</v>
      </c>
      <c r="T188" s="25">
        <f t="shared" si="84"/>
        <v>0</v>
      </c>
      <c r="U188" s="25">
        <f t="shared" si="84"/>
        <v>0</v>
      </c>
      <c r="V188" s="25">
        <f t="shared" si="84"/>
        <v>2</v>
      </c>
      <c r="W188" s="25">
        <f t="shared" si="84"/>
        <v>0</v>
      </c>
      <c r="X188" s="25">
        <f t="shared" si="84"/>
        <v>3.358</v>
      </c>
      <c r="Y188" s="25">
        <f t="shared" si="84"/>
        <v>0</v>
      </c>
      <c r="Z188" s="25">
        <f t="shared" si="84"/>
        <v>81.1</v>
      </c>
      <c r="AA188" s="25">
        <f t="shared" si="84"/>
        <v>0</v>
      </c>
      <c r="AB188" s="25">
        <f t="shared" si="84"/>
        <v>3.358</v>
      </c>
      <c r="AC188" s="25">
        <f t="shared" si="84"/>
        <v>0</v>
      </c>
      <c r="AD188" s="25">
        <f t="shared" si="84"/>
        <v>0</v>
      </c>
      <c r="AE188" s="25">
        <f t="shared" si="84"/>
        <v>0</v>
      </c>
      <c r="AF188" s="44"/>
      <c r="AG188" s="50">
        <f t="shared" si="63"/>
        <v>438.50000000000006</v>
      </c>
      <c r="AH188" s="50">
        <f t="shared" si="64"/>
        <v>56.724</v>
      </c>
      <c r="AI188" s="50">
        <f t="shared" si="65"/>
        <v>56.724</v>
      </c>
    </row>
    <row r="189" spans="1:35" s="7" customFormat="1" ht="16.5">
      <c r="A189" s="9" t="s">
        <v>18</v>
      </c>
      <c r="B189" s="25">
        <f>B196+B203+B210+B217+B224</f>
        <v>0</v>
      </c>
      <c r="C189" s="25">
        <f>H189+J189+L189++N189+P189</f>
        <v>0</v>
      </c>
      <c r="D189" s="25">
        <f>I189+K189+M189+O189+Q189</f>
        <v>0</v>
      </c>
      <c r="E189" s="25">
        <f>I189+K189+M189+O189+Q189+S189+U189+W189+Y189+AA189+AC189+AE189</f>
        <v>0</v>
      </c>
      <c r="F189" s="25" t="e">
        <f t="shared" si="82"/>
        <v>#DIV/0!</v>
      </c>
      <c r="G189" s="25" t="e">
        <f t="shared" si="83"/>
        <v>#DIV/0!</v>
      </c>
      <c r="H189" s="25">
        <f aca="true" t="shared" si="85" ref="H189:AE189">H196+H203+H210+H217+H224</f>
        <v>0</v>
      </c>
      <c r="I189" s="25">
        <v>0</v>
      </c>
      <c r="J189" s="25">
        <f t="shared" si="85"/>
        <v>0</v>
      </c>
      <c r="K189" s="25">
        <v>0</v>
      </c>
      <c r="L189" s="66">
        <f t="shared" si="85"/>
        <v>0</v>
      </c>
      <c r="M189" s="66">
        <v>0</v>
      </c>
      <c r="N189" s="25">
        <f t="shared" si="85"/>
        <v>0</v>
      </c>
      <c r="O189" s="25">
        <v>0</v>
      </c>
      <c r="P189" s="25">
        <f t="shared" si="85"/>
        <v>0</v>
      </c>
      <c r="Q189" s="25"/>
      <c r="R189" s="25">
        <f t="shared" si="85"/>
        <v>0</v>
      </c>
      <c r="S189" s="25"/>
      <c r="T189" s="25">
        <f t="shared" si="85"/>
        <v>0</v>
      </c>
      <c r="U189" s="25"/>
      <c r="V189" s="25">
        <f t="shared" si="85"/>
        <v>0</v>
      </c>
      <c r="W189" s="25"/>
      <c r="X189" s="25">
        <f t="shared" si="85"/>
        <v>0</v>
      </c>
      <c r="Y189" s="25"/>
      <c r="Z189" s="25">
        <f t="shared" si="85"/>
        <v>0</v>
      </c>
      <c r="AA189" s="25"/>
      <c r="AB189" s="25">
        <f t="shared" si="85"/>
        <v>0</v>
      </c>
      <c r="AC189" s="25"/>
      <c r="AD189" s="25">
        <f t="shared" si="85"/>
        <v>0</v>
      </c>
      <c r="AE189" s="18">
        <f t="shared" si="85"/>
        <v>0</v>
      </c>
      <c r="AF189" s="44"/>
      <c r="AG189" s="50">
        <f t="shared" si="63"/>
        <v>0</v>
      </c>
      <c r="AH189" s="50">
        <f t="shared" si="64"/>
        <v>0</v>
      </c>
      <c r="AI189" s="50">
        <f t="shared" si="65"/>
        <v>0</v>
      </c>
    </row>
    <row r="190" spans="1:35" s="7" customFormat="1" ht="16.5">
      <c r="A190" s="9" t="s">
        <v>22</v>
      </c>
      <c r="B190" s="25">
        <f>B197++B204+B211+B218+B225</f>
        <v>0</v>
      </c>
      <c r="C190" s="25">
        <f>H190+J190+L190++N190+P190</f>
        <v>0</v>
      </c>
      <c r="D190" s="25">
        <f>I190+K190+M190+O190+Q190</f>
        <v>0</v>
      </c>
      <c r="E190" s="25">
        <f>I190+K190+M190+O190+Q190+S190+U190+W190+Y190+AA190+AC190+AE190</f>
        <v>0</v>
      </c>
      <c r="F190" s="25" t="e">
        <f t="shared" si="82"/>
        <v>#DIV/0!</v>
      </c>
      <c r="G190" s="25" t="e">
        <f t="shared" si="83"/>
        <v>#DIV/0!</v>
      </c>
      <c r="H190" s="25">
        <f aca="true" t="shared" si="86" ref="H190:AE190">H197++H204+H211+H218+H225</f>
        <v>0</v>
      </c>
      <c r="I190" s="25">
        <v>0</v>
      </c>
      <c r="J190" s="25">
        <f t="shared" si="86"/>
        <v>0</v>
      </c>
      <c r="K190" s="25">
        <v>0</v>
      </c>
      <c r="L190" s="66">
        <f t="shared" si="86"/>
        <v>0</v>
      </c>
      <c r="M190" s="66">
        <v>0</v>
      </c>
      <c r="N190" s="25">
        <f t="shared" si="86"/>
        <v>0</v>
      </c>
      <c r="O190" s="25">
        <v>0</v>
      </c>
      <c r="P190" s="25">
        <f t="shared" si="86"/>
        <v>0</v>
      </c>
      <c r="Q190" s="25"/>
      <c r="R190" s="25">
        <f t="shared" si="86"/>
        <v>0</v>
      </c>
      <c r="S190" s="25"/>
      <c r="T190" s="25">
        <f t="shared" si="86"/>
        <v>0</v>
      </c>
      <c r="U190" s="25"/>
      <c r="V190" s="25">
        <f t="shared" si="86"/>
        <v>0</v>
      </c>
      <c r="W190" s="25"/>
      <c r="X190" s="25">
        <f t="shared" si="86"/>
        <v>0</v>
      </c>
      <c r="Y190" s="25"/>
      <c r="Z190" s="25">
        <f t="shared" si="86"/>
        <v>0</v>
      </c>
      <c r="AA190" s="25"/>
      <c r="AB190" s="25">
        <f t="shared" si="86"/>
        <v>0</v>
      </c>
      <c r="AC190" s="25"/>
      <c r="AD190" s="25">
        <f t="shared" si="86"/>
        <v>0</v>
      </c>
      <c r="AE190" s="18">
        <f t="shared" si="86"/>
        <v>0</v>
      </c>
      <c r="AF190" s="44"/>
      <c r="AG190" s="50">
        <f t="shared" si="63"/>
        <v>0</v>
      </c>
      <c r="AH190" s="50">
        <f t="shared" si="64"/>
        <v>0</v>
      </c>
      <c r="AI190" s="50">
        <f t="shared" si="65"/>
        <v>0</v>
      </c>
    </row>
    <row r="191" spans="1:35" s="7" customFormat="1" ht="16.5">
      <c r="A191" s="9" t="s">
        <v>17</v>
      </c>
      <c r="B191" s="25">
        <f>B198+B205+B212+B219+B226</f>
        <v>438.5</v>
      </c>
      <c r="C191" s="25">
        <f>H191+J191</f>
        <v>56.724</v>
      </c>
      <c r="D191" s="25">
        <f>I191+K191+M191+O191+Q191</f>
        <v>87.326</v>
      </c>
      <c r="E191" s="25">
        <f>I191+K191+M191+O191+Q191+S191+U191+W191+Y191+AA191+AC191+AE191</f>
        <v>87.326</v>
      </c>
      <c r="F191" s="25">
        <f t="shared" si="82"/>
        <v>19.914709236031925</v>
      </c>
      <c r="G191" s="25">
        <f t="shared" si="83"/>
        <v>153.94894577251253</v>
      </c>
      <c r="H191" s="25">
        <f>H198+H205+H212+H219+H226</f>
        <v>0</v>
      </c>
      <c r="I191" s="25">
        <f aca="true" t="shared" si="87" ref="I191:AE191">I198+I205+I212+I219+I226</f>
        <v>0</v>
      </c>
      <c r="J191" s="25">
        <f t="shared" si="87"/>
        <v>56.724</v>
      </c>
      <c r="K191" s="25">
        <f t="shared" si="87"/>
        <v>56.724</v>
      </c>
      <c r="L191" s="66">
        <f t="shared" si="87"/>
        <v>180.602</v>
      </c>
      <c r="M191" s="66">
        <f t="shared" si="87"/>
        <v>30.602</v>
      </c>
      <c r="N191" s="25">
        <f t="shared" si="87"/>
        <v>0</v>
      </c>
      <c r="O191" s="25">
        <f t="shared" si="87"/>
        <v>0</v>
      </c>
      <c r="P191" s="25">
        <f t="shared" si="87"/>
        <v>108</v>
      </c>
      <c r="Q191" s="25">
        <f t="shared" si="87"/>
        <v>0</v>
      </c>
      <c r="R191" s="25">
        <f t="shared" si="87"/>
        <v>3.358</v>
      </c>
      <c r="S191" s="25">
        <f t="shared" si="87"/>
        <v>0</v>
      </c>
      <c r="T191" s="25">
        <f t="shared" si="87"/>
        <v>0</v>
      </c>
      <c r="U191" s="25">
        <f t="shared" si="87"/>
        <v>0</v>
      </c>
      <c r="V191" s="25">
        <f t="shared" si="87"/>
        <v>2</v>
      </c>
      <c r="W191" s="25">
        <f t="shared" si="87"/>
        <v>0</v>
      </c>
      <c r="X191" s="25">
        <f t="shared" si="87"/>
        <v>3.358</v>
      </c>
      <c r="Y191" s="25">
        <f t="shared" si="87"/>
        <v>0</v>
      </c>
      <c r="Z191" s="25">
        <f t="shared" si="87"/>
        <v>81.1</v>
      </c>
      <c r="AA191" s="25">
        <f t="shared" si="87"/>
        <v>0</v>
      </c>
      <c r="AB191" s="25">
        <f t="shared" si="87"/>
        <v>3.358</v>
      </c>
      <c r="AC191" s="25">
        <f t="shared" si="87"/>
        <v>0</v>
      </c>
      <c r="AD191" s="25">
        <f t="shared" si="87"/>
        <v>0</v>
      </c>
      <c r="AE191" s="25">
        <f t="shared" si="87"/>
        <v>0</v>
      </c>
      <c r="AF191" s="44"/>
      <c r="AG191" s="50">
        <f t="shared" si="63"/>
        <v>438.50000000000006</v>
      </c>
      <c r="AH191" s="50">
        <f t="shared" si="64"/>
        <v>56.724</v>
      </c>
      <c r="AI191" s="50">
        <f t="shared" si="65"/>
        <v>56.724</v>
      </c>
    </row>
    <row r="192" spans="1:35" s="7" customFormat="1" ht="16.5">
      <c r="A192" s="9" t="s">
        <v>23</v>
      </c>
      <c r="B192" s="25">
        <f>B199+B206+B213+B220+B227</f>
        <v>0</v>
      </c>
      <c r="C192" s="25">
        <f>H192+J192+L192++N192+P192</f>
        <v>0</v>
      </c>
      <c r="D192" s="25">
        <f>I192+K192+M192+O192+Q192</f>
        <v>0</v>
      </c>
      <c r="E192" s="25">
        <f>I192+K192+M192+O192+Q192+S192+U192+W192+Y192+AA192+AC192+AE192</f>
        <v>0</v>
      </c>
      <c r="F192" s="25" t="e">
        <f t="shared" si="82"/>
        <v>#DIV/0!</v>
      </c>
      <c r="G192" s="25" t="e">
        <f t="shared" si="83"/>
        <v>#DIV/0!</v>
      </c>
      <c r="H192" s="25">
        <f aca="true" t="shared" si="88" ref="H192:AE192">H199+H206+H213+H220+H227</f>
        <v>0</v>
      </c>
      <c r="I192" s="25">
        <v>0</v>
      </c>
      <c r="J192" s="25">
        <f t="shared" si="88"/>
        <v>0</v>
      </c>
      <c r="K192" s="25">
        <v>0</v>
      </c>
      <c r="L192" s="66">
        <f t="shared" si="88"/>
        <v>0</v>
      </c>
      <c r="M192" s="66">
        <v>0</v>
      </c>
      <c r="N192" s="25">
        <f t="shared" si="88"/>
        <v>0</v>
      </c>
      <c r="O192" s="25">
        <v>0</v>
      </c>
      <c r="P192" s="25">
        <f t="shared" si="88"/>
        <v>0</v>
      </c>
      <c r="Q192" s="25"/>
      <c r="R192" s="25">
        <f t="shared" si="88"/>
        <v>0</v>
      </c>
      <c r="S192" s="25"/>
      <c r="T192" s="25">
        <f t="shared" si="88"/>
        <v>0</v>
      </c>
      <c r="U192" s="25"/>
      <c r="V192" s="25">
        <f t="shared" si="88"/>
        <v>0</v>
      </c>
      <c r="W192" s="25"/>
      <c r="X192" s="25">
        <f t="shared" si="88"/>
        <v>0</v>
      </c>
      <c r="Y192" s="25"/>
      <c r="Z192" s="25">
        <f t="shared" si="88"/>
        <v>0</v>
      </c>
      <c r="AA192" s="25"/>
      <c r="AB192" s="25">
        <f t="shared" si="88"/>
        <v>0</v>
      </c>
      <c r="AC192" s="25"/>
      <c r="AD192" s="25">
        <f t="shared" si="88"/>
        <v>0</v>
      </c>
      <c r="AE192" s="18">
        <f t="shared" si="88"/>
        <v>0</v>
      </c>
      <c r="AF192" s="44"/>
      <c r="AG192" s="50">
        <f t="shared" si="63"/>
        <v>0</v>
      </c>
      <c r="AH192" s="50">
        <f t="shared" si="64"/>
        <v>0</v>
      </c>
      <c r="AI192" s="50">
        <f t="shared" si="65"/>
        <v>0</v>
      </c>
    </row>
    <row r="193" spans="1:35" s="7" customFormat="1" ht="16.5">
      <c r="A193" s="9" t="s">
        <v>19</v>
      </c>
      <c r="B193" s="25">
        <f>B200+B207+B214+B221+B228</f>
        <v>0</v>
      </c>
      <c r="C193" s="25">
        <f>H193+J193+L193++N193+P193</f>
        <v>0</v>
      </c>
      <c r="D193" s="25">
        <f>I193+K193+M193+O193+Q193</f>
        <v>0</v>
      </c>
      <c r="E193" s="25">
        <f>I193+K193+M193+O193+Q193+S193+U193+W193+Y193+AA193+AC193+AE193</f>
        <v>0</v>
      </c>
      <c r="F193" s="25" t="e">
        <f t="shared" si="82"/>
        <v>#DIV/0!</v>
      </c>
      <c r="G193" s="25" t="e">
        <f t="shared" si="83"/>
        <v>#DIV/0!</v>
      </c>
      <c r="H193" s="25">
        <f aca="true" t="shared" si="89" ref="H193:AE193">H200+H207+H214+H221+H228</f>
        <v>0</v>
      </c>
      <c r="I193" s="25">
        <v>0</v>
      </c>
      <c r="J193" s="25">
        <f t="shared" si="89"/>
        <v>0</v>
      </c>
      <c r="K193" s="25">
        <v>0</v>
      </c>
      <c r="L193" s="66">
        <f t="shared" si="89"/>
        <v>0</v>
      </c>
      <c r="M193" s="66">
        <v>0</v>
      </c>
      <c r="N193" s="25">
        <f t="shared" si="89"/>
        <v>0</v>
      </c>
      <c r="O193" s="25">
        <v>0</v>
      </c>
      <c r="P193" s="25">
        <f t="shared" si="89"/>
        <v>0</v>
      </c>
      <c r="Q193" s="25"/>
      <c r="R193" s="25">
        <f t="shared" si="89"/>
        <v>0</v>
      </c>
      <c r="S193" s="25"/>
      <c r="T193" s="25">
        <f t="shared" si="89"/>
        <v>0</v>
      </c>
      <c r="U193" s="25"/>
      <c r="V193" s="25">
        <f t="shared" si="89"/>
        <v>0</v>
      </c>
      <c r="W193" s="25"/>
      <c r="X193" s="25">
        <f t="shared" si="89"/>
        <v>0</v>
      </c>
      <c r="Y193" s="25"/>
      <c r="Z193" s="25">
        <f t="shared" si="89"/>
        <v>0</v>
      </c>
      <c r="AA193" s="25"/>
      <c r="AB193" s="25">
        <f t="shared" si="89"/>
        <v>0</v>
      </c>
      <c r="AC193" s="25"/>
      <c r="AD193" s="25">
        <f t="shared" si="89"/>
        <v>0</v>
      </c>
      <c r="AE193" s="18">
        <f t="shared" si="89"/>
        <v>0</v>
      </c>
      <c r="AF193" s="44"/>
      <c r="AG193" s="50">
        <f t="shared" si="63"/>
        <v>0</v>
      </c>
      <c r="AH193" s="50">
        <f t="shared" si="64"/>
        <v>0</v>
      </c>
      <c r="AI193" s="50">
        <f t="shared" si="65"/>
        <v>0</v>
      </c>
    </row>
    <row r="194" spans="1:35" s="7" customFormat="1" ht="33">
      <c r="A194" s="14" t="s">
        <v>67</v>
      </c>
      <c r="B194" s="25"/>
      <c r="C194" s="25"/>
      <c r="D194" s="25"/>
      <c r="E194" s="25"/>
      <c r="F194" s="25"/>
      <c r="G194" s="25"/>
      <c r="H194" s="26"/>
      <c r="I194" s="26"/>
      <c r="J194" s="26"/>
      <c r="K194" s="26"/>
      <c r="L194" s="70"/>
      <c r="M194" s="70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17"/>
      <c r="AF194" s="96"/>
      <c r="AG194" s="50">
        <f t="shared" si="63"/>
        <v>0</v>
      </c>
      <c r="AH194" s="50">
        <f t="shared" si="64"/>
        <v>0</v>
      </c>
      <c r="AI194" s="50">
        <f t="shared" si="65"/>
        <v>0</v>
      </c>
    </row>
    <row r="195" spans="1:35" s="7" customFormat="1" ht="16.5">
      <c r="A195" s="9" t="s">
        <v>20</v>
      </c>
      <c r="B195" s="25">
        <f>B196+B197+B198+B199+B200</f>
        <v>109</v>
      </c>
      <c r="C195" s="25">
        <f>C196+C197+C198+C199+C200</f>
        <v>1</v>
      </c>
      <c r="D195" s="25">
        <f>D196+D197+D198+D199+D200</f>
        <v>1</v>
      </c>
      <c r="E195" s="25">
        <f>E196+E197+E198+E199+E200</f>
        <v>1</v>
      </c>
      <c r="F195" s="25">
        <f>E195/B195*100</f>
        <v>0.9174311926605505</v>
      </c>
      <c r="G195" s="25">
        <f>D195/C195*100</f>
        <v>100</v>
      </c>
      <c r="H195" s="25">
        <f aca="true" t="shared" si="90" ref="H195:AE195">H196+H197+H198+H199+H200</f>
        <v>0</v>
      </c>
      <c r="I195" s="25">
        <f t="shared" si="90"/>
        <v>0</v>
      </c>
      <c r="J195" s="25">
        <f t="shared" si="90"/>
        <v>1</v>
      </c>
      <c r="K195" s="25">
        <f t="shared" si="90"/>
        <v>1</v>
      </c>
      <c r="L195" s="66">
        <f t="shared" si="90"/>
        <v>0</v>
      </c>
      <c r="M195" s="66">
        <f t="shared" si="90"/>
        <v>0</v>
      </c>
      <c r="N195" s="25">
        <f t="shared" si="90"/>
        <v>0</v>
      </c>
      <c r="O195" s="25">
        <f t="shared" si="90"/>
        <v>0</v>
      </c>
      <c r="P195" s="25">
        <f t="shared" si="90"/>
        <v>108</v>
      </c>
      <c r="Q195" s="25">
        <f t="shared" si="90"/>
        <v>0</v>
      </c>
      <c r="R195" s="25">
        <f t="shared" si="90"/>
        <v>0</v>
      </c>
      <c r="S195" s="25">
        <f t="shared" si="90"/>
        <v>0</v>
      </c>
      <c r="T195" s="25">
        <f t="shared" si="90"/>
        <v>0</v>
      </c>
      <c r="U195" s="25">
        <f t="shared" si="90"/>
        <v>0</v>
      </c>
      <c r="V195" s="25">
        <f t="shared" si="90"/>
        <v>0</v>
      </c>
      <c r="W195" s="25">
        <f t="shared" si="90"/>
        <v>0</v>
      </c>
      <c r="X195" s="25">
        <f t="shared" si="90"/>
        <v>0</v>
      </c>
      <c r="Y195" s="25">
        <f t="shared" si="90"/>
        <v>0</v>
      </c>
      <c r="Z195" s="25">
        <f t="shared" si="90"/>
        <v>0</v>
      </c>
      <c r="AA195" s="25">
        <f t="shared" si="90"/>
        <v>0</v>
      </c>
      <c r="AB195" s="25">
        <f t="shared" si="90"/>
        <v>0</v>
      </c>
      <c r="AC195" s="25">
        <f t="shared" si="90"/>
        <v>0</v>
      </c>
      <c r="AD195" s="25">
        <f t="shared" si="90"/>
        <v>0</v>
      </c>
      <c r="AE195" s="25">
        <f t="shared" si="90"/>
        <v>0</v>
      </c>
      <c r="AF195" s="108"/>
      <c r="AG195" s="57">
        <f t="shared" si="63"/>
        <v>109</v>
      </c>
      <c r="AH195" s="57">
        <f t="shared" si="64"/>
        <v>1</v>
      </c>
      <c r="AI195" s="57">
        <f t="shared" si="65"/>
        <v>1</v>
      </c>
    </row>
    <row r="196" spans="1:35" s="7" customFormat="1" ht="16.5">
      <c r="A196" s="9" t="s">
        <v>18</v>
      </c>
      <c r="B196" s="25"/>
      <c r="C196" s="25"/>
      <c r="D196" s="25"/>
      <c r="E196" s="25"/>
      <c r="F196" s="25"/>
      <c r="G196" s="25"/>
      <c r="H196" s="26"/>
      <c r="I196" s="26"/>
      <c r="J196" s="26"/>
      <c r="K196" s="26"/>
      <c r="L196" s="70"/>
      <c r="M196" s="70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17"/>
      <c r="AF196" s="108"/>
      <c r="AG196" s="57">
        <f t="shared" si="63"/>
        <v>0</v>
      </c>
      <c r="AH196" s="57">
        <f t="shared" si="64"/>
        <v>0</v>
      </c>
      <c r="AI196" s="57">
        <f t="shared" si="65"/>
        <v>0</v>
      </c>
    </row>
    <row r="197" spans="1:35" s="7" customFormat="1" ht="16.5">
      <c r="A197" s="9" t="s">
        <v>22</v>
      </c>
      <c r="B197" s="25"/>
      <c r="C197" s="25"/>
      <c r="D197" s="25"/>
      <c r="E197" s="25"/>
      <c r="F197" s="25"/>
      <c r="G197" s="25"/>
      <c r="H197" s="26"/>
      <c r="I197" s="26"/>
      <c r="J197" s="26"/>
      <c r="K197" s="26"/>
      <c r="L197" s="70"/>
      <c r="M197" s="70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17"/>
      <c r="AF197" s="108"/>
      <c r="AG197" s="57">
        <f t="shared" si="63"/>
        <v>0</v>
      </c>
      <c r="AH197" s="57">
        <f t="shared" si="64"/>
        <v>0</v>
      </c>
      <c r="AI197" s="57">
        <f t="shared" si="65"/>
        <v>0</v>
      </c>
    </row>
    <row r="198" spans="1:35" s="7" customFormat="1" ht="16.5">
      <c r="A198" s="9" t="s">
        <v>17</v>
      </c>
      <c r="B198" s="25">
        <f>H198+J198+L198+N198+P198+R198+T198+V198+X198+Z198+AB198+AD198</f>
        <v>109</v>
      </c>
      <c r="C198" s="25">
        <f>H198+J198+L198</f>
        <v>1</v>
      </c>
      <c r="D198" s="25">
        <f>I198+K198+M198+O198+Q198+S198++U198+W198+Y198+AA198+AC198+AE198</f>
        <v>1</v>
      </c>
      <c r="E198" s="25">
        <f>I198+K198+M198+O198+Q198+S198+U198+W198+Y198+AA198+AC198+AE198</f>
        <v>1</v>
      </c>
      <c r="F198" s="25">
        <f>E198/B198*100</f>
        <v>0.9174311926605505</v>
      </c>
      <c r="G198" s="25">
        <f>D198/C198*100</f>
        <v>100</v>
      </c>
      <c r="H198" s="26">
        <v>0</v>
      </c>
      <c r="I198" s="26">
        <v>0</v>
      </c>
      <c r="J198" s="26">
        <v>1</v>
      </c>
      <c r="K198" s="26">
        <v>1</v>
      </c>
      <c r="L198" s="70">
        <v>0</v>
      </c>
      <c r="M198" s="70">
        <v>0</v>
      </c>
      <c r="N198" s="26">
        <v>0</v>
      </c>
      <c r="O198" s="26">
        <v>0</v>
      </c>
      <c r="P198" s="26">
        <v>108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0</v>
      </c>
      <c r="AA198" s="26">
        <v>0</v>
      </c>
      <c r="AB198" s="26">
        <v>0</v>
      </c>
      <c r="AC198" s="26">
        <v>0</v>
      </c>
      <c r="AD198" s="26">
        <v>0</v>
      </c>
      <c r="AE198" s="17">
        <v>0</v>
      </c>
      <c r="AF198" s="108"/>
      <c r="AG198" s="57">
        <f t="shared" si="63"/>
        <v>109</v>
      </c>
      <c r="AH198" s="57">
        <f t="shared" si="64"/>
        <v>1</v>
      </c>
      <c r="AI198" s="57">
        <f t="shared" si="65"/>
        <v>1</v>
      </c>
    </row>
    <row r="199" spans="1:35" s="7" customFormat="1" ht="16.5">
      <c r="A199" s="9" t="s">
        <v>23</v>
      </c>
      <c r="B199" s="25"/>
      <c r="C199" s="25"/>
      <c r="D199" s="25"/>
      <c r="E199" s="25"/>
      <c r="F199" s="25"/>
      <c r="G199" s="25"/>
      <c r="H199" s="26"/>
      <c r="I199" s="26"/>
      <c r="J199" s="26"/>
      <c r="K199" s="26"/>
      <c r="L199" s="70"/>
      <c r="M199" s="70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17"/>
      <c r="AF199" s="108"/>
      <c r="AG199" s="50">
        <f t="shared" si="63"/>
        <v>0</v>
      </c>
      <c r="AH199" s="50">
        <f t="shared" si="64"/>
        <v>0</v>
      </c>
      <c r="AI199" s="50">
        <f t="shared" si="65"/>
        <v>0</v>
      </c>
    </row>
    <row r="200" spans="1:35" s="7" customFormat="1" ht="16.5">
      <c r="A200" s="9" t="s">
        <v>19</v>
      </c>
      <c r="B200" s="25"/>
      <c r="C200" s="25"/>
      <c r="D200" s="25"/>
      <c r="E200" s="25"/>
      <c r="F200" s="25"/>
      <c r="G200" s="25"/>
      <c r="H200" s="26"/>
      <c r="I200" s="26"/>
      <c r="J200" s="26"/>
      <c r="K200" s="26"/>
      <c r="L200" s="70"/>
      <c r="M200" s="70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17"/>
      <c r="AF200" s="109"/>
      <c r="AG200" s="50">
        <f t="shared" si="63"/>
        <v>0</v>
      </c>
      <c r="AH200" s="50">
        <f t="shared" si="64"/>
        <v>0</v>
      </c>
      <c r="AI200" s="50">
        <f t="shared" si="65"/>
        <v>0</v>
      </c>
    </row>
    <row r="201" spans="1:35" s="7" customFormat="1" ht="49.5">
      <c r="A201" s="14" t="s">
        <v>68</v>
      </c>
      <c r="B201" s="25"/>
      <c r="C201" s="25"/>
      <c r="D201" s="25"/>
      <c r="E201" s="25"/>
      <c r="F201" s="25"/>
      <c r="G201" s="25"/>
      <c r="H201" s="26"/>
      <c r="I201" s="26"/>
      <c r="J201" s="26"/>
      <c r="K201" s="26"/>
      <c r="L201" s="70"/>
      <c r="M201" s="70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17"/>
      <c r="AF201" s="86"/>
      <c r="AG201" s="50">
        <f t="shared" si="63"/>
        <v>0</v>
      </c>
      <c r="AH201" s="50">
        <f t="shared" si="64"/>
        <v>0</v>
      </c>
      <c r="AI201" s="50">
        <f t="shared" si="65"/>
        <v>0</v>
      </c>
    </row>
    <row r="202" spans="1:35" s="7" customFormat="1" ht="16.5">
      <c r="A202" s="9" t="s">
        <v>20</v>
      </c>
      <c r="B202" s="25">
        <f>B203+B204+B205+B207</f>
        <v>81.1</v>
      </c>
      <c r="C202" s="25">
        <f>C203+C204+C205+C207</f>
        <v>0</v>
      </c>
      <c r="D202" s="25">
        <f>D203+D204+D205+D207</f>
        <v>0</v>
      </c>
      <c r="E202" s="25">
        <f>E203+E204+E205+E207</f>
        <v>0</v>
      </c>
      <c r="F202" s="25">
        <f>E202/B202*100</f>
        <v>0</v>
      </c>
      <c r="G202" s="25" t="e">
        <f>D202/C202*100</f>
        <v>#DIV/0!</v>
      </c>
      <c r="H202" s="25">
        <f aca="true" t="shared" si="91" ref="H202:AE202">H203+H204+H205+H207</f>
        <v>0</v>
      </c>
      <c r="I202" s="25">
        <f t="shared" si="91"/>
        <v>0</v>
      </c>
      <c r="J202" s="25">
        <f t="shared" si="91"/>
        <v>0</v>
      </c>
      <c r="K202" s="25">
        <f t="shared" si="91"/>
        <v>0</v>
      </c>
      <c r="L202" s="66">
        <f t="shared" si="91"/>
        <v>0</v>
      </c>
      <c r="M202" s="66">
        <f t="shared" si="91"/>
        <v>0</v>
      </c>
      <c r="N202" s="25">
        <f t="shared" si="91"/>
        <v>0</v>
      </c>
      <c r="O202" s="25">
        <f t="shared" si="91"/>
        <v>0</v>
      </c>
      <c r="P202" s="25">
        <f t="shared" si="91"/>
        <v>0</v>
      </c>
      <c r="Q202" s="25">
        <f t="shared" si="91"/>
        <v>0</v>
      </c>
      <c r="R202" s="25">
        <f t="shared" si="91"/>
        <v>0</v>
      </c>
      <c r="S202" s="25">
        <f t="shared" si="91"/>
        <v>0</v>
      </c>
      <c r="T202" s="25">
        <f t="shared" si="91"/>
        <v>0</v>
      </c>
      <c r="U202" s="25">
        <f t="shared" si="91"/>
        <v>0</v>
      </c>
      <c r="V202" s="25">
        <f t="shared" si="91"/>
        <v>0</v>
      </c>
      <c r="W202" s="25">
        <f t="shared" si="91"/>
        <v>0</v>
      </c>
      <c r="X202" s="25">
        <f t="shared" si="91"/>
        <v>0</v>
      </c>
      <c r="Y202" s="25">
        <f t="shared" si="91"/>
        <v>0</v>
      </c>
      <c r="Z202" s="25">
        <f t="shared" si="91"/>
        <v>81.1</v>
      </c>
      <c r="AA202" s="25">
        <f t="shared" si="91"/>
        <v>0</v>
      </c>
      <c r="AB202" s="25">
        <f t="shared" si="91"/>
        <v>0</v>
      </c>
      <c r="AC202" s="25">
        <f t="shared" si="91"/>
        <v>0</v>
      </c>
      <c r="AD202" s="25">
        <f t="shared" si="91"/>
        <v>0</v>
      </c>
      <c r="AE202" s="25">
        <f t="shared" si="91"/>
        <v>0</v>
      </c>
      <c r="AF202" s="87"/>
      <c r="AG202" s="57">
        <f t="shared" si="63"/>
        <v>81.1</v>
      </c>
      <c r="AH202" s="57">
        <f t="shared" si="64"/>
        <v>0</v>
      </c>
      <c r="AI202" s="57">
        <f t="shared" si="65"/>
        <v>0</v>
      </c>
    </row>
    <row r="203" spans="1:35" s="7" customFormat="1" ht="16.5">
      <c r="A203" s="9" t="s">
        <v>18</v>
      </c>
      <c r="B203" s="25"/>
      <c r="C203" s="25"/>
      <c r="D203" s="25"/>
      <c r="E203" s="25"/>
      <c r="F203" s="25"/>
      <c r="G203" s="25"/>
      <c r="H203" s="26"/>
      <c r="I203" s="26"/>
      <c r="J203" s="26"/>
      <c r="K203" s="26"/>
      <c r="L203" s="70"/>
      <c r="M203" s="70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17"/>
      <c r="AF203" s="87"/>
      <c r="AG203" s="57">
        <f t="shared" si="63"/>
        <v>0</v>
      </c>
      <c r="AH203" s="57">
        <f t="shared" si="64"/>
        <v>0</v>
      </c>
      <c r="AI203" s="57">
        <f t="shared" si="65"/>
        <v>0</v>
      </c>
    </row>
    <row r="204" spans="1:35" s="7" customFormat="1" ht="16.5">
      <c r="A204" s="9" t="s">
        <v>22</v>
      </c>
      <c r="B204" s="25"/>
      <c r="C204" s="25"/>
      <c r="D204" s="25"/>
      <c r="E204" s="25"/>
      <c r="F204" s="25"/>
      <c r="G204" s="25"/>
      <c r="H204" s="26"/>
      <c r="I204" s="26"/>
      <c r="J204" s="26"/>
      <c r="K204" s="26"/>
      <c r="L204" s="70"/>
      <c r="M204" s="70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17"/>
      <c r="AF204" s="87"/>
      <c r="AG204" s="57">
        <f t="shared" si="63"/>
        <v>0</v>
      </c>
      <c r="AH204" s="57">
        <f t="shared" si="64"/>
        <v>0</v>
      </c>
      <c r="AI204" s="57">
        <f t="shared" si="65"/>
        <v>0</v>
      </c>
    </row>
    <row r="205" spans="1:35" s="7" customFormat="1" ht="16.5">
      <c r="A205" s="9" t="s">
        <v>17</v>
      </c>
      <c r="B205" s="25">
        <f>H205+J205+L205+N205+P205+R205+T205+V205+X205+Z205+AB205+AD205</f>
        <v>81.1</v>
      </c>
      <c r="C205" s="25">
        <f>H205+J205+L205</f>
        <v>0</v>
      </c>
      <c r="D205" s="25">
        <f>I205+K205+M205+O205+Q205+S205+U205+W205+Y205+AA205+AC205+AE205</f>
        <v>0</v>
      </c>
      <c r="E205" s="25">
        <f>I205+K205+M205+O205+Q205+S205+U205+W205+Y205+AA205+AC205+AE205</f>
        <v>0</v>
      </c>
      <c r="F205" s="25">
        <f>E205/B205*100</f>
        <v>0</v>
      </c>
      <c r="G205" s="25" t="e">
        <f>D205/C205*100</f>
        <v>#DIV/0!</v>
      </c>
      <c r="H205" s="26">
        <v>0</v>
      </c>
      <c r="I205" s="26">
        <v>0</v>
      </c>
      <c r="J205" s="26">
        <v>0</v>
      </c>
      <c r="K205" s="26">
        <v>0</v>
      </c>
      <c r="L205" s="70">
        <v>0</v>
      </c>
      <c r="M205" s="70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81.1</v>
      </c>
      <c r="AA205" s="26">
        <v>0</v>
      </c>
      <c r="AB205" s="26">
        <v>0</v>
      </c>
      <c r="AC205" s="26">
        <v>0</v>
      </c>
      <c r="AD205" s="26">
        <v>0</v>
      </c>
      <c r="AE205" s="17">
        <v>0</v>
      </c>
      <c r="AF205" s="87"/>
      <c r="AG205" s="57">
        <f t="shared" si="63"/>
        <v>81.1</v>
      </c>
      <c r="AH205" s="57">
        <f t="shared" si="64"/>
        <v>0</v>
      </c>
      <c r="AI205" s="57">
        <f t="shared" si="65"/>
        <v>0</v>
      </c>
    </row>
    <row r="206" spans="1:35" s="7" customFormat="1" ht="16.5">
      <c r="A206" s="9" t="s">
        <v>23</v>
      </c>
      <c r="B206" s="25"/>
      <c r="C206" s="25"/>
      <c r="D206" s="25"/>
      <c r="E206" s="25"/>
      <c r="F206" s="25"/>
      <c r="G206" s="25"/>
      <c r="H206" s="26"/>
      <c r="I206" s="26"/>
      <c r="J206" s="26"/>
      <c r="K206" s="26"/>
      <c r="L206" s="70"/>
      <c r="M206" s="70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17"/>
      <c r="AF206" s="87"/>
      <c r="AG206" s="50">
        <f t="shared" si="63"/>
        <v>0</v>
      </c>
      <c r="AH206" s="50">
        <f t="shared" si="64"/>
        <v>0</v>
      </c>
      <c r="AI206" s="50">
        <f t="shared" si="65"/>
        <v>0</v>
      </c>
    </row>
    <row r="207" spans="1:35" s="7" customFormat="1" ht="16.5">
      <c r="A207" s="9" t="s">
        <v>19</v>
      </c>
      <c r="B207" s="25"/>
      <c r="C207" s="25"/>
      <c r="D207" s="25"/>
      <c r="E207" s="25"/>
      <c r="F207" s="25"/>
      <c r="G207" s="25"/>
      <c r="H207" s="26"/>
      <c r="I207" s="26"/>
      <c r="J207" s="26"/>
      <c r="K207" s="26"/>
      <c r="L207" s="70"/>
      <c r="M207" s="70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17"/>
      <c r="AF207" s="88"/>
      <c r="AG207" s="50">
        <f t="shared" si="63"/>
        <v>0</v>
      </c>
      <c r="AH207" s="50">
        <f t="shared" si="64"/>
        <v>0</v>
      </c>
      <c r="AI207" s="50">
        <f t="shared" si="65"/>
        <v>0</v>
      </c>
    </row>
    <row r="208" spans="1:35" s="7" customFormat="1" ht="82.5">
      <c r="A208" s="14" t="s">
        <v>69</v>
      </c>
      <c r="B208" s="25"/>
      <c r="C208" s="25"/>
      <c r="D208" s="25"/>
      <c r="E208" s="25"/>
      <c r="F208" s="25"/>
      <c r="G208" s="25"/>
      <c r="H208" s="26"/>
      <c r="I208" s="26"/>
      <c r="J208" s="26"/>
      <c r="K208" s="26"/>
      <c r="L208" s="70"/>
      <c r="M208" s="70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17"/>
      <c r="AF208" s="86"/>
      <c r="AG208" s="50">
        <f t="shared" si="63"/>
        <v>0</v>
      </c>
      <c r="AH208" s="50">
        <f t="shared" si="64"/>
        <v>0</v>
      </c>
      <c r="AI208" s="50">
        <f t="shared" si="65"/>
        <v>0</v>
      </c>
    </row>
    <row r="209" spans="1:35" s="7" customFormat="1" ht="16.5">
      <c r="A209" s="9" t="s">
        <v>20</v>
      </c>
      <c r="B209" s="25">
        <f>B210+B211+B212+B214</f>
        <v>170</v>
      </c>
      <c r="C209" s="25">
        <f>C210+C211+C212+C214</f>
        <v>170</v>
      </c>
      <c r="D209" s="25">
        <f>D210+D211+D212+D214</f>
        <v>20</v>
      </c>
      <c r="E209" s="25">
        <f>E210+E211+E212+E214</f>
        <v>20</v>
      </c>
      <c r="F209" s="25">
        <f>E209/B209*100</f>
        <v>11.76470588235294</v>
      </c>
      <c r="G209" s="25">
        <f>D209/C209*100</f>
        <v>11.76470588235294</v>
      </c>
      <c r="H209" s="25">
        <f aca="true" t="shared" si="92" ref="H209:AE209">H210+H211+H212+H214</f>
        <v>0</v>
      </c>
      <c r="I209" s="25">
        <f t="shared" si="92"/>
        <v>0</v>
      </c>
      <c r="J209" s="25">
        <f t="shared" si="92"/>
        <v>0</v>
      </c>
      <c r="K209" s="25">
        <f t="shared" si="92"/>
        <v>0</v>
      </c>
      <c r="L209" s="66">
        <f t="shared" si="92"/>
        <v>170</v>
      </c>
      <c r="M209" s="66">
        <f t="shared" si="92"/>
        <v>20</v>
      </c>
      <c r="N209" s="25">
        <f t="shared" si="92"/>
        <v>0</v>
      </c>
      <c r="O209" s="25">
        <f t="shared" si="92"/>
        <v>0</v>
      </c>
      <c r="P209" s="25">
        <f t="shared" si="92"/>
        <v>0</v>
      </c>
      <c r="Q209" s="25">
        <f t="shared" si="92"/>
        <v>0</v>
      </c>
      <c r="R209" s="25">
        <f t="shared" si="92"/>
        <v>0</v>
      </c>
      <c r="S209" s="25">
        <f t="shared" si="92"/>
        <v>0</v>
      </c>
      <c r="T209" s="25">
        <f t="shared" si="92"/>
        <v>0</v>
      </c>
      <c r="U209" s="25">
        <f t="shared" si="92"/>
        <v>0</v>
      </c>
      <c r="V209" s="25">
        <f t="shared" si="92"/>
        <v>0</v>
      </c>
      <c r="W209" s="25">
        <f t="shared" si="92"/>
        <v>0</v>
      </c>
      <c r="X209" s="25">
        <f t="shared" si="92"/>
        <v>0</v>
      </c>
      <c r="Y209" s="25">
        <f t="shared" si="92"/>
        <v>0</v>
      </c>
      <c r="Z209" s="25">
        <f t="shared" si="92"/>
        <v>0</v>
      </c>
      <c r="AA209" s="25">
        <f t="shared" si="92"/>
        <v>0</v>
      </c>
      <c r="AB209" s="25">
        <f t="shared" si="92"/>
        <v>0</v>
      </c>
      <c r="AC209" s="25">
        <f t="shared" si="92"/>
        <v>0</v>
      </c>
      <c r="AD209" s="25">
        <f t="shared" si="92"/>
        <v>0</v>
      </c>
      <c r="AE209" s="25">
        <f t="shared" si="92"/>
        <v>0</v>
      </c>
      <c r="AF209" s="97"/>
      <c r="AG209" s="57">
        <f t="shared" si="63"/>
        <v>170</v>
      </c>
      <c r="AH209" s="57">
        <f t="shared" si="64"/>
        <v>0</v>
      </c>
      <c r="AI209" s="57">
        <f t="shared" si="65"/>
        <v>0</v>
      </c>
    </row>
    <row r="210" spans="1:35" s="7" customFormat="1" ht="16.5">
      <c r="A210" s="9" t="s">
        <v>18</v>
      </c>
      <c r="B210" s="25"/>
      <c r="C210" s="25"/>
      <c r="D210" s="25"/>
      <c r="E210" s="25"/>
      <c r="F210" s="25"/>
      <c r="G210" s="25"/>
      <c r="H210" s="26"/>
      <c r="I210" s="26"/>
      <c r="J210" s="26"/>
      <c r="K210" s="26"/>
      <c r="L210" s="70"/>
      <c r="M210" s="70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17"/>
      <c r="AF210" s="97"/>
      <c r="AG210" s="57">
        <f t="shared" si="63"/>
        <v>0</v>
      </c>
      <c r="AH210" s="57">
        <f t="shared" si="64"/>
        <v>0</v>
      </c>
      <c r="AI210" s="57">
        <f t="shared" si="65"/>
        <v>0</v>
      </c>
    </row>
    <row r="211" spans="1:35" s="7" customFormat="1" ht="16.5">
      <c r="A211" s="9" t="s">
        <v>22</v>
      </c>
      <c r="B211" s="25"/>
      <c r="C211" s="25"/>
      <c r="D211" s="25"/>
      <c r="E211" s="25"/>
      <c r="F211" s="25"/>
      <c r="G211" s="25"/>
      <c r="H211" s="26"/>
      <c r="I211" s="26"/>
      <c r="J211" s="26"/>
      <c r="K211" s="26"/>
      <c r="L211" s="70"/>
      <c r="M211" s="70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17"/>
      <c r="AF211" s="97"/>
      <c r="AG211" s="57">
        <f t="shared" si="63"/>
        <v>0</v>
      </c>
      <c r="AH211" s="57">
        <f t="shared" si="64"/>
        <v>0</v>
      </c>
      <c r="AI211" s="57">
        <f t="shared" si="65"/>
        <v>0</v>
      </c>
    </row>
    <row r="212" spans="1:35" s="7" customFormat="1" ht="16.5">
      <c r="A212" s="9" t="s">
        <v>17</v>
      </c>
      <c r="B212" s="25">
        <f>H212+J212+L212+N212+P212+R212+T212+V212+X212+Z212+AB212+AD212</f>
        <v>170</v>
      </c>
      <c r="C212" s="25">
        <f>H212+J212+L212</f>
        <v>170</v>
      </c>
      <c r="D212" s="25">
        <f>I212+K212+M212+O212+Q212+S212+U212+W212+Y212</f>
        <v>20</v>
      </c>
      <c r="E212" s="25">
        <f>I212+K212+M212+O212+Q212+S212+U212+W212+Y212+AA212+AC212+AE212</f>
        <v>20</v>
      </c>
      <c r="F212" s="25">
        <f>E212/B212*100</f>
        <v>11.76470588235294</v>
      </c>
      <c r="G212" s="25">
        <f>D212/C212*100</f>
        <v>11.76470588235294</v>
      </c>
      <c r="H212" s="26">
        <v>0</v>
      </c>
      <c r="I212" s="26">
        <v>0</v>
      </c>
      <c r="J212" s="26">
        <v>0</v>
      </c>
      <c r="K212" s="26">
        <v>0</v>
      </c>
      <c r="L212" s="70">
        <v>170</v>
      </c>
      <c r="M212" s="70">
        <v>20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17">
        <v>0</v>
      </c>
      <c r="AF212" s="97"/>
      <c r="AG212" s="57">
        <f t="shared" si="63"/>
        <v>170</v>
      </c>
      <c r="AH212" s="57">
        <f t="shared" si="64"/>
        <v>0</v>
      </c>
      <c r="AI212" s="57">
        <f t="shared" si="65"/>
        <v>0</v>
      </c>
    </row>
    <row r="213" spans="1:35" s="7" customFormat="1" ht="16.5">
      <c r="A213" s="9" t="s">
        <v>23</v>
      </c>
      <c r="B213" s="25"/>
      <c r="C213" s="25"/>
      <c r="D213" s="25"/>
      <c r="E213" s="25"/>
      <c r="F213" s="25"/>
      <c r="G213" s="25"/>
      <c r="H213" s="26"/>
      <c r="I213" s="26"/>
      <c r="J213" s="26"/>
      <c r="K213" s="26"/>
      <c r="L213" s="70"/>
      <c r="M213" s="70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17"/>
      <c r="AF213" s="97"/>
      <c r="AG213" s="50">
        <f t="shared" si="63"/>
        <v>0</v>
      </c>
      <c r="AH213" s="50">
        <f t="shared" si="64"/>
        <v>0</v>
      </c>
      <c r="AI213" s="50">
        <f t="shared" si="65"/>
        <v>0</v>
      </c>
    </row>
    <row r="214" spans="1:35" s="7" customFormat="1" ht="16.5">
      <c r="A214" s="9" t="s">
        <v>19</v>
      </c>
      <c r="B214" s="25"/>
      <c r="C214" s="25"/>
      <c r="D214" s="25"/>
      <c r="E214" s="25"/>
      <c r="F214" s="25"/>
      <c r="G214" s="25"/>
      <c r="H214" s="26"/>
      <c r="I214" s="26"/>
      <c r="J214" s="26"/>
      <c r="K214" s="26"/>
      <c r="L214" s="70"/>
      <c r="M214" s="70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17"/>
      <c r="AF214" s="98"/>
      <c r="AG214" s="50">
        <f t="shared" si="63"/>
        <v>0</v>
      </c>
      <c r="AH214" s="50">
        <f t="shared" si="64"/>
        <v>0</v>
      </c>
      <c r="AI214" s="50">
        <f t="shared" si="65"/>
        <v>0</v>
      </c>
    </row>
    <row r="215" spans="1:35" s="7" customFormat="1" ht="181.5">
      <c r="A215" s="14" t="s">
        <v>70</v>
      </c>
      <c r="B215" s="25"/>
      <c r="C215" s="25"/>
      <c r="D215" s="25"/>
      <c r="E215" s="25"/>
      <c r="F215" s="25"/>
      <c r="G215" s="25"/>
      <c r="H215" s="26"/>
      <c r="I215" s="26"/>
      <c r="J215" s="26"/>
      <c r="K215" s="26"/>
      <c r="L215" s="70"/>
      <c r="M215" s="70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17"/>
      <c r="AF215" s="96"/>
      <c r="AG215" s="50">
        <f t="shared" si="63"/>
        <v>0</v>
      </c>
      <c r="AH215" s="50">
        <f t="shared" si="64"/>
        <v>0</v>
      </c>
      <c r="AI215" s="50">
        <f t="shared" si="65"/>
        <v>0</v>
      </c>
    </row>
    <row r="216" spans="1:35" s="7" customFormat="1" ht="16.5">
      <c r="A216" s="9" t="s">
        <v>20</v>
      </c>
      <c r="B216" s="25">
        <f>B217+B218+B219+B221</f>
        <v>76.4</v>
      </c>
      <c r="C216" s="25">
        <f>C217+C218+C219+C221</f>
        <v>66.326</v>
      </c>
      <c r="D216" s="25">
        <f>D217+D218+D219+D221</f>
        <v>66.326</v>
      </c>
      <c r="E216" s="25">
        <f>E217+E218+E219+E221</f>
        <v>66.326</v>
      </c>
      <c r="F216" s="25">
        <f>E216/B216*100</f>
        <v>86.81413612565444</v>
      </c>
      <c r="G216" s="25">
        <f>D216/C216*100</f>
        <v>100</v>
      </c>
      <c r="H216" s="25">
        <f aca="true" t="shared" si="93" ref="H216:AE216">H217+H218+H219+H221</f>
        <v>0</v>
      </c>
      <c r="I216" s="25">
        <f t="shared" si="93"/>
        <v>0</v>
      </c>
      <c r="J216" s="25">
        <f t="shared" si="93"/>
        <v>55.724</v>
      </c>
      <c r="K216" s="25">
        <f t="shared" si="93"/>
        <v>55.724</v>
      </c>
      <c r="L216" s="66">
        <f t="shared" si="93"/>
        <v>10.602</v>
      </c>
      <c r="M216" s="66">
        <f t="shared" si="93"/>
        <v>10.602</v>
      </c>
      <c r="N216" s="25">
        <f t="shared" si="93"/>
        <v>0</v>
      </c>
      <c r="O216" s="25">
        <f t="shared" si="93"/>
        <v>0</v>
      </c>
      <c r="P216" s="25">
        <f t="shared" si="93"/>
        <v>0</v>
      </c>
      <c r="Q216" s="25">
        <f t="shared" si="93"/>
        <v>0</v>
      </c>
      <c r="R216" s="25">
        <f t="shared" si="93"/>
        <v>3.358</v>
      </c>
      <c r="S216" s="25">
        <f t="shared" si="93"/>
        <v>0</v>
      </c>
      <c r="T216" s="25">
        <f t="shared" si="93"/>
        <v>0</v>
      </c>
      <c r="U216" s="25">
        <f t="shared" si="93"/>
        <v>0</v>
      </c>
      <c r="V216" s="25">
        <f t="shared" si="93"/>
        <v>0</v>
      </c>
      <c r="W216" s="25">
        <f t="shared" si="93"/>
        <v>0</v>
      </c>
      <c r="X216" s="25">
        <f t="shared" si="93"/>
        <v>3.358</v>
      </c>
      <c r="Y216" s="25">
        <f t="shared" si="93"/>
        <v>0</v>
      </c>
      <c r="Z216" s="25">
        <f t="shared" si="93"/>
        <v>0</v>
      </c>
      <c r="AA216" s="25">
        <f t="shared" si="93"/>
        <v>0</v>
      </c>
      <c r="AB216" s="25">
        <f t="shared" si="93"/>
        <v>3.358</v>
      </c>
      <c r="AC216" s="25">
        <f t="shared" si="93"/>
        <v>0</v>
      </c>
      <c r="AD216" s="25">
        <f t="shared" si="93"/>
        <v>0</v>
      </c>
      <c r="AE216" s="25">
        <f t="shared" si="93"/>
        <v>0</v>
      </c>
      <c r="AF216" s="84"/>
      <c r="AG216" s="57">
        <f t="shared" si="63"/>
        <v>76.4</v>
      </c>
      <c r="AH216" s="57">
        <f t="shared" si="64"/>
        <v>55.724</v>
      </c>
      <c r="AI216" s="57">
        <f t="shared" si="65"/>
        <v>55.724</v>
      </c>
    </row>
    <row r="217" spans="1:35" s="7" customFormat="1" ht="16.5">
      <c r="A217" s="9" t="s">
        <v>18</v>
      </c>
      <c r="B217" s="25"/>
      <c r="C217" s="25"/>
      <c r="D217" s="25"/>
      <c r="E217" s="25"/>
      <c r="F217" s="25"/>
      <c r="G217" s="25"/>
      <c r="H217" s="26"/>
      <c r="I217" s="26"/>
      <c r="J217" s="26"/>
      <c r="K217" s="26"/>
      <c r="L217" s="70"/>
      <c r="M217" s="70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17"/>
      <c r="AF217" s="84"/>
      <c r="AG217" s="57">
        <f aca="true" t="shared" si="94" ref="AG217:AG280">H217+J217+L217+N217+P217+R217+T217+V217+X217+Z217+AB217+AD217</f>
        <v>0</v>
      </c>
      <c r="AH217" s="57">
        <f aca="true" t="shared" si="95" ref="AH217:AH280">H217+J217</f>
        <v>0</v>
      </c>
      <c r="AI217" s="57">
        <f aca="true" t="shared" si="96" ref="AI217:AI280">I217+K217</f>
        <v>0</v>
      </c>
    </row>
    <row r="218" spans="1:35" s="7" customFormat="1" ht="16.5">
      <c r="A218" s="9" t="s">
        <v>22</v>
      </c>
      <c r="B218" s="25"/>
      <c r="C218" s="25"/>
      <c r="D218" s="25"/>
      <c r="E218" s="25"/>
      <c r="F218" s="25"/>
      <c r="G218" s="25"/>
      <c r="H218" s="26"/>
      <c r="I218" s="26"/>
      <c r="J218" s="26"/>
      <c r="K218" s="26"/>
      <c r="L218" s="70"/>
      <c r="M218" s="70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17"/>
      <c r="AF218" s="84"/>
      <c r="AG218" s="57">
        <f t="shared" si="94"/>
        <v>0</v>
      </c>
      <c r="AH218" s="57">
        <f t="shared" si="95"/>
        <v>0</v>
      </c>
      <c r="AI218" s="57">
        <f t="shared" si="96"/>
        <v>0</v>
      </c>
    </row>
    <row r="219" spans="1:35" s="7" customFormat="1" ht="16.5">
      <c r="A219" s="9" t="s">
        <v>17</v>
      </c>
      <c r="B219" s="25">
        <f>H219+J219+L219+N219+P219+R219+T219+V219+X219+Z219+AB219+AD219</f>
        <v>76.4</v>
      </c>
      <c r="C219" s="25">
        <f>H219+J219+L219</f>
        <v>66.326</v>
      </c>
      <c r="D219" s="25">
        <f>I219+K219+M219+O219+Q219+S219+U219+W219+Y219+AA219+AC219+AE219</f>
        <v>66.326</v>
      </c>
      <c r="E219" s="25">
        <f>I219+K219+M219+O219+Q219+S219+U219+W219+Y219+AA219+AC219+AE219</f>
        <v>66.326</v>
      </c>
      <c r="F219" s="25">
        <f>E219/B219*100</f>
        <v>86.81413612565444</v>
      </c>
      <c r="G219" s="25">
        <f>D219/C219*100</f>
        <v>100</v>
      </c>
      <c r="H219" s="26">
        <v>0</v>
      </c>
      <c r="I219" s="26">
        <v>0</v>
      </c>
      <c r="J219" s="26">
        <v>55.724</v>
      </c>
      <c r="K219" s="26">
        <v>55.724</v>
      </c>
      <c r="L219" s="70">
        <v>10.602</v>
      </c>
      <c r="M219" s="70">
        <v>10.602</v>
      </c>
      <c r="N219" s="26">
        <v>0</v>
      </c>
      <c r="O219" s="26">
        <v>0</v>
      </c>
      <c r="P219" s="26">
        <v>0</v>
      </c>
      <c r="Q219" s="26">
        <v>0</v>
      </c>
      <c r="R219" s="26">
        <v>3.358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3.358</v>
      </c>
      <c r="Y219" s="26">
        <v>0</v>
      </c>
      <c r="Z219" s="26">
        <v>0</v>
      </c>
      <c r="AA219" s="26">
        <v>0</v>
      </c>
      <c r="AB219" s="26">
        <v>3.358</v>
      </c>
      <c r="AC219" s="26">
        <v>0</v>
      </c>
      <c r="AD219" s="26">
        <v>0</v>
      </c>
      <c r="AE219" s="17">
        <v>0</v>
      </c>
      <c r="AF219" s="84"/>
      <c r="AG219" s="57">
        <f t="shared" si="94"/>
        <v>76.4</v>
      </c>
      <c r="AH219" s="57">
        <f t="shared" si="95"/>
        <v>55.724</v>
      </c>
      <c r="AI219" s="57">
        <f t="shared" si="96"/>
        <v>55.724</v>
      </c>
    </row>
    <row r="220" spans="1:35" s="7" customFormat="1" ht="16.5">
      <c r="A220" s="9" t="s">
        <v>23</v>
      </c>
      <c r="B220" s="25"/>
      <c r="C220" s="25"/>
      <c r="D220" s="25"/>
      <c r="E220" s="25"/>
      <c r="F220" s="25"/>
      <c r="G220" s="25"/>
      <c r="H220" s="26"/>
      <c r="I220" s="26"/>
      <c r="J220" s="26"/>
      <c r="K220" s="26"/>
      <c r="L220" s="70"/>
      <c r="M220" s="70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17"/>
      <c r="AF220" s="84"/>
      <c r="AG220" s="57">
        <f t="shared" si="94"/>
        <v>0</v>
      </c>
      <c r="AH220" s="57">
        <f t="shared" si="95"/>
        <v>0</v>
      </c>
      <c r="AI220" s="57">
        <f t="shared" si="96"/>
        <v>0</v>
      </c>
    </row>
    <row r="221" spans="1:35" s="7" customFormat="1" ht="16.5">
      <c r="A221" s="9" t="s">
        <v>19</v>
      </c>
      <c r="B221" s="25"/>
      <c r="C221" s="25"/>
      <c r="D221" s="25"/>
      <c r="E221" s="25"/>
      <c r="F221" s="25"/>
      <c r="G221" s="25"/>
      <c r="H221" s="26"/>
      <c r="I221" s="26"/>
      <c r="J221" s="26"/>
      <c r="K221" s="26"/>
      <c r="L221" s="70"/>
      <c r="M221" s="70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17"/>
      <c r="AF221" s="85"/>
      <c r="AG221" s="57">
        <f t="shared" si="94"/>
        <v>0</v>
      </c>
      <c r="AH221" s="57">
        <f t="shared" si="95"/>
        <v>0</v>
      </c>
      <c r="AI221" s="57">
        <f t="shared" si="96"/>
        <v>0</v>
      </c>
    </row>
    <row r="222" spans="1:35" s="7" customFormat="1" ht="33">
      <c r="A222" s="14" t="s">
        <v>71</v>
      </c>
      <c r="B222" s="25"/>
      <c r="C222" s="25"/>
      <c r="D222" s="25"/>
      <c r="E222" s="25"/>
      <c r="F222" s="25"/>
      <c r="G222" s="25"/>
      <c r="H222" s="26"/>
      <c r="I222" s="26"/>
      <c r="J222" s="26"/>
      <c r="K222" s="26"/>
      <c r="L222" s="70"/>
      <c r="M222" s="70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17"/>
      <c r="AF222" s="86"/>
      <c r="AG222" s="57">
        <f t="shared" si="94"/>
        <v>0</v>
      </c>
      <c r="AH222" s="57">
        <f t="shared" si="95"/>
        <v>0</v>
      </c>
      <c r="AI222" s="57">
        <f t="shared" si="96"/>
        <v>0</v>
      </c>
    </row>
    <row r="223" spans="1:35" s="7" customFormat="1" ht="16.5">
      <c r="A223" s="9" t="s">
        <v>20</v>
      </c>
      <c r="B223" s="25">
        <f>B224+B225+B226+B228</f>
        <v>2</v>
      </c>
      <c r="C223" s="25">
        <f>C224+C225+C226+C228</f>
        <v>0</v>
      </c>
      <c r="D223" s="25">
        <f>D224+D225+D226+D228</f>
        <v>0</v>
      </c>
      <c r="E223" s="25">
        <f>E224+E225+E226+E228</f>
        <v>0</v>
      </c>
      <c r="F223" s="25">
        <f>E223/B223*100</f>
        <v>0</v>
      </c>
      <c r="G223" s="25" t="e">
        <f>D223/C223*100</f>
        <v>#DIV/0!</v>
      </c>
      <c r="H223" s="25">
        <f aca="true" t="shared" si="97" ref="H223:AE223">H224+H225+H226+H228</f>
        <v>0</v>
      </c>
      <c r="I223" s="25">
        <f t="shared" si="97"/>
        <v>0</v>
      </c>
      <c r="J223" s="25">
        <f t="shared" si="97"/>
        <v>0</v>
      </c>
      <c r="K223" s="25">
        <f t="shared" si="97"/>
        <v>0</v>
      </c>
      <c r="L223" s="66">
        <f t="shared" si="97"/>
        <v>0</v>
      </c>
      <c r="M223" s="66">
        <f t="shared" si="97"/>
        <v>0</v>
      </c>
      <c r="N223" s="25">
        <f t="shared" si="97"/>
        <v>0</v>
      </c>
      <c r="O223" s="25">
        <f t="shared" si="97"/>
        <v>0</v>
      </c>
      <c r="P223" s="25">
        <f t="shared" si="97"/>
        <v>0</v>
      </c>
      <c r="Q223" s="25">
        <f t="shared" si="97"/>
        <v>0</v>
      </c>
      <c r="R223" s="25">
        <f t="shared" si="97"/>
        <v>0</v>
      </c>
      <c r="S223" s="25">
        <f t="shared" si="97"/>
        <v>0</v>
      </c>
      <c r="T223" s="25">
        <f t="shared" si="97"/>
        <v>0</v>
      </c>
      <c r="U223" s="25">
        <f t="shared" si="97"/>
        <v>0</v>
      </c>
      <c r="V223" s="25">
        <f t="shared" si="97"/>
        <v>2</v>
      </c>
      <c r="W223" s="25">
        <f t="shared" si="97"/>
        <v>0</v>
      </c>
      <c r="X223" s="25">
        <f t="shared" si="97"/>
        <v>0</v>
      </c>
      <c r="Y223" s="25">
        <f t="shared" si="97"/>
        <v>0</v>
      </c>
      <c r="Z223" s="25">
        <f t="shared" si="97"/>
        <v>0</v>
      </c>
      <c r="AA223" s="25">
        <f t="shared" si="97"/>
        <v>0</v>
      </c>
      <c r="AB223" s="25">
        <f t="shared" si="97"/>
        <v>0</v>
      </c>
      <c r="AC223" s="25">
        <f t="shared" si="97"/>
        <v>0</v>
      </c>
      <c r="AD223" s="25">
        <f t="shared" si="97"/>
        <v>0</v>
      </c>
      <c r="AE223" s="25">
        <f t="shared" si="97"/>
        <v>0</v>
      </c>
      <c r="AF223" s="94"/>
      <c r="AG223" s="57">
        <f t="shared" si="94"/>
        <v>2</v>
      </c>
      <c r="AH223" s="57">
        <f t="shared" si="95"/>
        <v>0</v>
      </c>
      <c r="AI223" s="57">
        <f t="shared" si="96"/>
        <v>0</v>
      </c>
    </row>
    <row r="224" spans="1:35" s="7" customFormat="1" ht="16.5">
      <c r="A224" s="9" t="s">
        <v>18</v>
      </c>
      <c r="B224" s="25"/>
      <c r="C224" s="25"/>
      <c r="D224" s="25"/>
      <c r="E224" s="25"/>
      <c r="F224" s="25"/>
      <c r="G224" s="25"/>
      <c r="H224" s="26"/>
      <c r="I224" s="26"/>
      <c r="J224" s="26"/>
      <c r="K224" s="26"/>
      <c r="L224" s="70"/>
      <c r="M224" s="70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17"/>
      <c r="AF224" s="94"/>
      <c r="AG224" s="57">
        <f t="shared" si="94"/>
        <v>0</v>
      </c>
      <c r="AH224" s="57">
        <f t="shared" si="95"/>
        <v>0</v>
      </c>
      <c r="AI224" s="57">
        <f t="shared" si="96"/>
        <v>0</v>
      </c>
    </row>
    <row r="225" spans="1:35" s="7" customFormat="1" ht="16.5">
      <c r="A225" s="9" t="s">
        <v>22</v>
      </c>
      <c r="B225" s="25"/>
      <c r="C225" s="25"/>
      <c r="D225" s="25"/>
      <c r="E225" s="25"/>
      <c r="F225" s="25"/>
      <c r="G225" s="25"/>
      <c r="H225" s="26"/>
      <c r="I225" s="26"/>
      <c r="J225" s="26"/>
      <c r="K225" s="26"/>
      <c r="L225" s="70"/>
      <c r="M225" s="70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17"/>
      <c r="AF225" s="94"/>
      <c r="AG225" s="57">
        <f t="shared" si="94"/>
        <v>0</v>
      </c>
      <c r="AH225" s="57">
        <f t="shared" si="95"/>
        <v>0</v>
      </c>
      <c r="AI225" s="57">
        <f t="shared" si="96"/>
        <v>0</v>
      </c>
    </row>
    <row r="226" spans="1:35" s="7" customFormat="1" ht="16.5">
      <c r="A226" s="9" t="s">
        <v>17</v>
      </c>
      <c r="B226" s="25">
        <f>H226+J226+L226+N226+P226+R226+T226+V226+X226+Z226+AB226+AD226</f>
        <v>2</v>
      </c>
      <c r="C226" s="25">
        <f>H226+J226+L226</f>
        <v>0</v>
      </c>
      <c r="D226" s="25">
        <f>I226+K226+M226+O226+Q226+S226+U226+W226+Y226</f>
        <v>0</v>
      </c>
      <c r="E226" s="25">
        <f>I226+K226+M226+O226+Q226+S226+U226+W226+Y226+AA226+AC226+AE226</f>
        <v>0</v>
      </c>
      <c r="F226" s="25">
        <f>E226/B226*100</f>
        <v>0</v>
      </c>
      <c r="G226" s="25" t="e">
        <f>D226/C226*100</f>
        <v>#DIV/0!</v>
      </c>
      <c r="H226" s="26">
        <v>0</v>
      </c>
      <c r="I226" s="26">
        <v>0</v>
      </c>
      <c r="J226" s="26">
        <v>0</v>
      </c>
      <c r="K226" s="26">
        <v>0</v>
      </c>
      <c r="L226" s="70">
        <v>0</v>
      </c>
      <c r="M226" s="70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2</v>
      </c>
      <c r="W226" s="26">
        <v>0</v>
      </c>
      <c r="X226" s="26">
        <v>0</v>
      </c>
      <c r="Y226" s="26">
        <v>0</v>
      </c>
      <c r="Z226" s="26">
        <v>0</v>
      </c>
      <c r="AA226" s="26">
        <v>0</v>
      </c>
      <c r="AB226" s="26">
        <v>0</v>
      </c>
      <c r="AC226" s="26">
        <v>0</v>
      </c>
      <c r="AD226" s="26">
        <v>0</v>
      </c>
      <c r="AE226" s="17">
        <v>0</v>
      </c>
      <c r="AF226" s="94"/>
      <c r="AG226" s="57">
        <f t="shared" si="94"/>
        <v>2</v>
      </c>
      <c r="AH226" s="57">
        <f t="shared" si="95"/>
        <v>0</v>
      </c>
      <c r="AI226" s="57">
        <f t="shared" si="96"/>
        <v>0</v>
      </c>
    </row>
    <row r="227" spans="1:35" s="7" customFormat="1" ht="16.5">
      <c r="A227" s="9" t="s">
        <v>23</v>
      </c>
      <c r="B227" s="25"/>
      <c r="C227" s="25"/>
      <c r="D227" s="25"/>
      <c r="E227" s="25"/>
      <c r="F227" s="25"/>
      <c r="G227" s="25"/>
      <c r="H227" s="26"/>
      <c r="I227" s="26"/>
      <c r="J227" s="26"/>
      <c r="K227" s="26"/>
      <c r="L227" s="70"/>
      <c r="M227" s="70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17"/>
      <c r="AF227" s="94"/>
      <c r="AG227" s="50">
        <f t="shared" si="94"/>
        <v>0</v>
      </c>
      <c r="AH227" s="50">
        <f t="shared" si="95"/>
        <v>0</v>
      </c>
      <c r="AI227" s="50">
        <f t="shared" si="96"/>
        <v>0</v>
      </c>
    </row>
    <row r="228" spans="1:35" s="7" customFormat="1" ht="16.5">
      <c r="A228" s="9" t="s">
        <v>19</v>
      </c>
      <c r="B228" s="25"/>
      <c r="C228" s="25"/>
      <c r="D228" s="25"/>
      <c r="E228" s="25"/>
      <c r="F228" s="25"/>
      <c r="G228" s="25"/>
      <c r="H228" s="26"/>
      <c r="I228" s="26"/>
      <c r="J228" s="26"/>
      <c r="K228" s="26"/>
      <c r="L228" s="70"/>
      <c r="M228" s="70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17"/>
      <c r="AF228" s="95"/>
      <c r="AG228" s="50">
        <f t="shared" si="94"/>
        <v>0</v>
      </c>
      <c r="AH228" s="50">
        <f t="shared" si="95"/>
        <v>0</v>
      </c>
      <c r="AI228" s="50">
        <f t="shared" si="96"/>
        <v>0</v>
      </c>
    </row>
    <row r="229" spans="1:35" s="7" customFormat="1" ht="16.5">
      <c r="A229" s="36" t="s">
        <v>31</v>
      </c>
      <c r="B229" s="37"/>
      <c r="C229" s="37"/>
      <c r="D229" s="37"/>
      <c r="E229" s="37"/>
      <c r="F229" s="37"/>
      <c r="G229" s="37"/>
      <c r="H229" s="38"/>
      <c r="I229" s="38"/>
      <c r="J229" s="38"/>
      <c r="K229" s="38"/>
      <c r="L229" s="70"/>
      <c r="M229" s="70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44"/>
      <c r="AG229" s="50">
        <f t="shared" si="94"/>
        <v>0</v>
      </c>
      <c r="AH229" s="50">
        <f t="shared" si="95"/>
        <v>0</v>
      </c>
      <c r="AI229" s="50">
        <f t="shared" si="96"/>
        <v>0</v>
      </c>
    </row>
    <row r="230" spans="1:35" s="7" customFormat="1" ht="16.5">
      <c r="A230" s="36" t="s">
        <v>20</v>
      </c>
      <c r="B230" s="37">
        <f>B231+B232+B233+B235</f>
        <v>680.9</v>
      </c>
      <c r="C230" s="37">
        <f>C231+C232+C233+C235</f>
        <v>207.124</v>
      </c>
      <c r="D230" s="37">
        <f>D231+D232+D233+D235</f>
        <v>216.32600000000002</v>
      </c>
      <c r="E230" s="37">
        <f>E231+E232+E233+E235</f>
        <v>244.59940000000003</v>
      </c>
      <c r="F230" s="37">
        <f aca="true" t="shared" si="98" ref="F230:F235">E230/B230*100</f>
        <v>35.922954912615666</v>
      </c>
      <c r="G230" s="37">
        <f aca="true" t="shared" si="99" ref="G230:G235">D230/C230*100</f>
        <v>104.44274927096812</v>
      </c>
      <c r="H230" s="37">
        <f aca="true" t="shared" si="100" ref="H230:AE230">H231+H232+H233+H235</f>
        <v>0</v>
      </c>
      <c r="I230" s="37">
        <f t="shared" si="100"/>
        <v>0</v>
      </c>
      <c r="J230" s="37">
        <f t="shared" si="100"/>
        <v>207.124</v>
      </c>
      <c r="K230" s="37">
        <f t="shared" si="100"/>
        <v>57.324</v>
      </c>
      <c r="L230" s="66">
        <f t="shared" si="100"/>
        <v>350.602</v>
      </c>
      <c r="M230" s="66">
        <f t="shared" si="100"/>
        <v>159.002</v>
      </c>
      <c r="N230" s="37">
        <f t="shared" si="100"/>
        <v>85.6</v>
      </c>
      <c r="O230" s="37">
        <f t="shared" si="100"/>
        <v>0</v>
      </c>
      <c r="P230" s="37">
        <f t="shared" si="100"/>
        <v>108</v>
      </c>
      <c r="Q230" s="37">
        <f t="shared" si="100"/>
        <v>0</v>
      </c>
      <c r="R230" s="37">
        <f t="shared" si="100"/>
        <v>3.358</v>
      </c>
      <c r="S230" s="37">
        <f t="shared" si="100"/>
        <v>0</v>
      </c>
      <c r="T230" s="37">
        <f t="shared" si="100"/>
        <v>0</v>
      </c>
      <c r="U230" s="37">
        <f t="shared" si="100"/>
        <v>0</v>
      </c>
      <c r="V230" s="37">
        <f t="shared" si="100"/>
        <v>8.4</v>
      </c>
      <c r="W230" s="37">
        <f t="shared" si="100"/>
        <v>0</v>
      </c>
      <c r="X230" s="37">
        <f t="shared" si="100"/>
        <v>3.358</v>
      </c>
      <c r="Y230" s="37">
        <f t="shared" si="100"/>
        <v>0</v>
      </c>
      <c r="Z230" s="37">
        <f t="shared" si="100"/>
        <v>81.1</v>
      </c>
      <c r="AA230" s="37">
        <f t="shared" si="100"/>
        <v>0</v>
      </c>
      <c r="AB230" s="37">
        <f t="shared" si="100"/>
        <v>3.358</v>
      </c>
      <c r="AC230" s="37">
        <f t="shared" si="100"/>
        <v>28.2734</v>
      </c>
      <c r="AD230" s="37">
        <f t="shared" si="100"/>
        <v>0</v>
      </c>
      <c r="AE230" s="37">
        <f t="shared" si="100"/>
        <v>0</v>
      </c>
      <c r="AF230" s="44"/>
      <c r="AG230" s="50">
        <f t="shared" si="94"/>
        <v>850.8999999999999</v>
      </c>
      <c r="AH230" s="50">
        <f t="shared" si="95"/>
        <v>207.124</v>
      </c>
      <c r="AI230" s="50">
        <f t="shared" si="96"/>
        <v>57.324</v>
      </c>
    </row>
    <row r="231" spans="1:35" s="7" customFormat="1" ht="16.5">
      <c r="A231" s="36" t="s">
        <v>18</v>
      </c>
      <c r="B231" s="37">
        <f>B133+B161+B189</f>
        <v>0</v>
      </c>
      <c r="C231" s="37">
        <f aca="true" t="shared" si="101" ref="C231:D235">H231+J231+L231+N231+P231</f>
        <v>0</v>
      </c>
      <c r="D231" s="37">
        <f t="shared" si="101"/>
        <v>0</v>
      </c>
      <c r="E231" s="37">
        <f>I231+K231+M231+O231+Q231+S231+U231+W231+Y231+AA231+AC231+AE231</f>
        <v>0</v>
      </c>
      <c r="F231" s="37" t="e">
        <f t="shared" si="98"/>
        <v>#DIV/0!</v>
      </c>
      <c r="G231" s="37" t="e">
        <f t="shared" si="99"/>
        <v>#DIV/0!</v>
      </c>
      <c r="H231" s="37">
        <f aca="true" t="shared" si="102" ref="H231:AE231">H133+H161+H189</f>
        <v>0</v>
      </c>
      <c r="I231" s="37">
        <f t="shared" si="102"/>
        <v>0</v>
      </c>
      <c r="J231" s="37">
        <f t="shared" si="102"/>
        <v>0</v>
      </c>
      <c r="K231" s="37">
        <f t="shared" si="102"/>
        <v>0</v>
      </c>
      <c r="L231" s="66">
        <f t="shared" si="102"/>
        <v>0</v>
      </c>
      <c r="M231" s="66">
        <f t="shared" si="102"/>
        <v>0</v>
      </c>
      <c r="N231" s="37">
        <f t="shared" si="102"/>
        <v>0</v>
      </c>
      <c r="O231" s="37">
        <f t="shared" si="102"/>
        <v>0</v>
      </c>
      <c r="P231" s="37">
        <f t="shared" si="102"/>
        <v>0</v>
      </c>
      <c r="Q231" s="37">
        <f t="shared" si="102"/>
        <v>0</v>
      </c>
      <c r="R231" s="37">
        <f t="shared" si="102"/>
        <v>0</v>
      </c>
      <c r="S231" s="37">
        <f t="shared" si="102"/>
        <v>0</v>
      </c>
      <c r="T231" s="37">
        <f t="shared" si="102"/>
        <v>0</v>
      </c>
      <c r="U231" s="37">
        <f t="shared" si="102"/>
        <v>0</v>
      </c>
      <c r="V231" s="37">
        <f t="shared" si="102"/>
        <v>0</v>
      </c>
      <c r="W231" s="37">
        <f t="shared" si="102"/>
        <v>0</v>
      </c>
      <c r="X231" s="37">
        <f t="shared" si="102"/>
        <v>0</v>
      </c>
      <c r="Y231" s="37">
        <f t="shared" si="102"/>
        <v>0</v>
      </c>
      <c r="Z231" s="37">
        <f t="shared" si="102"/>
        <v>0</v>
      </c>
      <c r="AA231" s="37">
        <f t="shared" si="102"/>
        <v>0</v>
      </c>
      <c r="AB231" s="37">
        <f t="shared" si="102"/>
        <v>0</v>
      </c>
      <c r="AC231" s="37">
        <f t="shared" si="102"/>
        <v>0</v>
      </c>
      <c r="AD231" s="37">
        <f t="shared" si="102"/>
        <v>0</v>
      </c>
      <c r="AE231" s="37">
        <f t="shared" si="102"/>
        <v>0</v>
      </c>
      <c r="AF231" s="44"/>
      <c r="AG231" s="50">
        <f t="shared" si="94"/>
        <v>0</v>
      </c>
      <c r="AH231" s="50">
        <f t="shared" si="95"/>
        <v>0</v>
      </c>
      <c r="AI231" s="50">
        <f t="shared" si="96"/>
        <v>0</v>
      </c>
    </row>
    <row r="232" spans="1:35" s="7" customFormat="1" ht="33">
      <c r="A232" s="36" t="s">
        <v>22</v>
      </c>
      <c r="B232" s="37">
        <f>B134+B162+B190</f>
        <v>0</v>
      </c>
      <c r="C232" s="37">
        <f t="shared" si="101"/>
        <v>0</v>
      </c>
      <c r="D232" s="37">
        <f t="shared" si="101"/>
        <v>0</v>
      </c>
      <c r="E232" s="37">
        <f>I232+K232+M232+O232+Q232+S232+U232+W232+Y232+AA232+AC232+AE232</f>
        <v>0</v>
      </c>
      <c r="F232" s="37" t="e">
        <f t="shared" si="98"/>
        <v>#DIV/0!</v>
      </c>
      <c r="G232" s="37" t="e">
        <f t="shared" si="99"/>
        <v>#DIV/0!</v>
      </c>
      <c r="H232" s="37">
        <f aca="true" t="shared" si="103" ref="H232:AE232">H134+H162+H190</f>
        <v>0</v>
      </c>
      <c r="I232" s="37">
        <f t="shared" si="103"/>
        <v>0</v>
      </c>
      <c r="J232" s="37">
        <f t="shared" si="103"/>
        <v>0</v>
      </c>
      <c r="K232" s="37">
        <f t="shared" si="103"/>
        <v>0</v>
      </c>
      <c r="L232" s="66">
        <f t="shared" si="103"/>
        <v>0</v>
      </c>
      <c r="M232" s="66">
        <f t="shared" si="103"/>
        <v>0</v>
      </c>
      <c r="N232" s="37">
        <f t="shared" si="103"/>
        <v>0</v>
      </c>
      <c r="O232" s="37">
        <f t="shared" si="103"/>
        <v>0</v>
      </c>
      <c r="P232" s="37">
        <f t="shared" si="103"/>
        <v>0</v>
      </c>
      <c r="Q232" s="37">
        <f t="shared" si="103"/>
        <v>0</v>
      </c>
      <c r="R232" s="37">
        <f t="shared" si="103"/>
        <v>0</v>
      </c>
      <c r="S232" s="37">
        <f t="shared" si="103"/>
        <v>0</v>
      </c>
      <c r="T232" s="37">
        <f t="shared" si="103"/>
        <v>0</v>
      </c>
      <c r="U232" s="37">
        <f t="shared" si="103"/>
        <v>0</v>
      </c>
      <c r="V232" s="37">
        <f t="shared" si="103"/>
        <v>0</v>
      </c>
      <c r="W232" s="37">
        <f t="shared" si="103"/>
        <v>0</v>
      </c>
      <c r="X232" s="37">
        <f t="shared" si="103"/>
        <v>0</v>
      </c>
      <c r="Y232" s="37">
        <f t="shared" si="103"/>
        <v>0</v>
      </c>
      <c r="Z232" s="37">
        <f t="shared" si="103"/>
        <v>0</v>
      </c>
      <c r="AA232" s="37">
        <f t="shared" si="103"/>
        <v>0</v>
      </c>
      <c r="AB232" s="37">
        <f t="shared" si="103"/>
        <v>0</v>
      </c>
      <c r="AC232" s="37">
        <f t="shared" si="103"/>
        <v>0</v>
      </c>
      <c r="AD232" s="37">
        <f t="shared" si="103"/>
        <v>0</v>
      </c>
      <c r="AE232" s="37">
        <f t="shared" si="103"/>
        <v>0</v>
      </c>
      <c r="AF232" s="44"/>
      <c r="AG232" s="50">
        <f t="shared" si="94"/>
        <v>0</v>
      </c>
      <c r="AH232" s="50">
        <f t="shared" si="95"/>
        <v>0</v>
      </c>
      <c r="AI232" s="50">
        <f t="shared" si="96"/>
        <v>0</v>
      </c>
    </row>
    <row r="233" spans="1:35" s="7" customFormat="1" ht="16.5">
      <c r="A233" s="36" t="s">
        <v>17</v>
      </c>
      <c r="B233" s="37">
        <f>B135+B170+B191</f>
        <v>680.9</v>
      </c>
      <c r="C233" s="37">
        <f>H233+J233</f>
        <v>207.124</v>
      </c>
      <c r="D233" s="37">
        <f t="shared" si="101"/>
        <v>216.32600000000002</v>
      </c>
      <c r="E233" s="37">
        <f>I233+K233+M233+O233+Q233+S233+U233+W233+Y233+AA233+AC233+AE233</f>
        <v>244.59940000000003</v>
      </c>
      <c r="F233" s="37">
        <f t="shared" si="98"/>
        <v>35.922954912615666</v>
      </c>
      <c r="G233" s="37">
        <f t="shared" si="99"/>
        <v>104.44274927096812</v>
      </c>
      <c r="H233" s="37">
        <f aca="true" t="shared" si="104" ref="H233:AE233">H135+H170+H191</f>
        <v>0</v>
      </c>
      <c r="I233" s="37">
        <f t="shared" si="104"/>
        <v>0</v>
      </c>
      <c r="J233" s="37">
        <f t="shared" si="104"/>
        <v>207.124</v>
      </c>
      <c r="K233" s="37">
        <f t="shared" si="104"/>
        <v>57.324</v>
      </c>
      <c r="L233" s="66">
        <f t="shared" si="104"/>
        <v>350.602</v>
      </c>
      <c r="M233" s="66">
        <f t="shared" si="104"/>
        <v>159.002</v>
      </c>
      <c r="N233" s="37">
        <f t="shared" si="104"/>
        <v>85.6</v>
      </c>
      <c r="O233" s="37">
        <f t="shared" si="104"/>
        <v>0</v>
      </c>
      <c r="P233" s="37">
        <f t="shared" si="104"/>
        <v>108</v>
      </c>
      <c r="Q233" s="37">
        <f t="shared" si="104"/>
        <v>0</v>
      </c>
      <c r="R233" s="37">
        <f t="shared" si="104"/>
        <v>3.358</v>
      </c>
      <c r="S233" s="37">
        <f t="shared" si="104"/>
        <v>0</v>
      </c>
      <c r="T233" s="37">
        <f t="shared" si="104"/>
        <v>0</v>
      </c>
      <c r="U233" s="37">
        <f t="shared" si="104"/>
        <v>0</v>
      </c>
      <c r="V233" s="37">
        <f t="shared" si="104"/>
        <v>8.4</v>
      </c>
      <c r="W233" s="37">
        <f t="shared" si="104"/>
        <v>0</v>
      </c>
      <c r="X233" s="37">
        <f t="shared" si="104"/>
        <v>3.358</v>
      </c>
      <c r="Y233" s="37">
        <f t="shared" si="104"/>
        <v>0</v>
      </c>
      <c r="Z233" s="37">
        <f t="shared" si="104"/>
        <v>81.1</v>
      </c>
      <c r="AA233" s="37">
        <f t="shared" si="104"/>
        <v>0</v>
      </c>
      <c r="AB233" s="37">
        <f t="shared" si="104"/>
        <v>3.358</v>
      </c>
      <c r="AC233" s="37">
        <f t="shared" si="104"/>
        <v>28.2734</v>
      </c>
      <c r="AD233" s="37">
        <f t="shared" si="104"/>
        <v>0</v>
      </c>
      <c r="AE233" s="37">
        <f t="shared" si="104"/>
        <v>0</v>
      </c>
      <c r="AF233" s="44"/>
      <c r="AG233" s="50">
        <f t="shared" si="94"/>
        <v>850.8999999999999</v>
      </c>
      <c r="AH233" s="50">
        <f t="shared" si="95"/>
        <v>207.124</v>
      </c>
      <c r="AI233" s="50">
        <f t="shared" si="96"/>
        <v>57.324</v>
      </c>
    </row>
    <row r="234" spans="1:35" s="7" customFormat="1" ht="33">
      <c r="A234" s="36" t="s">
        <v>23</v>
      </c>
      <c r="B234" s="37">
        <f>B136+B171+B192</f>
        <v>0</v>
      </c>
      <c r="C234" s="37">
        <f t="shared" si="101"/>
        <v>0</v>
      </c>
      <c r="D234" s="37">
        <f t="shared" si="101"/>
        <v>0</v>
      </c>
      <c r="E234" s="37">
        <f>I234+K234+M234+O234+Q234+S234+U234+W234+Y234+AA234+AC234+AE234</f>
        <v>0</v>
      </c>
      <c r="F234" s="37" t="e">
        <f t="shared" si="98"/>
        <v>#DIV/0!</v>
      </c>
      <c r="G234" s="37" t="e">
        <f t="shared" si="99"/>
        <v>#DIV/0!</v>
      </c>
      <c r="H234" s="37">
        <f aca="true" t="shared" si="105" ref="H234:AE234">H136+H171+H192</f>
        <v>0</v>
      </c>
      <c r="I234" s="37">
        <f t="shared" si="105"/>
        <v>0</v>
      </c>
      <c r="J234" s="37">
        <f t="shared" si="105"/>
        <v>0</v>
      </c>
      <c r="K234" s="37">
        <f t="shared" si="105"/>
        <v>0</v>
      </c>
      <c r="L234" s="66">
        <f t="shared" si="105"/>
        <v>0</v>
      </c>
      <c r="M234" s="66">
        <f t="shared" si="105"/>
        <v>0</v>
      </c>
      <c r="N234" s="37">
        <f t="shared" si="105"/>
        <v>0</v>
      </c>
      <c r="O234" s="37">
        <f t="shared" si="105"/>
        <v>0</v>
      </c>
      <c r="P234" s="37">
        <f t="shared" si="105"/>
        <v>0</v>
      </c>
      <c r="Q234" s="37">
        <f t="shared" si="105"/>
        <v>0</v>
      </c>
      <c r="R234" s="37">
        <f t="shared" si="105"/>
        <v>0</v>
      </c>
      <c r="S234" s="37">
        <f t="shared" si="105"/>
        <v>0</v>
      </c>
      <c r="T234" s="37">
        <f t="shared" si="105"/>
        <v>0</v>
      </c>
      <c r="U234" s="37">
        <f t="shared" si="105"/>
        <v>0</v>
      </c>
      <c r="V234" s="37">
        <f t="shared" si="105"/>
        <v>0</v>
      </c>
      <c r="W234" s="37">
        <f t="shared" si="105"/>
        <v>0</v>
      </c>
      <c r="X234" s="37">
        <f t="shared" si="105"/>
        <v>0</v>
      </c>
      <c r="Y234" s="37">
        <f t="shared" si="105"/>
        <v>0</v>
      </c>
      <c r="Z234" s="37">
        <f t="shared" si="105"/>
        <v>0</v>
      </c>
      <c r="AA234" s="37">
        <f t="shared" si="105"/>
        <v>0</v>
      </c>
      <c r="AB234" s="37">
        <f t="shared" si="105"/>
        <v>0</v>
      </c>
      <c r="AC234" s="37">
        <f t="shared" si="105"/>
        <v>0</v>
      </c>
      <c r="AD234" s="37">
        <f t="shared" si="105"/>
        <v>0</v>
      </c>
      <c r="AE234" s="37">
        <f t="shared" si="105"/>
        <v>0</v>
      </c>
      <c r="AF234" s="44"/>
      <c r="AG234" s="50">
        <f t="shared" si="94"/>
        <v>0</v>
      </c>
      <c r="AH234" s="50">
        <f t="shared" si="95"/>
        <v>0</v>
      </c>
      <c r="AI234" s="50">
        <f t="shared" si="96"/>
        <v>0</v>
      </c>
    </row>
    <row r="235" spans="1:35" s="7" customFormat="1" ht="16.5">
      <c r="A235" s="36" t="s">
        <v>19</v>
      </c>
      <c r="B235" s="37">
        <f>B137+B165+B193</f>
        <v>0</v>
      </c>
      <c r="C235" s="37">
        <f t="shared" si="101"/>
        <v>0</v>
      </c>
      <c r="D235" s="37">
        <f t="shared" si="101"/>
        <v>0</v>
      </c>
      <c r="E235" s="37">
        <f>I235+K235+M235+O235+Q235+S235+U235+W235+Y235+AA235+AC235+AE235</f>
        <v>0</v>
      </c>
      <c r="F235" s="37" t="e">
        <f t="shared" si="98"/>
        <v>#DIV/0!</v>
      </c>
      <c r="G235" s="37" t="e">
        <f t="shared" si="99"/>
        <v>#DIV/0!</v>
      </c>
      <c r="H235" s="37">
        <f aca="true" t="shared" si="106" ref="H235:AE235">H137+H165+H193</f>
        <v>0</v>
      </c>
      <c r="I235" s="37">
        <f t="shared" si="106"/>
        <v>0</v>
      </c>
      <c r="J235" s="37">
        <f t="shared" si="106"/>
        <v>0</v>
      </c>
      <c r="K235" s="37">
        <f t="shared" si="106"/>
        <v>0</v>
      </c>
      <c r="L235" s="66">
        <f t="shared" si="106"/>
        <v>0</v>
      </c>
      <c r="M235" s="66">
        <f t="shared" si="106"/>
        <v>0</v>
      </c>
      <c r="N235" s="37">
        <f t="shared" si="106"/>
        <v>0</v>
      </c>
      <c r="O235" s="37">
        <f t="shared" si="106"/>
        <v>0</v>
      </c>
      <c r="P235" s="37">
        <f t="shared" si="106"/>
        <v>0</v>
      </c>
      <c r="Q235" s="37">
        <f t="shared" si="106"/>
        <v>0</v>
      </c>
      <c r="R235" s="37">
        <f t="shared" si="106"/>
        <v>0</v>
      </c>
      <c r="S235" s="37">
        <f t="shared" si="106"/>
        <v>0</v>
      </c>
      <c r="T235" s="37">
        <f t="shared" si="106"/>
        <v>0</v>
      </c>
      <c r="U235" s="37">
        <f t="shared" si="106"/>
        <v>0</v>
      </c>
      <c r="V235" s="37">
        <f t="shared" si="106"/>
        <v>0</v>
      </c>
      <c r="W235" s="37">
        <f t="shared" si="106"/>
        <v>0</v>
      </c>
      <c r="X235" s="37">
        <f t="shared" si="106"/>
        <v>0</v>
      </c>
      <c r="Y235" s="37">
        <f t="shared" si="106"/>
        <v>0</v>
      </c>
      <c r="Z235" s="37">
        <f t="shared" si="106"/>
        <v>0</v>
      </c>
      <c r="AA235" s="37">
        <f t="shared" si="106"/>
        <v>0</v>
      </c>
      <c r="AB235" s="37">
        <f t="shared" si="106"/>
        <v>0</v>
      </c>
      <c r="AC235" s="37">
        <f t="shared" si="106"/>
        <v>0</v>
      </c>
      <c r="AD235" s="37">
        <f t="shared" si="106"/>
        <v>0</v>
      </c>
      <c r="AE235" s="37">
        <f t="shared" si="106"/>
        <v>0</v>
      </c>
      <c r="AF235" s="44"/>
      <c r="AG235" s="50">
        <f t="shared" si="94"/>
        <v>0</v>
      </c>
      <c r="AH235" s="50">
        <f t="shared" si="95"/>
        <v>0</v>
      </c>
      <c r="AI235" s="50">
        <f t="shared" si="96"/>
        <v>0</v>
      </c>
    </row>
    <row r="236" spans="1:35" s="7" customFormat="1" ht="16.5">
      <c r="A236" s="35" t="s">
        <v>72</v>
      </c>
      <c r="B236" s="31"/>
      <c r="C236" s="31"/>
      <c r="D236" s="31"/>
      <c r="E236" s="31"/>
      <c r="F236" s="31"/>
      <c r="G236" s="31"/>
      <c r="H236" s="32"/>
      <c r="I236" s="32"/>
      <c r="J236" s="32"/>
      <c r="K236" s="32"/>
      <c r="L236" s="70"/>
      <c r="M236" s="70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58"/>
      <c r="AF236" s="44"/>
      <c r="AG236" s="50">
        <f t="shared" si="94"/>
        <v>0</v>
      </c>
      <c r="AH236" s="50">
        <f t="shared" si="95"/>
        <v>0</v>
      </c>
      <c r="AI236" s="50">
        <f t="shared" si="96"/>
        <v>0</v>
      </c>
    </row>
    <row r="237" spans="1:35" s="7" customFormat="1" ht="49.5">
      <c r="A237" s="35" t="s">
        <v>37</v>
      </c>
      <c r="B237" s="31"/>
      <c r="C237" s="31"/>
      <c r="D237" s="31"/>
      <c r="E237" s="31"/>
      <c r="F237" s="31"/>
      <c r="G237" s="31"/>
      <c r="H237" s="32"/>
      <c r="I237" s="32"/>
      <c r="J237" s="32"/>
      <c r="K237" s="32"/>
      <c r="L237" s="70"/>
      <c r="M237" s="70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58"/>
      <c r="AF237" s="44"/>
      <c r="AG237" s="50">
        <f t="shared" si="94"/>
        <v>0</v>
      </c>
      <c r="AH237" s="50">
        <f t="shared" si="95"/>
        <v>0</v>
      </c>
      <c r="AI237" s="50">
        <f t="shared" si="96"/>
        <v>0</v>
      </c>
    </row>
    <row r="238" spans="1:35" s="7" customFormat="1" ht="33">
      <c r="A238" s="14" t="s">
        <v>73</v>
      </c>
      <c r="B238" s="25"/>
      <c r="C238" s="25"/>
      <c r="D238" s="25"/>
      <c r="E238" s="25"/>
      <c r="F238" s="25"/>
      <c r="G238" s="25"/>
      <c r="H238" s="26"/>
      <c r="I238" s="26"/>
      <c r="J238" s="26"/>
      <c r="K238" s="26"/>
      <c r="L238" s="70"/>
      <c r="M238" s="70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17"/>
      <c r="AF238" s="44"/>
      <c r="AG238" s="50">
        <f t="shared" si="94"/>
        <v>0</v>
      </c>
      <c r="AH238" s="50">
        <f t="shared" si="95"/>
        <v>0</v>
      </c>
      <c r="AI238" s="50">
        <f t="shared" si="96"/>
        <v>0</v>
      </c>
    </row>
    <row r="239" spans="1:35" s="7" customFormat="1" ht="16.5">
      <c r="A239" s="9" t="s">
        <v>20</v>
      </c>
      <c r="B239" s="25">
        <f>B240+B241+B242+B244</f>
        <v>0</v>
      </c>
      <c r="C239" s="25"/>
      <c r="D239" s="25"/>
      <c r="E239" s="25"/>
      <c r="F239" s="25"/>
      <c r="G239" s="25"/>
      <c r="H239" s="25">
        <f aca="true" t="shared" si="107" ref="H239:AE239">H240+H241+H242+H244</f>
        <v>0</v>
      </c>
      <c r="I239" s="25"/>
      <c r="J239" s="25">
        <f t="shared" si="107"/>
        <v>0</v>
      </c>
      <c r="K239" s="25"/>
      <c r="L239" s="66">
        <f t="shared" si="107"/>
        <v>0</v>
      </c>
      <c r="M239" s="66"/>
      <c r="N239" s="25">
        <f t="shared" si="107"/>
        <v>0</v>
      </c>
      <c r="O239" s="25">
        <v>0</v>
      </c>
      <c r="P239" s="25">
        <f t="shared" si="107"/>
        <v>0</v>
      </c>
      <c r="Q239" s="25">
        <v>0</v>
      </c>
      <c r="R239" s="25">
        <f t="shared" si="107"/>
        <v>0</v>
      </c>
      <c r="S239" s="25"/>
      <c r="T239" s="25">
        <f t="shared" si="107"/>
        <v>0</v>
      </c>
      <c r="U239" s="25"/>
      <c r="V239" s="25">
        <f t="shared" si="107"/>
        <v>0</v>
      </c>
      <c r="W239" s="25"/>
      <c r="X239" s="25">
        <f t="shared" si="107"/>
        <v>0</v>
      </c>
      <c r="Y239" s="25"/>
      <c r="Z239" s="25">
        <f t="shared" si="107"/>
        <v>0</v>
      </c>
      <c r="AA239" s="25"/>
      <c r="AB239" s="25">
        <f t="shared" si="107"/>
        <v>0</v>
      </c>
      <c r="AC239" s="25"/>
      <c r="AD239" s="25">
        <f t="shared" si="107"/>
        <v>0</v>
      </c>
      <c r="AE239" s="16">
        <f t="shared" si="107"/>
        <v>0</v>
      </c>
      <c r="AF239" s="44"/>
      <c r="AG239" s="50">
        <f t="shared" si="94"/>
        <v>0</v>
      </c>
      <c r="AH239" s="50">
        <f t="shared" si="95"/>
        <v>0</v>
      </c>
      <c r="AI239" s="50">
        <f t="shared" si="96"/>
        <v>0</v>
      </c>
    </row>
    <row r="240" spans="1:35" s="7" customFormat="1" ht="16.5">
      <c r="A240" s="9" t="s">
        <v>18</v>
      </c>
      <c r="B240" s="25">
        <f>H240+J240+L240+N240+P240+R240+T240+V240+X240+Z240+AB240+AD240</f>
        <v>0</v>
      </c>
      <c r="C240" s="25"/>
      <c r="D240" s="25"/>
      <c r="E240" s="25"/>
      <c r="F240" s="25"/>
      <c r="G240" s="25"/>
      <c r="H240" s="26"/>
      <c r="I240" s="26"/>
      <c r="J240" s="26"/>
      <c r="K240" s="26"/>
      <c r="L240" s="70"/>
      <c r="M240" s="70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17"/>
      <c r="AF240" s="44"/>
      <c r="AG240" s="50">
        <f t="shared" si="94"/>
        <v>0</v>
      </c>
      <c r="AH240" s="50">
        <f t="shared" si="95"/>
        <v>0</v>
      </c>
      <c r="AI240" s="50">
        <f t="shared" si="96"/>
        <v>0</v>
      </c>
    </row>
    <row r="241" spans="1:35" s="7" customFormat="1" ht="16.5">
      <c r="A241" s="9" t="s">
        <v>22</v>
      </c>
      <c r="B241" s="25">
        <f>H241+J241+L241+N241+P241+R241+T241+V241+X241+Z241+AB241+AD241</f>
        <v>0</v>
      </c>
      <c r="C241" s="25"/>
      <c r="D241" s="25"/>
      <c r="E241" s="25"/>
      <c r="F241" s="25"/>
      <c r="G241" s="25"/>
      <c r="H241" s="26"/>
      <c r="I241" s="26"/>
      <c r="J241" s="26"/>
      <c r="K241" s="26"/>
      <c r="L241" s="70"/>
      <c r="M241" s="70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17"/>
      <c r="AF241" s="44"/>
      <c r="AG241" s="50">
        <f t="shared" si="94"/>
        <v>0</v>
      </c>
      <c r="AH241" s="50">
        <f t="shared" si="95"/>
        <v>0</v>
      </c>
      <c r="AI241" s="50">
        <f t="shared" si="96"/>
        <v>0</v>
      </c>
    </row>
    <row r="242" spans="1:35" s="7" customFormat="1" ht="16.5">
      <c r="A242" s="9" t="s">
        <v>17</v>
      </c>
      <c r="B242" s="25">
        <f>H242+J242+L242+N242+P242+R242+T242+V242+X242+Z242+AB242+AD242</f>
        <v>0</v>
      </c>
      <c r="C242" s="25"/>
      <c r="D242" s="25"/>
      <c r="E242" s="25"/>
      <c r="F242" s="25"/>
      <c r="G242" s="25"/>
      <c r="H242" s="26"/>
      <c r="I242" s="26"/>
      <c r="J242" s="26"/>
      <c r="K242" s="26"/>
      <c r="L242" s="70"/>
      <c r="M242" s="70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17"/>
      <c r="AF242" s="44"/>
      <c r="AG242" s="50">
        <f t="shared" si="94"/>
        <v>0</v>
      </c>
      <c r="AH242" s="50">
        <f t="shared" si="95"/>
        <v>0</v>
      </c>
      <c r="AI242" s="50">
        <f t="shared" si="96"/>
        <v>0</v>
      </c>
    </row>
    <row r="243" spans="1:35" s="7" customFormat="1" ht="16.5">
      <c r="A243" s="9" t="s">
        <v>23</v>
      </c>
      <c r="B243" s="25">
        <f>H243+J243+L243+N243+P243+R243+T243+V243+X243+Z243+AB243+AD243</f>
        <v>0</v>
      </c>
      <c r="C243" s="25"/>
      <c r="D243" s="25"/>
      <c r="E243" s="25"/>
      <c r="F243" s="25"/>
      <c r="G243" s="25"/>
      <c r="H243" s="26"/>
      <c r="I243" s="26"/>
      <c r="J243" s="26"/>
      <c r="K243" s="26"/>
      <c r="L243" s="70"/>
      <c r="M243" s="70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17"/>
      <c r="AF243" s="44"/>
      <c r="AG243" s="50">
        <f t="shared" si="94"/>
        <v>0</v>
      </c>
      <c r="AH243" s="50">
        <f t="shared" si="95"/>
        <v>0</v>
      </c>
      <c r="AI243" s="50">
        <f t="shared" si="96"/>
        <v>0</v>
      </c>
    </row>
    <row r="244" spans="1:35" s="7" customFormat="1" ht="16.5">
      <c r="A244" s="9" t="s">
        <v>19</v>
      </c>
      <c r="B244" s="25">
        <f>H244+J244+L244+N244+P244+R244+T244+V244+X244+Z244+AB244+AD244</f>
        <v>0</v>
      </c>
      <c r="C244" s="25"/>
      <c r="D244" s="25"/>
      <c r="E244" s="25"/>
      <c r="F244" s="25"/>
      <c r="G244" s="25"/>
      <c r="H244" s="26"/>
      <c r="I244" s="26"/>
      <c r="J244" s="26"/>
      <c r="K244" s="26"/>
      <c r="L244" s="70"/>
      <c r="M244" s="70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17"/>
      <c r="AF244" s="44"/>
      <c r="AG244" s="50">
        <f t="shared" si="94"/>
        <v>0</v>
      </c>
      <c r="AH244" s="50">
        <f t="shared" si="95"/>
        <v>0</v>
      </c>
      <c r="AI244" s="50">
        <f t="shared" si="96"/>
        <v>0</v>
      </c>
    </row>
    <row r="245" spans="1:35" s="7" customFormat="1" ht="16.5">
      <c r="A245" s="36" t="s">
        <v>36</v>
      </c>
      <c r="B245" s="37"/>
      <c r="C245" s="37"/>
      <c r="D245" s="37"/>
      <c r="E245" s="37"/>
      <c r="F245" s="37"/>
      <c r="G245" s="37"/>
      <c r="H245" s="38"/>
      <c r="I245" s="38"/>
      <c r="J245" s="38"/>
      <c r="K245" s="38"/>
      <c r="L245" s="70"/>
      <c r="M245" s="70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59"/>
      <c r="AF245" s="44"/>
      <c r="AG245" s="50">
        <f t="shared" si="94"/>
        <v>0</v>
      </c>
      <c r="AH245" s="50">
        <f t="shared" si="95"/>
        <v>0</v>
      </c>
      <c r="AI245" s="50">
        <f t="shared" si="96"/>
        <v>0</v>
      </c>
    </row>
    <row r="246" spans="1:35" s="7" customFormat="1" ht="16.5">
      <c r="A246" s="36" t="s">
        <v>20</v>
      </c>
      <c r="B246" s="37">
        <f>B247+B248+B249+B251</f>
        <v>0</v>
      </c>
      <c r="C246" s="37"/>
      <c r="D246" s="37"/>
      <c r="E246" s="37"/>
      <c r="F246" s="37"/>
      <c r="G246" s="37"/>
      <c r="H246" s="37">
        <f aca="true" t="shared" si="108" ref="H246:AE246">H247+H248+H249+H251</f>
        <v>0</v>
      </c>
      <c r="I246" s="37"/>
      <c r="J246" s="37">
        <f t="shared" si="108"/>
        <v>0</v>
      </c>
      <c r="K246" s="37"/>
      <c r="L246" s="66">
        <f t="shared" si="108"/>
        <v>0</v>
      </c>
      <c r="M246" s="66"/>
      <c r="N246" s="37">
        <f t="shared" si="108"/>
        <v>0</v>
      </c>
      <c r="O246" s="37">
        <v>0</v>
      </c>
      <c r="P246" s="37">
        <f t="shared" si="108"/>
        <v>0</v>
      </c>
      <c r="Q246" s="37">
        <v>0</v>
      </c>
      <c r="R246" s="37">
        <f t="shared" si="108"/>
        <v>0</v>
      </c>
      <c r="S246" s="37"/>
      <c r="T246" s="37">
        <f t="shared" si="108"/>
        <v>0</v>
      </c>
      <c r="U246" s="37"/>
      <c r="V246" s="37">
        <f t="shared" si="108"/>
        <v>0</v>
      </c>
      <c r="W246" s="37"/>
      <c r="X246" s="37">
        <f t="shared" si="108"/>
        <v>0</v>
      </c>
      <c r="Y246" s="37"/>
      <c r="Z246" s="37">
        <f t="shared" si="108"/>
        <v>0</v>
      </c>
      <c r="AA246" s="37"/>
      <c r="AB246" s="37">
        <f t="shared" si="108"/>
        <v>0</v>
      </c>
      <c r="AC246" s="37"/>
      <c r="AD246" s="37">
        <f t="shared" si="108"/>
        <v>0</v>
      </c>
      <c r="AE246" s="61">
        <f t="shared" si="108"/>
        <v>0</v>
      </c>
      <c r="AF246" s="44"/>
      <c r="AG246" s="50">
        <f t="shared" si="94"/>
        <v>0</v>
      </c>
      <c r="AH246" s="50">
        <f t="shared" si="95"/>
        <v>0</v>
      </c>
      <c r="AI246" s="50">
        <f t="shared" si="96"/>
        <v>0</v>
      </c>
    </row>
    <row r="247" spans="1:35" s="7" customFormat="1" ht="16.5">
      <c r="A247" s="36" t="s">
        <v>18</v>
      </c>
      <c r="B247" s="37">
        <f>B240</f>
        <v>0</v>
      </c>
      <c r="C247" s="37"/>
      <c r="D247" s="37"/>
      <c r="E247" s="37"/>
      <c r="F247" s="37"/>
      <c r="G247" s="37"/>
      <c r="H247" s="37">
        <f aca="true" t="shared" si="109" ref="H247:AE247">H240</f>
        <v>0</v>
      </c>
      <c r="I247" s="37"/>
      <c r="J247" s="37">
        <f t="shared" si="109"/>
        <v>0</v>
      </c>
      <c r="K247" s="37"/>
      <c r="L247" s="66">
        <f t="shared" si="109"/>
        <v>0</v>
      </c>
      <c r="M247" s="66"/>
      <c r="N247" s="37">
        <f t="shared" si="109"/>
        <v>0</v>
      </c>
      <c r="O247" s="37">
        <v>0</v>
      </c>
      <c r="P247" s="37">
        <f t="shared" si="109"/>
        <v>0</v>
      </c>
      <c r="Q247" s="37">
        <v>0</v>
      </c>
      <c r="R247" s="37">
        <f t="shared" si="109"/>
        <v>0</v>
      </c>
      <c r="S247" s="37"/>
      <c r="T247" s="37">
        <f t="shared" si="109"/>
        <v>0</v>
      </c>
      <c r="U247" s="37"/>
      <c r="V247" s="37">
        <f t="shared" si="109"/>
        <v>0</v>
      </c>
      <c r="W247" s="37"/>
      <c r="X247" s="37">
        <f t="shared" si="109"/>
        <v>0</v>
      </c>
      <c r="Y247" s="37"/>
      <c r="Z247" s="37">
        <f t="shared" si="109"/>
        <v>0</v>
      </c>
      <c r="AA247" s="37"/>
      <c r="AB247" s="37">
        <f t="shared" si="109"/>
        <v>0</v>
      </c>
      <c r="AC247" s="37"/>
      <c r="AD247" s="37">
        <f t="shared" si="109"/>
        <v>0</v>
      </c>
      <c r="AE247" s="60">
        <f t="shared" si="109"/>
        <v>0</v>
      </c>
      <c r="AF247" s="44"/>
      <c r="AG247" s="50">
        <f t="shared" si="94"/>
        <v>0</v>
      </c>
      <c r="AH247" s="50">
        <f t="shared" si="95"/>
        <v>0</v>
      </c>
      <c r="AI247" s="50">
        <f t="shared" si="96"/>
        <v>0</v>
      </c>
    </row>
    <row r="248" spans="1:35" s="7" customFormat="1" ht="33">
      <c r="A248" s="36" t="s">
        <v>22</v>
      </c>
      <c r="B248" s="37">
        <f>B241</f>
        <v>0</v>
      </c>
      <c r="C248" s="37"/>
      <c r="D248" s="37"/>
      <c r="E248" s="37"/>
      <c r="F248" s="37"/>
      <c r="G248" s="37"/>
      <c r="H248" s="37">
        <f aca="true" t="shared" si="110" ref="H248:AE248">H241</f>
        <v>0</v>
      </c>
      <c r="I248" s="37"/>
      <c r="J248" s="37">
        <f t="shared" si="110"/>
        <v>0</v>
      </c>
      <c r="K248" s="37"/>
      <c r="L248" s="66">
        <f t="shared" si="110"/>
        <v>0</v>
      </c>
      <c r="M248" s="66"/>
      <c r="N248" s="37">
        <f t="shared" si="110"/>
        <v>0</v>
      </c>
      <c r="O248" s="37"/>
      <c r="P248" s="37">
        <f t="shared" si="110"/>
        <v>0</v>
      </c>
      <c r="Q248" s="37"/>
      <c r="R248" s="37">
        <f t="shared" si="110"/>
        <v>0</v>
      </c>
      <c r="S248" s="37"/>
      <c r="T248" s="37">
        <f t="shared" si="110"/>
        <v>0</v>
      </c>
      <c r="U248" s="37"/>
      <c r="V248" s="37">
        <f t="shared" si="110"/>
        <v>0</v>
      </c>
      <c r="W248" s="37"/>
      <c r="X248" s="37">
        <f t="shared" si="110"/>
        <v>0</v>
      </c>
      <c r="Y248" s="37"/>
      <c r="Z248" s="37">
        <f t="shared" si="110"/>
        <v>0</v>
      </c>
      <c r="AA248" s="37"/>
      <c r="AB248" s="37">
        <f t="shared" si="110"/>
        <v>0</v>
      </c>
      <c r="AC248" s="37"/>
      <c r="AD248" s="37">
        <f t="shared" si="110"/>
        <v>0</v>
      </c>
      <c r="AE248" s="60">
        <f t="shared" si="110"/>
        <v>0</v>
      </c>
      <c r="AF248" s="44"/>
      <c r="AG248" s="50">
        <f t="shared" si="94"/>
        <v>0</v>
      </c>
      <c r="AH248" s="50">
        <f t="shared" si="95"/>
        <v>0</v>
      </c>
      <c r="AI248" s="50">
        <f t="shared" si="96"/>
        <v>0</v>
      </c>
    </row>
    <row r="249" spans="1:35" s="7" customFormat="1" ht="16.5">
      <c r="A249" s="36" t="s">
        <v>17</v>
      </c>
      <c r="B249" s="37">
        <f>B242</f>
        <v>0</v>
      </c>
      <c r="C249" s="37"/>
      <c r="D249" s="37"/>
      <c r="E249" s="37"/>
      <c r="F249" s="37"/>
      <c r="G249" s="37"/>
      <c r="H249" s="37">
        <f aca="true" t="shared" si="111" ref="H249:AE249">H242</f>
        <v>0</v>
      </c>
      <c r="I249" s="37"/>
      <c r="J249" s="37">
        <f t="shared" si="111"/>
        <v>0</v>
      </c>
      <c r="K249" s="37"/>
      <c r="L249" s="66">
        <f t="shared" si="111"/>
        <v>0</v>
      </c>
      <c r="M249" s="66"/>
      <c r="N249" s="37">
        <f t="shared" si="111"/>
        <v>0</v>
      </c>
      <c r="O249" s="37"/>
      <c r="P249" s="37">
        <f t="shared" si="111"/>
        <v>0</v>
      </c>
      <c r="Q249" s="37"/>
      <c r="R249" s="37">
        <f t="shared" si="111"/>
        <v>0</v>
      </c>
      <c r="S249" s="37"/>
      <c r="T249" s="37">
        <f t="shared" si="111"/>
        <v>0</v>
      </c>
      <c r="U249" s="37"/>
      <c r="V249" s="37">
        <f t="shared" si="111"/>
        <v>0</v>
      </c>
      <c r="W249" s="37"/>
      <c r="X249" s="37">
        <f t="shared" si="111"/>
        <v>0</v>
      </c>
      <c r="Y249" s="37"/>
      <c r="Z249" s="37">
        <f t="shared" si="111"/>
        <v>0</v>
      </c>
      <c r="AA249" s="37"/>
      <c r="AB249" s="37">
        <f t="shared" si="111"/>
        <v>0</v>
      </c>
      <c r="AC249" s="37"/>
      <c r="AD249" s="37">
        <f t="shared" si="111"/>
        <v>0</v>
      </c>
      <c r="AE249" s="60">
        <f t="shared" si="111"/>
        <v>0</v>
      </c>
      <c r="AF249" s="44"/>
      <c r="AG249" s="50">
        <f t="shared" si="94"/>
        <v>0</v>
      </c>
      <c r="AH249" s="50">
        <f t="shared" si="95"/>
        <v>0</v>
      </c>
      <c r="AI249" s="50">
        <f t="shared" si="96"/>
        <v>0</v>
      </c>
    </row>
    <row r="250" spans="1:35" s="7" customFormat="1" ht="33">
      <c r="A250" s="36" t="s">
        <v>23</v>
      </c>
      <c r="B250" s="37">
        <f>B243</f>
        <v>0</v>
      </c>
      <c r="C250" s="37"/>
      <c r="D250" s="37"/>
      <c r="E250" s="37"/>
      <c r="F250" s="37"/>
      <c r="G250" s="37"/>
      <c r="H250" s="37">
        <f aca="true" t="shared" si="112" ref="H250:AE250">H243</f>
        <v>0</v>
      </c>
      <c r="I250" s="37"/>
      <c r="J250" s="37">
        <f t="shared" si="112"/>
        <v>0</v>
      </c>
      <c r="K250" s="37"/>
      <c r="L250" s="66">
        <f t="shared" si="112"/>
        <v>0</v>
      </c>
      <c r="M250" s="66"/>
      <c r="N250" s="37">
        <f t="shared" si="112"/>
        <v>0</v>
      </c>
      <c r="O250" s="37"/>
      <c r="P250" s="37">
        <f t="shared" si="112"/>
        <v>0</v>
      </c>
      <c r="Q250" s="37"/>
      <c r="R250" s="37">
        <f t="shared" si="112"/>
        <v>0</v>
      </c>
      <c r="S250" s="37"/>
      <c r="T250" s="37">
        <f t="shared" si="112"/>
        <v>0</v>
      </c>
      <c r="U250" s="37"/>
      <c r="V250" s="37">
        <f t="shared" si="112"/>
        <v>0</v>
      </c>
      <c r="W250" s="37"/>
      <c r="X250" s="37">
        <f t="shared" si="112"/>
        <v>0</v>
      </c>
      <c r="Y250" s="37"/>
      <c r="Z250" s="37">
        <f t="shared" si="112"/>
        <v>0</v>
      </c>
      <c r="AA250" s="37"/>
      <c r="AB250" s="37">
        <f t="shared" si="112"/>
        <v>0</v>
      </c>
      <c r="AC250" s="37"/>
      <c r="AD250" s="37">
        <f t="shared" si="112"/>
        <v>0</v>
      </c>
      <c r="AE250" s="60">
        <f t="shared" si="112"/>
        <v>0</v>
      </c>
      <c r="AF250" s="44"/>
      <c r="AG250" s="50">
        <f t="shared" si="94"/>
        <v>0</v>
      </c>
      <c r="AH250" s="50">
        <f t="shared" si="95"/>
        <v>0</v>
      </c>
      <c r="AI250" s="50">
        <f t="shared" si="96"/>
        <v>0</v>
      </c>
    </row>
    <row r="251" spans="1:35" s="7" customFormat="1" ht="16.5">
      <c r="A251" s="36" t="s">
        <v>19</v>
      </c>
      <c r="B251" s="37">
        <f>B244</f>
        <v>0</v>
      </c>
      <c r="C251" s="37"/>
      <c r="D251" s="37"/>
      <c r="E251" s="37"/>
      <c r="F251" s="37"/>
      <c r="G251" s="37"/>
      <c r="H251" s="37">
        <f aca="true" t="shared" si="113" ref="H251:AE251">H244</f>
        <v>0</v>
      </c>
      <c r="I251" s="37"/>
      <c r="J251" s="37">
        <f t="shared" si="113"/>
        <v>0</v>
      </c>
      <c r="K251" s="37"/>
      <c r="L251" s="66">
        <f t="shared" si="113"/>
        <v>0</v>
      </c>
      <c r="M251" s="66"/>
      <c r="N251" s="37">
        <f t="shared" si="113"/>
        <v>0</v>
      </c>
      <c r="O251" s="37"/>
      <c r="P251" s="37">
        <f t="shared" si="113"/>
        <v>0</v>
      </c>
      <c r="Q251" s="37"/>
      <c r="R251" s="37">
        <f t="shared" si="113"/>
        <v>0</v>
      </c>
      <c r="S251" s="37"/>
      <c r="T251" s="37">
        <f t="shared" si="113"/>
        <v>0</v>
      </c>
      <c r="U251" s="37"/>
      <c r="V251" s="37">
        <f t="shared" si="113"/>
        <v>0</v>
      </c>
      <c r="W251" s="37"/>
      <c r="X251" s="37">
        <f t="shared" si="113"/>
        <v>0</v>
      </c>
      <c r="Y251" s="37"/>
      <c r="Z251" s="37">
        <f t="shared" si="113"/>
        <v>0</v>
      </c>
      <c r="AA251" s="37"/>
      <c r="AB251" s="37">
        <f t="shared" si="113"/>
        <v>0</v>
      </c>
      <c r="AC251" s="37"/>
      <c r="AD251" s="37">
        <f t="shared" si="113"/>
        <v>0</v>
      </c>
      <c r="AE251" s="60">
        <f t="shared" si="113"/>
        <v>0</v>
      </c>
      <c r="AF251" s="44"/>
      <c r="AG251" s="50">
        <f t="shared" si="94"/>
        <v>0</v>
      </c>
      <c r="AH251" s="50">
        <f t="shared" si="95"/>
        <v>0</v>
      </c>
      <c r="AI251" s="50">
        <f t="shared" si="96"/>
        <v>0</v>
      </c>
    </row>
    <row r="252" spans="1:35" s="7" customFormat="1" ht="66">
      <c r="A252" s="35" t="s">
        <v>74</v>
      </c>
      <c r="B252" s="31"/>
      <c r="C252" s="31"/>
      <c r="D252" s="31"/>
      <c r="E252" s="31"/>
      <c r="F252" s="31"/>
      <c r="G252" s="31"/>
      <c r="H252" s="32"/>
      <c r="I252" s="32"/>
      <c r="J252" s="32"/>
      <c r="K252" s="32"/>
      <c r="L252" s="70"/>
      <c r="M252" s="70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58"/>
      <c r="AF252" s="44"/>
      <c r="AG252" s="50">
        <f t="shared" si="94"/>
        <v>0</v>
      </c>
      <c r="AH252" s="50">
        <f t="shared" si="95"/>
        <v>0</v>
      </c>
      <c r="AI252" s="50">
        <f t="shared" si="96"/>
        <v>0</v>
      </c>
    </row>
    <row r="253" spans="1:35" s="7" customFormat="1" ht="66">
      <c r="A253" s="35" t="s">
        <v>39</v>
      </c>
      <c r="B253" s="31"/>
      <c r="C253" s="31"/>
      <c r="D253" s="31"/>
      <c r="E253" s="31"/>
      <c r="F253" s="31"/>
      <c r="G253" s="31"/>
      <c r="H253" s="32"/>
      <c r="I253" s="32"/>
      <c r="J253" s="32"/>
      <c r="K253" s="32"/>
      <c r="L253" s="70"/>
      <c r="M253" s="70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58"/>
      <c r="AF253" s="44"/>
      <c r="AG253" s="50">
        <f t="shared" si="94"/>
        <v>0</v>
      </c>
      <c r="AH253" s="50">
        <f t="shared" si="95"/>
        <v>0</v>
      </c>
      <c r="AI253" s="50">
        <f t="shared" si="96"/>
        <v>0</v>
      </c>
    </row>
    <row r="254" spans="1:35" s="7" customFormat="1" ht="82.5">
      <c r="A254" s="14" t="s">
        <v>75</v>
      </c>
      <c r="B254" s="25"/>
      <c r="C254" s="25"/>
      <c r="D254" s="25"/>
      <c r="E254" s="25"/>
      <c r="F254" s="25"/>
      <c r="G254" s="25"/>
      <c r="H254" s="26"/>
      <c r="I254" s="26"/>
      <c r="J254" s="26"/>
      <c r="K254" s="26"/>
      <c r="L254" s="70"/>
      <c r="M254" s="70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17"/>
      <c r="AF254" s="52" t="s">
        <v>44</v>
      </c>
      <c r="AG254" s="50">
        <f t="shared" si="94"/>
        <v>0</v>
      </c>
      <c r="AH254" s="50">
        <f t="shared" si="95"/>
        <v>0</v>
      </c>
      <c r="AI254" s="50">
        <f t="shared" si="96"/>
        <v>0</v>
      </c>
    </row>
    <row r="255" spans="1:35" s="7" customFormat="1" ht="16.5">
      <c r="A255" s="9" t="s">
        <v>20</v>
      </c>
      <c r="B255" s="25">
        <f>B256+B257+B258+B260</f>
        <v>5846.200000000001</v>
      </c>
      <c r="C255" s="25">
        <f>C256+C257+C258+C260</f>
        <v>1339.6029999999998</v>
      </c>
      <c r="D255" s="25">
        <f>D256+D257+D258+D260</f>
        <v>1307.4400799999999</v>
      </c>
      <c r="E255" s="25">
        <f>E256+E257+E258+E260</f>
        <v>1307.4400799999999</v>
      </c>
      <c r="F255" s="25">
        <f>E255/B255*100</f>
        <v>22.36393007423625</v>
      </c>
      <c r="G255" s="25">
        <f>D255/C255*100</f>
        <v>97.59907076947424</v>
      </c>
      <c r="H255" s="25">
        <f aca="true" t="shared" si="114" ref="H255:AE255">H256+H257+H258+H260</f>
        <v>542.3</v>
      </c>
      <c r="I255" s="25">
        <f t="shared" si="114"/>
        <v>449.114</v>
      </c>
      <c r="J255" s="25">
        <f t="shared" si="114"/>
        <v>486.444</v>
      </c>
      <c r="K255" s="25">
        <f t="shared" si="114"/>
        <v>466.68729</v>
      </c>
      <c r="L255" s="66">
        <f t="shared" si="114"/>
        <v>310.859</v>
      </c>
      <c r="M255" s="66">
        <f t="shared" si="114"/>
        <v>391.63879</v>
      </c>
      <c r="N255" s="25">
        <f t="shared" si="114"/>
        <v>614.986</v>
      </c>
      <c r="O255" s="25">
        <f t="shared" si="114"/>
        <v>0</v>
      </c>
      <c r="P255" s="25">
        <f t="shared" si="114"/>
        <v>568.48</v>
      </c>
      <c r="Q255" s="25">
        <f t="shared" si="114"/>
        <v>0</v>
      </c>
      <c r="R255" s="25">
        <f t="shared" si="114"/>
        <v>497.119</v>
      </c>
      <c r="S255" s="25">
        <f t="shared" si="114"/>
        <v>0</v>
      </c>
      <c r="T255" s="25">
        <f t="shared" si="114"/>
        <v>973.204</v>
      </c>
      <c r="U255" s="25">
        <f t="shared" si="114"/>
        <v>0</v>
      </c>
      <c r="V255" s="25">
        <f t="shared" si="114"/>
        <v>345.59</v>
      </c>
      <c r="W255" s="25">
        <f t="shared" si="114"/>
        <v>0</v>
      </c>
      <c r="X255" s="25">
        <f t="shared" si="114"/>
        <v>175.667</v>
      </c>
      <c r="Y255" s="25">
        <f t="shared" si="114"/>
        <v>0</v>
      </c>
      <c r="Z255" s="25">
        <f t="shared" si="114"/>
        <v>539.354</v>
      </c>
      <c r="AA255" s="25">
        <f t="shared" si="114"/>
        <v>0</v>
      </c>
      <c r="AB255" s="25">
        <f t="shared" si="114"/>
        <v>344.796</v>
      </c>
      <c r="AC255" s="25">
        <f t="shared" si="114"/>
        <v>0</v>
      </c>
      <c r="AD255" s="25">
        <f t="shared" si="114"/>
        <v>447.401</v>
      </c>
      <c r="AE255" s="25">
        <f t="shared" si="114"/>
        <v>0</v>
      </c>
      <c r="AF255" s="44"/>
      <c r="AG255" s="57">
        <f t="shared" si="94"/>
        <v>5846.200000000001</v>
      </c>
      <c r="AH255" s="57">
        <f t="shared" si="95"/>
        <v>1028.744</v>
      </c>
      <c r="AI255" s="57">
        <f t="shared" si="96"/>
        <v>915.80129</v>
      </c>
    </row>
    <row r="256" spans="1:35" s="7" customFormat="1" ht="16.5">
      <c r="A256" s="9" t="s">
        <v>18</v>
      </c>
      <c r="B256" s="25"/>
      <c r="C256" s="25"/>
      <c r="D256" s="25"/>
      <c r="E256" s="25"/>
      <c r="F256" s="25"/>
      <c r="G256" s="25"/>
      <c r="H256" s="26"/>
      <c r="I256" s="26"/>
      <c r="J256" s="26"/>
      <c r="K256" s="26"/>
      <c r="L256" s="70"/>
      <c r="M256" s="70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17"/>
      <c r="AF256" s="44"/>
      <c r="AG256" s="57">
        <f t="shared" si="94"/>
        <v>0</v>
      </c>
      <c r="AH256" s="57">
        <f t="shared" si="95"/>
        <v>0</v>
      </c>
      <c r="AI256" s="57">
        <f t="shared" si="96"/>
        <v>0</v>
      </c>
    </row>
    <row r="257" spans="1:35" s="7" customFormat="1" ht="16.5">
      <c r="A257" s="9" t="s">
        <v>22</v>
      </c>
      <c r="B257" s="25"/>
      <c r="C257" s="25"/>
      <c r="D257" s="25"/>
      <c r="E257" s="25"/>
      <c r="F257" s="25"/>
      <c r="G257" s="25"/>
      <c r="H257" s="26"/>
      <c r="I257" s="26"/>
      <c r="J257" s="26"/>
      <c r="K257" s="26"/>
      <c r="L257" s="70"/>
      <c r="M257" s="70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17"/>
      <c r="AF257" s="44"/>
      <c r="AG257" s="57">
        <f t="shared" si="94"/>
        <v>0</v>
      </c>
      <c r="AH257" s="57">
        <f t="shared" si="95"/>
        <v>0</v>
      </c>
      <c r="AI257" s="57">
        <f t="shared" si="96"/>
        <v>0</v>
      </c>
    </row>
    <row r="258" spans="1:35" s="7" customFormat="1" ht="16.5">
      <c r="A258" s="9" t="s">
        <v>17</v>
      </c>
      <c r="B258" s="25">
        <f>H258+J258+L258+N258+P258+R258+T258+V258+X258+Z258+AB258+AD258</f>
        <v>5846.200000000001</v>
      </c>
      <c r="C258" s="25">
        <f>H258+J258+L258</f>
        <v>1339.6029999999998</v>
      </c>
      <c r="D258" s="25">
        <f>I258+K258+M258+O258+Q258+S258+U258+W258+Y258+AA258+AC258+AE258</f>
        <v>1307.4400799999999</v>
      </c>
      <c r="E258" s="25">
        <f>I258+K258+M258+O258+Q258+S258+U258+W258+Y258+AA258+AC258+AE258</f>
        <v>1307.4400799999999</v>
      </c>
      <c r="F258" s="25">
        <f>E258/B258*100</f>
        <v>22.36393007423625</v>
      </c>
      <c r="G258" s="25">
        <f>D258/C258*100</f>
        <v>97.59907076947424</v>
      </c>
      <c r="H258" s="26">
        <v>542.3</v>
      </c>
      <c r="I258" s="26">
        <v>449.114</v>
      </c>
      <c r="J258" s="26">
        <v>486.444</v>
      </c>
      <c r="K258" s="26">
        <v>466.68729</v>
      </c>
      <c r="L258" s="70">
        <v>310.859</v>
      </c>
      <c r="M258" s="70">
        <v>391.63879</v>
      </c>
      <c r="N258" s="26">
        <v>614.986</v>
      </c>
      <c r="O258" s="26">
        <v>0</v>
      </c>
      <c r="P258" s="26">
        <v>568.48</v>
      </c>
      <c r="Q258" s="26">
        <v>0</v>
      </c>
      <c r="R258" s="26">
        <v>497.119</v>
      </c>
      <c r="S258" s="26">
        <v>0</v>
      </c>
      <c r="T258" s="26">
        <v>973.204</v>
      </c>
      <c r="U258" s="26">
        <v>0</v>
      </c>
      <c r="V258" s="26">
        <v>345.59</v>
      </c>
      <c r="W258" s="26">
        <v>0</v>
      </c>
      <c r="X258" s="26">
        <v>175.667</v>
      </c>
      <c r="Y258" s="26">
        <v>0</v>
      </c>
      <c r="Z258" s="26">
        <v>539.354</v>
      </c>
      <c r="AA258" s="26">
        <v>0</v>
      </c>
      <c r="AB258" s="26">
        <v>344.796</v>
      </c>
      <c r="AC258" s="26">
        <v>0</v>
      </c>
      <c r="AD258" s="26">
        <v>447.401</v>
      </c>
      <c r="AE258" s="17">
        <v>0</v>
      </c>
      <c r="AF258" s="44"/>
      <c r="AG258" s="57">
        <f t="shared" si="94"/>
        <v>5846.200000000001</v>
      </c>
      <c r="AH258" s="57">
        <f t="shared" si="95"/>
        <v>1028.744</v>
      </c>
      <c r="AI258" s="57">
        <f t="shared" si="96"/>
        <v>915.80129</v>
      </c>
    </row>
    <row r="259" spans="1:35" s="7" customFormat="1" ht="16.5">
      <c r="A259" s="9" t="s">
        <v>23</v>
      </c>
      <c r="B259" s="25"/>
      <c r="C259" s="25"/>
      <c r="D259" s="25"/>
      <c r="E259" s="25"/>
      <c r="F259" s="25"/>
      <c r="G259" s="25"/>
      <c r="H259" s="26"/>
      <c r="I259" s="26"/>
      <c r="J259" s="26"/>
      <c r="K259" s="26"/>
      <c r="L259" s="70"/>
      <c r="M259" s="70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17"/>
      <c r="AF259" s="44"/>
      <c r="AG259" s="50">
        <f t="shared" si="94"/>
        <v>0</v>
      </c>
      <c r="AH259" s="50">
        <f t="shared" si="95"/>
        <v>0</v>
      </c>
      <c r="AI259" s="50">
        <f t="shared" si="96"/>
        <v>0</v>
      </c>
    </row>
    <row r="260" spans="1:35" s="7" customFormat="1" ht="16.5">
      <c r="A260" s="9" t="s">
        <v>19</v>
      </c>
      <c r="B260" s="25"/>
      <c r="C260" s="25"/>
      <c r="D260" s="25"/>
      <c r="E260" s="25"/>
      <c r="F260" s="25"/>
      <c r="G260" s="25"/>
      <c r="H260" s="26"/>
      <c r="I260" s="26"/>
      <c r="J260" s="26"/>
      <c r="K260" s="26"/>
      <c r="L260" s="70"/>
      <c r="M260" s="70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17"/>
      <c r="AF260" s="44"/>
      <c r="AG260" s="50">
        <f t="shared" si="94"/>
        <v>0</v>
      </c>
      <c r="AH260" s="50">
        <f t="shared" si="95"/>
        <v>0</v>
      </c>
      <c r="AI260" s="50">
        <f t="shared" si="96"/>
        <v>0</v>
      </c>
    </row>
    <row r="261" spans="1:35" s="7" customFormat="1" ht="82.5">
      <c r="A261" s="14" t="s">
        <v>76</v>
      </c>
      <c r="B261" s="25"/>
      <c r="C261" s="25"/>
      <c r="D261" s="25"/>
      <c r="E261" s="25"/>
      <c r="F261" s="25"/>
      <c r="G261" s="25"/>
      <c r="H261" s="26"/>
      <c r="I261" s="26"/>
      <c r="J261" s="26"/>
      <c r="K261" s="26"/>
      <c r="L261" s="70"/>
      <c r="M261" s="70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17"/>
      <c r="AF261" s="44"/>
      <c r="AG261" s="50">
        <f t="shared" si="94"/>
        <v>0</v>
      </c>
      <c r="AH261" s="50">
        <f t="shared" si="95"/>
        <v>0</v>
      </c>
      <c r="AI261" s="50">
        <f t="shared" si="96"/>
        <v>0</v>
      </c>
    </row>
    <row r="262" spans="1:35" s="7" customFormat="1" ht="16.5">
      <c r="A262" s="9" t="s">
        <v>20</v>
      </c>
      <c r="B262" s="25">
        <f>B263+B264+B265+B267</f>
        <v>0</v>
      </c>
      <c r="C262" s="25"/>
      <c r="D262" s="25"/>
      <c r="E262" s="25"/>
      <c r="F262" s="25"/>
      <c r="G262" s="25"/>
      <c r="H262" s="25">
        <f aca="true" t="shared" si="115" ref="H262:AE262">H263+H264+H265+H267</f>
        <v>0</v>
      </c>
      <c r="I262" s="25"/>
      <c r="J262" s="25">
        <f t="shared" si="115"/>
        <v>0</v>
      </c>
      <c r="K262" s="25"/>
      <c r="L262" s="66">
        <f t="shared" si="115"/>
        <v>0</v>
      </c>
      <c r="M262" s="66"/>
      <c r="N262" s="25">
        <f t="shared" si="115"/>
        <v>0</v>
      </c>
      <c r="O262" s="25"/>
      <c r="P262" s="25">
        <f t="shared" si="115"/>
        <v>0</v>
      </c>
      <c r="Q262" s="25"/>
      <c r="R262" s="25">
        <f t="shared" si="115"/>
        <v>0</v>
      </c>
      <c r="S262" s="25"/>
      <c r="T262" s="25">
        <f t="shared" si="115"/>
        <v>0</v>
      </c>
      <c r="U262" s="25"/>
      <c r="V262" s="25">
        <f t="shared" si="115"/>
        <v>0</v>
      </c>
      <c r="W262" s="25"/>
      <c r="X262" s="25">
        <f t="shared" si="115"/>
        <v>0</v>
      </c>
      <c r="Y262" s="25"/>
      <c r="Z262" s="25">
        <f t="shared" si="115"/>
        <v>0</v>
      </c>
      <c r="AA262" s="25"/>
      <c r="AB262" s="25">
        <f t="shared" si="115"/>
        <v>0</v>
      </c>
      <c r="AC262" s="25"/>
      <c r="AD262" s="25">
        <f t="shared" si="115"/>
        <v>0</v>
      </c>
      <c r="AE262" s="16">
        <f t="shared" si="115"/>
        <v>0</v>
      </c>
      <c r="AF262" s="44"/>
      <c r="AG262" s="50">
        <f t="shared" si="94"/>
        <v>0</v>
      </c>
      <c r="AH262" s="50">
        <f t="shared" si="95"/>
        <v>0</v>
      </c>
      <c r="AI262" s="50">
        <f t="shared" si="96"/>
        <v>0</v>
      </c>
    </row>
    <row r="263" spans="1:35" s="7" customFormat="1" ht="16.5">
      <c r="A263" s="9" t="s">
        <v>18</v>
      </c>
      <c r="B263" s="25">
        <f>H263+J263+L263+N263+P263+R263+T263+V263+X263+Z263+AB263+AD263</f>
        <v>0</v>
      </c>
      <c r="C263" s="25"/>
      <c r="D263" s="25"/>
      <c r="E263" s="25"/>
      <c r="F263" s="25"/>
      <c r="G263" s="25"/>
      <c r="H263" s="26"/>
      <c r="I263" s="26"/>
      <c r="J263" s="26"/>
      <c r="K263" s="26"/>
      <c r="L263" s="70"/>
      <c r="M263" s="70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17"/>
      <c r="AF263" s="44"/>
      <c r="AG263" s="50">
        <f t="shared" si="94"/>
        <v>0</v>
      </c>
      <c r="AH263" s="50">
        <f t="shared" si="95"/>
        <v>0</v>
      </c>
      <c r="AI263" s="50">
        <f t="shared" si="96"/>
        <v>0</v>
      </c>
    </row>
    <row r="264" spans="1:35" s="7" customFormat="1" ht="16.5">
      <c r="A264" s="9" t="s">
        <v>22</v>
      </c>
      <c r="B264" s="25">
        <f>H264+J264+L264+N264+P264+R264+T264+V264+X264+Z264+AB264+AD264</f>
        <v>0</v>
      </c>
      <c r="C264" s="25"/>
      <c r="D264" s="25"/>
      <c r="E264" s="25"/>
      <c r="F264" s="25"/>
      <c r="G264" s="25"/>
      <c r="H264" s="26"/>
      <c r="I264" s="26"/>
      <c r="J264" s="26"/>
      <c r="K264" s="26"/>
      <c r="L264" s="70"/>
      <c r="M264" s="70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17"/>
      <c r="AF264" s="44"/>
      <c r="AG264" s="50">
        <f t="shared" si="94"/>
        <v>0</v>
      </c>
      <c r="AH264" s="50">
        <f t="shared" si="95"/>
        <v>0</v>
      </c>
      <c r="AI264" s="50">
        <f t="shared" si="96"/>
        <v>0</v>
      </c>
    </row>
    <row r="265" spans="1:35" s="7" customFormat="1" ht="16.5">
      <c r="A265" s="9" t="s">
        <v>17</v>
      </c>
      <c r="B265" s="25">
        <f>H265+J265+L265+N265+P265+R265+T265+V265+X265+Z265+AB265+AD265</f>
        <v>0</v>
      </c>
      <c r="C265" s="25"/>
      <c r="D265" s="25"/>
      <c r="E265" s="25"/>
      <c r="F265" s="25"/>
      <c r="G265" s="25"/>
      <c r="H265" s="26"/>
      <c r="I265" s="26"/>
      <c r="J265" s="26"/>
      <c r="K265" s="26"/>
      <c r="L265" s="70"/>
      <c r="M265" s="70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17"/>
      <c r="AF265" s="44"/>
      <c r="AG265" s="50">
        <f t="shared" si="94"/>
        <v>0</v>
      </c>
      <c r="AH265" s="50">
        <f t="shared" si="95"/>
        <v>0</v>
      </c>
      <c r="AI265" s="50">
        <f t="shared" si="96"/>
        <v>0</v>
      </c>
    </row>
    <row r="266" spans="1:35" s="7" customFormat="1" ht="16.5">
      <c r="A266" s="9" t="s">
        <v>23</v>
      </c>
      <c r="B266" s="25">
        <f>H266+J266+L266+N266+P266+R266+T266+V266+X266+Z266+AB266+AD266</f>
        <v>0</v>
      </c>
      <c r="C266" s="25"/>
      <c r="D266" s="25"/>
      <c r="E266" s="25"/>
      <c r="F266" s="25"/>
      <c r="G266" s="25"/>
      <c r="H266" s="26"/>
      <c r="I266" s="26"/>
      <c r="J266" s="26"/>
      <c r="K266" s="26"/>
      <c r="L266" s="70"/>
      <c r="M266" s="70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17"/>
      <c r="AF266" s="44"/>
      <c r="AG266" s="50">
        <f t="shared" si="94"/>
        <v>0</v>
      </c>
      <c r="AH266" s="50">
        <f t="shared" si="95"/>
        <v>0</v>
      </c>
      <c r="AI266" s="50">
        <f t="shared" si="96"/>
        <v>0</v>
      </c>
    </row>
    <row r="267" spans="1:35" s="7" customFormat="1" ht="16.5">
      <c r="A267" s="9" t="s">
        <v>19</v>
      </c>
      <c r="B267" s="25">
        <f>H267+J267+L267+N267+P267+R267+T267+V267+X267+Z267+AB267+AD267</f>
        <v>0</v>
      </c>
      <c r="C267" s="25"/>
      <c r="D267" s="25"/>
      <c r="E267" s="25"/>
      <c r="F267" s="25"/>
      <c r="G267" s="25"/>
      <c r="H267" s="26"/>
      <c r="I267" s="26"/>
      <c r="J267" s="26"/>
      <c r="K267" s="26"/>
      <c r="L267" s="70"/>
      <c r="M267" s="70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17"/>
      <c r="AF267" s="44"/>
      <c r="AG267" s="50">
        <f t="shared" si="94"/>
        <v>0</v>
      </c>
      <c r="AH267" s="50">
        <f t="shared" si="95"/>
        <v>0</v>
      </c>
      <c r="AI267" s="50">
        <f t="shared" si="96"/>
        <v>0</v>
      </c>
    </row>
    <row r="268" spans="1:35" s="7" customFormat="1" ht="16.5">
      <c r="A268" s="36" t="s">
        <v>38</v>
      </c>
      <c r="B268" s="37"/>
      <c r="C268" s="37"/>
      <c r="D268" s="37"/>
      <c r="E268" s="37"/>
      <c r="F268" s="37"/>
      <c r="G268" s="37"/>
      <c r="H268" s="38"/>
      <c r="I268" s="38"/>
      <c r="J268" s="38"/>
      <c r="K268" s="38"/>
      <c r="L268" s="70"/>
      <c r="M268" s="70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59"/>
      <c r="AF268" s="44"/>
      <c r="AG268" s="50">
        <f t="shared" si="94"/>
        <v>0</v>
      </c>
      <c r="AH268" s="50">
        <f t="shared" si="95"/>
        <v>0</v>
      </c>
      <c r="AI268" s="50">
        <f t="shared" si="96"/>
        <v>0</v>
      </c>
    </row>
    <row r="269" spans="1:35" s="7" customFormat="1" ht="16.5">
      <c r="A269" s="36" t="s">
        <v>20</v>
      </c>
      <c r="B269" s="37">
        <f>B270+B271+B272+B274</f>
        <v>5846.200000000001</v>
      </c>
      <c r="C269" s="37">
        <f>C270+C271+C272+C274</f>
        <v>1028.744</v>
      </c>
      <c r="D269" s="37">
        <f>D270+D271+D272+D274</f>
        <v>915.80129</v>
      </c>
      <c r="E269" s="37">
        <f>E270+E271+E272+E274</f>
        <v>1307.4400799999999</v>
      </c>
      <c r="F269" s="37">
        <f aca="true" t="shared" si="116" ref="F269:F280">E269/B269*100</f>
        <v>22.36393007423625</v>
      </c>
      <c r="G269" s="37">
        <f aca="true" t="shared" si="117" ref="G269:G280">D269/C269*100</f>
        <v>89.02130073176612</v>
      </c>
      <c r="H269" s="37">
        <f aca="true" t="shared" si="118" ref="H269:AE269">H270+H271+H272+H274</f>
        <v>542.3</v>
      </c>
      <c r="I269" s="37">
        <f t="shared" si="118"/>
        <v>449.114</v>
      </c>
      <c r="J269" s="37">
        <f t="shared" si="118"/>
        <v>486.444</v>
      </c>
      <c r="K269" s="37">
        <f t="shared" si="118"/>
        <v>466.68729</v>
      </c>
      <c r="L269" s="66">
        <f t="shared" si="118"/>
        <v>310.859</v>
      </c>
      <c r="M269" s="66">
        <f t="shared" si="118"/>
        <v>391.63879</v>
      </c>
      <c r="N269" s="37">
        <f t="shared" si="118"/>
        <v>614.986</v>
      </c>
      <c r="O269" s="37">
        <f t="shared" si="118"/>
        <v>0</v>
      </c>
      <c r="P269" s="37">
        <f t="shared" si="118"/>
        <v>568.48</v>
      </c>
      <c r="Q269" s="37">
        <f t="shared" si="118"/>
        <v>0</v>
      </c>
      <c r="R269" s="37">
        <f t="shared" si="118"/>
        <v>497.119</v>
      </c>
      <c r="S269" s="37">
        <f t="shared" si="118"/>
        <v>0</v>
      </c>
      <c r="T269" s="37">
        <f t="shared" si="118"/>
        <v>973.204</v>
      </c>
      <c r="U269" s="37">
        <f t="shared" si="118"/>
        <v>0</v>
      </c>
      <c r="V269" s="37">
        <f t="shared" si="118"/>
        <v>345.59</v>
      </c>
      <c r="W269" s="37">
        <f t="shared" si="118"/>
        <v>0</v>
      </c>
      <c r="X269" s="37">
        <f t="shared" si="118"/>
        <v>175.667</v>
      </c>
      <c r="Y269" s="37">
        <f t="shared" si="118"/>
        <v>0</v>
      </c>
      <c r="Z269" s="37">
        <f t="shared" si="118"/>
        <v>539.354</v>
      </c>
      <c r="AA269" s="37">
        <f t="shared" si="118"/>
        <v>0</v>
      </c>
      <c r="AB269" s="37">
        <f t="shared" si="118"/>
        <v>344.796</v>
      </c>
      <c r="AC269" s="37">
        <f t="shared" si="118"/>
        <v>0</v>
      </c>
      <c r="AD269" s="37">
        <f t="shared" si="118"/>
        <v>447.401</v>
      </c>
      <c r="AE269" s="37">
        <f t="shared" si="118"/>
        <v>0</v>
      </c>
      <c r="AF269" s="44"/>
      <c r="AG269" s="50">
        <f t="shared" si="94"/>
        <v>5846.200000000001</v>
      </c>
      <c r="AH269" s="50">
        <f t="shared" si="95"/>
        <v>1028.744</v>
      </c>
      <c r="AI269" s="50">
        <f t="shared" si="96"/>
        <v>915.80129</v>
      </c>
    </row>
    <row r="270" spans="1:35" s="7" customFormat="1" ht="16.5">
      <c r="A270" s="36" t="s">
        <v>18</v>
      </c>
      <c r="B270" s="37">
        <f>B256+B263</f>
        <v>0</v>
      </c>
      <c r="C270" s="37">
        <f aca="true" t="shared" si="119" ref="C270:D274">H270+J270+L270+N270+P270</f>
        <v>0</v>
      </c>
      <c r="D270" s="37">
        <f t="shared" si="119"/>
        <v>0</v>
      </c>
      <c r="E270" s="37">
        <f>I270+K270+M270+O270+Q270+S270+U270+W270+Y270+AA270+AC270+AE270</f>
        <v>0</v>
      </c>
      <c r="F270" s="37" t="e">
        <f t="shared" si="116"/>
        <v>#DIV/0!</v>
      </c>
      <c r="G270" s="37" t="e">
        <f t="shared" si="117"/>
        <v>#DIV/0!</v>
      </c>
      <c r="H270" s="37">
        <f aca="true" t="shared" si="120" ref="H270:AE270">H256+H263</f>
        <v>0</v>
      </c>
      <c r="I270" s="37">
        <f t="shared" si="120"/>
        <v>0</v>
      </c>
      <c r="J270" s="37">
        <f t="shared" si="120"/>
        <v>0</v>
      </c>
      <c r="K270" s="37">
        <f t="shared" si="120"/>
        <v>0</v>
      </c>
      <c r="L270" s="66">
        <f t="shared" si="120"/>
        <v>0</v>
      </c>
      <c r="M270" s="66">
        <f t="shared" si="120"/>
        <v>0</v>
      </c>
      <c r="N270" s="37">
        <f t="shared" si="120"/>
        <v>0</v>
      </c>
      <c r="O270" s="37">
        <f t="shared" si="120"/>
        <v>0</v>
      </c>
      <c r="P270" s="37">
        <f t="shared" si="120"/>
        <v>0</v>
      </c>
      <c r="Q270" s="37">
        <f t="shared" si="120"/>
        <v>0</v>
      </c>
      <c r="R270" s="37">
        <f t="shared" si="120"/>
        <v>0</v>
      </c>
      <c r="S270" s="37">
        <f t="shared" si="120"/>
        <v>0</v>
      </c>
      <c r="T270" s="37">
        <f t="shared" si="120"/>
        <v>0</v>
      </c>
      <c r="U270" s="37">
        <f t="shared" si="120"/>
        <v>0</v>
      </c>
      <c r="V270" s="37">
        <f t="shared" si="120"/>
        <v>0</v>
      </c>
      <c r="W270" s="37">
        <f t="shared" si="120"/>
        <v>0</v>
      </c>
      <c r="X270" s="37">
        <f t="shared" si="120"/>
        <v>0</v>
      </c>
      <c r="Y270" s="37">
        <f t="shared" si="120"/>
        <v>0</v>
      </c>
      <c r="Z270" s="37">
        <f t="shared" si="120"/>
        <v>0</v>
      </c>
      <c r="AA270" s="37">
        <f t="shared" si="120"/>
        <v>0</v>
      </c>
      <c r="AB270" s="37">
        <f t="shared" si="120"/>
        <v>0</v>
      </c>
      <c r="AC270" s="37">
        <f t="shared" si="120"/>
        <v>0</v>
      </c>
      <c r="AD270" s="37">
        <f t="shared" si="120"/>
        <v>0</v>
      </c>
      <c r="AE270" s="37">
        <f t="shared" si="120"/>
        <v>0</v>
      </c>
      <c r="AF270" s="44"/>
      <c r="AG270" s="50">
        <f t="shared" si="94"/>
        <v>0</v>
      </c>
      <c r="AH270" s="50">
        <f t="shared" si="95"/>
        <v>0</v>
      </c>
      <c r="AI270" s="50">
        <f t="shared" si="96"/>
        <v>0</v>
      </c>
    </row>
    <row r="271" spans="1:35" s="7" customFormat="1" ht="33">
      <c r="A271" s="36" t="s">
        <v>22</v>
      </c>
      <c r="B271" s="37">
        <f>B257+B264</f>
        <v>0</v>
      </c>
      <c r="C271" s="37">
        <f t="shared" si="119"/>
        <v>0</v>
      </c>
      <c r="D271" s="37">
        <f t="shared" si="119"/>
        <v>0</v>
      </c>
      <c r="E271" s="37">
        <f>I271+K271+M271+O271+Q271+S271+U271+W271+Y271+AA271+AC271+AE271</f>
        <v>0</v>
      </c>
      <c r="F271" s="37" t="e">
        <f t="shared" si="116"/>
        <v>#DIV/0!</v>
      </c>
      <c r="G271" s="37" t="e">
        <f t="shared" si="117"/>
        <v>#DIV/0!</v>
      </c>
      <c r="H271" s="37">
        <f aca="true" t="shared" si="121" ref="H271:AE271">H257+H264</f>
        <v>0</v>
      </c>
      <c r="I271" s="37">
        <f t="shared" si="121"/>
        <v>0</v>
      </c>
      <c r="J271" s="37">
        <f t="shared" si="121"/>
        <v>0</v>
      </c>
      <c r="K271" s="37">
        <f t="shared" si="121"/>
        <v>0</v>
      </c>
      <c r="L271" s="66">
        <f t="shared" si="121"/>
        <v>0</v>
      </c>
      <c r="M271" s="66">
        <f t="shared" si="121"/>
        <v>0</v>
      </c>
      <c r="N271" s="37">
        <f t="shared" si="121"/>
        <v>0</v>
      </c>
      <c r="O271" s="37">
        <f t="shared" si="121"/>
        <v>0</v>
      </c>
      <c r="P271" s="37">
        <f t="shared" si="121"/>
        <v>0</v>
      </c>
      <c r="Q271" s="37">
        <f t="shared" si="121"/>
        <v>0</v>
      </c>
      <c r="R271" s="37">
        <f t="shared" si="121"/>
        <v>0</v>
      </c>
      <c r="S271" s="37">
        <f t="shared" si="121"/>
        <v>0</v>
      </c>
      <c r="T271" s="37">
        <f t="shared" si="121"/>
        <v>0</v>
      </c>
      <c r="U271" s="37">
        <f t="shared" si="121"/>
        <v>0</v>
      </c>
      <c r="V271" s="37">
        <f t="shared" si="121"/>
        <v>0</v>
      </c>
      <c r="W271" s="37">
        <f t="shared" si="121"/>
        <v>0</v>
      </c>
      <c r="X271" s="37">
        <f t="shared" si="121"/>
        <v>0</v>
      </c>
      <c r="Y271" s="37">
        <f t="shared" si="121"/>
        <v>0</v>
      </c>
      <c r="Z271" s="37">
        <f t="shared" si="121"/>
        <v>0</v>
      </c>
      <c r="AA271" s="37">
        <f t="shared" si="121"/>
        <v>0</v>
      </c>
      <c r="AB271" s="37">
        <f t="shared" si="121"/>
        <v>0</v>
      </c>
      <c r="AC271" s="37">
        <f t="shared" si="121"/>
        <v>0</v>
      </c>
      <c r="AD271" s="37">
        <f t="shared" si="121"/>
        <v>0</v>
      </c>
      <c r="AE271" s="37">
        <f t="shared" si="121"/>
        <v>0</v>
      </c>
      <c r="AF271" s="44"/>
      <c r="AG271" s="50">
        <f t="shared" si="94"/>
        <v>0</v>
      </c>
      <c r="AH271" s="50">
        <f t="shared" si="95"/>
        <v>0</v>
      </c>
      <c r="AI271" s="50">
        <f t="shared" si="96"/>
        <v>0</v>
      </c>
    </row>
    <row r="272" spans="1:35" s="7" customFormat="1" ht="16.5">
      <c r="A272" s="36" t="s">
        <v>17</v>
      </c>
      <c r="B272" s="37">
        <f>B258+B265</f>
        <v>5846.200000000001</v>
      </c>
      <c r="C272" s="37">
        <f>H272+J272</f>
        <v>1028.744</v>
      </c>
      <c r="D272" s="37">
        <f>I272+K272</f>
        <v>915.80129</v>
      </c>
      <c r="E272" s="37">
        <f>I272+K272+M272+O272+Q272+S272+U272+W272+Y272+AA272+AC272+AE272</f>
        <v>1307.4400799999999</v>
      </c>
      <c r="F272" s="37">
        <f t="shared" si="116"/>
        <v>22.36393007423625</v>
      </c>
      <c r="G272" s="37">
        <f t="shared" si="117"/>
        <v>89.02130073176612</v>
      </c>
      <c r="H272" s="37">
        <f aca="true" t="shared" si="122" ref="H272:AE272">H258+H265</f>
        <v>542.3</v>
      </c>
      <c r="I272" s="37">
        <f t="shared" si="122"/>
        <v>449.114</v>
      </c>
      <c r="J272" s="37">
        <f t="shared" si="122"/>
        <v>486.444</v>
      </c>
      <c r="K272" s="37">
        <f t="shared" si="122"/>
        <v>466.68729</v>
      </c>
      <c r="L272" s="66">
        <f t="shared" si="122"/>
        <v>310.859</v>
      </c>
      <c r="M272" s="66">
        <f t="shared" si="122"/>
        <v>391.63879</v>
      </c>
      <c r="N272" s="37">
        <f t="shared" si="122"/>
        <v>614.986</v>
      </c>
      <c r="O272" s="37">
        <f t="shared" si="122"/>
        <v>0</v>
      </c>
      <c r="P272" s="37">
        <f t="shared" si="122"/>
        <v>568.48</v>
      </c>
      <c r="Q272" s="37">
        <f t="shared" si="122"/>
        <v>0</v>
      </c>
      <c r="R272" s="37">
        <f t="shared" si="122"/>
        <v>497.119</v>
      </c>
      <c r="S272" s="37">
        <f t="shared" si="122"/>
        <v>0</v>
      </c>
      <c r="T272" s="37">
        <f t="shared" si="122"/>
        <v>973.204</v>
      </c>
      <c r="U272" s="37">
        <f t="shared" si="122"/>
        <v>0</v>
      </c>
      <c r="V272" s="37">
        <f t="shared" si="122"/>
        <v>345.59</v>
      </c>
      <c r="W272" s="37">
        <f t="shared" si="122"/>
        <v>0</v>
      </c>
      <c r="X272" s="37">
        <f t="shared" si="122"/>
        <v>175.667</v>
      </c>
      <c r="Y272" s="37">
        <f t="shared" si="122"/>
        <v>0</v>
      </c>
      <c r="Z272" s="37">
        <f t="shared" si="122"/>
        <v>539.354</v>
      </c>
      <c r="AA272" s="37">
        <f t="shared" si="122"/>
        <v>0</v>
      </c>
      <c r="AB272" s="37">
        <f t="shared" si="122"/>
        <v>344.796</v>
      </c>
      <c r="AC272" s="37">
        <f t="shared" si="122"/>
        <v>0</v>
      </c>
      <c r="AD272" s="37">
        <f t="shared" si="122"/>
        <v>447.401</v>
      </c>
      <c r="AE272" s="37">
        <f t="shared" si="122"/>
        <v>0</v>
      </c>
      <c r="AF272" s="44"/>
      <c r="AG272" s="50">
        <f t="shared" si="94"/>
        <v>5846.200000000001</v>
      </c>
      <c r="AH272" s="50">
        <f t="shared" si="95"/>
        <v>1028.744</v>
      </c>
      <c r="AI272" s="50">
        <f t="shared" si="96"/>
        <v>915.80129</v>
      </c>
    </row>
    <row r="273" spans="1:35" s="7" customFormat="1" ht="33">
      <c r="A273" s="39" t="s">
        <v>23</v>
      </c>
      <c r="B273" s="37">
        <f>B259+B266</f>
        <v>0</v>
      </c>
      <c r="C273" s="37">
        <f t="shared" si="119"/>
        <v>0</v>
      </c>
      <c r="D273" s="37">
        <f t="shared" si="119"/>
        <v>0</v>
      </c>
      <c r="E273" s="37">
        <f>I273+K273+M273+O273+Q273+S273+U273+W273+Y273+AA273+AC273+AE273</f>
        <v>0</v>
      </c>
      <c r="F273" s="37" t="e">
        <f t="shared" si="116"/>
        <v>#DIV/0!</v>
      </c>
      <c r="G273" s="37" t="e">
        <f t="shared" si="117"/>
        <v>#DIV/0!</v>
      </c>
      <c r="H273" s="37">
        <f aca="true" t="shared" si="123" ref="H273:AE273">H259+H266</f>
        <v>0</v>
      </c>
      <c r="I273" s="37">
        <f t="shared" si="123"/>
        <v>0</v>
      </c>
      <c r="J273" s="37">
        <f t="shared" si="123"/>
        <v>0</v>
      </c>
      <c r="K273" s="37">
        <f t="shared" si="123"/>
        <v>0</v>
      </c>
      <c r="L273" s="66">
        <f t="shared" si="123"/>
        <v>0</v>
      </c>
      <c r="M273" s="66">
        <f t="shared" si="123"/>
        <v>0</v>
      </c>
      <c r="N273" s="37">
        <f t="shared" si="123"/>
        <v>0</v>
      </c>
      <c r="O273" s="37">
        <f t="shared" si="123"/>
        <v>0</v>
      </c>
      <c r="P273" s="37">
        <f t="shared" si="123"/>
        <v>0</v>
      </c>
      <c r="Q273" s="37">
        <f t="shared" si="123"/>
        <v>0</v>
      </c>
      <c r="R273" s="37">
        <f t="shared" si="123"/>
        <v>0</v>
      </c>
      <c r="S273" s="37">
        <f t="shared" si="123"/>
        <v>0</v>
      </c>
      <c r="T273" s="37">
        <f t="shared" si="123"/>
        <v>0</v>
      </c>
      <c r="U273" s="37">
        <f t="shared" si="123"/>
        <v>0</v>
      </c>
      <c r="V273" s="37">
        <f t="shared" si="123"/>
        <v>0</v>
      </c>
      <c r="W273" s="37">
        <f t="shared" si="123"/>
        <v>0</v>
      </c>
      <c r="X273" s="37">
        <f t="shared" si="123"/>
        <v>0</v>
      </c>
      <c r="Y273" s="37">
        <f t="shared" si="123"/>
        <v>0</v>
      </c>
      <c r="Z273" s="37">
        <f t="shared" si="123"/>
        <v>0</v>
      </c>
      <c r="AA273" s="37">
        <f t="shared" si="123"/>
        <v>0</v>
      </c>
      <c r="AB273" s="37">
        <f t="shared" si="123"/>
        <v>0</v>
      </c>
      <c r="AC273" s="37">
        <f t="shared" si="123"/>
        <v>0</v>
      </c>
      <c r="AD273" s="37">
        <f t="shared" si="123"/>
        <v>0</v>
      </c>
      <c r="AE273" s="37">
        <f t="shared" si="123"/>
        <v>0</v>
      </c>
      <c r="AF273" s="44"/>
      <c r="AG273" s="50">
        <f t="shared" si="94"/>
        <v>0</v>
      </c>
      <c r="AH273" s="50">
        <f t="shared" si="95"/>
        <v>0</v>
      </c>
      <c r="AI273" s="50">
        <f t="shared" si="96"/>
        <v>0</v>
      </c>
    </row>
    <row r="274" spans="1:35" s="7" customFormat="1" ht="16.5">
      <c r="A274" s="39" t="s">
        <v>19</v>
      </c>
      <c r="B274" s="37">
        <f>B260+B267</f>
        <v>0</v>
      </c>
      <c r="C274" s="37">
        <f t="shared" si="119"/>
        <v>0</v>
      </c>
      <c r="D274" s="37">
        <f t="shared" si="119"/>
        <v>0</v>
      </c>
      <c r="E274" s="37">
        <f>I274+K274+M274+O274+Q274+S274+U274+W274+Y274+AA274+AC274+AE274</f>
        <v>0</v>
      </c>
      <c r="F274" s="37" t="e">
        <f t="shared" si="116"/>
        <v>#DIV/0!</v>
      </c>
      <c r="G274" s="37" t="e">
        <f t="shared" si="117"/>
        <v>#DIV/0!</v>
      </c>
      <c r="H274" s="37">
        <f aca="true" t="shared" si="124" ref="H274:AE274">H260+H267</f>
        <v>0</v>
      </c>
      <c r="I274" s="37">
        <f t="shared" si="124"/>
        <v>0</v>
      </c>
      <c r="J274" s="37">
        <f t="shared" si="124"/>
        <v>0</v>
      </c>
      <c r="K274" s="37">
        <f t="shared" si="124"/>
        <v>0</v>
      </c>
      <c r="L274" s="66">
        <f t="shared" si="124"/>
        <v>0</v>
      </c>
      <c r="M274" s="66">
        <f t="shared" si="124"/>
        <v>0</v>
      </c>
      <c r="N274" s="37">
        <f t="shared" si="124"/>
        <v>0</v>
      </c>
      <c r="O274" s="37">
        <f t="shared" si="124"/>
        <v>0</v>
      </c>
      <c r="P274" s="37">
        <f t="shared" si="124"/>
        <v>0</v>
      </c>
      <c r="Q274" s="37">
        <f t="shared" si="124"/>
        <v>0</v>
      </c>
      <c r="R274" s="37">
        <f t="shared" si="124"/>
        <v>0</v>
      </c>
      <c r="S274" s="37">
        <f t="shared" si="124"/>
        <v>0</v>
      </c>
      <c r="T274" s="37">
        <f t="shared" si="124"/>
        <v>0</v>
      </c>
      <c r="U274" s="37">
        <f t="shared" si="124"/>
        <v>0</v>
      </c>
      <c r="V274" s="37">
        <f t="shared" si="124"/>
        <v>0</v>
      </c>
      <c r="W274" s="37">
        <f t="shared" si="124"/>
        <v>0</v>
      </c>
      <c r="X274" s="37">
        <f t="shared" si="124"/>
        <v>0</v>
      </c>
      <c r="Y274" s="37">
        <f t="shared" si="124"/>
        <v>0</v>
      </c>
      <c r="Z274" s="37">
        <f t="shared" si="124"/>
        <v>0</v>
      </c>
      <c r="AA274" s="37">
        <f t="shared" si="124"/>
        <v>0</v>
      </c>
      <c r="AB274" s="37">
        <f t="shared" si="124"/>
        <v>0</v>
      </c>
      <c r="AC274" s="37">
        <f t="shared" si="124"/>
        <v>0</v>
      </c>
      <c r="AD274" s="37">
        <f t="shared" si="124"/>
        <v>0</v>
      </c>
      <c r="AE274" s="37">
        <f t="shared" si="124"/>
        <v>0</v>
      </c>
      <c r="AF274" s="44"/>
      <c r="AG274" s="50">
        <f t="shared" si="94"/>
        <v>0</v>
      </c>
      <c r="AH274" s="50">
        <f t="shared" si="95"/>
        <v>0</v>
      </c>
      <c r="AI274" s="50">
        <f t="shared" si="96"/>
        <v>0</v>
      </c>
    </row>
    <row r="275" spans="1:35" ht="16.5">
      <c r="A275" s="40" t="s">
        <v>21</v>
      </c>
      <c r="B275" s="27">
        <f>B276+B277+B278+B280</f>
        <v>22299.7</v>
      </c>
      <c r="C275" s="27">
        <f>C276+C277+C278+C280</f>
        <v>8150.62864</v>
      </c>
      <c r="D275" s="27">
        <f>D276+D277+D278+D280</f>
        <v>4108.60626</v>
      </c>
      <c r="E275" s="27">
        <f>E276+E277+E278+E280</f>
        <v>4536.32148</v>
      </c>
      <c r="F275" s="27">
        <f t="shared" si="116"/>
        <v>20.34252245545904</v>
      </c>
      <c r="G275" s="27">
        <f t="shared" si="117"/>
        <v>50.40845855541273</v>
      </c>
      <c r="H275" s="27">
        <f>H276+H277+H278+H280</f>
        <v>1509.3370799999998</v>
      </c>
      <c r="I275" s="27">
        <f aca="true" t="shared" si="125" ref="I275:AE275">I276+I277+I278+I280</f>
        <v>1337.57298</v>
      </c>
      <c r="J275" s="27">
        <f>J276+J277+J278+J280</f>
        <v>1799.17067</v>
      </c>
      <c r="K275" s="27">
        <f t="shared" si="125"/>
        <v>1558.8110499999998</v>
      </c>
      <c r="L275" s="66">
        <f t="shared" si="125"/>
        <v>2455.39067</v>
      </c>
      <c r="M275" s="66">
        <f t="shared" si="125"/>
        <v>1603.86102</v>
      </c>
      <c r="N275" s="27">
        <f t="shared" si="125"/>
        <v>2191.2475499999996</v>
      </c>
      <c r="O275" s="27">
        <f t="shared" si="125"/>
        <v>0</v>
      </c>
      <c r="P275" s="27">
        <f t="shared" si="125"/>
        <v>2234.0096700000004</v>
      </c>
      <c r="Q275" s="27">
        <f t="shared" si="125"/>
        <v>0</v>
      </c>
      <c r="R275" s="27">
        <f t="shared" si="125"/>
        <v>1948.13967</v>
      </c>
      <c r="S275" s="27">
        <f t="shared" si="125"/>
        <v>0</v>
      </c>
      <c r="T275" s="27">
        <f t="shared" si="125"/>
        <v>2403.82917</v>
      </c>
      <c r="U275" s="27">
        <f t="shared" si="125"/>
        <v>0</v>
      </c>
      <c r="V275" s="27">
        <f t="shared" si="125"/>
        <v>1334.06267</v>
      </c>
      <c r="W275" s="27">
        <f t="shared" si="125"/>
        <v>0</v>
      </c>
      <c r="X275" s="27">
        <f t="shared" si="125"/>
        <v>1155.81268</v>
      </c>
      <c r="Y275" s="27">
        <f t="shared" si="125"/>
        <v>0</v>
      </c>
      <c r="Z275" s="27">
        <f t="shared" si="125"/>
        <v>1990.23517</v>
      </c>
      <c r="AA275" s="27">
        <f t="shared" si="125"/>
        <v>0</v>
      </c>
      <c r="AB275" s="27">
        <f t="shared" si="125"/>
        <v>1569.59967</v>
      </c>
      <c r="AC275" s="27">
        <f t="shared" si="125"/>
        <v>28.2734</v>
      </c>
      <c r="AD275" s="27">
        <f>AD276+AD277+AD278+AD280</f>
        <v>1878.86533</v>
      </c>
      <c r="AE275" s="27">
        <f t="shared" si="125"/>
        <v>7.80303</v>
      </c>
      <c r="AF275" s="44"/>
      <c r="AG275" s="50">
        <f t="shared" si="94"/>
        <v>22469.7</v>
      </c>
      <c r="AH275" s="50">
        <f t="shared" si="95"/>
        <v>3308.5077499999998</v>
      </c>
      <c r="AI275" s="50">
        <f t="shared" si="96"/>
        <v>2896.3840299999997</v>
      </c>
    </row>
    <row r="276" spans="1:35" s="7" customFormat="1" ht="16.5">
      <c r="A276" s="40" t="s">
        <v>18</v>
      </c>
      <c r="B276" s="27">
        <f>B124+B231+B247+B270</f>
        <v>7.3</v>
      </c>
      <c r="C276" s="27">
        <f>C124+C231+C247+C270</f>
        <v>1</v>
      </c>
      <c r="D276" s="27">
        <f>D124+D231+D247+D270</f>
        <v>0</v>
      </c>
      <c r="E276" s="27">
        <f>E124+E231+E247+E270</f>
        <v>0</v>
      </c>
      <c r="F276" s="27">
        <f t="shared" si="116"/>
        <v>0</v>
      </c>
      <c r="G276" s="27">
        <f t="shared" si="117"/>
        <v>0</v>
      </c>
      <c r="H276" s="27">
        <f aca="true" t="shared" si="126" ref="H276:AE276">H124+H231+H247+H270</f>
        <v>0</v>
      </c>
      <c r="I276" s="27">
        <f t="shared" si="126"/>
        <v>0</v>
      </c>
      <c r="J276" s="27">
        <f t="shared" si="126"/>
        <v>0</v>
      </c>
      <c r="K276" s="27">
        <f t="shared" si="126"/>
        <v>0</v>
      </c>
      <c r="L276" s="66">
        <f t="shared" si="126"/>
        <v>0</v>
      </c>
      <c r="M276" s="66">
        <f t="shared" si="126"/>
        <v>0</v>
      </c>
      <c r="N276" s="27">
        <f t="shared" si="126"/>
        <v>0</v>
      </c>
      <c r="O276" s="27">
        <f t="shared" si="126"/>
        <v>0</v>
      </c>
      <c r="P276" s="27">
        <f t="shared" si="126"/>
        <v>1</v>
      </c>
      <c r="Q276" s="27">
        <f t="shared" si="126"/>
        <v>0</v>
      </c>
      <c r="R276" s="27">
        <f t="shared" si="126"/>
        <v>0</v>
      </c>
      <c r="S276" s="27">
        <f t="shared" si="126"/>
        <v>0</v>
      </c>
      <c r="T276" s="27">
        <f t="shared" si="126"/>
        <v>0</v>
      </c>
      <c r="U276" s="27">
        <f t="shared" si="126"/>
        <v>0</v>
      </c>
      <c r="V276" s="27">
        <f t="shared" si="126"/>
        <v>0</v>
      </c>
      <c r="W276" s="27">
        <f t="shared" si="126"/>
        <v>0</v>
      </c>
      <c r="X276" s="27">
        <f t="shared" si="126"/>
        <v>0</v>
      </c>
      <c r="Y276" s="27">
        <f t="shared" si="126"/>
        <v>0</v>
      </c>
      <c r="Z276" s="27">
        <f t="shared" si="126"/>
        <v>6.3</v>
      </c>
      <c r="AA276" s="27">
        <f t="shared" si="126"/>
        <v>0</v>
      </c>
      <c r="AB276" s="27">
        <f t="shared" si="126"/>
        <v>0</v>
      </c>
      <c r="AC276" s="27">
        <f t="shared" si="126"/>
        <v>0</v>
      </c>
      <c r="AD276" s="27">
        <f t="shared" si="126"/>
        <v>0</v>
      </c>
      <c r="AE276" s="27">
        <f t="shared" si="126"/>
        <v>0</v>
      </c>
      <c r="AF276" s="44"/>
      <c r="AG276" s="50">
        <f t="shared" si="94"/>
        <v>7.3</v>
      </c>
      <c r="AH276" s="50">
        <f t="shared" si="95"/>
        <v>0</v>
      </c>
      <c r="AI276" s="50">
        <f t="shared" si="96"/>
        <v>0</v>
      </c>
    </row>
    <row r="277" spans="1:35" s="7" customFormat="1" ht="33">
      <c r="A277" s="23" t="s">
        <v>22</v>
      </c>
      <c r="B277" s="27">
        <f aca="true" t="shared" si="127" ref="B277:E280">B125+B232+B248+B271</f>
        <v>4108.400000000001</v>
      </c>
      <c r="C277" s="27">
        <f t="shared" si="127"/>
        <v>1929.6648000000002</v>
      </c>
      <c r="D277" s="27">
        <f t="shared" si="127"/>
        <v>644.53</v>
      </c>
      <c r="E277" s="27">
        <f t="shared" si="127"/>
        <v>652.33303</v>
      </c>
      <c r="F277" s="27">
        <f t="shared" si="116"/>
        <v>15.87803110700029</v>
      </c>
      <c r="G277" s="27">
        <f t="shared" si="117"/>
        <v>33.401137855652436</v>
      </c>
      <c r="H277" s="27">
        <f aca="true" t="shared" si="128" ref="H277:W280">H125+H232+H248+H271</f>
        <v>331.5436</v>
      </c>
      <c r="I277" s="27">
        <f t="shared" si="128"/>
        <v>256.39697</v>
      </c>
      <c r="J277" s="27">
        <f t="shared" si="128"/>
        <v>243.10208</v>
      </c>
      <c r="K277" s="27">
        <f t="shared" si="128"/>
        <v>262.23427</v>
      </c>
      <c r="L277" s="66">
        <f t="shared" si="128"/>
        <v>406.52908</v>
      </c>
      <c r="M277" s="66">
        <f t="shared" si="128"/>
        <v>125.89876</v>
      </c>
      <c r="N277" s="27">
        <f t="shared" si="128"/>
        <v>435.46096</v>
      </c>
      <c r="O277" s="27">
        <f t="shared" si="128"/>
        <v>0</v>
      </c>
      <c r="P277" s="27">
        <f t="shared" si="128"/>
        <v>513.02908</v>
      </c>
      <c r="Q277" s="27">
        <f t="shared" si="128"/>
        <v>0</v>
      </c>
      <c r="R277" s="27">
        <f t="shared" si="128"/>
        <v>602.46208</v>
      </c>
      <c r="S277" s="27">
        <f t="shared" si="128"/>
        <v>0</v>
      </c>
      <c r="T277" s="27">
        <f t="shared" si="128"/>
        <v>429.72458</v>
      </c>
      <c r="U277" s="27">
        <f t="shared" si="128"/>
        <v>0</v>
      </c>
      <c r="V277" s="27">
        <f t="shared" si="128"/>
        <v>134.87208</v>
      </c>
      <c r="W277" s="27">
        <f t="shared" si="128"/>
        <v>0</v>
      </c>
      <c r="X277" s="27">
        <f aca="true" t="shared" si="129" ref="X277:AE280">X125+X232+X248+X271</f>
        <v>131.58709</v>
      </c>
      <c r="Y277" s="27">
        <f t="shared" si="129"/>
        <v>0</v>
      </c>
      <c r="Z277" s="27">
        <f t="shared" si="129"/>
        <v>309.48058</v>
      </c>
      <c r="AA277" s="27">
        <f t="shared" si="129"/>
        <v>0</v>
      </c>
      <c r="AB277" s="27">
        <f t="shared" si="129"/>
        <v>208.14508</v>
      </c>
      <c r="AC277" s="27">
        <f t="shared" si="129"/>
        <v>0</v>
      </c>
      <c r="AD277" s="27">
        <f t="shared" si="129"/>
        <v>362.46371</v>
      </c>
      <c r="AE277" s="27">
        <f t="shared" si="129"/>
        <v>7.80303</v>
      </c>
      <c r="AF277" s="44"/>
      <c r="AG277" s="50">
        <f t="shared" si="94"/>
        <v>4108.400000000001</v>
      </c>
      <c r="AH277" s="50">
        <f t="shared" si="95"/>
        <v>574.6456800000001</v>
      </c>
      <c r="AI277" s="50">
        <f t="shared" si="96"/>
        <v>518.6312399999999</v>
      </c>
    </row>
    <row r="278" spans="1:35" s="7" customFormat="1" ht="16.5">
      <c r="A278" s="40" t="s">
        <v>17</v>
      </c>
      <c r="B278" s="27">
        <f t="shared" si="127"/>
        <v>18184</v>
      </c>
      <c r="C278" s="27">
        <f t="shared" si="127"/>
        <v>6219.963839999999</v>
      </c>
      <c r="D278" s="27">
        <f t="shared" si="127"/>
        <v>3464.07626</v>
      </c>
      <c r="E278" s="27">
        <f t="shared" si="127"/>
        <v>3883.98845</v>
      </c>
      <c r="F278" s="27">
        <f t="shared" si="116"/>
        <v>21.359373350197973</v>
      </c>
      <c r="G278" s="27">
        <f t="shared" si="117"/>
        <v>55.69286814374792</v>
      </c>
      <c r="H278" s="27">
        <f t="shared" si="128"/>
        <v>1177.7934799999998</v>
      </c>
      <c r="I278" s="27">
        <f t="shared" si="128"/>
        <v>1081.17601</v>
      </c>
      <c r="J278" s="27">
        <f t="shared" si="128"/>
        <v>1556.0685899999999</v>
      </c>
      <c r="K278" s="27">
        <f t="shared" si="128"/>
        <v>1296.5767799999999</v>
      </c>
      <c r="L278" s="66">
        <f t="shared" si="128"/>
        <v>2048.86159</v>
      </c>
      <c r="M278" s="66">
        <f t="shared" si="128"/>
        <v>1477.96226</v>
      </c>
      <c r="N278" s="27">
        <f t="shared" si="128"/>
        <v>1755.7865899999997</v>
      </c>
      <c r="O278" s="27">
        <f t="shared" si="128"/>
        <v>0</v>
      </c>
      <c r="P278" s="27">
        <f t="shared" si="128"/>
        <v>1719.9805900000001</v>
      </c>
      <c r="Q278" s="27">
        <f t="shared" si="128"/>
        <v>0</v>
      </c>
      <c r="R278" s="27">
        <f t="shared" si="128"/>
        <v>1345.67759</v>
      </c>
      <c r="S278" s="27">
        <f t="shared" si="128"/>
        <v>0</v>
      </c>
      <c r="T278" s="27">
        <f t="shared" si="128"/>
        <v>1974.10459</v>
      </c>
      <c r="U278" s="27">
        <f t="shared" si="128"/>
        <v>0</v>
      </c>
      <c r="V278" s="27">
        <f t="shared" si="128"/>
        <v>1199.19059</v>
      </c>
      <c r="W278" s="27">
        <f t="shared" si="128"/>
        <v>0</v>
      </c>
      <c r="X278" s="27">
        <f t="shared" si="129"/>
        <v>1024.22559</v>
      </c>
      <c r="Y278" s="27">
        <f t="shared" si="129"/>
        <v>0</v>
      </c>
      <c r="Z278" s="27">
        <f t="shared" si="129"/>
        <v>1674.45459</v>
      </c>
      <c r="AA278" s="27">
        <f t="shared" si="129"/>
        <v>0</v>
      </c>
      <c r="AB278" s="27">
        <f t="shared" si="129"/>
        <v>1361.45459</v>
      </c>
      <c r="AC278" s="27">
        <f t="shared" si="129"/>
        <v>28.2734</v>
      </c>
      <c r="AD278" s="27">
        <f t="shared" si="129"/>
        <v>1516.40162</v>
      </c>
      <c r="AE278" s="27">
        <f t="shared" si="129"/>
        <v>0</v>
      </c>
      <c r="AF278" s="44"/>
      <c r="AG278" s="50">
        <f t="shared" si="94"/>
        <v>18353.999999999996</v>
      </c>
      <c r="AH278" s="50">
        <f t="shared" si="95"/>
        <v>2733.8620699999997</v>
      </c>
      <c r="AI278" s="50">
        <f t="shared" si="96"/>
        <v>2377.7527899999995</v>
      </c>
    </row>
    <row r="279" spans="1:35" s="7" customFormat="1" ht="33">
      <c r="A279" s="22" t="s">
        <v>23</v>
      </c>
      <c r="B279" s="27">
        <f t="shared" si="127"/>
        <v>394.1</v>
      </c>
      <c r="C279" s="27">
        <f t="shared" si="127"/>
        <v>344.3</v>
      </c>
      <c r="D279" s="27">
        <f t="shared" si="127"/>
        <v>0</v>
      </c>
      <c r="E279" s="27">
        <f t="shared" si="127"/>
        <v>0</v>
      </c>
      <c r="F279" s="27">
        <f t="shared" si="116"/>
        <v>0</v>
      </c>
      <c r="G279" s="27">
        <f t="shared" si="117"/>
        <v>0</v>
      </c>
      <c r="H279" s="27">
        <f t="shared" si="128"/>
        <v>0</v>
      </c>
      <c r="I279" s="27">
        <f t="shared" si="128"/>
        <v>0</v>
      </c>
      <c r="J279" s="27">
        <f t="shared" si="128"/>
        <v>0</v>
      </c>
      <c r="K279" s="27">
        <f t="shared" si="128"/>
        <v>0</v>
      </c>
      <c r="L279" s="66">
        <f t="shared" si="128"/>
        <v>239.9</v>
      </c>
      <c r="M279" s="66">
        <f t="shared" si="128"/>
        <v>0</v>
      </c>
      <c r="N279" s="27">
        <f t="shared" si="128"/>
        <v>104.4</v>
      </c>
      <c r="O279" s="27">
        <f t="shared" si="128"/>
        <v>0</v>
      </c>
      <c r="P279" s="27">
        <f t="shared" si="128"/>
        <v>0</v>
      </c>
      <c r="Q279" s="27">
        <f t="shared" si="128"/>
        <v>0</v>
      </c>
      <c r="R279" s="27">
        <f t="shared" si="128"/>
        <v>0</v>
      </c>
      <c r="S279" s="27">
        <f t="shared" si="128"/>
        <v>0</v>
      </c>
      <c r="T279" s="27">
        <f t="shared" si="128"/>
        <v>49.8</v>
      </c>
      <c r="U279" s="27">
        <f t="shared" si="128"/>
        <v>0</v>
      </c>
      <c r="V279" s="27">
        <f t="shared" si="128"/>
        <v>0</v>
      </c>
      <c r="W279" s="27">
        <f t="shared" si="128"/>
        <v>0</v>
      </c>
      <c r="X279" s="27">
        <f t="shared" si="129"/>
        <v>0</v>
      </c>
      <c r="Y279" s="27">
        <f t="shared" si="129"/>
        <v>0</v>
      </c>
      <c r="Z279" s="27">
        <f t="shared" si="129"/>
        <v>0</v>
      </c>
      <c r="AA279" s="27">
        <f t="shared" si="129"/>
        <v>0</v>
      </c>
      <c r="AB279" s="27">
        <f t="shared" si="129"/>
        <v>0</v>
      </c>
      <c r="AC279" s="27">
        <f t="shared" si="129"/>
        <v>0</v>
      </c>
      <c r="AD279" s="27">
        <f t="shared" si="129"/>
        <v>0</v>
      </c>
      <c r="AE279" s="27">
        <f t="shared" si="129"/>
        <v>0</v>
      </c>
      <c r="AF279" s="44"/>
      <c r="AG279" s="50">
        <f t="shared" si="94"/>
        <v>394.1</v>
      </c>
      <c r="AH279" s="50">
        <f t="shared" si="95"/>
        <v>0</v>
      </c>
      <c r="AI279" s="50">
        <f t="shared" si="96"/>
        <v>0</v>
      </c>
    </row>
    <row r="280" spans="1:35" s="7" customFormat="1" ht="16.5">
      <c r="A280" s="40" t="s">
        <v>19</v>
      </c>
      <c r="B280" s="27">
        <f t="shared" si="127"/>
        <v>0</v>
      </c>
      <c r="C280" s="27">
        <f t="shared" si="127"/>
        <v>0</v>
      </c>
      <c r="D280" s="27">
        <f t="shared" si="127"/>
        <v>0</v>
      </c>
      <c r="E280" s="27">
        <f t="shared" si="127"/>
        <v>0</v>
      </c>
      <c r="F280" s="27" t="e">
        <f t="shared" si="116"/>
        <v>#DIV/0!</v>
      </c>
      <c r="G280" s="27" t="e">
        <f t="shared" si="117"/>
        <v>#DIV/0!</v>
      </c>
      <c r="H280" s="27">
        <f t="shared" si="128"/>
        <v>0</v>
      </c>
      <c r="I280" s="27">
        <f t="shared" si="128"/>
        <v>0</v>
      </c>
      <c r="J280" s="27">
        <f t="shared" si="128"/>
        <v>0</v>
      </c>
      <c r="K280" s="27">
        <f t="shared" si="128"/>
        <v>0</v>
      </c>
      <c r="L280" s="66">
        <f t="shared" si="128"/>
        <v>0</v>
      </c>
      <c r="M280" s="66">
        <f t="shared" si="128"/>
        <v>0</v>
      </c>
      <c r="N280" s="27">
        <f t="shared" si="128"/>
        <v>0</v>
      </c>
      <c r="O280" s="27">
        <f t="shared" si="128"/>
        <v>0</v>
      </c>
      <c r="P280" s="27">
        <f t="shared" si="128"/>
        <v>0</v>
      </c>
      <c r="Q280" s="27">
        <f t="shared" si="128"/>
        <v>0</v>
      </c>
      <c r="R280" s="27">
        <f t="shared" si="128"/>
        <v>0</v>
      </c>
      <c r="S280" s="27">
        <f t="shared" si="128"/>
        <v>0</v>
      </c>
      <c r="T280" s="27">
        <f t="shared" si="128"/>
        <v>0</v>
      </c>
      <c r="U280" s="27">
        <f t="shared" si="128"/>
        <v>0</v>
      </c>
      <c r="V280" s="27">
        <f t="shared" si="128"/>
        <v>0</v>
      </c>
      <c r="W280" s="27">
        <f t="shared" si="128"/>
        <v>0</v>
      </c>
      <c r="X280" s="27">
        <f t="shared" si="129"/>
        <v>0</v>
      </c>
      <c r="Y280" s="27">
        <f t="shared" si="129"/>
        <v>0</v>
      </c>
      <c r="Z280" s="27">
        <f t="shared" si="129"/>
        <v>0</v>
      </c>
      <c r="AA280" s="27">
        <f t="shared" si="129"/>
        <v>0</v>
      </c>
      <c r="AB280" s="27">
        <f t="shared" si="129"/>
        <v>0</v>
      </c>
      <c r="AC280" s="27">
        <f t="shared" si="129"/>
        <v>0</v>
      </c>
      <c r="AD280" s="27">
        <f t="shared" si="129"/>
        <v>0</v>
      </c>
      <c r="AE280" s="27">
        <f t="shared" si="129"/>
        <v>0</v>
      </c>
      <c r="AF280" s="44"/>
      <c r="AG280" s="50">
        <f t="shared" si="94"/>
        <v>0</v>
      </c>
      <c r="AH280" s="50">
        <f t="shared" si="95"/>
        <v>0</v>
      </c>
      <c r="AI280" s="50">
        <f t="shared" si="96"/>
        <v>0</v>
      </c>
    </row>
    <row r="281" spans="2:30" ht="12.75" customHeight="1">
      <c r="B281" s="11"/>
      <c r="C281" s="11"/>
      <c r="D281" s="11"/>
      <c r="E281" s="11"/>
      <c r="F281" s="11"/>
      <c r="G281" s="11"/>
      <c r="H281" s="4"/>
      <c r="I281" s="4"/>
      <c r="J281" s="4"/>
      <c r="K281" s="4"/>
      <c r="N281" s="4"/>
      <c r="O281" s="4"/>
      <c r="P281" s="4"/>
      <c r="Q281" s="4"/>
      <c r="R281" s="4"/>
      <c r="S281" s="4"/>
      <c r="V281" s="62"/>
      <c r="W281" s="62"/>
      <c r="X281" s="1"/>
      <c r="Y281" s="1"/>
      <c r="Z281" s="1"/>
      <c r="AA281" s="1"/>
      <c r="AB281" s="1"/>
      <c r="AC281" s="1"/>
      <c r="AD281" s="1"/>
    </row>
    <row r="282" spans="1:41" ht="85.5" customHeight="1">
      <c r="A282" s="3" t="s">
        <v>45</v>
      </c>
      <c r="B282" s="11"/>
      <c r="C282" s="11"/>
      <c r="D282" s="11"/>
      <c r="E282" s="11"/>
      <c r="F282" s="11"/>
      <c r="G282" s="11"/>
      <c r="H282" s="1"/>
      <c r="I282" s="1"/>
      <c r="J282" s="1"/>
      <c r="K282" s="1"/>
      <c r="L282" s="20"/>
      <c r="M282" s="20"/>
      <c r="N282" s="1"/>
      <c r="O282" s="1"/>
      <c r="P282" s="1"/>
      <c r="Q282" s="1"/>
      <c r="R282" s="1"/>
      <c r="S282" s="1"/>
      <c r="T282" s="4"/>
      <c r="U282" s="4"/>
      <c r="V282" s="7"/>
      <c r="W282" s="7"/>
      <c r="X282" s="4"/>
      <c r="Y282" s="4"/>
      <c r="Z282" s="4"/>
      <c r="AA282" s="4"/>
      <c r="AB282" s="4"/>
      <c r="AC282" s="4"/>
      <c r="AD282" s="4"/>
      <c r="AE282" s="4"/>
      <c r="AF282" s="1"/>
      <c r="AG282" s="1"/>
      <c r="AH282" s="1"/>
      <c r="AI282" s="1"/>
      <c r="AJ282" s="1"/>
      <c r="AK282" s="1"/>
      <c r="AL282" s="1"/>
      <c r="AM282" s="1"/>
      <c r="AN282" s="1"/>
      <c r="AO282" s="3"/>
    </row>
    <row r="283" spans="8:41" ht="12.75" customHeight="1">
      <c r="H283" s="1"/>
      <c r="I283" s="1"/>
      <c r="J283" s="1"/>
      <c r="K283" s="1"/>
      <c r="L283" s="20"/>
      <c r="M283" s="20"/>
      <c r="N283" s="1"/>
      <c r="O283" s="1"/>
      <c r="P283" s="1"/>
      <c r="Q283" s="1"/>
      <c r="R283" s="1"/>
      <c r="S283" s="1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1"/>
      <c r="AG283" s="1"/>
      <c r="AH283" s="1"/>
      <c r="AI283" s="1"/>
      <c r="AJ283" s="1"/>
      <c r="AK283" s="1"/>
      <c r="AL283" s="1"/>
      <c r="AM283" s="1"/>
      <c r="AN283" s="1"/>
      <c r="AO283" s="3"/>
    </row>
    <row r="284" spans="2:41" ht="45.75" customHeight="1">
      <c r="B284" s="11"/>
      <c r="C284" s="11"/>
      <c r="D284" s="11"/>
      <c r="E284" s="11"/>
      <c r="F284" s="11"/>
      <c r="G284" s="11"/>
      <c r="H284" s="1"/>
      <c r="I284" s="1"/>
      <c r="J284" s="1"/>
      <c r="K284" s="1"/>
      <c r="L284" s="20"/>
      <c r="M284" s="20"/>
      <c r="N284" s="1"/>
      <c r="O284" s="1"/>
      <c r="P284" s="1"/>
      <c r="Q284" s="1"/>
      <c r="R284" s="1"/>
      <c r="S284" s="1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1"/>
      <c r="AG284" s="1"/>
      <c r="AH284" s="1"/>
      <c r="AI284" s="1"/>
      <c r="AJ284" s="1"/>
      <c r="AK284" s="1"/>
      <c r="AL284" s="1"/>
      <c r="AM284" s="1"/>
      <c r="AN284" s="1"/>
      <c r="AO284" s="3"/>
    </row>
    <row r="285" spans="2:32" ht="19.5" customHeight="1">
      <c r="B285" s="11"/>
      <c r="C285" s="11"/>
      <c r="D285" s="11"/>
      <c r="E285" s="11"/>
      <c r="F285" s="11"/>
      <c r="G285" s="11"/>
      <c r="H285" s="4"/>
      <c r="I285" s="4"/>
      <c r="J285" s="4"/>
      <c r="K285" s="4"/>
      <c r="N285" s="4"/>
      <c r="O285" s="4"/>
      <c r="P285" s="4"/>
      <c r="Q285" s="4"/>
      <c r="R285" s="4"/>
      <c r="S285" s="4"/>
      <c r="X285" s="1"/>
      <c r="Y285" s="1"/>
      <c r="Z285" s="1"/>
      <c r="AA285" s="1"/>
      <c r="AB285" s="1"/>
      <c r="AC285" s="1"/>
      <c r="AD285" s="1"/>
      <c r="AF285" s="51"/>
    </row>
    <row r="286" ht="48.75" customHeight="1"/>
    <row r="287" spans="2:7" ht="16.5">
      <c r="B287" s="11"/>
      <c r="C287" s="11"/>
      <c r="D287" s="11"/>
      <c r="E287" s="11"/>
      <c r="F287" s="11"/>
      <c r="G287" s="11"/>
    </row>
  </sheetData>
  <sheetProtection/>
  <mergeCells count="40">
    <mergeCell ref="AF181:AF184"/>
    <mergeCell ref="J5:K5"/>
    <mergeCell ref="AF194:AF200"/>
    <mergeCell ref="P5:Q5"/>
    <mergeCell ref="R5:S5"/>
    <mergeCell ref="AF80:AF86"/>
    <mergeCell ref="AF94:AF100"/>
    <mergeCell ref="AF175:AF180"/>
    <mergeCell ref="V5:W5"/>
    <mergeCell ref="X5:Y5"/>
    <mergeCell ref="A4:AF4"/>
    <mergeCell ref="C5:C6"/>
    <mergeCell ref="D5:D6"/>
    <mergeCell ref="AB5:AC5"/>
    <mergeCell ref="AF145:AF151"/>
    <mergeCell ref="AF66:AF72"/>
    <mergeCell ref="Z5:AA5"/>
    <mergeCell ref="AF5:AF6"/>
    <mergeCell ref="L5:M5"/>
    <mergeCell ref="N5:O5"/>
    <mergeCell ref="F5:G5"/>
    <mergeCell ref="AF222:AF228"/>
    <mergeCell ref="AF215:AF221"/>
    <mergeCell ref="AF138:AF144"/>
    <mergeCell ref="AF208:AF214"/>
    <mergeCell ref="A1:AF1"/>
    <mergeCell ref="A2:AF2"/>
    <mergeCell ref="A3:AF3"/>
    <mergeCell ref="A5:A6"/>
    <mergeCell ref="AD5:AE5"/>
    <mergeCell ref="B5:B6"/>
    <mergeCell ref="E5:E6"/>
    <mergeCell ref="H5:I5"/>
    <mergeCell ref="AF10:AF16"/>
    <mergeCell ref="T5:U5"/>
    <mergeCell ref="AF201:AF207"/>
    <mergeCell ref="AF24:AF30"/>
    <mergeCell ref="AF39:AF44"/>
    <mergeCell ref="AF46:AF51"/>
    <mergeCell ref="AF52:AF58"/>
  </mergeCells>
  <printOptions horizontalCentered="1" verticalCentered="1"/>
  <pageMargins left="0.1968503937007874" right="0.1968503937007874" top="0.1968503937007874" bottom="0.1968503937007874" header="0.1968503937007874" footer="0"/>
  <pageSetup firstPageNumber="1" useFirstPageNumber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Светлана Евгеньевна</cp:lastModifiedBy>
  <cp:lastPrinted>2019-01-11T05:58:56Z</cp:lastPrinted>
  <dcterms:created xsi:type="dcterms:W3CDTF">1996-10-08T23:32:33Z</dcterms:created>
  <dcterms:modified xsi:type="dcterms:W3CDTF">2020-04-13T07:03:23Z</dcterms:modified>
  <cp:category/>
  <cp:version/>
  <cp:contentType/>
  <cp:contentStatus/>
</cp:coreProperties>
</file>