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72" i="1" l="1"/>
  <c r="F372" i="1"/>
  <c r="G371" i="1"/>
  <c r="F371" i="1"/>
  <c r="G370" i="1"/>
  <c r="F370" i="1"/>
  <c r="G369" i="1"/>
  <c r="F369" i="1"/>
  <c r="E368" i="1"/>
  <c r="D368" i="1"/>
  <c r="C368" i="1"/>
  <c r="B368" i="1"/>
  <c r="G366" i="1"/>
  <c r="F366" i="1"/>
  <c r="G365" i="1"/>
  <c r="F365" i="1"/>
  <c r="G364" i="1"/>
  <c r="F364" i="1"/>
  <c r="G363" i="1"/>
  <c r="F363" i="1"/>
  <c r="E362" i="1"/>
  <c r="D362" i="1"/>
  <c r="C362" i="1"/>
  <c r="G362" i="1" s="1"/>
  <c r="B362" i="1"/>
  <c r="F362" i="1" s="1"/>
  <c r="G360" i="1"/>
  <c r="F360" i="1"/>
  <c r="G359" i="1"/>
  <c r="F359" i="1"/>
  <c r="G358" i="1"/>
  <c r="F358" i="1"/>
  <c r="G357" i="1"/>
  <c r="F357" i="1"/>
  <c r="E356" i="1"/>
  <c r="D356" i="1"/>
  <c r="C356" i="1"/>
  <c r="B356" i="1"/>
  <c r="G354" i="1"/>
  <c r="F354" i="1"/>
  <c r="G353" i="1"/>
  <c r="F353" i="1"/>
  <c r="G352" i="1"/>
  <c r="F352" i="1"/>
  <c r="G351" i="1"/>
  <c r="F351" i="1"/>
  <c r="E350" i="1"/>
  <c r="D350" i="1"/>
  <c r="C350" i="1"/>
  <c r="G350" i="1" s="1"/>
  <c r="B350" i="1"/>
  <c r="F350" i="1" s="1"/>
  <c r="G348" i="1"/>
  <c r="F348" i="1"/>
  <c r="G347" i="1"/>
  <c r="F347" i="1"/>
  <c r="G346" i="1"/>
  <c r="F346" i="1"/>
  <c r="G345" i="1"/>
  <c r="F345" i="1"/>
  <c r="E344" i="1"/>
  <c r="D344" i="1"/>
  <c r="C344" i="1"/>
  <c r="B344" i="1"/>
  <c r="G342" i="1"/>
  <c r="F342" i="1"/>
  <c r="G341" i="1"/>
  <c r="F341" i="1"/>
  <c r="G340" i="1"/>
  <c r="F340" i="1"/>
  <c r="G339" i="1"/>
  <c r="F339" i="1"/>
  <c r="E338" i="1"/>
  <c r="D338" i="1"/>
  <c r="C338" i="1"/>
  <c r="G338" i="1" s="1"/>
  <c r="B338" i="1"/>
  <c r="F338" i="1" s="1"/>
  <c r="Q336" i="1"/>
  <c r="AE335" i="1"/>
  <c r="AD335" i="1"/>
  <c r="W335" i="1"/>
  <c r="V335" i="1"/>
  <c r="O335" i="1"/>
  <c r="N335" i="1"/>
  <c r="AC334" i="1"/>
  <c r="AB334" i="1"/>
  <c r="U334" i="1"/>
  <c r="T334" i="1"/>
  <c r="M334" i="1"/>
  <c r="M376" i="1" s="1"/>
  <c r="L334" i="1"/>
  <c r="AA333" i="1"/>
  <c r="AA375" i="1" s="1"/>
  <c r="K333" i="1"/>
  <c r="Y332" i="1"/>
  <c r="I332" i="1"/>
  <c r="E329" i="1"/>
  <c r="D329" i="1"/>
  <c r="C329" i="1"/>
  <c r="G329" i="1" s="1"/>
  <c r="B329" i="1"/>
  <c r="F329" i="1" s="1"/>
  <c r="E328" i="1"/>
  <c r="C328" i="1"/>
  <c r="B328" i="1"/>
  <c r="G327" i="1"/>
  <c r="E327" i="1"/>
  <c r="D327" i="1"/>
  <c r="C327" i="1"/>
  <c r="C320" i="1" s="1"/>
  <c r="B327" i="1"/>
  <c r="F327" i="1" s="1"/>
  <c r="E326" i="1"/>
  <c r="D326" i="1"/>
  <c r="C326" i="1"/>
  <c r="B326" i="1"/>
  <c r="E325" i="1"/>
  <c r="D325" i="1" s="1"/>
  <c r="D318" i="1" s="1"/>
  <c r="C325" i="1"/>
  <c r="B325" i="1"/>
  <c r="B324" i="1" s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E322" i="1"/>
  <c r="D322" i="1"/>
  <c r="C322" i="1"/>
  <c r="B322" i="1"/>
  <c r="AE321" i="1"/>
  <c r="AD321" i="1"/>
  <c r="AC321" i="1"/>
  <c r="AB321" i="1"/>
  <c r="AA321" i="1"/>
  <c r="AA335" i="1" s="1"/>
  <c r="Z321" i="1"/>
  <c r="Z335" i="1" s="1"/>
  <c r="Y321" i="1"/>
  <c r="X321" i="1"/>
  <c r="W321" i="1"/>
  <c r="V321" i="1"/>
  <c r="U321" i="1"/>
  <c r="T321" i="1"/>
  <c r="S321" i="1"/>
  <c r="S335" i="1" s="1"/>
  <c r="R321" i="1"/>
  <c r="R335" i="1" s="1"/>
  <c r="Q321" i="1"/>
  <c r="P321" i="1"/>
  <c r="O321" i="1"/>
  <c r="N321" i="1"/>
  <c r="M321" i="1"/>
  <c r="L321" i="1"/>
  <c r="K321" i="1"/>
  <c r="K335" i="1" s="1"/>
  <c r="J321" i="1"/>
  <c r="J335" i="1" s="1"/>
  <c r="I321" i="1"/>
  <c r="H321" i="1"/>
  <c r="C321" i="1"/>
  <c r="C335" i="1" s="1"/>
  <c r="B321" i="1"/>
  <c r="AE320" i="1"/>
  <c r="AD320" i="1"/>
  <c r="AC320" i="1"/>
  <c r="AB320" i="1"/>
  <c r="AA320" i="1"/>
  <c r="Z320" i="1"/>
  <c r="Y320" i="1"/>
  <c r="Y334" i="1" s="1"/>
  <c r="X320" i="1"/>
  <c r="X334" i="1" s="1"/>
  <c r="W320" i="1"/>
  <c r="V320" i="1"/>
  <c r="U320" i="1"/>
  <c r="T320" i="1"/>
  <c r="S320" i="1"/>
  <c r="R320" i="1"/>
  <c r="Q320" i="1"/>
  <c r="Q334" i="1" s="1"/>
  <c r="P320" i="1"/>
  <c r="P334" i="1" s="1"/>
  <c r="O320" i="1"/>
  <c r="N320" i="1"/>
  <c r="M320" i="1"/>
  <c r="L320" i="1"/>
  <c r="K320" i="1"/>
  <c r="J320" i="1"/>
  <c r="I320" i="1"/>
  <c r="I334" i="1" s="1"/>
  <c r="H320" i="1"/>
  <c r="H334" i="1" s="1"/>
  <c r="E320" i="1"/>
  <c r="D320" i="1"/>
  <c r="B320" i="1"/>
  <c r="AE319" i="1"/>
  <c r="AE333" i="1" s="1"/>
  <c r="AD319" i="1"/>
  <c r="AC319" i="1"/>
  <c r="AB319" i="1"/>
  <c r="AA319" i="1"/>
  <c r="Z319" i="1"/>
  <c r="Y319" i="1"/>
  <c r="X319" i="1"/>
  <c r="W319" i="1"/>
  <c r="W333" i="1" s="1"/>
  <c r="V319" i="1"/>
  <c r="U319" i="1"/>
  <c r="T319" i="1"/>
  <c r="S319" i="1"/>
  <c r="R319" i="1"/>
  <c r="Q319" i="1"/>
  <c r="P319" i="1"/>
  <c r="P333" i="1" s="1"/>
  <c r="O319" i="1"/>
  <c r="O333" i="1" s="1"/>
  <c r="N319" i="1"/>
  <c r="M319" i="1"/>
  <c r="L319" i="1"/>
  <c r="K319" i="1"/>
  <c r="J319" i="1"/>
  <c r="I319" i="1"/>
  <c r="H319" i="1"/>
  <c r="E319" i="1"/>
  <c r="D319" i="1"/>
  <c r="C319" i="1"/>
  <c r="B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E318" i="1"/>
  <c r="C318" i="1"/>
  <c r="B318" i="1"/>
  <c r="P317" i="1"/>
  <c r="G314" i="1"/>
  <c r="E314" i="1"/>
  <c r="D314" i="1" s="1"/>
  <c r="C314" i="1"/>
  <c r="C301" i="1" s="1"/>
  <c r="B314" i="1"/>
  <c r="E313" i="1"/>
  <c r="C313" i="1"/>
  <c r="B313" i="1"/>
  <c r="G312" i="1"/>
  <c r="E312" i="1"/>
  <c r="D312" i="1" s="1"/>
  <c r="C312" i="1"/>
  <c r="C310" i="1" s="1"/>
  <c r="B312" i="1"/>
  <c r="F312" i="1" s="1"/>
  <c r="E311" i="1"/>
  <c r="D311" i="1" s="1"/>
  <c r="C311" i="1"/>
  <c r="B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E308" i="1"/>
  <c r="C308" i="1"/>
  <c r="B308" i="1"/>
  <c r="C307" i="1"/>
  <c r="E306" i="1"/>
  <c r="D306" i="1" s="1"/>
  <c r="D299" i="1" s="1"/>
  <c r="C306" i="1"/>
  <c r="B306" i="1"/>
  <c r="F306" i="1" s="1"/>
  <c r="C305" i="1"/>
  <c r="B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E304" i="1"/>
  <c r="D304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D302" i="1"/>
  <c r="C302" i="1"/>
  <c r="B302" i="1"/>
  <c r="AE301" i="1"/>
  <c r="AD301" i="1"/>
  <c r="AC301" i="1"/>
  <c r="AC297" i="1" s="1"/>
  <c r="AB301" i="1"/>
  <c r="AB297" i="1" s="1"/>
  <c r="AA301" i="1"/>
  <c r="Z301" i="1"/>
  <c r="Y301" i="1"/>
  <c r="X301" i="1"/>
  <c r="W301" i="1"/>
  <c r="V301" i="1"/>
  <c r="U301" i="1"/>
  <c r="U297" i="1" s="1"/>
  <c r="T301" i="1"/>
  <c r="T297" i="1" s="1"/>
  <c r="S301" i="1"/>
  <c r="R301" i="1"/>
  <c r="Q301" i="1"/>
  <c r="Q297" i="1" s="1"/>
  <c r="P301" i="1"/>
  <c r="P297" i="1" s="1"/>
  <c r="O301" i="1"/>
  <c r="N301" i="1"/>
  <c r="M301" i="1"/>
  <c r="L301" i="1"/>
  <c r="L297" i="1" s="1"/>
  <c r="K301" i="1"/>
  <c r="J301" i="1"/>
  <c r="I301" i="1"/>
  <c r="I297" i="1" s="1"/>
  <c r="H301" i="1"/>
  <c r="E301" i="1"/>
  <c r="D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C300" i="1"/>
  <c r="B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E299" i="1"/>
  <c r="AE298" i="1"/>
  <c r="AD298" i="1"/>
  <c r="AD297" i="1" s="1"/>
  <c r="AC298" i="1"/>
  <c r="AB298" i="1"/>
  <c r="AA298" i="1"/>
  <c r="Z298" i="1"/>
  <c r="Z297" i="1" s="1"/>
  <c r="Y298" i="1"/>
  <c r="X298" i="1"/>
  <c r="W298" i="1"/>
  <c r="V298" i="1"/>
  <c r="V297" i="1" s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C298" i="1"/>
  <c r="B298" i="1"/>
  <c r="Y297" i="1"/>
  <c r="X297" i="1"/>
  <c r="R297" i="1"/>
  <c r="N297" i="1"/>
  <c r="M297" i="1"/>
  <c r="J297" i="1"/>
  <c r="H297" i="1"/>
  <c r="C295" i="1"/>
  <c r="C294" i="1"/>
  <c r="F293" i="1"/>
  <c r="E293" i="1"/>
  <c r="E291" i="1" s="1"/>
  <c r="C293" i="1"/>
  <c r="B293" i="1"/>
  <c r="B291" i="1" s="1"/>
  <c r="C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89" i="1"/>
  <c r="E289" i="1"/>
  <c r="D289" i="1"/>
  <c r="C289" i="1"/>
  <c r="B289" i="1"/>
  <c r="F289" i="1" s="1"/>
  <c r="C288" i="1"/>
  <c r="F287" i="1"/>
  <c r="E287" i="1"/>
  <c r="D287" i="1" s="1"/>
  <c r="D285" i="1" s="1"/>
  <c r="C287" i="1"/>
  <c r="C275" i="1" s="1"/>
  <c r="B287" i="1"/>
  <c r="C286" i="1"/>
  <c r="C285" i="1" s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F285" i="1"/>
  <c r="E285" i="1"/>
  <c r="B285" i="1"/>
  <c r="C283" i="1"/>
  <c r="C282" i="1"/>
  <c r="E281" i="1"/>
  <c r="C281" i="1"/>
  <c r="B281" i="1"/>
  <c r="E280" i="1"/>
  <c r="D280" i="1"/>
  <c r="C280" i="1"/>
  <c r="B280" i="1"/>
  <c r="F280" i="1" s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E279" i="1"/>
  <c r="AE277" i="1"/>
  <c r="AD277" i="1"/>
  <c r="AC277" i="1"/>
  <c r="AB277" i="1"/>
  <c r="AA277" i="1"/>
  <c r="Z277" i="1"/>
  <c r="Y277" i="1"/>
  <c r="Y336" i="1" s="1"/>
  <c r="X277" i="1"/>
  <c r="X336" i="1" s="1"/>
  <c r="W277" i="1"/>
  <c r="V277" i="1"/>
  <c r="U277" i="1"/>
  <c r="T277" i="1"/>
  <c r="S277" i="1"/>
  <c r="R277" i="1"/>
  <c r="Q277" i="1"/>
  <c r="P277" i="1"/>
  <c r="P336" i="1" s="1"/>
  <c r="O277" i="1"/>
  <c r="N277" i="1"/>
  <c r="M277" i="1"/>
  <c r="L277" i="1"/>
  <c r="K277" i="1"/>
  <c r="J277" i="1"/>
  <c r="I277" i="1"/>
  <c r="I336" i="1" s="1"/>
  <c r="H277" i="1"/>
  <c r="H336" i="1" s="1"/>
  <c r="E277" i="1"/>
  <c r="D277" i="1"/>
  <c r="C277" i="1"/>
  <c r="G277" i="1" s="1"/>
  <c r="B277" i="1"/>
  <c r="F277" i="1" s="1"/>
  <c r="AE275" i="1"/>
  <c r="AD275" i="1"/>
  <c r="AD273" i="1" s="1"/>
  <c r="AC275" i="1"/>
  <c r="AB275" i="1"/>
  <c r="AA275" i="1"/>
  <c r="Z275" i="1"/>
  <c r="Y275" i="1"/>
  <c r="Y273" i="1" s="1"/>
  <c r="X275" i="1"/>
  <c r="W275" i="1"/>
  <c r="V275" i="1"/>
  <c r="V273" i="1" s="1"/>
  <c r="U275" i="1"/>
  <c r="T275" i="1"/>
  <c r="S275" i="1"/>
  <c r="S333" i="1" s="1"/>
  <c r="R275" i="1"/>
  <c r="R333" i="1" s="1"/>
  <c r="Q275" i="1"/>
  <c r="Q273" i="1" s="1"/>
  <c r="P275" i="1"/>
  <c r="O275" i="1"/>
  <c r="N275" i="1"/>
  <c r="N273" i="1" s="1"/>
  <c r="M275" i="1"/>
  <c r="L275" i="1"/>
  <c r="K275" i="1"/>
  <c r="J275" i="1"/>
  <c r="I275" i="1"/>
  <c r="I273" i="1" s="1"/>
  <c r="H275" i="1"/>
  <c r="E275" i="1"/>
  <c r="B275" i="1"/>
  <c r="AE274" i="1"/>
  <c r="AE273" i="1" s="1"/>
  <c r="AD274" i="1"/>
  <c r="AC274" i="1"/>
  <c r="AB274" i="1"/>
  <c r="AB273" i="1" s="1"/>
  <c r="AA274" i="1"/>
  <c r="AA273" i="1" s="1"/>
  <c r="Z274" i="1"/>
  <c r="Y274" i="1"/>
  <c r="X274" i="1"/>
  <c r="W274" i="1"/>
  <c r="W273" i="1" s="1"/>
  <c r="V274" i="1"/>
  <c r="U274" i="1"/>
  <c r="T274" i="1"/>
  <c r="T273" i="1" s="1"/>
  <c r="S274" i="1"/>
  <c r="S273" i="1" s="1"/>
  <c r="R274" i="1"/>
  <c r="Q274" i="1"/>
  <c r="Q332" i="1" s="1"/>
  <c r="P274" i="1"/>
  <c r="O274" i="1"/>
  <c r="O273" i="1" s="1"/>
  <c r="N274" i="1"/>
  <c r="M274" i="1"/>
  <c r="L274" i="1"/>
  <c r="L273" i="1" s="1"/>
  <c r="K274" i="1"/>
  <c r="K273" i="1" s="1"/>
  <c r="J274" i="1"/>
  <c r="I274" i="1"/>
  <c r="H274" i="1"/>
  <c r="E274" i="1"/>
  <c r="D274" i="1"/>
  <c r="B274" i="1"/>
  <c r="F274" i="1" s="1"/>
  <c r="AC273" i="1"/>
  <c r="U273" i="1"/>
  <c r="R273" i="1"/>
  <c r="M273" i="1"/>
  <c r="E273" i="1"/>
  <c r="C270" i="1"/>
  <c r="C263" i="1" s="1"/>
  <c r="C269" i="1"/>
  <c r="E268" i="1"/>
  <c r="C268" i="1"/>
  <c r="B268" i="1"/>
  <c r="B261" i="1" s="1"/>
  <c r="G267" i="1"/>
  <c r="E267" i="1"/>
  <c r="D267" i="1"/>
  <c r="D260" i="1" s="1"/>
  <c r="C267" i="1"/>
  <c r="C260" i="1" s="1"/>
  <c r="B267" i="1"/>
  <c r="F267" i="1" s="1"/>
  <c r="F266" i="1"/>
  <c r="E266" i="1"/>
  <c r="C266" i="1"/>
  <c r="B266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AE263" i="1"/>
  <c r="AD263" i="1"/>
  <c r="AC263" i="1"/>
  <c r="AB263" i="1"/>
  <c r="AA263" i="1"/>
  <c r="Z263" i="1"/>
  <c r="Y263" i="1"/>
  <c r="X263" i="1"/>
  <c r="W263" i="1"/>
  <c r="V263" i="1"/>
  <c r="V258" i="1" s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E263" i="1"/>
  <c r="G263" i="1" s="1"/>
  <c r="D263" i="1"/>
  <c r="B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E262" i="1"/>
  <c r="D262" i="1"/>
  <c r="C262" i="1"/>
  <c r="B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C261" i="1"/>
  <c r="AE260" i="1"/>
  <c r="AD260" i="1"/>
  <c r="AC260" i="1"/>
  <c r="AC258" i="1" s="1"/>
  <c r="AB260" i="1"/>
  <c r="AA260" i="1"/>
  <c r="Z260" i="1"/>
  <c r="Y260" i="1"/>
  <c r="X260" i="1"/>
  <c r="W260" i="1"/>
  <c r="V260" i="1"/>
  <c r="U260" i="1"/>
  <c r="U258" i="1" s="1"/>
  <c r="T260" i="1"/>
  <c r="S260" i="1"/>
  <c r="R260" i="1"/>
  <c r="Q260" i="1"/>
  <c r="P260" i="1"/>
  <c r="O260" i="1"/>
  <c r="N260" i="1"/>
  <c r="M260" i="1"/>
  <c r="M258" i="1" s="1"/>
  <c r="L260" i="1"/>
  <c r="K260" i="1"/>
  <c r="J260" i="1"/>
  <c r="I260" i="1"/>
  <c r="H260" i="1"/>
  <c r="E260" i="1"/>
  <c r="B260" i="1"/>
  <c r="AE259" i="1"/>
  <c r="AD259" i="1"/>
  <c r="AC259" i="1"/>
  <c r="AB259" i="1"/>
  <c r="AB258" i="1" s="1"/>
  <c r="AA259" i="1"/>
  <c r="Z259" i="1"/>
  <c r="Y259" i="1"/>
  <c r="X259" i="1"/>
  <c r="X258" i="1" s="1"/>
  <c r="W259" i="1"/>
  <c r="V259" i="1"/>
  <c r="U259" i="1"/>
  <c r="T259" i="1"/>
  <c r="T258" i="1" s="1"/>
  <c r="S259" i="1"/>
  <c r="R259" i="1"/>
  <c r="Q259" i="1"/>
  <c r="P259" i="1"/>
  <c r="P258" i="1" s="1"/>
  <c r="O259" i="1"/>
  <c r="N259" i="1"/>
  <c r="M259" i="1"/>
  <c r="L259" i="1"/>
  <c r="L258" i="1" s="1"/>
  <c r="K259" i="1"/>
  <c r="J259" i="1"/>
  <c r="I259" i="1"/>
  <c r="H259" i="1"/>
  <c r="H258" i="1" s="1"/>
  <c r="C259" i="1"/>
  <c r="C258" i="1" s="1"/>
  <c r="AD258" i="1"/>
  <c r="Y258" i="1"/>
  <c r="Q258" i="1"/>
  <c r="N258" i="1"/>
  <c r="I258" i="1"/>
  <c r="G254" i="1"/>
  <c r="F254" i="1"/>
  <c r="G253" i="1"/>
  <c r="F253" i="1"/>
  <c r="G252" i="1"/>
  <c r="F252" i="1"/>
  <c r="G251" i="1"/>
  <c r="F251" i="1"/>
  <c r="G250" i="1"/>
  <c r="E250" i="1"/>
  <c r="D250" i="1"/>
  <c r="C250" i="1"/>
  <c r="B250" i="1"/>
  <c r="F250" i="1" s="1"/>
  <c r="G248" i="1"/>
  <c r="F248" i="1"/>
  <c r="G247" i="1"/>
  <c r="F247" i="1"/>
  <c r="G246" i="1"/>
  <c r="F246" i="1"/>
  <c r="G245" i="1"/>
  <c r="F245" i="1"/>
  <c r="E244" i="1"/>
  <c r="G244" i="1" s="1"/>
  <c r="D244" i="1"/>
  <c r="C244" i="1"/>
  <c r="B244" i="1"/>
  <c r="F244" i="1" s="1"/>
  <c r="X242" i="1"/>
  <c r="P242" i="1"/>
  <c r="H242" i="1"/>
  <c r="AE241" i="1"/>
  <c r="AB241" i="1"/>
  <c r="W241" i="1"/>
  <c r="O241" i="1"/>
  <c r="L241" i="1"/>
  <c r="X240" i="1"/>
  <c r="S240" i="1"/>
  <c r="H240" i="1"/>
  <c r="AD239" i="1"/>
  <c r="V239" i="1"/>
  <c r="Q239" i="1"/>
  <c r="N239" i="1"/>
  <c r="C237" i="1"/>
  <c r="C236" i="1"/>
  <c r="G235" i="1"/>
  <c r="E235" i="1"/>
  <c r="F235" i="1" s="1"/>
  <c r="D235" i="1"/>
  <c r="D229" i="1" s="1"/>
  <c r="C235" i="1"/>
  <c r="C229" i="1" s="1"/>
  <c r="B235" i="1"/>
  <c r="E234" i="1"/>
  <c r="C234" i="1"/>
  <c r="B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B233" i="1" s="1"/>
  <c r="C233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B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C228" i="1"/>
  <c r="AD227" i="1"/>
  <c r="AA227" i="1"/>
  <c r="Z227" i="1"/>
  <c r="V227" i="1"/>
  <c r="R227" i="1"/>
  <c r="N227" i="1"/>
  <c r="K227" i="1"/>
  <c r="J227" i="1"/>
  <c r="C227" i="1"/>
  <c r="E225" i="1"/>
  <c r="C225" i="1"/>
  <c r="B225" i="1"/>
  <c r="F224" i="1"/>
  <c r="E224" i="1"/>
  <c r="G224" i="1" s="1"/>
  <c r="C224" i="1"/>
  <c r="B224" i="1"/>
  <c r="E223" i="1"/>
  <c r="D223" i="1" s="1"/>
  <c r="D221" i="1" s="1"/>
  <c r="C223" i="1"/>
  <c r="G223" i="1" s="1"/>
  <c r="B223" i="1"/>
  <c r="F223" i="1" s="1"/>
  <c r="E222" i="1"/>
  <c r="C222" i="1"/>
  <c r="B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E221" i="1"/>
  <c r="B221" i="1"/>
  <c r="F221" i="1" s="1"/>
  <c r="G219" i="1"/>
  <c r="E219" i="1"/>
  <c r="C219" i="1"/>
  <c r="B219" i="1"/>
  <c r="E218" i="1"/>
  <c r="C218" i="1"/>
  <c r="B218" i="1"/>
  <c r="E217" i="1"/>
  <c r="F217" i="1" s="1"/>
  <c r="C217" i="1"/>
  <c r="B217" i="1"/>
  <c r="G216" i="1"/>
  <c r="E216" i="1"/>
  <c r="F216" i="1" s="1"/>
  <c r="C216" i="1"/>
  <c r="C215" i="1" s="1"/>
  <c r="B216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B215" i="1" s="1"/>
  <c r="G213" i="1"/>
  <c r="E213" i="1"/>
  <c r="C213" i="1"/>
  <c r="B213" i="1"/>
  <c r="F213" i="1" s="1"/>
  <c r="E212" i="1"/>
  <c r="F212" i="1" s="1"/>
  <c r="C212" i="1"/>
  <c r="G212" i="1" s="1"/>
  <c r="B212" i="1"/>
  <c r="E211" i="1"/>
  <c r="D211" i="1"/>
  <c r="D209" i="1" s="1"/>
  <c r="C211" i="1"/>
  <c r="B211" i="1"/>
  <c r="G210" i="1"/>
  <c r="F210" i="1"/>
  <c r="E210" i="1"/>
  <c r="D210" i="1" s="1"/>
  <c r="C210" i="1"/>
  <c r="C209" i="1" s="1"/>
  <c r="B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B209" i="1" s="1"/>
  <c r="E209" i="1"/>
  <c r="G207" i="1"/>
  <c r="F207" i="1"/>
  <c r="E207" i="1"/>
  <c r="E201" i="1" s="1"/>
  <c r="E242" i="1" s="1"/>
  <c r="C207" i="1"/>
  <c r="B207" i="1"/>
  <c r="B201" i="1" s="1"/>
  <c r="G206" i="1"/>
  <c r="E206" i="1"/>
  <c r="C206" i="1"/>
  <c r="B206" i="1"/>
  <c r="E205" i="1"/>
  <c r="D205" i="1"/>
  <c r="C205" i="1"/>
  <c r="B205" i="1"/>
  <c r="G204" i="1"/>
  <c r="F204" i="1"/>
  <c r="E204" i="1"/>
  <c r="C204" i="1"/>
  <c r="B204" i="1"/>
  <c r="B198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B203" i="1" s="1"/>
  <c r="C203" i="1"/>
  <c r="AE201" i="1"/>
  <c r="AD201" i="1"/>
  <c r="AD242" i="1" s="1"/>
  <c r="AC201" i="1"/>
  <c r="AC242" i="1" s="1"/>
  <c r="AB201" i="1"/>
  <c r="AB242" i="1" s="1"/>
  <c r="AA201" i="1"/>
  <c r="Z201" i="1"/>
  <c r="Z242" i="1" s="1"/>
  <c r="Y201" i="1"/>
  <c r="Y242" i="1" s="1"/>
  <c r="X201" i="1"/>
  <c r="W201" i="1"/>
  <c r="V201" i="1"/>
  <c r="V242" i="1" s="1"/>
  <c r="U201" i="1"/>
  <c r="U242" i="1" s="1"/>
  <c r="T201" i="1"/>
  <c r="T242" i="1" s="1"/>
  <c r="S201" i="1"/>
  <c r="R201" i="1"/>
  <c r="R242" i="1" s="1"/>
  <c r="Q201" i="1"/>
  <c r="Q242" i="1" s="1"/>
  <c r="P201" i="1"/>
  <c r="O201" i="1"/>
  <c r="N201" i="1"/>
  <c r="N242" i="1" s="1"/>
  <c r="M201" i="1"/>
  <c r="M242" i="1" s="1"/>
  <c r="L201" i="1"/>
  <c r="L242" i="1" s="1"/>
  <c r="K201" i="1"/>
  <c r="J201" i="1"/>
  <c r="J242" i="1" s="1"/>
  <c r="I201" i="1"/>
  <c r="I242" i="1" s="1"/>
  <c r="H201" i="1"/>
  <c r="D201" i="1"/>
  <c r="D242" i="1" s="1"/>
  <c r="C201" i="1"/>
  <c r="C242" i="1" s="1"/>
  <c r="AE200" i="1"/>
  <c r="AD200" i="1"/>
  <c r="AD241" i="1" s="1"/>
  <c r="AC200" i="1"/>
  <c r="AB200" i="1"/>
  <c r="AA200" i="1"/>
  <c r="AA241" i="1" s="1"/>
  <c r="Z200" i="1"/>
  <c r="Z241" i="1" s="1"/>
  <c r="Y200" i="1"/>
  <c r="X200" i="1"/>
  <c r="X241" i="1" s="1"/>
  <c r="W200" i="1"/>
  <c r="V200" i="1"/>
  <c r="V241" i="1" s="1"/>
  <c r="U200" i="1"/>
  <c r="T200" i="1"/>
  <c r="S200" i="1"/>
  <c r="S241" i="1" s="1"/>
  <c r="R200" i="1"/>
  <c r="R241" i="1" s="1"/>
  <c r="Q200" i="1"/>
  <c r="P200" i="1"/>
  <c r="P241" i="1" s="1"/>
  <c r="O200" i="1"/>
  <c r="N200" i="1"/>
  <c r="N241" i="1" s="1"/>
  <c r="M200" i="1"/>
  <c r="M197" i="1" s="1"/>
  <c r="L200" i="1"/>
  <c r="K200" i="1"/>
  <c r="K241" i="1" s="1"/>
  <c r="J200" i="1"/>
  <c r="J241" i="1" s="1"/>
  <c r="I200" i="1"/>
  <c r="H200" i="1"/>
  <c r="H241" i="1" s="1"/>
  <c r="D200" i="1"/>
  <c r="C200" i="1"/>
  <c r="AE199" i="1"/>
  <c r="AD199" i="1"/>
  <c r="AD197" i="1" s="1"/>
  <c r="AC199" i="1"/>
  <c r="AB199" i="1"/>
  <c r="AA199" i="1"/>
  <c r="Z199" i="1"/>
  <c r="Z197" i="1" s="1"/>
  <c r="Y199" i="1"/>
  <c r="X199" i="1"/>
  <c r="W199" i="1"/>
  <c r="V199" i="1"/>
  <c r="V197" i="1" s="1"/>
  <c r="U199" i="1"/>
  <c r="T199" i="1"/>
  <c r="S199" i="1"/>
  <c r="R199" i="1"/>
  <c r="R197" i="1" s="1"/>
  <c r="Q199" i="1"/>
  <c r="P199" i="1"/>
  <c r="O199" i="1"/>
  <c r="N199" i="1"/>
  <c r="N197" i="1" s="1"/>
  <c r="M199" i="1"/>
  <c r="L199" i="1"/>
  <c r="K199" i="1"/>
  <c r="J199" i="1"/>
  <c r="J197" i="1" s="1"/>
  <c r="B197" i="1" s="1"/>
  <c r="I199" i="1"/>
  <c r="H199" i="1"/>
  <c r="E199" i="1"/>
  <c r="B199" i="1"/>
  <c r="AE198" i="1"/>
  <c r="AE197" i="1" s="1"/>
  <c r="AD198" i="1"/>
  <c r="AC198" i="1"/>
  <c r="AC239" i="1" s="1"/>
  <c r="AB198" i="1"/>
  <c r="AB197" i="1" s="1"/>
  <c r="AA198" i="1"/>
  <c r="AA197" i="1" s="1"/>
  <c r="Z198" i="1"/>
  <c r="Z239" i="1" s="1"/>
  <c r="Y198" i="1"/>
  <c r="X198" i="1"/>
  <c r="X197" i="1" s="1"/>
  <c r="W198" i="1"/>
  <c r="W197" i="1" s="1"/>
  <c r="V198" i="1"/>
  <c r="U198" i="1"/>
  <c r="U239" i="1" s="1"/>
  <c r="T198" i="1"/>
  <c r="T197" i="1" s="1"/>
  <c r="S198" i="1"/>
  <c r="S197" i="1" s="1"/>
  <c r="R198" i="1"/>
  <c r="R239" i="1" s="1"/>
  <c r="Q198" i="1"/>
  <c r="P198" i="1"/>
  <c r="P197" i="1" s="1"/>
  <c r="O198" i="1"/>
  <c r="O197" i="1" s="1"/>
  <c r="N198" i="1"/>
  <c r="M198" i="1"/>
  <c r="M239" i="1" s="1"/>
  <c r="L198" i="1"/>
  <c r="L197" i="1" s="1"/>
  <c r="K198" i="1"/>
  <c r="K197" i="1" s="1"/>
  <c r="J198" i="1"/>
  <c r="J239" i="1" s="1"/>
  <c r="I198" i="1"/>
  <c r="H198" i="1"/>
  <c r="H197" i="1" s="1"/>
  <c r="D198" i="1"/>
  <c r="C198" i="1"/>
  <c r="Y197" i="1"/>
  <c r="Q197" i="1"/>
  <c r="I197" i="1"/>
  <c r="G195" i="1"/>
  <c r="E195" i="1"/>
  <c r="C195" i="1"/>
  <c r="B195" i="1"/>
  <c r="F195" i="1" s="1"/>
  <c r="E194" i="1"/>
  <c r="C194" i="1"/>
  <c r="B194" i="1"/>
  <c r="E193" i="1"/>
  <c r="C193" i="1"/>
  <c r="B193" i="1"/>
  <c r="G192" i="1"/>
  <c r="E192" i="1"/>
  <c r="C192" i="1"/>
  <c r="B192" i="1"/>
  <c r="F192" i="1" s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B191" i="1" s="1"/>
  <c r="G189" i="1"/>
  <c r="F189" i="1"/>
  <c r="E189" i="1"/>
  <c r="C189" i="1"/>
  <c r="B189" i="1"/>
  <c r="E188" i="1"/>
  <c r="C188" i="1"/>
  <c r="B188" i="1"/>
  <c r="F188" i="1" s="1"/>
  <c r="Z187" i="1"/>
  <c r="Z185" i="1" s="1"/>
  <c r="E187" i="1"/>
  <c r="C187" i="1"/>
  <c r="B187" i="1"/>
  <c r="G186" i="1"/>
  <c r="E186" i="1"/>
  <c r="C186" i="1"/>
  <c r="B186" i="1"/>
  <c r="F186" i="1" s="1"/>
  <c r="AE185" i="1"/>
  <c r="AD185" i="1"/>
  <c r="AC185" i="1"/>
  <c r="AB185" i="1"/>
  <c r="AA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AE183" i="1"/>
  <c r="AD183" i="1"/>
  <c r="AC183" i="1"/>
  <c r="AB183" i="1"/>
  <c r="AA183" i="1"/>
  <c r="AA242" i="1" s="1"/>
  <c r="Z183" i="1"/>
  <c r="Y183" i="1"/>
  <c r="X183" i="1"/>
  <c r="W183" i="1"/>
  <c r="V183" i="1"/>
  <c r="U183" i="1"/>
  <c r="T183" i="1"/>
  <c r="S183" i="1"/>
  <c r="S242" i="1" s="1"/>
  <c r="R183" i="1"/>
  <c r="Q183" i="1"/>
  <c r="P183" i="1"/>
  <c r="O183" i="1"/>
  <c r="N183" i="1"/>
  <c r="M183" i="1"/>
  <c r="L183" i="1"/>
  <c r="K183" i="1"/>
  <c r="K179" i="1" s="1"/>
  <c r="J183" i="1"/>
  <c r="I183" i="1"/>
  <c r="H183" i="1"/>
  <c r="G183" i="1"/>
  <c r="E183" i="1"/>
  <c r="D183" i="1"/>
  <c r="C183" i="1"/>
  <c r="B183" i="1"/>
  <c r="F183" i="1" s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T241" i="1" s="1"/>
  <c r="S182" i="1"/>
  <c r="R182" i="1"/>
  <c r="Q182" i="1"/>
  <c r="P182" i="1"/>
  <c r="O182" i="1"/>
  <c r="N182" i="1"/>
  <c r="M182" i="1"/>
  <c r="L182" i="1"/>
  <c r="K182" i="1"/>
  <c r="J182" i="1"/>
  <c r="I182" i="1"/>
  <c r="H182" i="1"/>
  <c r="B182" i="1" s="1"/>
  <c r="D182" i="1"/>
  <c r="AE181" i="1"/>
  <c r="AD181" i="1"/>
  <c r="AC181" i="1"/>
  <c r="AB181" i="1"/>
  <c r="AA181" i="1"/>
  <c r="AA240" i="1" s="1"/>
  <c r="Z181" i="1"/>
  <c r="Y181" i="1"/>
  <c r="X181" i="1"/>
  <c r="W181" i="1"/>
  <c r="V181" i="1"/>
  <c r="U181" i="1"/>
  <c r="T181" i="1"/>
  <c r="S181" i="1"/>
  <c r="S179" i="1" s="1"/>
  <c r="R181" i="1"/>
  <c r="Q181" i="1"/>
  <c r="P181" i="1"/>
  <c r="O181" i="1"/>
  <c r="N181" i="1"/>
  <c r="M181" i="1"/>
  <c r="L181" i="1"/>
  <c r="K181" i="1"/>
  <c r="K240" i="1" s="1"/>
  <c r="J181" i="1"/>
  <c r="I181" i="1"/>
  <c r="H181" i="1"/>
  <c r="C181" i="1"/>
  <c r="B181" i="1"/>
  <c r="AE180" i="1"/>
  <c r="AD180" i="1"/>
  <c r="AC180" i="1"/>
  <c r="AB180" i="1"/>
  <c r="AB179" i="1" s="1"/>
  <c r="AA180" i="1"/>
  <c r="Z180" i="1"/>
  <c r="Y180" i="1"/>
  <c r="X180" i="1"/>
  <c r="X179" i="1" s="1"/>
  <c r="W180" i="1"/>
  <c r="V180" i="1"/>
  <c r="U180" i="1"/>
  <c r="T180" i="1"/>
  <c r="T179" i="1" s="1"/>
  <c r="S180" i="1"/>
  <c r="R180" i="1"/>
  <c r="Q180" i="1"/>
  <c r="P180" i="1"/>
  <c r="P179" i="1" s="1"/>
  <c r="O180" i="1"/>
  <c r="N180" i="1"/>
  <c r="M180" i="1"/>
  <c r="L180" i="1"/>
  <c r="L179" i="1" s="1"/>
  <c r="K180" i="1"/>
  <c r="J180" i="1"/>
  <c r="I180" i="1"/>
  <c r="H180" i="1"/>
  <c r="E180" i="1"/>
  <c r="D180" i="1"/>
  <c r="AD179" i="1"/>
  <c r="AA179" i="1"/>
  <c r="Z179" i="1"/>
  <c r="V179" i="1"/>
  <c r="R179" i="1"/>
  <c r="N179" i="1"/>
  <c r="J179" i="1"/>
  <c r="E176" i="1"/>
  <c r="D176" i="1"/>
  <c r="D175" i="1" s="1"/>
  <c r="C176" i="1"/>
  <c r="B176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C175" i="1"/>
  <c r="B175" i="1"/>
  <c r="AE173" i="1"/>
  <c r="AD173" i="1"/>
  <c r="AC173" i="1"/>
  <c r="AC172" i="1" s="1"/>
  <c r="AB173" i="1"/>
  <c r="AB172" i="1" s="1"/>
  <c r="AA173" i="1"/>
  <c r="Z173" i="1"/>
  <c r="Y173" i="1"/>
  <c r="Y172" i="1" s="1"/>
  <c r="X173" i="1"/>
  <c r="X172" i="1" s="1"/>
  <c r="W173" i="1"/>
  <c r="V173" i="1"/>
  <c r="U173" i="1"/>
  <c r="U172" i="1" s="1"/>
  <c r="T173" i="1"/>
  <c r="T172" i="1" s="1"/>
  <c r="S173" i="1"/>
  <c r="R173" i="1"/>
  <c r="Q173" i="1"/>
  <c r="Q172" i="1" s="1"/>
  <c r="P173" i="1"/>
  <c r="P172" i="1" s="1"/>
  <c r="O173" i="1"/>
  <c r="N173" i="1"/>
  <c r="M173" i="1"/>
  <c r="M172" i="1" s="1"/>
  <c r="L173" i="1"/>
  <c r="L172" i="1" s="1"/>
  <c r="K173" i="1"/>
  <c r="J173" i="1"/>
  <c r="I173" i="1"/>
  <c r="I172" i="1" s="1"/>
  <c r="H173" i="1"/>
  <c r="H172" i="1" s="1"/>
  <c r="E173" i="1"/>
  <c r="D173" i="1"/>
  <c r="D172" i="1" s="1"/>
  <c r="C173" i="1"/>
  <c r="B173" i="1"/>
  <c r="AE172" i="1"/>
  <c r="AD172" i="1"/>
  <c r="AA172" i="1"/>
  <c r="Z172" i="1"/>
  <c r="W172" i="1"/>
  <c r="V172" i="1"/>
  <c r="S172" i="1"/>
  <c r="R172" i="1"/>
  <c r="O172" i="1"/>
  <c r="N172" i="1"/>
  <c r="K172" i="1"/>
  <c r="J172" i="1"/>
  <c r="C172" i="1"/>
  <c r="B172" i="1"/>
  <c r="G168" i="1"/>
  <c r="F168" i="1"/>
  <c r="G167" i="1"/>
  <c r="F167" i="1"/>
  <c r="G166" i="1"/>
  <c r="F166" i="1"/>
  <c r="G165" i="1"/>
  <c r="F165" i="1"/>
  <c r="E164" i="1"/>
  <c r="D164" i="1"/>
  <c r="D157" i="1" s="1"/>
  <c r="C164" i="1"/>
  <c r="B164" i="1"/>
  <c r="G161" i="1"/>
  <c r="F161" i="1"/>
  <c r="G160" i="1"/>
  <c r="F160" i="1"/>
  <c r="G159" i="1"/>
  <c r="F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D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B157" i="1" s="1"/>
  <c r="I157" i="1"/>
  <c r="H157" i="1"/>
  <c r="C157" i="1"/>
  <c r="E156" i="1"/>
  <c r="C156" i="1"/>
  <c r="B156" i="1"/>
  <c r="E155" i="1"/>
  <c r="G155" i="1" s="1"/>
  <c r="C155" i="1"/>
  <c r="B155" i="1"/>
  <c r="G154" i="1"/>
  <c r="F154" i="1"/>
  <c r="E154" i="1"/>
  <c r="C154" i="1"/>
  <c r="B154" i="1"/>
  <c r="E153" i="1"/>
  <c r="F153" i="1" s="1"/>
  <c r="C153" i="1"/>
  <c r="B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B152" i="1" s="1"/>
  <c r="E152" i="1"/>
  <c r="D152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E150" i="1" s="1"/>
  <c r="J150" i="1"/>
  <c r="I150" i="1"/>
  <c r="H150" i="1"/>
  <c r="G150" i="1"/>
  <c r="D150" i="1"/>
  <c r="C150" i="1"/>
  <c r="B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E149" i="1" s="1"/>
  <c r="H149" i="1"/>
  <c r="D149" i="1"/>
  <c r="AE148" i="1"/>
  <c r="AD148" i="1"/>
  <c r="AD146" i="1" s="1"/>
  <c r="AD143" i="1" s="1"/>
  <c r="AC148" i="1"/>
  <c r="AB148" i="1"/>
  <c r="AA148" i="1"/>
  <c r="Z148" i="1"/>
  <c r="Z146" i="1" s="1"/>
  <c r="Z143" i="1" s="1"/>
  <c r="Y148" i="1"/>
  <c r="X148" i="1"/>
  <c r="W148" i="1"/>
  <c r="V148" i="1"/>
  <c r="V146" i="1" s="1"/>
  <c r="V143" i="1" s="1"/>
  <c r="U148" i="1"/>
  <c r="T148" i="1"/>
  <c r="S148" i="1"/>
  <c r="R148" i="1"/>
  <c r="R146" i="1" s="1"/>
  <c r="R143" i="1" s="1"/>
  <c r="Q148" i="1"/>
  <c r="P148" i="1"/>
  <c r="O148" i="1"/>
  <c r="N148" i="1"/>
  <c r="N146" i="1" s="1"/>
  <c r="N143" i="1" s="1"/>
  <c r="M148" i="1"/>
  <c r="L148" i="1"/>
  <c r="K148" i="1"/>
  <c r="E148" i="1" s="1"/>
  <c r="G148" i="1" s="1"/>
  <c r="J148" i="1"/>
  <c r="I148" i="1"/>
  <c r="H148" i="1"/>
  <c r="D148" i="1"/>
  <c r="C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E147" i="1"/>
  <c r="D147" i="1"/>
  <c r="AA146" i="1"/>
  <c r="AA143" i="1" s="1"/>
  <c r="S146" i="1"/>
  <c r="S143" i="1" s="1"/>
  <c r="K146" i="1"/>
  <c r="K143" i="1" s="1"/>
  <c r="E142" i="1"/>
  <c r="D142" i="1"/>
  <c r="C142" i="1"/>
  <c r="B142" i="1"/>
  <c r="O141" i="1"/>
  <c r="S139" i="1"/>
  <c r="K139" i="1"/>
  <c r="G136" i="1"/>
  <c r="F136" i="1"/>
  <c r="AB135" i="1"/>
  <c r="X135" i="1"/>
  <c r="T135" i="1"/>
  <c r="P135" i="1"/>
  <c r="L135" i="1"/>
  <c r="H135" i="1"/>
  <c r="B135" i="1" s="1"/>
  <c r="B132" i="1" s="1"/>
  <c r="G134" i="1"/>
  <c r="F134" i="1"/>
  <c r="G133" i="1"/>
  <c r="F133" i="1"/>
  <c r="AB129" i="1"/>
  <c r="L129" i="1"/>
  <c r="AC127" i="1"/>
  <c r="AC376" i="1" s="1"/>
  <c r="AB127" i="1"/>
  <c r="AB376" i="1" s="1"/>
  <c r="Y127" i="1"/>
  <c r="X127" i="1"/>
  <c r="U127" i="1"/>
  <c r="Q127" i="1"/>
  <c r="P127" i="1"/>
  <c r="M127" i="1"/>
  <c r="L127" i="1"/>
  <c r="I127" i="1"/>
  <c r="H127" i="1"/>
  <c r="E127" i="1"/>
  <c r="D127" i="1"/>
  <c r="E123" i="1"/>
  <c r="C123" i="1"/>
  <c r="B123" i="1"/>
  <c r="E122" i="1"/>
  <c r="G122" i="1" s="1"/>
  <c r="C122" i="1"/>
  <c r="B122" i="1"/>
  <c r="V121" i="1"/>
  <c r="V100" i="1" s="1"/>
  <c r="V141" i="1" s="1"/>
  <c r="T121" i="1"/>
  <c r="T119" i="1" s="1"/>
  <c r="R121" i="1"/>
  <c r="P121" i="1"/>
  <c r="P119" i="1" s="1"/>
  <c r="E121" i="1"/>
  <c r="D121" i="1"/>
  <c r="D119" i="1" s="1"/>
  <c r="C121" i="1"/>
  <c r="C100" i="1" s="1"/>
  <c r="B121" i="1"/>
  <c r="F121" i="1" s="1"/>
  <c r="E120" i="1"/>
  <c r="C120" i="1"/>
  <c r="B120" i="1"/>
  <c r="AE119" i="1"/>
  <c r="AD119" i="1"/>
  <c r="AC119" i="1"/>
  <c r="AB119" i="1"/>
  <c r="AA119" i="1"/>
  <c r="Z119" i="1"/>
  <c r="Y119" i="1"/>
  <c r="X119" i="1"/>
  <c r="W119" i="1"/>
  <c r="U119" i="1"/>
  <c r="S119" i="1"/>
  <c r="R119" i="1"/>
  <c r="Q119" i="1"/>
  <c r="O119" i="1"/>
  <c r="N119" i="1"/>
  <c r="M119" i="1"/>
  <c r="L119" i="1"/>
  <c r="K119" i="1"/>
  <c r="J119" i="1"/>
  <c r="I119" i="1"/>
  <c r="H119" i="1"/>
  <c r="E117" i="1"/>
  <c r="F117" i="1" s="1"/>
  <c r="D117" i="1"/>
  <c r="C117" i="1"/>
  <c r="G117" i="1" s="1"/>
  <c r="B117" i="1"/>
  <c r="E116" i="1"/>
  <c r="G116" i="1" s="1"/>
  <c r="C116" i="1"/>
  <c r="B116" i="1"/>
  <c r="T115" i="1"/>
  <c r="G115" i="1"/>
  <c r="E115" i="1"/>
  <c r="D115" i="1"/>
  <c r="D101" i="1" s="1"/>
  <c r="C115" i="1"/>
  <c r="T114" i="1"/>
  <c r="R114" i="1"/>
  <c r="R100" i="1" s="1"/>
  <c r="R141" i="1" s="1"/>
  <c r="P114" i="1"/>
  <c r="E114" i="1"/>
  <c r="D114" i="1"/>
  <c r="C114" i="1"/>
  <c r="T113" i="1"/>
  <c r="E113" i="1"/>
  <c r="D113" i="1"/>
  <c r="C113" i="1"/>
  <c r="G113" i="1" s="1"/>
  <c r="AE112" i="1"/>
  <c r="AD112" i="1"/>
  <c r="AC112" i="1"/>
  <c r="AB112" i="1"/>
  <c r="AA112" i="1"/>
  <c r="Z112" i="1"/>
  <c r="Y112" i="1"/>
  <c r="X112" i="1"/>
  <c r="W112" i="1"/>
  <c r="V112" i="1"/>
  <c r="U112" i="1"/>
  <c r="S112" i="1"/>
  <c r="Q112" i="1"/>
  <c r="O112" i="1"/>
  <c r="N112" i="1"/>
  <c r="M112" i="1"/>
  <c r="L112" i="1"/>
  <c r="K112" i="1"/>
  <c r="J112" i="1"/>
  <c r="I112" i="1"/>
  <c r="H112" i="1"/>
  <c r="G110" i="1"/>
  <c r="E110" i="1"/>
  <c r="F110" i="1" s="1"/>
  <c r="D110" i="1"/>
  <c r="C110" i="1"/>
  <c r="B110" i="1"/>
  <c r="F109" i="1"/>
  <c r="E109" i="1"/>
  <c r="G109" i="1" s="1"/>
  <c r="C109" i="1"/>
  <c r="B109" i="1"/>
  <c r="E108" i="1"/>
  <c r="D108" i="1"/>
  <c r="C108" i="1"/>
  <c r="G108" i="1" s="1"/>
  <c r="B108" i="1"/>
  <c r="F108" i="1" s="1"/>
  <c r="E107" i="1"/>
  <c r="D107" i="1"/>
  <c r="D105" i="1" s="1"/>
  <c r="C107" i="1"/>
  <c r="B107" i="1"/>
  <c r="E106" i="1"/>
  <c r="D106" i="1"/>
  <c r="C106" i="1"/>
  <c r="C105" i="1" s="1"/>
  <c r="B106" i="1"/>
  <c r="F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B105" i="1" s="1"/>
  <c r="E105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B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Q98" i="1" s="1"/>
  <c r="P102" i="1"/>
  <c r="O102" i="1"/>
  <c r="N102" i="1"/>
  <c r="M102" i="1"/>
  <c r="L102" i="1"/>
  <c r="K102" i="1"/>
  <c r="J102" i="1"/>
  <c r="I102" i="1"/>
  <c r="H102" i="1"/>
  <c r="D102" i="1"/>
  <c r="C102" i="1"/>
  <c r="B102" i="1"/>
  <c r="AE101" i="1"/>
  <c r="AE127" i="1" s="1"/>
  <c r="AD101" i="1"/>
  <c r="AD127" i="1" s="1"/>
  <c r="AC101" i="1"/>
  <c r="AB101" i="1"/>
  <c r="AA101" i="1"/>
  <c r="AA127" i="1" s="1"/>
  <c r="Z101" i="1"/>
  <c r="Z127" i="1" s="1"/>
  <c r="Y101" i="1"/>
  <c r="X101" i="1"/>
  <c r="W101" i="1"/>
  <c r="W127" i="1" s="1"/>
  <c r="V101" i="1"/>
  <c r="V127" i="1" s="1"/>
  <c r="U101" i="1"/>
  <c r="S101" i="1"/>
  <c r="S127" i="1" s="1"/>
  <c r="R101" i="1"/>
  <c r="R127" i="1" s="1"/>
  <c r="Q101" i="1"/>
  <c r="P101" i="1"/>
  <c r="O101" i="1"/>
  <c r="O127" i="1" s="1"/>
  <c r="N101" i="1"/>
  <c r="N127" i="1" s="1"/>
  <c r="M101" i="1"/>
  <c r="L101" i="1"/>
  <c r="K101" i="1"/>
  <c r="K127" i="1" s="1"/>
  <c r="J101" i="1"/>
  <c r="J127" i="1" s="1"/>
  <c r="I101" i="1"/>
  <c r="H101" i="1"/>
  <c r="E101" i="1"/>
  <c r="C101" i="1"/>
  <c r="C127" i="1" s="1"/>
  <c r="AE100" i="1"/>
  <c r="AD100" i="1"/>
  <c r="AD141" i="1" s="1"/>
  <c r="AC100" i="1"/>
  <c r="AB100" i="1"/>
  <c r="AB98" i="1" s="1"/>
  <c r="AA100" i="1"/>
  <c r="Z100" i="1"/>
  <c r="Y100" i="1"/>
  <c r="Y98" i="1" s="1"/>
  <c r="X100" i="1"/>
  <c r="W100" i="1"/>
  <c r="U100" i="1"/>
  <c r="T100" i="1"/>
  <c r="S100" i="1"/>
  <c r="Q100" i="1"/>
  <c r="P100" i="1"/>
  <c r="O100" i="1"/>
  <c r="N100" i="1"/>
  <c r="N141" i="1" s="1"/>
  <c r="M100" i="1"/>
  <c r="L100" i="1"/>
  <c r="K100" i="1"/>
  <c r="K141" i="1" s="1"/>
  <c r="J100" i="1"/>
  <c r="I100" i="1"/>
  <c r="H100" i="1"/>
  <c r="E100" i="1"/>
  <c r="AE99" i="1"/>
  <c r="AD99" i="1"/>
  <c r="AC99" i="1"/>
  <c r="AB99" i="1"/>
  <c r="AA99" i="1"/>
  <c r="Z99" i="1"/>
  <c r="Y99" i="1"/>
  <c r="X99" i="1"/>
  <c r="W99" i="1"/>
  <c r="V99" i="1"/>
  <c r="U99" i="1"/>
  <c r="S99" i="1"/>
  <c r="R99" i="1"/>
  <c r="Q99" i="1"/>
  <c r="P99" i="1"/>
  <c r="O99" i="1"/>
  <c r="N99" i="1"/>
  <c r="M99" i="1"/>
  <c r="L99" i="1"/>
  <c r="K99" i="1"/>
  <c r="J99" i="1"/>
  <c r="I99" i="1"/>
  <c r="H99" i="1"/>
  <c r="C99" i="1"/>
  <c r="X98" i="1"/>
  <c r="P98" i="1"/>
  <c r="H98" i="1"/>
  <c r="G96" i="1"/>
  <c r="F96" i="1"/>
  <c r="E96" i="1"/>
  <c r="C96" i="1"/>
  <c r="B96" i="1"/>
  <c r="G95" i="1"/>
  <c r="E95" i="1"/>
  <c r="C95" i="1"/>
  <c r="B95" i="1"/>
  <c r="E94" i="1"/>
  <c r="C94" i="1"/>
  <c r="B94" i="1"/>
  <c r="E93" i="1"/>
  <c r="D93" i="1"/>
  <c r="C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B92" i="1" s="1"/>
  <c r="D92" i="1"/>
  <c r="G90" i="1"/>
  <c r="F90" i="1"/>
  <c r="E90" i="1"/>
  <c r="C90" i="1"/>
  <c r="B90" i="1"/>
  <c r="G89" i="1"/>
  <c r="E89" i="1"/>
  <c r="C89" i="1"/>
  <c r="B89" i="1"/>
  <c r="E88" i="1"/>
  <c r="E76" i="1" s="1"/>
  <c r="C88" i="1"/>
  <c r="B88" i="1"/>
  <c r="E87" i="1"/>
  <c r="D87" i="1"/>
  <c r="C87" i="1"/>
  <c r="B87" i="1"/>
  <c r="B75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B86" i="1" s="1"/>
  <c r="D86" i="1"/>
  <c r="E84" i="1"/>
  <c r="D84" i="1"/>
  <c r="D78" i="1" s="1"/>
  <c r="C84" i="1"/>
  <c r="C78" i="1" s="1"/>
  <c r="B84" i="1"/>
  <c r="F84" i="1" s="1"/>
  <c r="E83" i="1"/>
  <c r="D83" i="1" s="1"/>
  <c r="D77" i="1" s="1"/>
  <c r="C83" i="1"/>
  <c r="B83" i="1"/>
  <c r="E82" i="1"/>
  <c r="D82" i="1"/>
  <c r="C82" i="1"/>
  <c r="C76" i="1" s="1"/>
  <c r="B82" i="1"/>
  <c r="F82" i="1" s="1"/>
  <c r="E81" i="1"/>
  <c r="D81" i="1"/>
  <c r="D80" i="1" s="1"/>
  <c r="C81" i="1"/>
  <c r="B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B80" i="1" s="1"/>
  <c r="AE78" i="1"/>
  <c r="AD78" i="1"/>
  <c r="AC78" i="1"/>
  <c r="AB78" i="1"/>
  <c r="AA78" i="1"/>
  <c r="Z78" i="1"/>
  <c r="Z74" i="1" s="1"/>
  <c r="Y78" i="1"/>
  <c r="X78" i="1"/>
  <c r="W78" i="1"/>
  <c r="V78" i="1"/>
  <c r="U78" i="1"/>
  <c r="T78" i="1"/>
  <c r="S78" i="1"/>
  <c r="R78" i="1"/>
  <c r="R74" i="1" s="1"/>
  <c r="Q78" i="1"/>
  <c r="P78" i="1"/>
  <c r="O78" i="1"/>
  <c r="N78" i="1"/>
  <c r="M78" i="1"/>
  <c r="L78" i="1"/>
  <c r="K78" i="1"/>
  <c r="J78" i="1"/>
  <c r="B78" i="1" s="1"/>
  <c r="I78" i="1"/>
  <c r="H78" i="1"/>
  <c r="E78" i="1"/>
  <c r="G78" i="1" s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B77" i="1" s="1"/>
  <c r="C77" i="1"/>
  <c r="AE76" i="1"/>
  <c r="AD76" i="1"/>
  <c r="AD126" i="1" s="1"/>
  <c r="AC76" i="1"/>
  <c r="AC74" i="1" s="1"/>
  <c r="AB76" i="1"/>
  <c r="AA76" i="1"/>
  <c r="Z76" i="1"/>
  <c r="Z141" i="1" s="1"/>
  <c r="Y76" i="1"/>
  <c r="X76" i="1"/>
  <c r="W76" i="1"/>
  <c r="V76" i="1"/>
  <c r="U76" i="1"/>
  <c r="U74" i="1" s="1"/>
  <c r="T76" i="1"/>
  <c r="S76" i="1"/>
  <c r="R76" i="1"/>
  <c r="Q76" i="1"/>
  <c r="P76" i="1"/>
  <c r="O76" i="1"/>
  <c r="N76" i="1"/>
  <c r="N126" i="1" s="1"/>
  <c r="M76" i="1"/>
  <c r="M74" i="1" s="1"/>
  <c r="L76" i="1"/>
  <c r="K76" i="1"/>
  <c r="J76" i="1"/>
  <c r="J141" i="1" s="1"/>
  <c r="I76" i="1"/>
  <c r="H76" i="1"/>
  <c r="D76" i="1"/>
  <c r="B76" i="1"/>
  <c r="AE75" i="1"/>
  <c r="AE74" i="1" s="1"/>
  <c r="AD75" i="1"/>
  <c r="AC75" i="1"/>
  <c r="AB75" i="1"/>
  <c r="AB74" i="1" s="1"/>
  <c r="AA75" i="1"/>
  <c r="AA74" i="1" s="1"/>
  <c r="Z75" i="1"/>
  <c r="Y75" i="1"/>
  <c r="X75" i="1"/>
  <c r="W75" i="1"/>
  <c r="W74" i="1" s="1"/>
  <c r="V75" i="1"/>
  <c r="U75" i="1"/>
  <c r="T75" i="1"/>
  <c r="T74" i="1" s="1"/>
  <c r="S75" i="1"/>
  <c r="S74" i="1" s="1"/>
  <c r="R75" i="1"/>
  <c r="Q75" i="1"/>
  <c r="P75" i="1"/>
  <c r="O75" i="1"/>
  <c r="O74" i="1" s="1"/>
  <c r="N75" i="1"/>
  <c r="M75" i="1"/>
  <c r="L75" i="1"/>
  <c r="L74" i="1" s="1"/>
  <c r="K75" i="1"/>
  <c r="K74" i="1" s="1"/>
  <c r="J75" i="1"/>
  <c r="I75" i="1"/>
  <c r="H75" i="1"/>
  <c r="C75" i="1"/>
  <c r="AD74" i="1"/>
  <c r="Y74" i="1"/>
  <c r="V74" i="1"/>
  <c r="Q74" i="1"/>
  <c r="N74" i="1"/>
  <c r="I74" i="1"/>
  <c r="G72" i="1"/>
  <c r="E72" i="1"/>
  <c r="F72" i="1" s="1"/>
  <c r="C72" i="1"/>
  <c r="C66" i="1" s="1"/>
  <c r="B72" i="1"/>
  <c r="B66" i="1" s="1"/>
  <c r="E71" i="1"/>
  <c r="C71" i="1"/>
  <c r="C65" i="1" s="1"/>
  <c r="B71" i="1"/>
  <c r="E70" i="1"/>
  <c r="D70" i="1"/>
  <c r="C70" i="1"/>
  <c r="B70" i="1"/>
  <c r="B64" i="1" s="1"/>
  <c r="E69" i="1"/>
  <c r="C69" i="1"/>
  <c r="B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B68" i="1"/>
  <c r="AE66" i="1"/>
  <c r="AD66" i="1"/>
  <c r="AC66" i="1"/>
  <c r="AB66" i="1"/>
  <c r="AB62" i="1" s="1"/>
  <c r="AA66" i="1"/>
  <c r="Z66" i="1"/>
  <c r="Y66" i="1"/>
  <c r="X66" i="1"/>
  <c r="X129" i="1" s="1"/>
  <c r="W66" i="1"/>
  <c r="V66" i="1"/>
  <c r="U66" i="1"/>
  <c r="T66" i="1"/>
  <c r="T129" i="1" s="1"/>
  <c r="S66" i="1"/>
  <c r="R66" i="1"/>
  <c r="Q66" i="1"/>
  <c r="P66" i="1"/>
  <c r="P129" i="1" s="1"/>
  <c r="O66" i="1"/>
  <c r="N66" i="1"/>
  <c r="M66" i="1"/>
  <c r="L66" i="1"/>
  <c r="L62" i="1" s="1"/>
  <c r="K66" i="1"/>
  <c r="J66" i="1"/>
  <c r="I66" i="1"/>
  <c r="H66" i="1"/>
  <c r="H129" i="1" s="1"/>
  <c r="E66" i="1"/>
  <c r="D66" i="1"/>
  <c r="AE65" i="1"/>
  <c r="AD65" i="1"/>
  <c r="AD128" i="1" s="1"/>
  <c r="AC65" i="1"/>
  <c r="AB65" i="1"/>
  <c r="AA65" i="1"/>
  <c r="Z65" i="1"/>
  <c r="Y65" i="1"/>
  <c r="X65" i="1"/>
  <c r="W65" i="1"/>
  <c r="V65" i="1"/>
  <c r="V128" i="1" s="1"/>
  <c r="U65" i="1"/>
  <c r="T65" i="1"/>
  <c r="S65" i="1"/>
  <c r="R65" i="1"/>
  <c r="R128" i="1" s="1"/>
  <c r="Q65" i="1"/>
  <c r="P65" i="1"/>
  <c r="O65" i="1"/>
  <c r="N65" i="1"/>
  <c r="N128" i="1" s="1"/>
  <c r="M65" i="1"/>
  <c r="L65" i="1"/>
  <c r="K65" i="1"/>
  <c r="J65" i="1"/>
  <c r="I65" i="1"/>
  <c r="H65" i="1"/>
  <c r="D65" i="1"/>
  <c r="B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E64" i="1"/>
  <c r="D64" i="1"/>
  <c r="AE63" i="1"/>
  <c r="AE62" i="1" s="1"/>
  <c r="AD63" i="1"/>
  <c r="AC63" i="1"/>
  <c r="AB63" i="1"/>
  <c r="AA63" i="1"/>
  <c r="AA62" i="1" s="1"/>
  <c r="Z63" i="1"/>
  <c r="Y63" i="1"/>
  <c r="X63" i="1"/>
  <c r="W63" i="1"/>
  <c r="W62" i="1" s="1"/>
  <c r="V63" i="1"/>
  <c r="U63" i="1"/>
  <c r="T63" i="1"/>
  <c r="S63" i="1"/>
  <c r="S62" i="1" s="1"/>
  <c r="R63" i="1"/>
  <c r="Q63" i="1"/>
  <c r="P63" i="1"/>
  <c r="O63" i="1"/>
  <c r="O62" i="1" s="1"/>
  <c r="N63" i="1"/>
  <c r="M63" i="1"/>
  <c r="L63" i="1"/>
  <c r="K63" i="1"/>
  <c r="K62" i="1" s="1"/>
  <c r="J63" i="1"/>
  <c r="I63" i="1"/>
  <c r="H63" i="1"/>
  <c r="C63" i="1"/>
  <c r="B63" i="1"/>
  <c r="AC62" i="1"/>
  <c r="Y62" i="1"/>
  <c r="X62" i="1"/>
  <c r="U62" i="1"/>
  <c r="Q62" i="1"/>
  <c r="P62" i="1"/>
  <c r="M62" i="1"/>
  <c r="I62" i="1"/>
  <c r="H62" i="1"/>
  <c r="E60" i="1"/>
  <c r="D60" i="1"/>
  <c r="C60" i="1"/>
  <c r="G60" i="1" s="1"/>
  <c r="B60" i="1"/>
  <c r="F60" i="1" s="1"/>
  <c r="E59" i="1"/>
  <c r="C59" i="1"/>
  <c r="B59" i="1"/>
  <c r="F58" i="1"/>
  <c r="E58" i="1"/>
  <c r="C58" i="1"/>
  <c r="B58" i="1"/>
  <c r="G57" i="1"/>
  <c r="E57" i="1"/>
  <c r="C57" i="1"/>
  <c r="B57" i="1"/>
  <c r="F57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B56" i="1" s="1"/>
  <c r="D56" i="1"/>
  <c r="F54" i="1"/>
  <c r="E54" i="1"/>
  <c r="C54" i="1"/>
  <c r="B54" i="1"/>
  <c r="G53" i="1"/>
  <c r="E53" i="1"/>
  <c r="C53" i="1"/>
  <c r="B53" i="1"/>
  <c r="F53" i="1" s="1"/>
  <c r="E52" i="1"/>
  <c r="C52" i="1"/>
  <c r="G52" i="1" s="1"/>
  <c r="B52" i="1"/>
  <c r="E51" i="1"/>
  <c r="C51" i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F50" i="1"/>
  <c r="E50" i="1"/>
  <c r="D50" i="1"/>
  <c r="B50" i="1"/>
  <c r="G48" i="1"/>
  <c r="E48" i="1"/>
  <c r="C48" i="1"/>
  <c r="B48" i="1"/>
  <c r="E47" i="1"/>
  <c r="C47" i="1"/>
  <c r="B47" i="1"/>
  <c r="G46" i="1"/>
  <c r="F46" i="1"/>
  <c r="E46" i="1"/>
  <c r="D46" i="1" s="1"/>
  <c r="D44" i="1" s="1"/>
  <c r="C46" i="1"/>
  <c r="B46" i="1"/>
  <c r="E45" i="1"/>
  <c r="C45" i="1"/>
  <c r="C44" i="1" s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B44" i="1" s="1"/>
  <c r="I44" i="1"/>
  <c r="H44" i="1"/>
  <c r="E44" i="1"/>
  <c r="G44" i="1" s="1"/>
  <c r="E42" i="1"/>
  <c r="F42" i="1" s="1"/>
  <c r="C42" i="1"/>
  <c r="G42" i="1" s="1"/>
  <c r="B42" i="1"/>
  <c r="E41" i="1"/>
  <c r="C41" i="1"/>
  <c r="C35" i="1" s="1"/>
  <c r="B41" i="1"/>
  <c r="E40" i="1"/>
  <c r="D40" i="1" s="1"/>
  <c r="D38" i="1" s="1"/>
  <c r="C40" i="1"/>
  <c r="AG40" i="1" s="1"/>
  <c r="B40" i="1"/>
  <c r="F40" i="1" s="1"/>
  <c r="E39" i="1"/>
  <c r="C39" i="1"/>
  <c r="B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E38" i="1"/>
  <c r="B38" i="1"/>
  <c r="F38" i="1" s="1"/>
  <c r="AE36" i="1"/>
  <c r="AD36" i="1"/>
  <c r="AC36" i="1"/>
  <c r="AB36" i="1"/>
  <c r="AA36" i="1"/>
  <c r="Z36" i="1"/>
  <c r="Y36" i="1"/>
  <c r="X36" i="1"/>
  <c r="X32" i="1" s="1"/>
  <c r="W36" i="1"/>
  <c r="V36" i="1"/>
  <c r="U36" i="1"/>
  <c r="T36" i="1"/>
  <c r="S36" i="1"/>
  <c r="R36" i="1"/>
  <c r="Q36" i="1"/>
  <c r="P36" i="1"/>
  <c r="P32" i="1" s="1"/>
  <c r="O36" i="1"/>
  <c r="N36" i="1"/>
  <c r="M36" i="1"/>
  <c r="L36" i="1"/>
  <c r="K36" i="1"/>
  <c r="J36" i="1"/>
  <c r="I36" i="1"/>
  <c r="H36" i="1"/>
  <c r="H32" i="1" s="1"/>
  <c r="D36" i="1"/>
  <c r="AE35" i="1"/>
  <c r="AD35" i="1"/>
  <c r="AD139" i="1" s="1"/>
  <c r="AC35" i="1"/>
  <c r="AB35" i="1"/>
  <c r="AA35" i="1"/>
  <c r="Z35" i="1"/>
  <c r="Z128" i="1" s="1"/>
  <c r="Y35" i="1"/>
  <c r="X35" i="1"/>
  <c r="W35" i="1"/>
  <c r="V35" i="1"/>
  <c r="V139" i="1" s="1"/>
  <c r="U35" i="1"/>
  <c r="T35" i="1"/>
  <c r="S35" i="1"/>
  <c r="R35" i="1"/>
  <c r="Q35" i="1"/>
  <c r="P35" i="1"/>
  <c r="O35" i="1"/>
  <c r="N35" i="1"/>
  <c r="N139" i="1" s="1"/>
  <c r="M35" i="1"/>
  <c r="L35" i="1"/>
  <c r="K35" i="1"/>
  <c r="J35" i="1"/>
  <c r="J128" i="1" s="1"/>
  <c r="I35" i="1"/>
  <c r="H35" i="1"/>
  <c r="E35" i="1"/>
  <c r="G35" i="1" s="1"/>
  <c r="D35" i="1"/>
  <c r="AE34" i="1"/>
  <c r="AE126" i="1" s="1"/>
  <c r="AD34" i="1"/>
  <c r="AC34" i="1"/>
  <c r="AB34" i="1"/>
  <c r="AA34" i="1"/>
  <c r="AA126" i="1" s="1"/>
  <c r="Z34" i="1"/>
  <c r="Y34" i="1"/>
  <c r="X34" i="1"/>
  <c r="W34" i="1"/>
  <c r="W126" i="1" s="1"/>
  <c r="V34" i="1"/>
  <c r="U34" i="1"/>
  <c r="T34" i="1"/>
  <c r="S34" i="1"/>
  <c r="S126" i="1" s="1"/>
  <c r="R34" i="1"/>
  <c r="Q34" i="1"/>
  <c r="P34" i="1"/>
  <c r="O34" i="1"/>
  <c r="O126" i="1" s="1"/>
  <c r="N34" i="1"/>
  <c r="M34" i="1"/>
  <c r="L34" i="1"/>
  <c r="K34" i="1"/>
  <c r="K126" i="1" s="1"/>
  <c r="J34" i="1"/>
  <c r="I34" i="1"/>
  <c r="H34" i="1"/>
  <c r="D34" i="1"/>
  <c r="D32" i="1" s="1"/>
  <c r="AE33" i="1"/>
  <c r="AD33" i="1"/>
  <c r="AC33" i="1"/>
  <c r="AC32" i="1" s="1"/>
  <c r="AB33" i="1"/>
  <c r="AA33" i="1"/>
  <c r="Z33" i="1"/>
  <c r="Y33" i="1"/>
  <c r="X33" i="1"/>
  <c r="W33" i="1"/>
  <c r="V33" i="1"/>
  <c r="U33" i="1"/>
  <c r="U32" i="1" s="1"/>
  <c r="T33" i="1"/>
  <c r="S33" i="1"/>
  <c r="R33" i="1"/>
  <c r="Q33" i="1"/>
  <c r="P33" i="1"/>
  <c r="O33" i="1"/>
  <c r="N33" i="1"/>
  <c r="M33" i="1"/>
  <c r="M32" i="1" s="1"/>
  <c r="L33" i="1"/>
  <c r="K33" i="1"/>
  <c r="J33" i="1"/>
  <c r="I33" i="1"/>
  <c r="H33" i="1"/>
  <c r="D33" i="1"/>
  <c r="AB32" i="1"/>
  <c r="AA32" i="1"/>
  <c r="T32" i="1"/>
  <c r="S32" i="1"/>
  <c r="L32" i="1"/>
  <c r="K32" i="1"/>
  <c r="F29" i="1"/>
  <c r="E29" i="1"/>
  <c r="G29" i="1" s="1"/>
  <c r="C29" i="1"/>
  <c r="B29" i="1"/>
  <c r="G28" i="1"/>
  <c r="E28" i="1"/>
  <c r="C28" i="1"/>
  <c r="B28" i="1"/>
  <c r="F28" i="1" s="1"/>
  <c r="E27" i="1"/>
  <c r="AG27" i="1" s="1"/>
  <c r="D27" i="1"/>
  <c r="D25" i="1" s="1"/>
  <c r="C27" i="1"/>
  <c r="B27" i="1"/>
  <c r="G26" i="1"/>
  <c r="F26" i="1"/>
  <c r="E26" i="1"/>
  <c r="C26" i="1"/>
  <c r="B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B25" i="1" s="1"/>
  <c r="C25" i="1"/>
  <c r="E23" i="1"/>
  <c r="G23" i="1" s="1"/>
  <c r="C23" i="1"/>
  <c r="B23" i="1"/>
  <c r="G22" i="1"/>
  <c r="F22" i="1"/>
  <c r="E22" i="1"/>
  <c r="C22" i="1"/>
  <c r="B22" i="1"/>
  <c r="G21" i="1"/>
  <c r="E21" i="1"/>
  <c r="F21" i="1" s="1"/>
  <c r="D21" i="1"/>
  <c r="C21" i="1"/>
  <c r="C15" i="1" s="1"/>
  <c r="C135" i="1" s="1"/>
  <c r="C132" i="1" s="1"/>
  <c r="B21" i="1"/>
  <c r="F20" i="1"/>
  <c r="E20" i="1"/>
  <c r="C20" i="1"/>
  <c r="B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19" i="1" s="1"/>
  <c r="D19" i="1"/>
  <c r="C19" i="1"/>
  <c r="AE17" i="1"/>
  <c r="AD17" i="1"/>
  <c r="AC17" i="1"/>
  <c r="AB17" i="1"/>
  <c r="AA17" i="1"/>
  <c r="Z17" i="1"/>
  <c r="Y17" i="1"/>
  <c r="Y13" i="1" s="1"/>
  <c r="X17" i="1"/>
  <c r="W17" i="1"/>
  <c r="V17" i="1"/>
  <c r="U17" i="1"/>
  <c r="T17" i="1"/>
  <c r="S17" i="1"/>
  <c r="R17" i="1"/>
  <c r="Q17" i="1"/>
  <c r="Q13" i="1" s="1"/>
  <c r="P17" i="1"/>
  <c r="O17" i="1"/>
  <c r="N17" i="1"/>
  <c r="M17" i="1"/>
  <c r="L17" i="1"/>
  <c r="K17" i="1"/>
  <c r="J17" i="1"/>
  <c r="C17" i="1" s="1"/>
  <c r="I17" i="1"/>
  <c r="I13" i="1" s="1"/>
  <c r="H17" i="1"/>
  <c r="D17" i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E16" i="1" s="1"/>
  <c r="J16" i="1"/>
  <c r="I16" i="1"/>
  <c r="H16" i="1"/>
  <c r="B16" i="1" s="1"/>
  <c r="D16" i="1"/>
  <c r="AE15" i="1"/>
  <c r="AE135" i="1" s="1"/>
  <c r="AD15" i="1"/>
  <c r="AD135" i="1" s="1"/>
  <c r="AC15" i="1"/>
  <c r="AC135" i="1" s="1"/>
  <c r="AB15" i="1"/>
  <c r="AA15" i="1"/>
  <c r="AA135" i="1" s="1"/>
  <c r="Z15" i="1"/>
  <c r="Z135" i="1" s="1"/>
  <c r="Y15" i="1"/>
  <c r="Y135" i="1" s="1"/>
  <c r="X15" i="1"/>
  <c r="W15" i="1"/>
  <c r="W135" i="1" s="1"/>
  <c r="V15" i="1"/>
  <c r="V135" i="1" s="1"/>
  <c r="U15" i="1"/>
  <c r="U135" i="1" s="1"/>
  <c r="T15" i="1"/>
  <c r="S15" i="1"/>
  <c r="S135" i="1" s="1"/>
  <c r="R15" i="1"/>
  <c r="R135" i="1" s="1"/>
  <c r="Q15" i="1"/>
  <c r="Q135" i="1" s="1"/>
  <c r="P15" i="1"/>
  <c r="O15" i="1"/>
  <c r="O135" i="1" s="1"/>
  <c r="N15" i="1"/>
  <c r="N135" i="1" s="1"/>
  <c r="M15" i="1"/>
  <c r="M135" i="1" s="1"/>
  <c r="L15" i="1"/>
  <c r="K15" i="1"/>
  <c r="K135" i="1" s="1"/>
  <c r="J15" i="1"/>
  <c r="J135" i="1" s="1"/>
  <c r="I15" i="1"/>
  <c r="I135" i="1" s="1"/>
  <c r="H15" i="1"/>
  <c r="F15" i="1"/>
  <c r="E15" i="1"/>
  <c r="B15" i="1"/>
  <c r="AE14" i="1"/>
  <c r="AE13" i="1" s="1"/>
  <c r="AD14" i="1"/>
  <c r="AC14" i="1"/>
  <c r="AB14" i="1"/>
  <c r="AA14" i="1"/>
  <c r="AA13" i="1" s="1"/>
  <c r="Z14" i="1"/>
  <c r="Y14" i="1"/>
  <c r="X14" i="1"/>
  <c r="W14" i="1"/>
  <c r="W13" i="1" s="1"/>
  <c r="V14" i="1"/>
  <c r="U14" i="1"/>
  <c r="T14" i="1"/>
  <c r="S14" i="1"/>
  <c r="S13" i="1" s="1"/>
  <c r="R14" i="1"/>
  <c r="Q14" i="1"/>
  <c r="P14" i="1"/>
  <c r="O14" i="1"/>
  <c r="O13" i="1" s="1"/>
  <c r="N14" i="1"/>
  <c r="M14" i="1"/>
  <c r="L14" i="1"/>
  <c r="K14" i="1"/>
  <c r="J14" i="1"/>
  <c r="I14" i="1"/>
  <c r="H14" i="1"/>
  <c r="D14" i="1"/>
  <c r="C14" i="1"/>
  <c r="AC13" i="1"/>
  <c r="Z13" i="1"/>
  <c r="U13" i="1"/>
  <c r="R13" i="1"/>
  <c r="M13" i="1"/>
  <c r="J13" i="1"/>
  <c r="G76" i="1" l="1"/>
  <c r="F76" i="1"/>
  <c r="AG19" i="1"/>
  <c r="Q140" i="1"/>
  <c r="Q32" i="1"/>
  <c r="Y140" i="1"/>
  <c r="Y32" i="1"/>
  <c r="N138" i="1"/>
  <c r="G45" i="1"/>
  <c r="F45" i="1"/>
  <c r="H74" i="1"/>
  <c r="H140" i="1"/>
  <c r="P74" i="1"/>
  <c r="P140" i="1"/>
  <c r="C128" i="1"/>
  <c r="F87" i="1"/>
  <c r="AC141" i="1"/>
  <c r="AC126" i="1"/>
  <c r="I139" i="1"/>
  <c r="I128" i="1"/>
  <c r="U139" i="1"/>
  <c r="U128" i="1"/>
  <c r="G123" i="1"/>
  <c r="F123" i="1"/>
  <c r="Y125" i="1"/>
  <c r="R126" i="1"/>
  <c r="D193" i="1"/>
  <c r="D191" i="1" s="1"/>
  <c r="G193" i="1"/>
  <c r="F193" i="1"/>
  <c r="E191" i="1"/>
  <c r="E14" i="1"/>
  <c r="K13" i="1"/>
  <c r="E33" i="1"/>
  <c r="N140" i="1"/>
  <c r="N32" i="1"/>
  <c r="Z140" i="1"/>
  <c r="Z32" i="1"/>
  <c r="C38" i="1"/>
  <c r="C33" i="1"/>
  <c r="C56" i="1"/>
  <c r="F64" i="1"/>
  <c r="F70" i="1"/>
  <c r="C74" i="1"/>
  <c r="F78" i="1"/>
  <c r="C86" i="1"/>
  <c r="AG87" i="1"/>
  <c r="C92" i="1"/>
  <c r="AG93" i="1"/>
  <c r="G93" i="1"/>
  <c r="I98" i="1"/>
  <c r="V125" i="1"/>
  <c r="V124" i="1" s="1"/>
  <c r="V98" i="1"/>
  <c r="AD125" i="1"/>
  <c r="AD98" i="1"/>
  <c r="L141" i="1"/>
  <c r="L126" i="1"/>
  <c r="U141" i="1"/>
  <c r="U126" i="1"/>
  <c r="J139" i="1"/>
  <c r="J138" i="1" s="1"/>
  <c r="Z139" i="1"/>
  <c r="N129" i="1"/>
  <c r="V129" i="1"/>
  <c r="Z129" i="1"/>
  <c r="AD129" i="1"/>
  <c r="L125" i="1"/>
  <c r="L124" i="1" s="1"/>
  <c r="AB125" i="1"/>
  <c r="G127" i="1"/>
  <c r="U140" i="1"/>
  <c r="C334" i="1"/>
  <c r="C376" i="1" s="1"/>
  <c r="G320" i="1"/>
  <c r="N13" i="1"/>
  <c r="V13" i="1"/>
  <c r="AD13" i="1"/>
  <c r="B14" i="1"/>
  <c r="H13" i="1"/>
  <c r="L13" i="1"/>
  <c r="P13" i="1"/>
  <c r="T13" i="1"/>
  <c r="X13" i="1"/>
  <c r="AB13" i="1"/>
  <c r="E17" i="1"/>
  <c r="G20" i="1"/>
  <c r="E19" i="1"/>
  <c r="D15" i="1"/>
  <c r="D135" i="1" s="1"/>
  <c r="D132" i="1" s="1"/>
  <c r="O32" i="1"/>
  <c r="W32" i="1"/>
  <c r="AE32" i="1"/>
  <c r="B35" i="1"/>
  <c r="F35" i="1" s="1"/>
  <c r="C36" i="1"/>
  <c r="C129" i="1" s="1"/>
  <c r="G38" i="1"/>
  <c r="G39" i="1"/>
  <c r="F39" i="1"/>
  <c r="G41" i="1"/>
  <c r="F41" i="1"/>
  <c r="AG46" i="1"/>
  <c r="C50" i="1"/>
  <c r="G50" i="1" s="1"/>
  <c r="F52" i="1"/>
  <c r="T62" i="1"/>
  <c r="J62" i="1"/>
  <c r="N62" i="1"/>
  <c r="R62" i="1"/>
  <c r="B62" i="1" s="1"/>
  <c r="V62" i="1"/>
  <c r="Z62" i="1"/>
  <c r="AD62" i="1"/>
  <c r="C68" i="1"/>
  <c r="C64" i="1"/>
  <c r="AG70" i="1"/>
  <c r="G70" i="1"/>
  <c r="J74" i="1"/>
  <c r="D75" i="1"/>
  <c r="D74" i="1" s="1"/>
  <c r="E77" i="1"/>
  <c r="K128" i="1"/>
  <c r="O128" i="1"/>
  <c r="O377" i="1" s="1"/>
  <c r="S128" i="1"/>
  <c r="W128" i="1"/>
  <c r="AA128" i="1"/>
  <c r="AA377" i="1" s="1"/>
  <c r="AE128" i="1"/>
  <c r="AE377" i="1" s="1"/>
  <c r="C80" i="1"/>
  <c r="L98" i="1"/>
  <c r="J125" i="1"/>
  <c r="J98" i="1"/>
  <c r="N125" i="1"/>
  <c r="N124" i="1" s="1"/>
  <c r="N98" i="1"/>
  <c r="R125" i="1"/>
  <c r="R98" i="1"/>
  <c r="W125" i="1"/>
  <c r="W98" i="1"/>
  <c r="AA125" i="1"/>
  <c r="AA124" i="1" s="1"/>
  <c r="AA98" i="1"/>
  <c r="AE125" i="1"/>
  <c r="AE98" i="1"/>
  <c r="I141" i="1"/>
  <c r="I126" i="1"/>
  <c r="M141" i="1"/>
  <c r="M126" i="1"/>
  <c r="Q141" i="1"/>
  <c r="Q126" i="1"/>
  <c r="AA141" i="1"/>
  <c r="E102" i="1"/>
  <c r="O139" i="1"/>
  <c r="O138" i="1" s="1"/>
  <c r="W139" i="1"/>
  <c r="AE139" i="1"/>
  <c r="K129" i="1"/>
  <c r="O129" i="1"/>
  <c r="S129" i="1"/>
  <c r="W129" i="1"/>
  <c r="AA129" i="1"/>
  <c r="AE129" i="1"/>
  <c r="G106" i="1"/>
  <c r="G107" i="1"/>
  <c r="F107" i="1"/>
  <c r="R112" i="1"/>
  <c r="G114" i="1"/>
  <c r="B115" i="1"/>
  <c r="B101" i="1" s="1"/>
  <c r="T101" i="1"/>
  <c r="T127" i="1" s="1"/>
  <c r="F116" i="1"/>
  <c r="C119" i="1"/>
  <c r="M125" i="1"/>
  <c r="U125" i="1"/>
  <c r="AC125" i="1"/>
  <c r="AC124" i="1" s="1"/>
  <c r="J126" i="1"/>
  <c r="Z126" i="1"/>
  <c r="AA139" i="1"/>
  <c r="AA138" i="1" s="1"/>
  <c r="AC140" i="1"/>
  <c r="AE141" i="1"/>
  <c r="G142" i="1"/>
  <c r="F142" i="1"/>
  <c r="O146" i="1"/>
  <c r="O143" i="1" s="1"/>
  <c r="W146" i="1"/>
  <c r="W143" i="1" s="1"/>
  <c r="AE146" i="1"/>
  <c r="AE143" i="1" s="1"/>
  <c r="E158" i="1"/>
  <c r="C182" i="1"/>
  <c r="C241" i="1" s="1"/>
  <c r="C377" i="1" s="1"/>
  <c r="G188" i="1"/>
  <c r="F199" i="1"/>
  <c r="U241" i="1"/>
  <c r="U238" i="1" s="1"/>
  <c r="K242" i="1"/>
  <c r="G260" i="1"/>
  <c r="F260" i="1"/>
  <c r="F281" i="1"/>
  <c r="B279" i="1"/>
  <c r="C317" i="1"/>
  <c r="G318" i="1"/>
  <c r="I335" i="1"/>
  <c r="I377" i="1" s="1"/>
  <c r="I317" i="1"/>
  <c r="M335" i="1"/>
  <c r="M317" i="1"/>
  <c r="Q335" i="1"/>
  <c r="Q377" i="1" s="1"/>
  <c r="Q317" i="1"/>
  <c r="U335" i="1"/>
  <c r="U317" i="1"/>
  <c r="Y335" i="1"/>
  <c r="Y317" i="1"/>
  <c r="AC335" i="1"/>
  <c r="AC317" i="1"/>
  <c r="C336" i="1"/>
  <c r="G322" i="1"/>
  <c r="I140" i="1"/>
  <c r="I32" i="1"/>
  <c r="V138" i="1"/>
  <c r="G47" i="1"/>
  <c r="F47" i="1"/>
  <c r="G66" i="1"/>
  <c r="F66" i="1"/>
  <c r="G69" i="1"/>
  <c r="E68" i="1"/>
  <c r="E63" i="1"/>
  <c r="F69" i="1"/>
  <c r="X74" i="1"/>
  <c r="X140" i="1"/>
  <c r="G88" i="1"/>
  <c r="F88" i="1"/>
  <c r="G94" i="1"/>
  <c r="F94" i="1"/>
  <c r="E126" i="1"/>
  <c r="G100" i="1"/>
  <c r="T141" i="1"/>
  <c r="T126" i="1"/>
  <c r="Y141" i="1"/>
  <c r="Y126" i="1"/>
  <c r="M139" i="1"/>
  <c r="M128" i="1"/>
  <c r="Q139" i="1"/>
  <c r="Q128" i="1"/>
  <c r="Y139" i="1"/>
  <c r="Y138" i="1" s="1"/>
  <c r="Y128" i="1"/>
  <c r="AC139" i="1"/>
  <c r="AC128" i="1"/>
  <c r="G105" i="1"/>
  <c r="F105" i="1"/>
  <c r="D112" i="1"/>
  <c r="D99" i="1"/>
  <c r="F115" i="1"/>
  <c r="I125" i="1"/>
  <c r="I124" i="1" s="1"/>
  <c r="Q125" i="1"/>
  <c r="M140" i="1"/>
  <c r="C149" i="1"/>
  <c r="G149" i="1" s="1"/>
  <c r="B149" i="1"/>
  <c r="F180" i="1"/>
  <c r="D203" i="1"/>
  <c r="D310" i="1"/>
  <c r="D298" i="1"/>
  <c r="D297" i="1" s="1"/>
  <c r="B301" i="1"/>
  <c r="F314" i="1"/>
  <c r="B310" i="1"/>
  <c r="C16" i="1"/>
  <c r="G16" i="1" s="1"/>
  <c r="F23" i="1"/>
  <c r="G27" i="1"/>
  <c r="F27" i="1"/>
  <c r="E25" i="1"/>
  <c r="J140" i="1"/>
  <c r="J32" i="1"/>
  <c r="B32" i="1" s="1"/>
  <c r="R140" i="1"/>
  <c r="R32" i="1"/>
  <c r="V140" i="1"/>
  <c r="V32" i="1"/>
  <c r="AD140" i="1"/>
  <c r="AD138" i="1" s="1"/>
  <c r="AD32" i="1"/>
  <c r="F44" i="1"/>
  <c r="C62" i="1"/>
  <c r="G71" i="1"/>
  <c r="E65" i="1"/>
  <c r="F71" i="1"/>
  <c r="G81" i="1"/>
  <c r="F81" i="1"/>
  <c r="E80" i="1"/>
  <c r="E75" i="1"/>
  <c r="G84" i="1"/>
  <c r="G87" i="1"/>
  <c r="C98" i="1"/>
  <c r="Z125" i="1"/>
  <c r="Z124" i="1" s="1"/>
  <c r="Z98" i="1"/>
  <c r="H141" i="1"/>
  <c r="H126" i="1"/>
  <c r="P141" i="1"/>
  <c r="P126" i="1"/>
  <c r="D128" i="1"/>
  <c r="R139" i="1"/>
  <c r="R138" i="1" s="1"/>
  <c r="J129" i="1"/>
  <c r="R129" i="1"/>
  <c r="E119" i="1"/>
  <c r="G121" i="1"/>
  <c r="F122" i="1"/>
  <c r="V126" i="1"/>
  <c r="W141" i="1"/>
  <c r="J146" i="1"/>
  <c r="J143" i="1" s="1"/>
  <c r="B148" i="1"/>
  <c r="F148" i="1" s="1"/>
  <c r="F149" i="1"/>
  <c r="C291" i="1"/>
  <c r="AG291" i="1" s="1"/>
  <c r="C274" i="1"/>
  <c r="C332" i="1" s="1"/>
  <c r="C13" i="1"/>
  <c r="G15" i="1"/>
  <c r="E135" i="1"/>
  <c r="F16" i="1"/>
  <c r="B33" i="1"/>
  <c r="L140" i="1"/>
  <c r="AB140" i="1"/>
  <c r="C34" i="1"/>
  <c r="B34" i="1"/>
  <c r="G40" i="1"/>
  <c r="B36" i="1"/>
  <c r="B129" i="1" s="1"/>
  <c r="F48" i="1"/>
  <c r="G51" i="1"/>
  <c r="F51" i="1"/>
  <c r="G54" i="1"/>
  <c r="E36" i="1"/>
  <c r="G58" i="1"/>
  <c r="E56" i="1"/>
  <c r="E34" i="1"/>
  <c r="G59" i="1"/>
  <c r="F59" i="1"/>
  <c r="D69" i="1"/>
  <c r="I129" i="1"/>
  <c r="M129" i="1"/>
  <c r="Q129" i="1"/>
  <c r="U129" i="1"/>
  <c r="Y129" i="1"/>
  <c r="AC129" i="1"/>
  <c r="G82" i="1"/>
  <c r="G83" i="1"/>
  <c r="F83" i="1"/>
  <c r="E86" i="1"/>
  <c r="F89" i="1"/>
  <c r="E92" i="1"/>
  <c r="F95" i="1"/>
  <c r="M98" i="1"/>
  <c r="U98" i="1"/>
  <c r="AC98" i="1"/>
  <c r="K125" i="1"/>
  <c r="K98" i="1"/>
  <c r="O125" i="1"/>
  <c r="O98" i="1"/>
  <c r="S125" i="1"/>
  <c r="S98" i="1"/>
  <c r="D100" i="1"/>
  <c r="D126" i="1" s="1"/>
  <c r="S141" i="1"/>
  <c r="X141" i="1"/>
  <c r="X126" i="1"/>
  <c r="AB141" i="1"/>
  <c r="AB126" i="1"/>
  <c r="G101" i="1"/>
  <c r="H139" i="1"/>
  <c r="H128" i="1"/>
  <c r="L139" i="1"/>
  <c r="L138" i="1" s="1"/>
  <c r="L128" i="1"/>
  <c r="P139" i="1"/>
  <c r="P128" i="1"/>
  <c r="T139" i="1"/>
  <c r="T128" i="1"/>
  <c r="X139" i="1"/>
  <c r="X128" i="1"/>
  <c r="AB139" i="1"/>
  <c r="AB138" i="1" s="1"/>
  <c r="AB128" i="1"/>
  <c r="D103" i="1"/>
  <c r="D129" i="1" s="1"/>
  <c r="E112" i="1"/>
  <c r="C112" i="1"/>
  <c r="B113" i="1"/>
  <c r="B99" i="1" s="1"/>
  <c r="T112" i="1"/>
  <c r="T99" i="1"/>
  <c r="T140" i="1" s="1"/>
  <c r="P112" i="1"/>
  <c r="B112" i="1" s="1"/>
  <c r="B114" i="1"/>
  <c r="B100" i="1" s="1"/>
  <c r="B126" i="1" s="1"/>
  <c r="V119" i="1"/>
  <c r="B119" i="1" s="1"/>
  <c r="G120" i="1"/>
  <c r="E99" i="1"/>
  <c r="F120" i="1"/>
  <c r="H125" i="1"/>
  <c r="H124" i="1" s="1"/>
  <c r="P125" i="1"/>
  <c r="P124" i="1" s="1"/>
  <c r="X125" i="1"/>
  <c r="E146" i="1"/>
  <c r="F147" i="1"/>
  <c r="F150" i="1"/>
  <c r="C152" i="1"/>
  <c r="G153" i="1"/>
  <c r="O179" i="1"/>
  <c r="W179" i="1"/>
  <c r="AE179" i="1"/>
  <c r="D187" i="1"/>
  <c r="E181" i="1"/>
  <c r="G187" i="1"/>
  <c r="F187" i="1"/>
  <c r="E185" i="1"/>
  <c r="G194" i="1"/>
  <c r="F194" i="1"/>
  <c r="E182" i="1"/>
  <c r="C197" i="1"/>
  <c r="G209" i="1"/>
  <c r="F209" i="1"/>
  <c r="D268" i="1"/>
  <c r="D261" i="1" s="1"/>
  <c r="G268" i="1"/>
  <c r="E261" i="1"/>
  <c r="F268" i="1"/>
  <c r="H273" i="1"/>
  <c r="H332" i="1"/>
  <c r="P273" i="1"/>
  <c r="P332" i="1"/>
  <c r="X273" i="1"/>
  <c r="X332" i="1"/>
  <c r="J333" i="1"/>
  <c r="J375" i="1" s="1"/>
  <c r="J273" i="1"/>
  <c r="Z273" i="1"/>
  <c r="Z333" i="1"/>
  <c r="Z375" i="1" s="1"/>
  <c r="G328" i="1"/>
  <c r="F328" i="1"/>
  <c r="E324" i="1"/>
  <c r="E321" i="1"/>
  <c r="D328" i="1"/>
  <c r="K375" i="1"/>
  <c r="AD377" i="1"/>
  <c r="C147" i="1"/>
  <c r="C146" i="1" s="1"/>
  <c r="C143" i="1" s="1"/>
  <c r="B147" i="1"/>
  <c r="H146" i="1"/>
  <c r="P146" i="1"/>
  <c r="P143" i="1" s="1"/>
  <c r="X146" i="1"/>
  <c r="X143" i="1" s="1"/>
  <c r="O240" i="1"/>
  <c r="W240" i="1"/>
  <c r="W375" i="1" s="1"/>
  <c r="I241" i="1"/>
  <c r="Q241" i="1"/>
  <c r="Y241" i="1"/>
  <c r="AC241" i="1"/>
  <c r="AC238" i="1" s="1"/>
  <c r="O242" i="1"/>
  <c r="W242" i="1"/>
  <c r="AE242" i="1"/>
  <c r="G218" i="1"/>
  <c r="F218" i="1"/>
  <c r="E200" i="1"/>
  <c r="E241" i="1" s="1"/>
  <c r="C221" i="1"/>
  <c r="G221" i="1" s="1"/>
  <c r="Q374" i="1"/>
  <c r="R377" i="1"/>
  <c r="D336" i="1"/>
  <c r="D378" i="1" s="1"/>
  <c r="T376" i="1"/>
  <c r="K140" i="1"/>
  <c r="K138" i="1" s="1"/>
  <c r="O140" i="1"/>
  <c r="S140" i="1"/>
  <c r="S138" i="1" s="1"/>
  <c r="W140" i="1"/>
  <c r="AA140" i="1"/>
  <c r="AE140" i="1"/>
  <c r="B158" i="1"/>
  <c r="I146" i="1"/>
  <c r="I143" i="1" s="1"/>
  <c r="M146" i="1"/>
  <c r="M143" i="1" s="1"/>
  <c r="Q146" i="1"/>
  <c r="Q143" i="1" s="1"/>
  <c r="U146" i="1"/>
  <c r="U143" i="1" s="1"/>
  <c r="Y146" i="1"/>
  <c r="Y143" i="1" s="1"/>
  <c r="AC146" i="1"/>
  <c r="AC143" i="1" s="1"/>
  <c r="G152" i="1"/>
  <c r="F152" i="1"/>
  <c r="G156" i="1"/>
  <c r="F156" i="1"/>
  <c r="G164" i="1"/>
  <c r="E157" i="1"/>
  <c r="F164" i="1"/>
  <c r="G173" i="1"/>
  <c r="E172" i="1"/>
  <c r="F173" i="1"/>
  <c r="G176" i="1"/>
  <c r="E175" i="1"/>
  <c r="F176" i="1"/>
  <c r="I179" i="1"/>
  <c r="M179" i="1"/>
  <c r="Q179" i="1"/>
  <c r="U179" i="1"/>
  <c r="Y179" i="1"/>
  <c r="AC179" i="1"/>
  <c r="U197" i="1"/>
  <c r="AC197" i="1"/>
  <c r="L240" i="1"/>
  <c r="T240" i="1"/>
  <c r="AB240" i="1"/>
  <c r="F206" i="1"/>
  <c r="B200" i="1"/>
  <c r="B241" i="1" s="1"/>
  <c r="B242" i="1"/>
  <c r="E215" i="1"/>
  <c r="K239" i="1"/>
  <c r="K238" i="1" s="1"/>
  <c r="O239" i="1"/>
  <c r="O227" i="1"/>
  <c r="S239" i="1"/>
  <c r="S238" i="1" s="1"/>
  <c r="W239" i="1"/>
  <c r="W238" i="1" s="1"/>
  <c r="W227" i="1"/>
  <c r="AA239" i="1"/>
  <c r="AA238" i="1" s="1"/>
  <c r="AE239" i="1"/>
  <c r="AE227" i="1"/>
  <c r="I239" i="1"/>
  <c r="Y239" i="1"/>
  <c r="H378" i="1"/>
  <c r="P378" i="1"/>
  <c r="X378" i="1"/>
  <c r="D279" i="1"/>
  <c r="G299" i="1"/>
  <c r="L332" i="1"/>
  <c r="T332" i="1"/>
  <c r="AB332" i="1"/>
  <c r="H333" i="1"/>
  <c r="H317" i="1"/>
  <c r="L333" i="1"/>
  <c r="L317" i="1"/>
  <c r="T333" i="1"/>
  <c r="T317" i="1"/>
  <c r="X333" i="1"/>
  <c r="X375" i="1" s="1"/>
  <c r="X317" i="1"/>
  <c r="AB333" i="1"/>
  <c r="AB317" i="1"/>
  <c r="B334" i="1"/>
  <c r="F320" i="1"/>
  <c r="I376" i="1"/>
  <c r="Q376" i="1"/>
  <c r="Y376" i="1"/>
  <c r="U376" i="1"/>
  <c r="L146" i="1"/>
  <c r="L143" i="1" s="1"/>
  <c r="T146" i="1"/>
  <c r="T143" i="1" s="1"/>
  <c r="AB146" i="1"/>
  <c r="AB143" i="1" s="1"/>
  <c r="B180" i="1"/>
  <c r="H179" i="1"/>
  <c r="B179" i="1" s="1"/>
  <c r="AE240" i="1"/>
  <c r="AE375" i="1" s="1"/>
  <c r="M241" i="1"/>
  <c r="G205" i="1"/>
  <c r="F205" i="1"/>
  <c r="G211" i="1"/>
  <c r="F211" i="1"/>
  <c r="D217" i="1"/>
  <c r="D215" i="1" s="1"/>
  <c r="G217" i="1"/>
  <c r="B265" i="1"/>
  <c r="B259" i="1"/>
  <c r="B332" i="1" s="1"/>
  <c r="G275" i="1"/>
  <c r="F275" i="1"/>
  <c r="C279" i="1"/>
  <c r="G280" i="1"/>
  <c r="J377" i="1"/>
  <c r="Z377" i="1"/>
  <c r="N377" i="1"/>
  <c r="G344" i="1"/>
  <c r="F344" i="1"/>
  <c r="E103" i="1"/>
  <c r="C158" i="1"/>
  <c r="D146" i="1"/>
  <c r="D143" i="1" s="1"/>
  <c r="F155" i="1"/>
  <c r="B185" i="1"/>
  <c r="C185" i="1"/>
  <c r="C180" i="1"/>
  <c r="G180" i="1" s="1"/>
  <c r="C191" i="1"/>
  <c r="D241" i="1"/>
  <c r="E203" i="1"/>
  <c r="C199" i="1"/>
  <c r="C240" i="1" s="1"/>
  <c r="S227" i="1"/>
  <c r="B228" i="1"/>
  <c r="F234" i="1"/>
  <c r="P240" i="1"/>
  <c r="P375" i="1" s="1"/>
  <c r="B258" i="1"/>
  <c r="J258" i="1"/>
  <c r="R258" i="1"/>
  <c r="Z258" i="1"/>
  <c r="F263" i="1"/>
  <c r="I378" i="1"/>
  <c r="Y378" i="1"/>
  <c r="G279" i="1"/>
  <c r="F279" i="1"/>
  <c r="F291" i="1"/>
  <c r="G313" i="1"/>
  <c r="E300" i="1"/>
  <c r="F313" i="1"/>
  <c r="D313" i="1"/>
  <c r="D300" i="1" s="1"/>
  <c r="D334" i="1" s="1"/>
  <c r="D376" i="1" s="1"/>
  <c r="B317" i="1"/>
  <c r="F318" i="1"/>
  <c r="L336" i="1"/>
  <c r="L378" i="1" s="1"/>
  <c r="T336" i="1"/>
  <c r="T378" i="1" s="1"/>
  <c r="AB336" i="1"/>
  <c r="AB378" i="1" s="1"/>
  <c r="L376" i="1"/>
  <c r="Q378" i="1"/>
  <c r="E198" i="1"/>
  <c r="G222" i="1"/>
  <c r="F222" i="1"/>
  <c r="G225" i="1"/>
  <c r="F225" i="1"/>
  <c r="H239" i="1"/>
  <c r="H238" i="1" s="1"/>
  <c r="H227" i="1"/>
  <c r="L239" i="1"/>
  <c r="L238" i="1" s="1"/>
  <c r="L227" i="1"/>
  <c r="P239" i="1"/>
  <c r="P227" i="1"/>
  <c r="T239" i="1"/>
  <c r="T238" i="1" s="1"/>
  <c r="T227" i="1"/>
  <c r="X239" i="1"/>
  <c r="X238" i="1" s="1"/>
  <c r="X227" i="1"/>
  <c r="AB239" i="1"/>
  <c r="AB238" i="1" s="1"/>
  <c r="AB227" i="1"/>
  <c r="B240" i="1"/>
  <c r="I227" i="1"/>
  <c r="I240" i="1"/>
  <c r="M227" i="1"/>
  <c r="M240" i="1"/>
  <c r="M238" i="1" s="1"/>
  <c r="Q227" i="1"/>
  <c r="Q240" i="1"/>
  <c r="Q238" i="1" s="1"/>
  <c r="U227" i="1"/>
  <c r="U240" i="1"/>
  <c r="Y227" i="1"/>
  <c r="Y240" i="1"/>
  <c r="AC227" i="1"/>
  <c r="AC240" i="1"/>
  <c r="D234" i="1"/>
  <c r="G234" i="1"/>
  <c r="E233" i="1"/>
  <c r="E228" i="1"/>
  <c r="C265" i="1"/>
  <c r="S375" i="1"/>
  <c r="D281" i="1"/>
  <c r="G281" i="1"/>
  <c r="G287" i="1"/>
  <c r="J334" i="1"/>
  <c r="J376" i="1" s="1"/>
  <c r="N334" i="1"/>
  <c r="N376" i="1" s="1"/>
  <c r="R334" i="1"/>
  <c r="R376" i="1" s="1"/>
  <c r="V334" i="1"/>
  <c r="V376" i="1" s="1"/>
  <c r="Z334" i="1"/>
  <c r="Z376" i="1" s="1"/>
  <c r="AD334" i="1"/>
  <c r="AD376" i="1" s="1"/>
  <c r="C324" i="1"/>
  <c r="G325" i="1"/>
  <c r="V377" i="1"/>
  <c r="F219" i="1"/>
  <c r="C239" i="1"/>
  <c r="G229" i="1"/>
  <c r="J240" i="1"/>
  <c r="J238" i="1" s="1"/>
  <c r="N240" i="1"/>
  <c r="N238" i="1" s="1"/>
  <c r="R240" i="1"/>
  <c r="R375" i="1" s="1"/>
  <c r="V240" i="1"/>
  <c r="V238" i="1" s="1"/>
  <c r="Z240" i="1"/>
  <c r="Z238" i="1" s="1"/>
  <c r="AD240" i="1"/>
  <c r="AD238" i="1" s="1"/>
  <c r="K258" i="1"/>
  <c r="O258" i="1"/>
  <c r="S258" i="1"/>
  <c r="W258" i="1"/>
  <c r="AA258" i="1"/>
  <c r="AE258" i="1"/>
  <c r="D266" i="1"/>
  <c r="G266" i="1"/>
  <c r="E265" i="1"/>
  <c r="E259" i="1"/>
  <c r="G285" i="1"/>
  <c r="D293" i="1"/>
  <c r="D291" i="1" s="1"/>
  <c r="G293" i="1"/>
  <c r="C297" i="1"/>
  <c r="C304" i="1"/>
  <c r="C299" i="1"/>
  <c r="C333" i="1" s="1"/>
  <c r="G306" i="1"/>
  <c r="K332" i="1"/>
  <c r="K317" i="1"/>
  <c r="O332" i="1"/>
  <c r="O317" i="1"/>
  <c r="S332" i="1"/>
  <c r="S317" i="1"/>
  <c r="W332" i="1"/>
  <c r="W317" i="1"/>
  <c r="AA332" i="1"/>
  <c r="AA317" i="1"/>
  <c r="AE332" i="1"/>
  <c r="AE317" i="1"/>
  <c r="E333" i="1"/>
  <c r="G319" i="1"/>
  <c r="F319" i="1"/>
  <c r="O375" i="1"/>
  <c r="K336" i="1"/>
  <c r="O336" i="1"/>
  <c r="O378" i="1" s="1"/>
  <c r="S336" i="1"/>
  <c r="W336" i="1"/>
  <c r="W378" i="1" s="1"/>
  <c r="AA336" i="1"/>
  <c r="AA378" i="1" s="1"/>
  <c r="AE336" i="1"/>
  <c r="AE378" i="1" s="1"/>
  <c r="W377" i="1"/>
  <c r="G304" i="1"/>
  <c r="E332" i="1"/>
  <c r="M332" i="1"/>
  <c r="U332" i="1"/>
  <c r="AC332" i="1"/>
  <c r="I333" i="1"/>
  <c r="I375" i="1" s="1"/>
  <c r="M333" i="1"/>
  <c r="M375" i="1" s="1"/>
  <c r="Q333" i="1"/>
  <c r="U333" i="1"/>
  <c r="U375" i="1" s="1"/>
  <c r="Y333" i="1"/>
  <c r="Y375" i="1" s="1"/>
  <c r="AC333" i="1"/>
  <c r="K334" i="1"/>
  <c r="K376" i="1" s="1"/>
  <c r="O334" i="1"/>
  <c r="O376" i="1" s="1"/>
  <c r="S334" i="1"/>
  <c r="S376" i="1" s="1"/>
  <c r="W334" i="1"/>
  <c r="W376" i="1" s="1"/>
  <c r="AA334" i="1"/>
  <c r="AA376" i="1" s="1"/>
  <c r="AE334" i="1"/>
  <c r="AE376" i="1" s="1"/>
  <c r="K377" i="1"/>
  <c r="S377" i="1"/>
  <c r="M336" i="1"/>
  <c r="M378" i="1" s="1"/>
  <c r="U336" i="1"/>
  <c r="AC336" i="1"/>
  <c r="AC378" i="1" s="1"/>
  <c r="F325" i="1"/>
  <c r="K297" i="1"/>
  <c r="O297" i="1"/>
  <c r="S297" i="1"/>
  <c r="W297" i="1"/>
  <c r="AA297" i="1"/>
  <c r="AE297" i="1"/>
  <c r="G301" i="1"/>
  <c r="F301" i="1"/>
  <c r="B304" i="1"/>
  <c r="F304" i="1" s="1"/>
  <c r="B299" i="1"/>
  <c r="G308" i="1"/>
  <c r="E302" i="1"/>
  <c r="F308" i="1"/>
  <c r="G311" i="1"/>
  <c r="E310" i="1"/>
  <c r="E298" i="1"/>
  <c r="F311" i="1"/>
  <c r="J332" i="1"/>
  <c r="J317" i="1"/>
  <c r="N332" i="1"/>
  <c r="N317" i="1"/>
  <c r="R332" i="1"/>
  <c r="R317" i="1"/>
  <c r="V332" i="1"/>
  <c r="V317" i="1"/>
  <c r="Z332" i="1"/>
  <c r="Z317" i="1"/>
  <c r="AD332" i="1"/>
  <c r="AD317" i="1"/>
  <c r="N333" i="1"/>
  <c r="N375" i="1" s="1"/>
  <c r="V333" i="1"/>
  <c r="AD333" i="1"/>
  <c r="AD375" i="1" s="1"/>
  <c r="H376" i="1"/>
  <c r="P376" i="1"/>
  <c r="X376" i="1"/>
  <c r="B335" i="1"/>
  <c r="H335" i="1"/>
  <c r="L335" i="1"/>
  <c r="L377" i="1" s="1"/>
  <c r="P335" i="1"/>
  <c r="P377" i="1" s="1"/>
  <c r="T335" i="1"/>
  <c r="T377" i="1" s="1"/>
  <c r="X335" i="1"/>
  <c r="AB335" i="1"/>
  <c r="AB377" i="1" s="1"/>
  <c r="B336" i="1"/>
  <c r="F322" i="1"/>
  <c r="J336" i="1"/>
  <c r="N336" i="1"/>
  <c r="N378" i="1" s="1"/>
  <c r="R336" i="1"/>
  <c r="R378" i="1" s="1"/>
  <c r="V336" i="1"/>
  <c r="V378" i="1" s="1"/>
  <c r="Z336" i="1"/>
  <c r="AD336" i="1"/>
  <c r="AD378" i="1" s="1"/>
  <c r="G326" i="1"/>
  <c r="F326" i="1"/>
  <c r="G368" i="1"/>
  <c r="F368" i="1"/>
  <c r="G356" i="1"/>
  <c r="F356" i="1"/>
  <c r="C331" i="1" l="1"/>
  <c r="G332" i="1"/>
  <c r="F332" i="1"/>
  <c r="AA374" i="1"/>
  <c r="AA373" i="1" s="1"/>
  <c r="AA331" i="1"/>
  <c r="K374" i="1"/>
  <c r="K373" i="1" s="1"/>
  <c r="K331" i="1"/>
  <c r="F259" i="1"/>
  <c r="G259" i="1"/>
  <c r="E258" i="1"/>
  <c r="F198" i="1"/>
  <c r="G198" i="1"/>
  <c r="E197" i="1"/>
  <c r="F203" i="1"/>
  <c r="G203" i="1"/>
  <c r="F157" i="1"/>
  <c r="G157" i="1"/>
  <c r="E335" i="1"/>
  <c r="G321" i="1"/>
  <c r="F321" i="1"/>
  <c r="F261" i="1"/>
  <c r="G261" i="1"/>
  <c r="F181" i="1"/>
  <c r="G181" i="1"/>
  <c r="G92" i="1"/>
  <c r="F92" i="1"/>
  <c r="F56" i="1"/>
  <c r="G56" i="1"/>
  <c r="G63" i="1"/>
  <c r="E62" i="1"/>
  <c r="F63" i="1"/>
  <c r="Y377" i="1"/>
  <c r="G17" i="1"/>
  <c r="F17" i="1"/>
  <c r="AB124" i="1"/>
  <c r="B378" i="1"/>
  <c r="AD374" i="1"/>
  <c r="AD373" i="1" s="1"/>
  <c r="AD331" i="1"/>
  <c r="G298" i="1"/>
  <c r="E297" i="1"/>
  <c r="F298" i="1"/>
  <c r="I331" i="1"/>
  <c r="K378" i="1"/>
  <c r="E317" i="1"/>
  <c r="F265" i="1"/>
  <c r="G265" i="1"/>
  <c r="E240" i="1"/>
  <c r="B227" i="1"/>
  <c r="B239" i="1"/>
  <c r="B374" i="1" s="1"/>
  <c r="B373" i="1" s="1"/>
  <c r="T331" i="1"/>
  <c r="G324" i="1"/>
  <c r="F324" i="1"/>
  <c r="H331" i="1"/>
  <c r="H374" i="1"/>
  <c r="D181" i="1"/>
  <c r="D179" i="1" s="1"/>
  <c r="D185" i="1"/>
  <c r="E143" i="1"/>
  <c r="G146" i="1"/>
  <c r="O124" i="1"/>
  <c r="G135" i="1"/>
  <c r="E132" i="1"/>
  <c r="F135" i="1"/>
  <c r="F75" i="1"/>
  <c r="G75" i="1"/>
  <c r="E74" i="1"/>
  <c r="C32" i="1"/>
  <c r="D13" i="1"/>
  <c r="G310" i="1"/>
  <c r="F310" i="1"/>
  <c r="Q375" i="1"/>
  <c r="U374" i="1"/>
  <c r="U331" i="1"/>
  <c r="AE374" i="1"/>
  <c r="AE373" i="1" s="1"/>
  <c r="AE331" i="1"/>
  <c r="W374" i="1"/>
  <c r="W373" i="1" s="1"/>
  <c r="W331" i="1"/>
  <c r="O374" i="1"/>
  <c r="O373" i="1" s="1"/>
  <c r="O331" i="1"/>
  <c r="C375" i="1"/>
  <c r="C238" i="1"/>
  <c r="F228" i="1"/>
  <c r="E227" i="1"/>
  <c r="E239" i="1"/>
  <c r="E374" i="1" s="1"/>
  <c r="G228" i="1"/>
  <c r="P238" i="1"/>
  <c r="E129" i="1"/>
  <c r="G103" i="1"/>
  <c r="F103" i="1"/>
  <c r="AB375" i="1"/>
  <c r="T375" i="1"/>
  <c r="L374" i="1"/>
  <c r="L373" i="1" s="1"/>
  <c r="L331" i="1"/>
  <c r="Y238" i="1"/>
  <c r="Y374" i="1"/>
  <c r="Y373" i="1" s="1"/>
  <c r="F175" i="1"/>
  <c r="G175" i="1"/>
  <c r="R238" i="1"/>
  <c r="B238" i="1" s="1"/>
  <c r="B146" i="1"/>
  <c r="F146" i="1" s="1"/>
  <c r="H143" i="1"/>
  <c r="B143" i="1" s="1"/>
  <c r="B273" i="1"/>
  <c r="F273" i="1" s="1"/>
  <c r="G182" i="1"/>
  <c r="F182" i="1"/>
  <c r="G147" i="1"/>
  <c r="B125" i="1"/>
  <c r="B98" i="1"/>
  <c r="X138" i="1"/>
  <c r="P138" i="1"/>
  <c r="B139" i="1"/>
  <c r="C139" i="1"/>
  <c r="H138" i="1"/>
  <c r="G86" i="1"/>
  <c r="F86" i="1"/>
  <c r="F36" i="1"/>
  <c r="G36" i="1"/>
  <c r="G119" i="1"/>
  <c r="F119" i="1"/>
  <c r="B141" i="1"/>
  <c r="C141" i="1"/>
  <c r="D141" i="1" s="1"/>
  <c r="C125" i="1"/>
  <c r="C124" i="1" s="1"/>
  <c r="F80" i="1"/>
  <c r="G80" i="1"/>
  <c r="F65" i="1"/>
  <c r="G65" i="1"/>
  <c r="F25" i="1"/>
  <c r="G25" i="1"/>
  <c r="D125" i="1"/>
  <c r="D124" i="1" s="1"/>
  <c r="D98" i="1"/>
  <c r="F100" i="1"/>
  <c r="E140" i="1"/>
  <c r="AC377" i="1"/>
  <c r="U377" i="1"/>
  <c r="M377" i="1"/>
  <c r="M124" i="1"/>
  <c r="B127" i="1"/>
  <c r="F127" i="1" s="1"/>
  <c r="F101" i="1"/>
  <c r="E128" i="1"/>
  <c r="G102" i="1"/>
  <c r="F102" i="1"/>
  <c r="F77" i="1"/>
  <c r="G77" i="1"/>
  <c r="F19" i="1"/>
  <c r="G19" i="1"/>
  <c r="B13" i="1"/>
  <c r="F113" i="1"/>
  <c r="AD124" i="1"/>
  <c r="F14" i="1"/>
  <c r="G14" i="1"/>
  <c r="E13" i="1"/>
  <c r="U138" i="1"/>
  <c r="B128" i="1"/>
  <c r="B377" i="1"/>
  <c r="E375" i="1"/>
  <c r="G333" i="1"/>
  <c r="F333" i="1"/>
  <c r="S374" i="1"/>
  <c r="S331" i="1"/>
  <c r="E334" i="1"/>
  <c r="F300" i="1"/>
  <c r="G300" i="1"/>
  <c r="AB374" i="1"/>
  <c r="AB331" i="1"/>
  <c r="Q373" i="1"/>
  <c r="T125" i="1"/>
  <c r="T124" i="1" s="1"/>
  <c r="T98" i="1"/>
  <c r="G112" i="1"/>
  <c r="F112" i="1"/>
  <c r="T138" i="1"/>
  <c r="D68" i="1"/>
  <c r="D63" i="1"/>
  <c r="D62" i="1" s="1"/>
  <c r="C273" i="1"/>
  <c r="G273" i="1" s="1"/>
  <c r="G274" i="1"/>
  <c r="F126" i="1"/>
  <c r="C378" i="1"/>
  <c r="W138" i="1"/>
  <c r="G33" i="1"/>
  <c r="E32" i="1"/>
  <c r="F33" i="1"/>
  <c r="G191" i="1"/>
  <c r="F191" i="1"/>
  <c r="E139" i="1"/>
  <c r="I138" i="1"/>
  <c r="B74" i="1"/>
  <c r="V375" i="1"/>
  <c r="V374" i="1"/>
  <c r="V373" i="1" s="1"/>
  <c r="V331" i="1"/>
  <c r="N374" i="1"/>
  <c r="N373" i="1" s="1"/>
  <c r="N331" i="1"/>
  <c r="F302" i="1"/>
  <c r="G302" i="1"/>
  <c r="E336" i="1"/>
  <c r="AC374" i="1"/>
  <c r="AC331" i="1"/>
  <c r="D233" i="1"/>
  <c r="D228" i="1"/>
  <c r="L375" i="1"/>
  <c r="AE238" i="1"/>
  <c r="G215" i="1"/>
  <c r="F215" i="1"/>
  <c r="F172" i="1"/>
  <c r="G172" i="1"/>
  <c r="X331" i="1"/>
  <c r="X374" i="1"/>
  <c r="X373" i="1" s="1"/>
  <c r="G185" i="1"/>
  <c r="F185" i="1"/>
  <c r="E179" i="1"/>
  <c r="M138" i="1"/>
  <c r="F68" i="1"/>
  <c r="G68" i="1"/>
  <c r="G158" i="1"/>
  <c r="F158" i="1"/>
  <c r="U124" i="1"/>
  <c r="E141" i="1"/>
  <c r="R124" i="1"/>
  <c r="B124" i="1" s="1"/>
  <c r="J124" i="1"/>
  <c r="Y124" i="1"/>
  <c r="Z378" i="1"/>
  <c r="J378" i="1"/>
  <c r="X377" i="1"/>
  <c r="H377" i="1"/>
  <c r="Z374" i="1"/>
  <c r="Z373" i="1" s="1"/>
  <c r="Z331" i="1"/>
  <c r="R374" i="1"/>
  <c r="R373" i="1" s="1"/>
  <c r="R331" i="1"/>
  <c r="J374" i="1"/>
  <c r="J331" i="1"/>
  <c r="B333" i="1"/>
  <c r="B375" i="1" s="1"/>
  <c r="B297" i="1"/>
  <c r="U378" i="1"/>
  <c r="AC375" i="1"/>
  <c r="M374" i="1"/>
  <c r="M373" i="1" s="1"/>
  <c r="M331" i="1"/>
  <c r="I374" i="1"/>
  <c r="I373" i="1" s="1"/>
  <c r="S378" i="1"/>
  <c r="D265" i="1"/>
  <c r="D259" i="1"/>
  <c r="D275" i="1"/>
  <c r="F233" i="1"/>
  <c r="G233" i="1"/>
  <c r="Y331" i="1"/>
  <c r="G291" i="1"/>
  <c r="C179" i="1"/>
  <c r="H375" i="1"/>
  <c r="F299" i="1"/>
  <c r="I238" i="1"/>
  <c r="O238" i="1"/>
  <c r="Q331" i="1"/>
  <c r="D321" i="1"/>
  <c r="D324" i="1"/>
  <c r="P374" i="1"/>
  <c r="P373" i="1" s="1"/>
  <c r="P331" i="1"/>
  <c r="X124" i="1"/>
  <c r="G99" i="1"/>
  <c r="E98" i="1"/>
  <c r="E125" i="1"/>
  <c r="F99" i="1"/>
  <c r="S124" i="1"/>
  <c r="K124" i="1"/>
  <c r="F34" i="1"/>
  <c r="G34" i="1"/>
  <c r="D199" i="1"/>
  <c r="Q124" i="1"/>
  <c r="AC138" i="1"/>
  <c r="Q138" i="1"/>
  <c r="G199" i="1"/>
  <c r="F114" i="1"/>
  <c r="AE138" i="1"/>
  <c r="AE124" i="1"/>
  <c r="W124" i="1"/>
  <c r="AG80" i="1"/>
  <c r="C126" i="1"/>
  <c r="G126" i="1" s="1"/>
  <c r="Z138" i="1"/>
  <c r="G64" i="1"/>
  <c r="C140" i="1"/>
  <c r="D140" i="1" s="1"/>
  <c r="B140" i="1"/>
  <c r="F374" i="1" l="1"/>
  <c r="G336" i="1"/>
  <c r="F336" i="1"/>
  <c r="E378" i="1"/>
  <c r="T374" i="1"/>
  <c r="T373" i="1" s="1"/>
  <c r="E377" i="1"/>
  <c r="E373" i="1" s="1"/>
  <c r="G335" i="1"/>
  <c r="F335" i="1"/>
  <c r="D197" i="1"/>
  <c r="D240" i="1"/>
  <c r="G129" i="1"/>
  <c r="F129" i="1"/>
  <c r="U373" i="1"/>
  <c r="G258" i="1"/>
  <c r="F258" i="1"/>
  <c r="D258" i="1"/>
  <c r="D332" i="1"/>
  <c r="F139" i="1"/>
  <c r="E138" i="1"/>
  <c r="G139" i="1"/>
  <c r="F32" i="1"/>
  <c r="G32" i="1"/>
  <c r="G334" i="1"/>
  <c r="F334" i="1"/>
  <c r="E376" i="1"/>
  <c r="G140" i="1"/>
  <c r="F140" i="1"/>
  <c r="D139" i="1"/>
  <c r="D138" i="1" s="1"/>
  <c r="C138" i="1"/>
  <c r="G227" i="1"/>
  <c r="F227" i="1"/>
  <c r="AG227" i="1"/>
  <c r="G317" i="1"/>
  <c r="F317" i="1"/>
  <c r="G297" i="1"/>
  <c r="F297" i="1"/>
  <c r="G197" i="1"/>
  <c r="F197" i="1"/>
  <c r="B331" i="1"/>
  <c r="G98" i="1"/>
  <c r="F98" i="1"/>
  <c r="F179" i="1"/>
  <c r="G179" i="1"/>
  <c r="D239" i="1"/>
  <c r="D227" i="1"/>
  <c r="S373" i="1"/>
  <c r="G62" i="1"/>
  <c r="F62" i="1"/>
  <c r="E331" i="1"/>
  <c r="D333" i="1"/>
  <c r="D375" i="1" s="1"/>
  <c r="D273" i="1"/>
  <c r="J373" i="1"/>
  <c r="F141" i="1"/>
  <c r="G141" i="1"/>
  <c r="G239" i="1"/>
  <c r="E238" i="1"/>
  <c r="F239" i="1"/>
  <c r="C374" i="1"/>
  <c r="C373" i="1" s="1"/>
  <c r="D335" i="1"/>
  <c r="D377" i="1" s="1"/>
  <c r="D317" i="1"/>
  <c r="G125" i="1"/>
  <c r="E124" i="1"/>
  <c r="F125" i="1"/>
  <c r="AC373" i="1"/>
  <c r="AB373" i="1"/>
  <c r="G375" i="1"/>
  <c r="F375" i="1"/>
  <c r="G13" i="1"/>
  <c r="F13" i="1"/>
  <c r="G128" i="1"/>
  <c r="F128" i="1"/>
  <c r="B138" i="1"/>
  <c r="G74" i="1"/>
  <c r="F74" i="1"/>
  <c r="G132" i="1"/>
  <c r="F132" i="1"/>
  <c r="H373" i="1"/>
  <c r="F240" i="1"/>
  <c r="G240" i="1"/>
  <c r="B376" i="1"/>
  <c r="G373" i="1" l="1"/>
  <c r="F373" i="1"/>
  <c r="G331" i="1"/>
  <c r="F331" i="1"/>
  <c r="G376" i="1"/>
  <c r="F376" i="1"/>
  <c r="D374" i="1"/>
  <c r="D373" i="1" s="1"/>
  <c r="D331" i="1"/>
  <c r="F238" i="1"/>
  <c r="G238" i="1"/>
  <c r="D238" i="1"/>
  <c r="G378" i="1"/>
  <c r="F378" i="1"/>
  <c r="F124" i="1"/>
  <c r="G124" i="1"/>
  <c r="G377" i="1"/>
  <c r="F377" i="1"/>
  <c r="G138" i="1"/>
  <c r="F138" i="1"/>
  <c r="G374" i="1"/>
</calcChain>
</file>

<file path=xl/comments1.xml><?xml version="1.0" encoding="utf-8"?>
<comments xmlns="http://schemas.openxmlformats.org/spreadsheetml/2006/main">
  <authors>
    <author>Автор</author>
  </authors>
  <commentList>
    <comment ref="Z1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+680 УО кадетский класс
</t>
        </r>
      </text>
    </comment>
  </commentList>
</comments>
</file>

<file path=xl/sharedStrings.xml><?xml version="1.0" encoding="utf-8"?>
<sst xmlns="http://schemas.openxmlformats.org/spreadsheetml/2006/main" count="439" uniqueCount="122">
  <si>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</si>
  <si>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</si>
  <si>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</si>
  <si>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</si>
  <si>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</si>
  <si>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</si>
  <si>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</si>
  <si>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</si>
  <si>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</si>
  <si>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</si>
  <si>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</si>
  <si>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</si>
  <si>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</si>
  <si>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</si>
  <si>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</si>
  <si>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</si>
  <si>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</si>
  <si>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</si>
  <si>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</si>
  <si>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</si>
  <si>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</si>
  <si>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</si>
  <si>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</si>
  <si>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</si>
  <si>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</si>
  <si>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</si>
  <si>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</si>
  <si>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</si>
  <si>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</si>
  <si>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</si>
  <si>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</si>
  <si>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</si>
  <si>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</si>
  <si>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</si>
  <si>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</si>
  <si>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</si>
  <si>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</si>
  <si>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</si>
  <si>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</si>
  <si>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</si>
  <si>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</si>
  <si>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</si>
  <si>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</si>
  <si>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</si>
  <si>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 xml:space="preserve">Проведение ремонтных работ в убразовательных учреждениях. Оплата согласно актов выполненных работ. </t>
  </si>
  <si>
    <t>И.о. начальника Управления образования  ___________________________       А.Н. Лаврентьева</t>
  </si>
  <si>
    <t>2022 год</t>
  </si>
  <si>
    <t xml:space="preserve">1.1. Портфель проектов "Образование", региональный проект "Успех каждого ребенка" </t>
  </si>
  <si>
    <t xml:space="preserve">п.п.1.1.1.Развитие системы выявления, поддержки, сопровождения и стимулирования одаренных детей в различных сферах деятельности </t>
  </si>
  <si>
    <t>1.1.2.Персонифицированное финансирование дополнительного образования детей</t>
  </si>
  <si>
    <t xml:space="preserve">1.3. Основное мероприятие "Развитие системы дошкольного и общего образования" </t>
  </si>
  <si>
    <t>1.3.1. Развитие системы выявления, поддержки, сопровождения и стимулирования одаренных детей в различных сферах деятельности</t>
  </si>
  <si>
    <t>1.3.2.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</si>
  <si>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1.3.3.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</si>
  <si>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1.3.4. Финансирование МАОУ "СОШ №8" в рамках проекта "Формула успеха"</t>
  </si>
  <si>
    <t>1.4.1.Развитие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</si>
  <si>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1.4 Основное мероприятие "Развитие системы дополнительного образования детей." </t>
  </si>
  <si>
    <t xml:space="preserve">1.5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</t>
  </si>
  <si>
    <t>1.5.1.Обеспечение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</si>
  <si>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1.5.2.Субсидии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</si>
  <si>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1.5.3.Предоставление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</si>
  <si>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 xml:space="preserve">1.6  Основное мероприятие "Организация отдыха и оздоровления детей" </t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</si>
  <si>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</si>
  <si>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1.6.1.Организация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</si>
  <si>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1.6.2.Организации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</si>
  <si>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</si>
  <si>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3.1. Портфель проектов "Образование", региональный проект "Социальная активность" </t>
  </si>
  <si>
    <t>3.1.1. Организация мероприятий в рамках реализации регионального проекта "Социальная активность"</t>
  </si>
  <si>
    <t>3.2.2.Организация и проведение городского конкурса среди общеобразовательных организаций на лучшую подготовку граждан РФ к военной службе</t>
  </si>
  <si>
    <t xml:space="preserve">3.3  Основное мероприятие "Создание условий для разностороннего развития, самореализации и роста созидательной активности молодёжи" </t>
  </si>
  <si>
    <t xml:space="preserve">3.2 Основное мероприятие "Создание условий для развития духовно-нравственных и гражданско,- военно -патриотических качеств детей и молодежи" </t>
  </si>
  <si>
    <t>3.2.1.Организация мероприятий по духовно-нравственному развитию и  формированию гражданско-патриотических качеств детей и молодёжи</t>
  </si>
  <si>
    <t>3.3.1.Организация мероприятий, проектов по повышению уровня потенциала и вовлечению молодежи в творческую деятельность</t>
  </si>
  <si>
    <t xml:space="preserve">3.3.2. Организация мероприятий, проектов по вовлечению молодежи в добровольческую деятельность </t>
  </si>
  <si>
    <t>3.3.3. Поддержка студентов педагогических вузов</t>
  </si>
  <si>
    <t>3.3.4.Субсидии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</si>
  <si>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 xml:space="preserve">3.4 Основное мероприятие "Обеспечение  деятельности учреждения сферы работы с молодёжью и развитие его материально-технической базы" </t>
  </si>
  <si>
    <t>3.4.1.Финансовое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</si>
  <si>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4.1  Портфель проектов «Образование», региональный проект «Современная школа»</t>
  </si>
  <si>
    <t xml:space="preserve">4.1.1.Средняя общеобразовательная школа в г. Когалыме (Общеобразовательная организация с универсальной безбарьерной средой)» </t>
  </si>
  <si>
    <t xml:space="preserve">4.3  Основное мероприятие "Финансовое обеспечение полномочий управления образования и ресурсного центра" </t>
  </si>
  <si>
    <t>4.3.1.Финансовое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</si>
  <si>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4.3.2.Проведение мероприятий аппаратом управления</t>
  </si>
  <si>
    <t>4.3.3.Финансовое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</si>
  <si>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4.4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</si>
  <si>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4.4.1.Обеспечение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</si>
  <si>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4.4.2 Создание системных механизмов сохранения и укрепления здоровья детей в образовательных организациях</t>
  </si>
  <si>
    <t xml:space="preserve">4.5 Основное мероприятие "Развитие материально-технической базы образовательных организаций" </t>
  </si>
  <si>
    <t>4.5.1. Развитие инфраструктуры общего и дополнительного образования</t>
  </si>
  <si>
    <t xml:space="preserve"> МАУ "ДДТ", МАУ "ДШИ" - организация мероприятий, выезд обучающихся на мероприятия. </t>
  </si>
  <si>
    <t>ПАО "ЛУКОЙЛ"  Реализация мероприятий в рамках проекта "Формула успеха"</t>
  </si>
  <si>
    <t xml:space="preserve"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</t>
  </si>
  <si>
    <t>Ежемесячное содержание МАУ "Школа искусств", МАУ "ДДТ". Экономия плановых ассигнований 35,6 соглано фактической оплаты расходов непостоянного характера согласно фактически предоставленных счетов.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</si>
  <si>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</si>
  <si>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</si>
  <si>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</si>
  <si>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 xml:space="preserve">Организация отдыха и оздоровления детей.  ОБ - 22809,2 тыс. рублей в т.ч. : ОБ оплата питания в пришкольных лагерях - 9668,5 тыс. рублей; ОБ приобретение путевок - 13140,7 тыс. руб.;  МБ - 3222,8 тыс. руб. - софинансирование питание. </t>
  </si>
  <si>
    <t>Экономия плановых ассигнований 188,6 тыс. рублей в связи с отменой выезда на окружные олимпиады</t>
  </si>
  <si>
    <t>Проведение мероприятий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</si>
  <si>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 1452,6 т.руб. -  экономия планов согласно фактической оплаты расходов непостоянного характера согласно фактически предоставленных счетов.</t>
  </si>
  <si>
    <t xml:space="preserve">Финансирование ШКОЛЫ + д.САДЫ.    Экономия плановых ассигнований 7415,2 тыс. рублей согласно перечисления средств по заключенным соглашениям и фактической потребности учреждений. </t>
  </si>
  <si>
    <t>Проектная часть</t>
  </si>
  <si>
    <t>Процессная часть</t>
  </si>
  <si>
    <t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Январь 110 чел х 4000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</si>
  <si>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</si>
  <si>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</si>
  <si>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</si>
  <si>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</si>
  <si>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</si>
  <si>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</si>
  <si>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</si>
  <si>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</si>
  <si>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</si>
  <si>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</si>
  <si>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</si>
  <si>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На 31.01.2022  План ОБ - 11867,6 тыс. руб. факт ОБ - 10733,7 тыс. руб.;       план ФБ - 1550,4 тыс. руб. факт - 622,7 тыс. руб.;   план МБ - 82,7 тыс. руб.   факт - 33,2 тыс. руб.  Исполнение 87%. в связи с переводом обучающихся на дистанционное обучение в январе месяце.  Оплата согласно предоставленных счетов по фактическим детодням питания.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</si>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</sst>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3" formatCode="_-* #,##0.0\ _₽_-;\-* #,##0.0\ _₽_-;_-* &quot;-&quot;?\ _₽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2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2" fontId="8" fillId="0" borderId="1" xfId="1" applyNumberFormat="1" applyFont="1" applyFill="1" applyBorder="1" applyAlignment="1" applyProtection="1">
      <alignment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8" fontId="8" fillId="0" borderId="1" xfId="1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0" fontId="0" fillId="0" borderId="0" xfId="0" applyFill="1"/>
    <xf numFmtId="0" fontId="6" fillId="0" borderId="9" xfId="1" applyFont="1" applyFill="1" applyBorder="1" applyAlignment="1" applyProtection="1">
      <alignment horizontal="left" vertical="center" wrapText="1"/>
    </xf>
    <xf numFmtId="173" fontId="6" fillId="0" borderId="1" xfId="1" applyNumberFormat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70" fontId="8" fillId="0" borderId="1" xfId="1" applyNumberFormat="1" applyFont="1" applyFill="1" applyBorder="1" applyAlignment="1" applyProtection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164" fontId="6" fillId="2" borderId="11" xfId="1" applyNumberFormat="1" applyFont="1" applyFill="1" applyBorder="1" applyAlignment="1" applyProtection="1">
      <alignment vertical="center" wrapText="1"/>
    </xf>
    <xf numFmtId="164" fontId="7" fillId="2" borderId="5" xfId="1" applyNumberFormat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167" fontId="8" fillId="3" borderId="10" xfId="2" applyNumberFormat="1" applyFont="1" applyFill="1" applyBorder="1" applyAlignment="1" applyProtection="1">
      <alignment vertical="center" wrapText="1"/>
    </xf>
    <xf numFmtId="167" fontId="8" fillId="3" borderId="10" xfId="1" applyNumberFormat="1" applyFont="1" applyFill="1" applyBorder="1" applyAlignment="1" applyProtection="1">
      <alignment vertical="center" wrapText="1"/>
    </xf>
    <xf numFmtId="168" fontId="8" fillId="3" borderId="10" xfId="2" applyNumberFormat="1" applyFont="1" applyFill="1" applyBorder="1" applyAlignment="1" applyProtection="1">
      <alignment vertical="center" wrapText="1"/>
    </xf>
    <xf numFmtId="164" fontId="6" fillId="3" borderId="10" xfId="1" applyNumberFormat="1" applyFont="1" applyFill="1" applyBorder="1" applyAlignment="1" applyProtection="1">
      <alignment vertical="center" wrapText="1"/>
    </xf>
    <xf numFmtId="164" fontId="6" fillId="3" borderId="11" xfId="1" applyNumberFormat="1" applyFont="1" applyFill="1" applyBorder="1" applyAlignment="1" applyProtection="1">
      <alignment vertical="center" wrapText="1"/>
    </xf>
    <xf numFmtId="164" fontId="7" fillId="3" borderId="8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168" fontId="6" fillId="2" borderId="1" xfId="2" applyNumberFormat="1" applyFont="1" applyFill="1" applyBorder="1" applyAlignment="1" applyProtection="1">
      <alignment horizontal="center" vertical="center" wrapText="1"/>
    </xf>
    <xf numFmtId="164" fontId="10" fillId="2" borderId="1" xfId="1" applyNumberFormat="1" applyFont="1" applyFill="1" applyBorder="1" applyAlignment="1" applyProtection="1">
      <alignment vertical="center" wrapText="1"/>
    </xf>
    <xf numFmtId="0" fontId="6" fillId="2" borderId="9" xfId="1" applyFont="1" applyFill="1" applyBorder="1" applyAlignment="1" applyProtection="1">
      <alignment horizontal="left" wrapText="1"/>
    </xf>
    <xf numFmtId="0" fontId="6" fillId="3" borderId="9" xfId="1" applyFont="1" applyFill="1" applyBorder="1" applyAlignment="1" applyProtection="1">
      <alignment horizontal="left" wrapText="1"/>
    </xf>
    <xf numFmtId="167" fontId="6" fillId="3" borderId="10" xfId="1" applyNumberFormat="1" applyFont="1" applyFill="1" applyBorder="1" applyAlignment="1" applyProtection="1">
      <alignment horizontal="center" vertical="center" wrapText="1"/>
    </xf>
    <xf numFmtId="168" fontId="6" fillId="3" borderId="10" xfId="2" applyNumberFormat="1" applyFont="1" applyFill="1" applyBorder="1" applyAlignment="1" applyProtection="1">
      <alignment horizontal="center" vertical="center" wrapText="1"/>
    </xf>
    <xf numFmtId="167" fontId="6" fillId="3" borderId="11" xfId="1" applyNumberFormat="1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</xf>
    <xf numFmtId="164" fontId="10" fillId="3" borderId="1" xfId="1" applyNumberFormat="1" applyFont="1" applyFill="1" applyBorder="1" applyAlignment="1" applyProtection="1">
      <alignment vertical="center" wrapText="1"/>
    </xf>
    <xf numFmtId="168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left" vertical="top" wrapText="1"/>
    </xf>
    <xf numFmtId="168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left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FF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85"/>
  <sheetViews>
    <sheetView tabSelected="1" view="pageBreakPreview" zoomScale="60" zoomScaleNormal="50" workbookViewId="0">
      <pane ySplit="8" topLeftCell="A9" activePane="bottomLeft" state="frozen"/>
      <selection pane="bottomLeft" activeCell="E26" sqref="E26"/>
    </sheetView>
  </sheetViews>
  <sheetFormatPr defaultColWidth="9.140625" defaultRowHeight="15" x14ac:dyDescent="0.25"/>
  <cols>
    <col min="1" max="1" width="48.85546875" style="69" customWidth="1"/>
    <col min="2" max="3" width="15.85546875" style="69" bestFit="1" customWidth="1"/>
    <col min="4" max="4" width="20.140625" style="69" customWidth="1"/>
    <col min="5" max="5" width="18.5703125" style="69" customWidth="1"/>
    <col min="6" max="6" width="21.85546875" style="69" bestFit="1" customWidth="1"/>
    <col min="7" max="7" width="23.28515625" style="69" bestFit="1" customWidth="1"/>
    <col min="8" max="8" width="16.7109375" style="69" customWidth="1"/>
    <col min="9" max="9" width="18.7109375" style="69" customWidth="1"/>
    <col min="10" max="10" width="16.5703125" style="69" customWidth="1"/>
    <col min="11" max="11" width="19" style="69" customWidth="1"/>
    <col min="12" max="12" width="18.42578125" style="69" customWidth="1"/>
    <col min="13" max="13" width="15.85546875" style="69" customWidth="1"/>
    <col min="14" max="14" width="16.42578125" style="69" customWidth="1"/>
    <col min="15" max="15" width="17" style="69" customWidth="1"/>
    <col min="16" max="16" width="15.5703125" style="69" customWidth="1"/>
    <col min="17" max="17" width="16.42578125" style="69" customWidth="1"/>
    <col min="18" max="18" width="16.7109375" style="69" customWidth="1"/>
    <col min="19" max="19" width="17.85546875" style="69" customWidth="1"/>
    <col min="20" max="20" width="13.5703125" style="69" bestFit="1" customWidth="1"/>
    <col min="21" max="21" width="16.42578125" style="69" customWidth="1"/>
    <col min="22" max="22" width="15.28515625" style="69" customWidth="1"/>
    <col min="23" max="23" width="17" style="69" customWidth="1"/>
    <col min="24" max="24" width="16" style="69" customWidth="1"/>
    <col min="25" max="25" width="18.140625" style="69" customWidth="1"/>
    <col min="26" max="26" width="16.5703125" style="69" customWidth="1"/>
    <col min="27" max="27" width="18.42578125" style="69" customWidth="1"/>
    <col min="28" max="28" width="16" style="69" customWidth="1"/>
    <col min="29" max="29" width="18.140625" style="69" customWidth="1"/>
    <col min="30" max="30" width="17" style="69" customWidth="1"/>
    <col min="31" max="31" width="18.42578125" style="69" customWidth="1"/>
    <col min="32" max="32" width="99.140625" style="69" customWidth="1"/>
    <col min="33" max="33" width="19.5703125" style="69" customWidth="1"/>
    <col min="34" max="34" width="13.5703125" style="69" bestFit="1" customWidth="1"/>
    <col min="35" max="35" width="12.42578125" style="69" bestFit="1" customWidth="1"/>
    <col min="36" max="16384" width="9.140625" style="69"/>
  </cols>
  <sheetData>
    <row r="1" spans="1:6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4"/>
      <c r="U1" s="124"/>
      <c r="V1" s="124"/>
      <c r="W1" s="124"/>
      <c r="X1" s="124"/>
      <c r="Y1" s="124"/>
      <c r="Z1" s="3"/>
      <c r="AA1" s="3"/>
      <c r="AB1" s="3"/>
      <c r="AC1" s="4"/>
      <c r="AD1" s="4"/>
      <c r="AE1" s="4"/>
      <c r="AF1" s="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0.2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"/>
      <c r="Q3" s="2"/>
      <c r="R3" s="2"/>
      <c r="S3" s="2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4"/>
      <c r="AF3" s="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0.25" x14ac:dyDescent="0.2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.75" x14ac:dyDescent="0.25">
      <c r="A6" s="121" t="s">
        <v>2</v>
      </c>
      <c r="B6" s="122" t="s">
        <v>3</v>
      </c>
      <c r="C6" s="122" t="s">
        <v>3</v>
      </c>
      <c r="D6" s="122" t="s">
        <v>4</v>
      </c>
      <c r="E6" s="122" t="s">
        <v>5</v>
      </c>
      <c r="F6" s="114" t="s">
        <v>6</v>
      </c>
      <c r="G6" s="115"/>
      <c r="H6" s="114" t="s">
        <v>7</v>
      </c>
      <c r="I6" s="115"/>
      <c r="J6" s="114" t="s">
        <v>8</v>
      </c>
      <c r="K6" s="115"/>
      <c r="L6" s="114" t="s">
        <v>9</v>
      </c>
      <c r="M6" s="115"/>
      <c r="N6" s="114" t="s">
        <v>10</v>
      </c>
      <c r="O6" s="115"/>
      <c r="P6" s="114" t="s">
        <v>11</v>
      </c>
      <c r="Q6" s="115"/>
      <c r="R6" s="114" t="s">
        <v>12</v>
      </c>
      <c r="S6" s="115"/>
      <c r="T6" s="114" t="s">
        <v>13</v>
      </c>
      <c r="U6" s="115"/>
      <c r="V6" s="114" t="s">
        <v>14</v>
      </c>
      <c r="W6" s="115"/>
      <c r="X6" s="114" t="s">
        <v>15</v>
      </c>
      <c r="Y6" s="115"/>
      <c r="Z6" s="114" t="s">
        <v>16</v>
      </c>
      <c r="AA6" s="115"/>
      <c r="AB6" s="114" t="s">
        <v>17</v>
      </c>
      <c r="AC6" s="115"/>
      <c r="AD6" s="114" t="s">
        <v>18</v>
      </c>
      <c r="AE6" s="115"/>
      <c r="AF6" s="126" t="s">
        <v>19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8.75" x14ac:dyDescent="0.25">
      <c r="A7" s="121"/>
      <c r="B7" s="123"/>
      <c r="C7" s="123"/>
      <c r="D7" s="123"/>
      <c r="E7" s="123"/>
      <c r="F7" s="116"/>
      <c r="G7" s="117"/>
      <c r="H7" s="116"/>
      <c r="I7" s="117"/>
      <c r="J7" s="116"/>
      <c r="K7" s="117"/>
      <c r="L7" s="116"/>
      <c r="M7" s="117"/>
      <c r="N7" s="116"/>
      <c r="O7" s="117"/>
      <c r="P7" s="116"/>
      <c r="Q7" s="117"/>
      <c r="R7" s="116"/>
      <c r="S7" s="117"/>
      <c r="T7" s="116"/>
      <c r="U7" s="117"/>
      <c r="V7" s="116"/>
      <c r="W7" s="117"/>
      <c r="X7" s="116"/>
      <c r="Y7" s="117"/>
      <c r="Z7" s="116"/>
      <c r="AA7" s="117"/>
      <c r="AB7" s="116"/>
      <c r="AC7" s="117"/>
      <c r="AD7" s="116"/>
      <c r="AE7" s="117"/>
      <c r="AF7" s="12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7.5" x14ac:dyDescent="0.25">
      <c r="A8" s="121"/>
      <c r="B8" s="75" t="s">
        <v>46</v>
      </c>
      <c r="C8" s="76">
        <v>44620</v>
      </c>
      <c r="D8" s="76">
        <v>44620</v>
      </c>
      <c r="E8" s="76">
        <v>44620</v>
      </c>
      <c r="F8" s="7" t="s">
        <v>20</v>
      </c>
      <c r="G8" s="7" t="s">
        <v>21</v>
      </c>
      <c r="H8" s="8" t="s">
        <v>22</v>
      </c>
      <c r="I8" s="8" t="s">
        <v>23</v>
      </c>
      <c r="J8" s="8" t="s">
        <v>22</v>
      </c>
      <c r="K8" s="8" t="s">
        <v>23</v>
      </c>
      <c r="L8" s="8" t="s">
        <v>22</v>
      </c>
      <c r="M8" s="8" t="s">
        <v>23</v>
      </c>
      <c r="N8" s="8" t="s">
        <v>22</v>
      </c>
      <c r="O8" s="8" t="s">
        <v>23</v>
      </c>
      <c r="P8" s="8" t="s">
        <v>22</v>
      </c>
      <c r="Q8" s="8" t="s">
        <v>23</v>
      </c>
      <c r="R8" s="8" t="s">
        <v>22</v>
      </c>
      <c r="S8" s="8" t="s">
        <v>23</v>
      </c>
      <c r="T8" s="8" t="s">
        <v>22</v>
      </c>
      <c r="U8" s="8" t="s">
        <v>23</v>
      </c>
      <c r="V8" s="8" t="s">
        <v>22</v>
      </c>
      <c r="W8" s="8" t="s">
        <v>23</v>
      </c>
      <c r="X8" s="8" t="s">
        <v>22</v>
      </c>
      <c r="Y8" s="8" t="s">
        <v>23</v>
      </c>
      <c r="Z8" s="8" t="s">
        <v>22</v>
      </c>
      <c r="AA8" s="8" t="s">
        <v>23</v>
      </c>
      <c r="AB8" s="8" t="s">
        <v>22</v>
      </c>
      <c r="AC8" s="8" t="s">
        <v>23</v>
      </c>
      <c r="AD8" s="8" t="s">
        <v>22</v>
      </c>
      <c r="AE8" s="8" t="s">
        <v>23</v>
      </c>
      <c r="AF8" s="12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8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1">
        <v>32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20.25" x14ac:dyDescent="0.25">
      <c r="A10" s="118" t="s">
        <v>24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20"/>
      <c r="AE10" s="13"/>
      <c r="AF10" s="14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20.25" x14ac:dyDescent="0.25">
      <c r="A11" s="79" t="s">
        <v>101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82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20.25" x14ac:dyDescent="0.25">
      <c r="A12" s="118" t="s">
        <v>47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20"/>
      <c r="AF12" s="73"/>
      <c r="AG12" s="15"/>
      <c r="AH12" s="15"/>
      <c r="AI12" s="1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62" ht="18.75" x14ac:dyDescent="0.25">
      <c r="A13" s="70" t="s">
        <v>25</v>
      </c>
      <c r="B13" s="39">
        <f>H13+J13+L13+N13+P13+R13+T13+V13+X13+Z13+AB13+AD13</f>
        <v>56427.3</v>
      </c>
      <c r="C13" s="40">
        <f>SUM(C14:C17)</f>
        <v>12558.8</v>
      </c>
      <c r="D13" s="40">
        <f>SUM(D14:D17)</f>
        <v>11557.2</v>
      </c>
      <c r="E13" s="40">
        <f>SUM(E14:E17)</f>
        <v>11557.2</v>
      </c>
      <c r="F13" s="41">
        <f>E13/B13*100</f>
        <v>20.481575407648425</v>
      </c>
      <c r="G13" s="41">
        <f>E13/C13*100</f>
        <v>92.024715737172357</v>
      </c>
      <c r="H13" s="42">
        <f t="shared" ref="H13:AE13" si="0">SUM(H14:H17)</f>
        <v>6231.9</v>
      </c>
      <c r="I13" s="42">
        <f t="shared" si="0"/>
        <v>6231.9</v>
      </c>
      <c r="J13" s="42">
        <f t="shared" si="0"/>
        <v>6326.9</v>
      </c>
      <c r="K13" s="42">
        <f t="shared" si="0"/>
        <v>5325.3</v>
      </c>
      <c r="L13" s="42">
        <f t="shared" si="0"/>
        <v>6275.4</v>
      </c>
      <c r="M13" s="42">
        <f t="shared" si="0"/>
        <v>0</v>
      </c>
      <c r="N13" s="42">
        <f t="shared" si="0"/>
        <v>6231.9</v>
      </c>
      <c r="O13" s="42">
        <f t="shared" si="0"/>
        <v>0</v>
      </c>
      <c r="P13" s="42">
        <f t="shared" si="0"/>
        <v>6232</v>
      </c>
      <c r="Q13" s="42">
        <f t="shared" si="0"/>
        <v>0</v>
      </c>
      <c r="R13" s="42">
        <f t="shared" si="0"/>
        <v>0</v>
      </c>
      <c r="S13" s="42">
        <f t="shared" si="0"/>
        <v>0</v>
      </c>
      <c r="T13" s="42">
        <f t="shared" si="0"/>
        <v>0</v>
      </c>
      <c r="U13" s="42">
        <f t="shared" si="0"/>
        <v>0</v>
      </c>
      <c r="V13" s="42">
        <f t="shared" si="0"/>
        <v>100</v>
      </c>
      <c r="W13" s="42">
        <f t="shared" si="0"/>
        <v>0</v>
      </c>
      <c r="X13" s="42">
        <f t="shared" si="0"/>
        <v>6232</v>
      </c>
      <c r="Y13" s="42">
        <f t="shared" si="0"/>
        <v>0</v>
      </c>
      <c r="Z13" s="42">
        <f t="shared" si="0"/>
        <v>6333.4</v>
      </c>
      <c r="AA13" s="42">
        <f t="shared" si="0"/>
        <v>0</v>
      </c>
      <c r="AB13" s="42">
        <f t="shared" si="0"/>
        <v>6231.9</v>
      </c>
      <c r="AC13" s="42">
        <f t="shared" si="0"/>
        <v>0</v>
      </c>
      <c r="AD13" s="42">
        <f t="shared" si="0"/>
        <v>6231.9</v>
      </c>
      <c r="AE13" s="42">
        <f t="shared" si="0"/>
        <v>0</v>
      </c>
      <c r="AF13" s="43"/>
      <c r="AG13" s="15"/>
      <c r="AH13" s="15"/>
      <c r="AI13" s="1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ht="18.75" x14ac:dyDescent="0.3">
      <c r="A14" s="22" t="s">
        <v>26</v>
      </c>
      <c r="B14" s="28">
        <f>H14+J14+L14+N14+P14+R14+T14+V14+X14+Z14+AB14+AD14</f>
        <v>0</v>
      </c>
      <c r="C14" s="28">
        <f t="shared" ref="C14:C17" si="1">H14+J14+L14+N14+P14+R14+T14+V14+X14+Z14+AB14+AD14</f>
        <v>0</v>
      </c>
      <c r="D14" s="29">
        <f>D20+D26</f>
        <v>0</v>
      </c>
      <c r="E14" s="28">
        <f>I14+K14+M14+O14+Q14+S14+U14+W14+Y14+AA14+AC14+AE14</f>
        <v>0</v>
      </c>
      <c r="F14" s="24" t="e">
        <f>E14/B14*100</f>
        <v>#DIV/0!</v>
      </c>
      <c r="G14" s="24" t="e">
        <f>E14/C14*100</f>
        <v>#DIV/0!</v>
      </c>
      <c r="H14" s="23">
        <f t="shared" ref="H14:AE17" si="2">H20+H26</f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>
        <f t="shared" si="2"/>
        <v>0</v>
      </c>
      <c r="AD14" s="23">
        <f t="shared" si="2"/>
        <v>0</v>
      </c>
      <c r="AE14" s="23">
        <f t="shared" si="2"/>
        <v>0</v>
      </c>
      <c r="AF14" s="43"/>
      <c r="AG14" s="15"/>
      <c r="AH14" s="15"/>
      <c r="AI14" s="15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62" ht="18.75" x14ac:dyDescent="0.3">
      <c r="A15" s="22" t="s">
        <v>27</v>
      </c>
      <c r="B15" s="28">
        <f>B21+B27</f>
        <v>56427.3</v>
      </c>
      <c r="C15" s="29">
        <f>C21+C27</f>
        <v>12558.8</v>
      </c>
      <c r="D15" s="29">
        <f>D21+D27</f>
        <v>11557.2</v>
      </c>
      <c r="E15" s="28">
        <f>I15+K15+M15+O15+Q15+S15+U15+W15+Y15+AA15+AC15+AE15</f>
        <v>11557.2</v>
      </c>
      <c r="F15" s="24">
        <f>E15/B15*100</f>
        <v>20.481575407648425</v>
      </c>
      <c r="G15" s="24">
        <f>E15/C15*100</f>
        <v>92.024715737172357</v>
      </c>
      <c r="H15" s="23">
        <f t="shared" si="2"/>
        <v>6231.9</v>
      </c>
      <c r="I15" s="23">
        <f t="shared" si="2"/>
        <v>6231.9</v>
      </c>
      <c r="J15" s="23">
        <f t="shared" si="2"/>
        <v>6326.9</v>
      </c>
      <c r="K15" s="23">
        <f t="shared" si="2"/>
        <v>5325.3</v>
      </c>
      <c r="L15" s="23">
        <f t="shared" si="2"/>
        <v>6275.4</v>
      </c>
      <c r="M15" s="23">
        <f t="shared" si="2"/>
        <v>0</v>
      </c>
      <c r="N15" s="23">
        <f t="shared" si="2"/>
        <v>6231.9</v>
      </c>
      <c r="O15" s="23">
        <f t="shared" si="2"/>
        <v>0</v>
      </c>
      <c r="P15" s="23">
        <f t="shared" si="2"/>
        <v>6232</v>
      </c>
      <c r="Q15" s="23">
        <f t="shared" si="2"/>
        <v>0</v>
      </c>
      <c r="R15" s="23">
        <f t="shared" si="2"/>
        <v>0</v>
      </c>
      <c r="S15" s="23">
        <f t="shared" si="2"/>
        <v>0</v>
      </c>
      <c r="T15" s="23">
        <f t="shared" si="2"/>
        <v>0</v>
      </c>
      <c r="U15" s="23">
        <f t="shared" si="2"/>
        <v>0</v>
      </c>
      <c r="V15" s="23">
        <f t="shared" si="2"/>
        <v>100</v>
      </c>
      <c r="W15" s="23">
        <f t="shared" si="2"/>
        <v>0</v>
      </c>
      <c r="X15" s="23">
        <f t="shared" si="2"/>
        <v>6232</v>
      </c>
      <c r="Y15" s="23">
        <f t="shared" si="2"/>
        <v>0</v>
      </c>
      <c r="Z15" s="23">
        <f t="shared" si="2"/>
        <v>6333.4</v>
      </c>
      <c r="AA15" s="23">
        <f t="shared" si="2"/>
        <v>0</v>
      </c>
      <c r="AB15" s="23">
        <f t="shared" si="2"/>
        <v>6231.9</v>
      </c>
      <c r="AC15" s="23">
        <f t="shared" si="2"/>
        <v>0</v>
      </c>
      <c r="AD15" s="23">
        <f t="shared" si="2"/>
        <v>6231.9</v>
      </c>
      <c r="AE15" s="23">
        <f t="shared" si="2"/>
        <v>0</v>
      </c>
      <c r="AF15" s="43"/>
      <c r="AG15" s="15"/>
      <c r="AH15" s="15"/>
      <c r="AI15" s="1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62" ht="18.75" x14ac:dyDescent="0.3">
      <c r="A16" s="22" t="s">
        <v>28</v>
      </c>
      <c r="B16" s="28">
        <f>H16+J16+L16+N16+P16+R16+T16+V16+X16+Z16+AB16+AD16</f>
        <v>0</v>
      </c>
      <c r="C16" s="28">
        <f>H16+J16+L16+N16+P16+R16+T16+V16+X16+Z16+AB16+AD16</f>
        <v>0</v>
      </c>
      <c r="D16" s="29">
        <f>D22+D28</f>
        <v>0</v>
      </c>
      <c r="E16" s="28">
        <f>I16+K16+M16+O16+Q16+S16+U16+W16+Y16+AA16+AC16+AE16</f>
        <v>0</v>
      </c>
      <c r="F16" s="24" t="e">
        <f>E16/B16*100</f>
        <v>#DIV/0!</v>
      </c>
      <c r="G16" s="24" t="e">
        <f>E16/C16*100</f>
        <v>#DIV/0!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3">
        <f t="shared" si="2"/>
        <v>0</v>
      </c>
      <c r="Y16" s="23">
        <f t="shared" si="2"/>
        <v>0</v>
      </c>
      <c r="Z16" s="23">
        <f t="shared" si="2"/>
        <v>0</v>
      </c>
      <c r="AA16" s="23">
        <f t="shared" si="2"/>
        <v>0</v>
      </c>
      <c r="AB16" s="23">
        <f t="shared" si="2"/>
        <v>0</v>
      </c>
      <c r="AC16" s="23">
        <f t="shared" si="2"/>
        <v>0</v>
      </c>
      <c r="AD16" s="23">
        <f t="shared" si="2"/>
        <v>0</v>
      </c>
      <c r="AE16" s="23">
        <f t="shared" si="2"/>
        <v>0</v>
      </c>
      <c r="AF16" s="43"/>
      <c r="AG16" s="15"/>
      <c r="AH16" s="15"/>
      <c r="AI16" s="15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8.75" x14ac:dyDescent="0.3">
      <c r="A17" s="22" t="s">
        <v>29</v>
      </c>
      <c r="B17" s="28">
        <f t="shared" ref="B17" si="3">H17+J17+L17+N17+P17+R17+T17+V17+X17+Z17+AB17+AD17</f>
        <v>0</v>
      </c>
      <c r="C17" s="28">
        <f t="shared" si="1"/>
        <v>0</v>
      </c>
      <c r="D17" s="29">
        <f t="shared" ref="D17" si="4">D23+D29</f>
        <v>0</v>
      </c>
      <c r="E17" s="28">
        <f t="shared" ref="E17" si="5">I17+K17+M17+O17+Q17+S17+U17+W17+Y17+AA17+AC17+AE17</f>
        <v>0</v>
      </c>
      <c r="F17" s="24" t="e">
        <f t="shared" ref="F17" si="6">E17/B17*100</f>
        <v>#DIV/0!</v>
      </c>
      <c r="G17" s="24" t="e">
        <f t="shared" ref="G17" si="7">E17/C17*100</f>
        <v>#DIV/0!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 t="shared" si="2"/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3">
        <f t="shared" si="2"/>
        <v>0</v>
      </c>
      <c r="AD17" s="23">
        <f t="shared" si="2"/>
        <v>0</v>
      </c>
      <c r="AE17" s="23">
        <f t="shared" si="2"/>
        <v>0</v>
      </c>
      <c r="AF17" s="43"/>
      <c r="AG17" s="15"/>
      <c r="AH17" s="15"/>
      <c r="AI17" s="15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18.75" x14ac:dyDescent="0.25">
      <c r="A18" s="127" t="s">
        <v>48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133" t="s">
        <v>89</v>
      </c>
      <c r="AG18" s="15"/>
      <c r="AH18" s="15"/>
      <c r="AI18" s="15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8.75" x14ac:dyDescent="0.3">
      <c r="A19" s="19" t="s">
        <v>25</v>
      </c>
      <c r="B19" s="27">
        <f>H19+J19+L19+N19+P19+R19+T19+V19+X19+Z19+AB19+AD19</f>
        <v>340</v>
      </c>
      <c r="C19" s="20">
        <f>C20+C21+C22+C23</f>
        <v>95</v>
      </c>
      <c r="D19" s="20">
        <f>D20+D21+D22+D23</f>
        <v>90.5</v>
      </c>
      <c r="E19" s="20">
        <f>E20+E21+E22+E23</f>
        <v>90.5</v>
      </c>
      <c r="F19" s="21">
        <f>E19/B19*100</f>
        <v>26.617647058823529</v>
      </c>
      <c r="G19" s="21">
        <f>E19/C19*100</f>
        <v>95.263157894736835</v>
      </c>
      <c r="H19" s="13">
        <f>SUM(H20:H23)</f>
        <v>0</v>
      </c>
      <c r="I19" s="13">
        <f t="shared" ref="I19:AE19" si="8">SUM(I20:I23)</f>
        <v>0</v>
      </c>
      <c r="J19" s="13">
        <f t="shared" si="8"/>
        <v>95</v>
      </c>
      <c r="K19" s="13">
        <f t="shared" si="8"/>
        <v>90.5</v>
      </c>
      <c r="L19" s="13">
        <f t="shared" si="8"/>
        <v>43.5</v>
      </c>
      <c r="M19" s="13">
        <f t="shared" si="8"/>
        <v>0</v>
      </c>
      <c r="N19" s="13">
        <f t="shared" si="8"/>
        <v>0</v>
      </c>
      <c r="O19" s="13">
        <f t="shared" si="8"/>
        <v>0</v>
      </c>
      <c r="P19" s="13">
        <f t="shared" si="8"/>
        <v>0</v>
      </c>
      <c r="Q19" s="13">
        <f t="shared" si="8"/>
        <v>0</v>
      </c>
      <c r="R19" s="13">
        <f t="shared" si="8"/>
        <v>0</v>
      </c>
      <c r="S19" s="13">
        <f t="shared" si="8"/>
        <v>0</v>
      </c>
      <c r="T19" s="13">
        <f t="shared" si="8"/>
        <v>0</v>
      </c>
      <c r="U19" s="13">
        <f t="shared" si="8"/>
        <v>0</v>
      </c>
      <c r="V19" s="13">
        <f t="shared" si="8"/>
        <v>100</v>
      </c>
      <c r="W19" s="13">
        <f t="shared" si="8"/>
        <v>0</v>
      </c>
      <c r="X19" s="13">
        <f t="shared" si="8"/>
        <v>0</v>
      </c>
      <c r="Y19" s="13">
        <f t="shared" si="8"/>
        <v>0</v>
      </c>
      <c r="Z19" s="13">
        <f t="shared" si="8"/>
        <v>101.5</v>
      </c>
      <c r="AA19" s="13">
        <f t="shared" si="8"/>
        <v>0</v>
      </c>
      <c r="AB19" s="13">
        <f t="shared" si="8"/>
        <v>0</v>
      </c>
      <c r="AC19" s="13">
        <f t="shared" si="8"/>
        <v>0</v>
      </c>
      <c r="AD19" s="13">
        <f t="shared" si="8"/>
        <v>0</v>
      </c>
      <c r="AE19" s="13">
        <f t="shared" si="8"/>
        <v>0</v>
      </c>
      <c r="AF19" s="134"/>
      <c r="AG19" s="15">
        <f t="shared" ref="AG19" si="9">C19-E19</f>
        <v>4.5</v>
      </c>
      <c r="AH19" s="15"/>
      <c r="AI19" s="1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18.75" x14ac:dyDescent="0.3">
      <c r="A20" s="22" t="s">
        <v>26</v>
      </c>
      <c r="B20" s="28">
        <f>H20+J20+L20+N20+P20+R20+T20+V20+X20+Z20+AB20+AD20</f>
        <v>0</v>
      </c>
      <c r="C20" s="29">
        <f>H20</f>
        <v>0</v>
      </c>
      <c r="D20" s="29"/>
      <c r="E20" s="28">
        <f>I20+K20+M20+O20+Q20+S20+U20+W20+Y20+AA20+AC20+AE20</f>
        <v>0</v>
      </c>
      <c r="F20" s="24" t="e">
        <f>E20/B20*100</f>
        <v>#DIV/0!</v>
      </c>
      <c r="G20" s="24" t="e">
        <f>E20/C20*100</f>
        <v>#DIV/0!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4"/>
      <c r="AG20" s="15"/>
      <c r="AH20" s="15"/>
      <c r="AI20" s="1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18.75" x14ac:dyDescent="0.3">
      <c r="A21" s="22" t="s">
        <v>27</v>
      </c>
      <c r="B21" s="28">
        <f>H21+J21+L21+N21+P21+R21+T21+V21+X21+Z21+AB21+AD21</f>
        <v>340</v>
      </c>
      <c r="C21" s="29">
        <f>H21+J21</f>
        <v>95</v>
      </c>
      <c r="D21" s="29">
        <f>E21</f>
        <v>90.5</v>
      </c>
      <c r="E21" s="28">
        <f t="shared" ref="E21:E23" si="10">I21+K21+M21+O21+Q21+S21+U21+W21+Y21+AA21+AC21+AE21</f>
        <v>90.5</v>
      </c>
      <c r="F21" s="25">
        <f>E21/B21*100</f>
        <v>26.617647058823529</v>
      </c>
      <c r="G21" s="25">
        <f>E21/C21*100</f>
        <v>95.263157894736835</v>
      </c>
      <c r="H21" s="23"/>
      <c r="I21" s="23"/>
      <c r="J21" s="23">
        <v>95</v>
      </c>
      <c r="K21" s="23">
        <v>90.5</v>
      </c>
      <c r="L21" s="23">
        <v>43.5</v>
      </c>
      <c r="M21" s="23"/>
      <c r="N21" s="23"/>
      <c r="O21" s="23"/>
      <c r="P21" s="23"/>
      <c r="Q21" s="23"/>
      <c r="R21" s="23"/>
      <c r="S21" s="23"/>
      <c r="T21" s="23"/>
      <c r="U21" s="23"/>
      <c r="V21" s="23">
        <v>100</v>
      </c>
      <c r="W21" s="23"/>
      <c r="X21" s="23"/>
      <c r="Y21" s="23"/>
      <c r="Z21" s="23">
        <v>101.5</v>
      </c>
      <c r="AA21" s="23"/>
      <c r="AB21" s="23"/>
      <c r="AC21" s="23"/>
      <c r="AD21" s="23"/>
      <c r="AE21" s="23"/>
      <c r="AF21" s="134"/>
      <c r="AG21" s="15"/>
      <c r="AH21" s="15"/>
      <c r="AI21" s="15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18.75" x14ac:dyDescent="0.3">
      <c r="A22" s="22" t="s">
        <v>28</v>
      </c>
      <c r="B22" s="28">
        <f t="shared" ref="B22:B23" si="11">H22+J22+L22+N22+P22+R22+T22+V22+X22+Z22+AB22+AD22</f>
        <v>0</v>
      </c>
      <c r="C22" s="29">
        <f t="shared" ref="C22:C23" si="12">H22</f>
        <v>0</v>
      </c>
      <c r="D22" s="29"/>
      <c r="E22" s="28">
        <f t="shared" si="10"/>
        <v>0</v>
      </c>
      <c r="F22" s="24" t="e">
        <f t="shared" ref="F22:F23" si="13">E22/B22*100</f>
        <v>#DIV/0!</v>
      </c>
      <c r="G22" s="24" t="e">
        <f t="shared" ref="G22:G23" si="14">E22/C22*100</f>
        <v>#DIV/0!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4"/>
      <c r="AG22" s="15"/>
      <c r="AH22" s="15"/>
      <c r="AI22" s="1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18.75" x14ac:dyDescent="0.3">
      <c r="A23" s="22" t="s">
        <v>29</v>
      </c>
      <c r="B23" s="28">
        <f t="shared" si="11"/>
        <v>0</v>
      </c>
      <c r="C23" s="29">
        <f t="shared" si="12"/>
        <v>0</v>
      </c>
      <c r="D23" s="29"/>
      <c r="E23" s="28">
        <f t="shared" si="10"/>
        <v>0</v>
      </c>
      <c r="F23" s="24" t="e">
        <f t="shared" si="13"/>
        <v>#DIV/0!</v>
      </c>
      <c r="G23" s="24" t="e">
        <f t="shared" si="14"/>
        <v>#DIV/0!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5"/>
      <c r="AG23" s="15"/>
      <c r="AH23" s="15"/>
      <c r="AI23" s="1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18.75" x14ac:dyDescent="0.25">
      <c r="A24" s="127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/>
      <c r="AF24" s="133" t="s">
        <v>91</v>
      </c>
      <c r="AG24" s="15"/>
      <c r="AH24" s="15"/>
      <c r="AI24" s="1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18.75" x14ac:dyDescent="0.3">
      <c r="A25" s="19" t="s">
        <v>25</v>
      </c>
      <c r="B25" s="27">
        <f>H25+J25+L25+N25+P25+R25+T25+V25+X25+Z25+AB25+AD25</f>
        <v>56087.3</v>
      </c>
      <c r="C25" s="20">
        <f>C26+C27+C28+C29</f>
        <v>12463.8</v>
      </c>
      <c r="D25" s="20">
        <f>D26+D27+D28+D29</f>
        <v>11466.7</v>
      </c>
      <c r="E25" s="20">
        <f>E26+E27+E28+E29</f>
        <v>11466.7</v>
      </c>
      <c r="F25" s="21">
        <f>E25/B25*100</f>
        <v>20.44437867396006</v>
      </c>
      <c r="G25" s="21">
        <f>E25/C25*100</f>
        <v>92.000032092941169</v>
      </c>
      <c r="H25" s="13">
        <f>SUM(H26:H29)</f>
        <v>6231.9</v>
      </c>
      <c r="I25" s="13">
        <f t="shared" ref="I25:AE25" si="15">SUM(I26:I29)</f>
        <v>6231.9</v>
      </c>
      <c r="J25" s="13">
        <f t="shared" si="15"/>
        <v>6231.9</v>
      </c>
      <c r="K25" s="13">
        <f t="shared" si="15"/>
        <v>5234.8</v>
      </c>
      <c r="L25" s="13">
        <f t="shared" si="15"/>
        <v>6231.9</v>
      </c>
      <c r="M25" s="13">
        <f t="shared" si="15"/>
        <v>0</v>
      </c>
      <c r="N25" s="13">
        <f t="shared" si="15"/>
        <v>6231.9</v>
      </c>
      <c r="O25" s="13">
        <f t="shared" si="15"/>
        <v>0</v>
      </c>
      <c r="P25" s="13">
        <f t="shared" si="15"/>
        <v>6232</v>
      </c>
      <c r="Q25" s="13">
        <f t="shared" si="15"/>
        <v>0</v>
      </c>
      <c r="R25" s="13">
        <f t="shared" si="15"/>
        <v>0</v>
      </c>
      <c r="S25" s="13">
        <f t="shared" si="15"/>
        <v>0</v>
      </c>
      <c r="T25" s="13">
        <f t="shared" si="15"/>
        <v>0</v>
      </c>
      <c r="U25" s="13">
        <f t="shared" si="15"/>
        <v>0</v>
      </c>
      <c r="V25" s="13">
        <f t="shared" si="15"/>
        <v>0</v>
      </c>
      <c r="W25" s="13">
        <f t="shared" si="15"/>
        <v>0</v>
      </c>
      <c r="X25" s="13">
        <f t="shared" si="15"/>
        <v>6232</v>
      </c>
      <c r="Y25" s="13">
        <f t="shared" si="15"/>
        <v>0</v>
      </c>
      <c r="Z25" s="13">
        <f t="shared" si="15"/>
        <v>6231.9</v>
      </c>
      <c r="AA25" s="13">
        <f t="shared" si="15"/>
        <v>0</v>
      </c>
      <c r="AB25" s="13">
        <f t="shared" si="15"/>
        <v>6231.9</v>
      </c>
      <c r="AC25" s="13">
        <f t="shared" si="15"/>
        <v>0</v>
      </c>
      <c r="AD25" s="13">
        <f t="shared" si="15"/>
        <v>6231.9</v>
      </c>
      <c r="AE25" s="13">
        <f t="shared" si="15"/>
        <v>0</v>
      </c>
      <c r="AF25" s="134"/>
      <c r="AG25" s="15"/>
      <c r="AH25" s="15"/>
      <c r="AI25" s="1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8.75" x14ac:dyDescent="0.3">
      <c r="A26" s="22" t="s">
        <v>26</v>
      </c>
      <c r="B26" s="28">
        <f>H26+J26+L26+N26+P26+R26+T26+V26+X26+Z26+AB26+AD26</f>
        <v>0</v>
      </c>
      <c r="C26" s="29">
        <f t="shared" ref="C26:C29" si="16">H26</f>
        <v>0</v>
      </c>
      <c r="D26" s="29"/>
      <c r="E26" s="28">
        <f>I26+K26+M26+O26+Q26+S26+U26+W26+Y26+AA26+AC26+AE26</f>
        <v>0</v>
      </c>
      <c r="F26" s="24" t="e">
        <f>E26/B26*100</f>
        <v>#DIV/0!</v>
      </c>
      <c r="G26" s="24" t="e">
        <f>E26/C26*100</f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4"/>
      <c r="AG26" s="15"/>
      <c r="AH26" s="15"/>
      <c r="AI26" s="1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8.75" x14ac:dyDescent="0.3">
      <c r="A27" s="22" t="s">
        <v>27</v>
      </c>
      <c r="B27" s="28">
        <f>H27+J27+L27+N27+P27+R27+T27+V27+X27+Z27+AB27+AD27</f>
        <v>56087.3</v>
      </c>
      <c r="C27" s="29">
        <f>H27+J27</f>
        <v>12463.8</v>
      </c>
      <c r="D27" s="29">
        <f>E27</f>
        <v>11466.7</v>
      </c>
      <c r="E27" s="28">
        <f t="shared" ref="E27:E29" si="17">I27+K27+M27+O27+Q27+S27+U27+W27+Y27+AA27+AC27+AE27</f>
        <v>11466.7</v>
      </c>
      <c r="F27" s="25">
        <f>E27/B27*100</f>
        <v>20.44437867396006</v>
      </c>
      <c r="G27" s="25">
        <f>E27/C27*100</f>
        <v>92.000032092941169</v>
      </c>
      <c r="H27" s="13">
        <v>6231.9</v>
      </c>
      <c r="I27" s="13">
        <v>6231.9</v>
      </c>
      <c r="J27" s="13">
        <v>6231.9</v>
      </c>
      <c r="K27" s="13">
        <v>5234.8</v>
      </c>
      <c r="L27" s="13">
        <v>6231.9</v>
      </c>
      <c r="M27" s="13"/>
      <c r="N27" s="13">
        <v>6231.9</v>
      </c>
      <c r="O27" s="13"/>
      <c r="P27" s="13">
        <v>6232</v>
      </c>
      <c r="Q27" s="13"/>
      <c r="R27" s="13"/>
      <c r="S27" s="13"/>
      <c r="T27" s="13"/>
      <c r="U27" s="13"/>
      <c r="V27" s="13"/>
      <c r="W27" s="13"/>
      <c r="X27" s="13">
        <v>6232</v>
      </c>
      <c r="Y27" s="13"/>
      <c r="Z27" s="13">
        <v>6231.9</v>
      </c>
      <c r="AA27" s="13"/>
      <c r="AB27" s="13">
        <v>6231.9</v>
      </c>
      <c r="AC27" s="13"/>
      <c r="AD27" s="13">
        <v>6231.9</v>
      </c>
      <c r="AE27" s="13"/>
      <c r="AF27" s="134"/>
      <c r="AG27" s="15">
        <f t="shared" ref="AG27" si="18">C27-E27</f>
        <v>997.09999999999854</v>
      </c>
      <c r="AH27" s="15"/>
      <c r="AI27" s="1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ht="18.75" x14ac:dyDescent="0.3">
      <c r="A28" s="22" t="s">
        <v>28</v>
      </c>
      <c r="B28" s="28">
        <f t="shared" ref="B28" si="19">H28+J28+L28+N28+P28+R28+T28+V28+X28+Z28+AB28+AD28</f>
        <v>0</v>
      </c>
      <c r="C28" s="29">
        <f t="shared" si="16"/>
        <v>0</v>
      </c>
      <c r="D28" s="29"/>
      <c r="E28" s="28">
        <f t="shared" si="17"/>
        <v>0</v>
      </c>
      <c r="F28" s="24" t="e">
        <f t="shared" ref="F28:F29" si="20">E28/B28*100</f>
        <v>#DIV/0!</v>
      </c>
      <c r="G28" s="24" t="e">
        <f t="shared" ref="G28:G29" si="21">E28/C28*100</f>
        <v>#DIV/0!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4"/>
      <c r="AG28" s="15"/>
      <c r="AH28" s="15"/>
      <c r="AI28" s="1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8.75" x14ac:dyDescent="0.3">
      <c r="A29" s="22" t="s">
        <v>29</v>
      </c>
      <c r="B29" s="28">
        <f>H29+J29+L29+N29+P29+R29+T29+V29+X29+Z29+AB29+AD29</f>
        <v>0</v>
      </c>
      <c r="C29" s="29">
        <f t="shared" si="16"/>
        <v>0</v>
      </c>
      <c r="D29" s="29"/>
      <c r="E29" s="28">
        <f t="shared" si="17"/>
        <v>0</v>
      </c>
      <c r="F29" s="24" t="e">
        <f t="shared" si="20"/>
        <v>#DIV/0!</v>
      </c>
      <c r="G29" s="24" t="e">
        <f t="shared" si="21"/>
        <v>#DIV/0!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5"/>
      <c r="AG29" s="15"/>
      <c r="AH29" s="15"/>
      <c r="AI29" s="1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ht="20.25" x14ac:dyDescent="0.25">
      <c r="A30" s="83" t="s">
        <v>102</v>
      </c>
      <c r="B30" s="84"/>
      <c r="C30" s="85"/>
      <c r="D30" s="85"/>
      <c r="E30" s="84"/>
      <c r="F30" s="86"/>
      <c r="G30" s="86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  <c r="AF30" s="89"/>
      <c r="AG30" s="15"/>
      <c r="AH30" s="15"/>
      <c r="AI30" s="1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ht="20.25" x14ac:dyDescent="0.25">
      <c r="A31" s="118" t="s">
        <v>50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  <c r="AF31" s="17"/>
      <c r="AG31" s="15"/>
      <c r="AH31" s="15"/>
      <c r="AI31" s="1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</row>
    <row r="32" spans="1:62" ht="18.75" x14ac:dyDescent="0.3">
      <c r="A32" s="19" t="s">
        <v>25</v>
      </c>
      <c r="B32" s="20">
        <f>H32+J32+L32+N32+P32+R32+T32+V32+X32+Z32+AB32+AD32</f>
        <v>2859.5</v>
      </c>
      <c r="C32" s="13">
        <f>SUM(C33:C36)</f>
        <v>339.5</v>
      </c>
      <c r="D32" s="13">
        <f t="shared" ref="D32:E32" si="22">SUM(D33:D36)</f>
        <v>150.9</v>
      </c>
      <c r="E32" s="13">
        <f t="shared" si="22"/>
        <v>150.9</v>
      </c>
      <c r="F32" s="21">
        <f>E32/B32*100</f>
        <v>5.2771463542577379</v>
      </c>
      <c r="G32" s="21">
        <f>E32/C32*100</f>
        <v>44.447717231222391</v>
      </c>
      <c r="H32" s="13">
        <f>SUM(H33:H36)</f>
        <v>200</v>
      </c>
      <c r="I32" s="13">
        <f t="shared" ref="I32:AE32" si="23">SUM(I33:I36)</f>
        <v>0</v>
      </c>
      <c r="J32" s="13">
        <f t="shared" si="23"/>
        <v>139.5</v>
      </c>
      <c r="K32" s="13">
        <f t="shared" si="23"/>
        <v>150.9</v>
      </c>
      <c r="L32" s="13">
        <f>SUM(L33:L36)</f>
        <v>175</v>
      </c>
      <c r="M32" s="13">
        <f t="shared" si="23"/>
        <v>0</v>
      </c>
      <c r="N32" s="13">
        <f t="shared" si="23"/>
        <v>0</v>
      </c>
      <c r="O32" s="13">
        <f t="shared" si="23"/>
        <v>0</v>
      </c>
      <c r="P32" s="13">
        <f t="shared" si="23"/>
        <v>200</v>
      </c>
      <c r="Q32" s="13">
        <f t="shared" si="23"/>
        <v>0</v>
      </c>
      <c r="R32" s="13">
        <f t="shared" si="23"/>
        <v>285</v>
      </c>
      <c r="S32" s="13">
        <f t="shared" si="23"/>
        <v>0</v>
      </c>
      <c r="T32" s="13">
        <f t="shared" si="23"/>
        <v>0</v>
      </c>
      <c r="U32" s="13">
        <f t="shared" si="23"/>
        <v>0</v>
      </c>
      <c r="V32" s="13">
        <f t="shared" si="23"/>
        <v>0</v>
      </c>
      <c r="W32" s="13">
        <f t="shared" si="23"/>
        <v>0</v>
      </c>
      <c r="X32" s="13">
        <f t="shared" si="23"/>
        <v>0</v>
      </c>
      <c r="Y32" s="13">
        <f t="shared" si="23"/>
        <v>0</v>
      </c>
      <c r="Z32" s="13">
        <f t="shared" si="23"/>
        <v>0</v>
      </c>
      <c r="AA32" s="13">
        <f t="shared" si="23"/>
        <v>0</v>
      </c>
      <c r="AB32" s="13">
        <f t="shared" si="23"/>
        <v>300</v>
      </c>
      <c r="AC32" s="13">
        <f t="shared" si="23"/>
        <v>0</v>
      </c>
      <c r="AD32" s="13">
        <f t="shared" si="23"/>
        <v>1560</v>
      </c>
      <c r="AE32" s="13">
        <f t="shared" si="23"/>
        <v>0</v>
      </c>
      <c r="AF32" s="17"/>
      <c r="AG32" s="15"/>
      <c r="AH32" s="15"/>
      <c r="AI32" s="15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1:62" ht="18.75" x14ac:dyDescent="0.3">
      <c r="A33" s="22" t="s">
        <v>26</v>
      </c>
      <c r="B33" s="23">
        <f>B39+B45+B57+B51</f>
        <v>0</v>
      </c>
      <c r="C33" s="23">
        <f t="shared" ref="C33:E33" si="24">C39+C45+C57+C51</f>
        <v>0</v>
      </c>
      <c r="D33" s="23">
        <f t="shared" si="24"/>
        <v>0</v>
      </c>
      <c r="E33" s="23">
        <f t="shared" si="24"/>
        <v>0</v>
      </c>
      <c r="F33" s="24" t="e">
        <f>E33/B33*100</f>
        <v>#DIV/0!</v>
      </c>
      <c r="G33" s="24" t="e">
        <f t="shared" ref="G33:G35" si="25">E33/C33*100</f>
        <v>#DIV/0!</v>
      </c>
      <c r="H33" s="23">
        <f t="shared" ref="H33:AE36" si="26">H39+H45+H57+H51</f>
        <v>0</v>
      </c>
      <c r="I33" s="23">
        <f t="shared" si="26"/>
        <v>0</v>
      </c>
      <c r="J33" s="23">
        <f t="shared" si="26"/>
        <v>0</v>
      </c>
      <c r="K33" s="23">
        <f t="shared" si="26"/>
        <v>0</v>
      </c>
      <c r="L33" s="23">
        <f t="shared" si="26"/>
        <v>0</v>
      </c>
      <c r="M33" s="23">
        <f t="shared" si="26"/>
        <v>0</v>
      </c>
      <c r="N33" s="23">
        <f t="shared" si="26"/>
        <v>0</v>
      </c>
      <c r="O33" s="23">
        <f t="shared" si="26"/>
        <v>0</v>
      </c>
      <c r="P33" s="23">
        <f t="shared" si="26"/>
        <v>0</v>
      </c>
      <c r="Q33" s="23">
        <f t="shared" si="26"/>
        <v>0</v>
      </c>
      <c r="R33" s="23">
        <f t="shared" si="26"/>
        <v>0</v>
      </c>
      <c r="S33" s="23">
        <f t="shared" si="26"/>
        <v>0</v>
      </c>
      <c r="T33" s="23">
        <f t="shared" si="26"/>
        <v>0</v>
      </c>
      <c r="U33" s="23">
        <f t="shared" si="26"/>
        <v>0</v>
      </c>
      <c r="V33" s="23">
        <f t="shared" si="26"/>
        <v>0</v>
      </c>
      <c r="W33" s="23">
        <f t="shared" si="26"/>
        <v>0</v>
      </c>
      <c r="X33" s="23">
        <f t="shared" si="26"/>
        <v>0</v>
      </c>
      <c r="Y33" s="23">
        <f t="shared" si="26"/>
        <v>0</v>
      </c>
      <c r="Z33" s="23">
        <f t="shared" si="26"/>
        <v>0</v>
      </c>
      <c r="AA33" s="23">
        <f t="shared" si="26"/>
        <v>0</v>
      </c>
      <c r="AB33" s="23">
        <f t="shared" si="26"/>
        <v>0</v>
      </c>
      <c r="AC33" s="23">
        <f t="shared" si="26"/>
        <v>0</v>
      </c>
      <c r="AD33" s="23">
        <f t="shared" si="26"/>
        <v>0</v>
      </c>
      <c r="AE33" s="23">
        <f t="shared" si="26"/>
        <v>0</v>
      </c>
      <c r="AF33" s="17"/>
      <c r="AG33" s="15"/>
      <c r="AH33" s="15"/>
      <c r="AI33" s="1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</row>
    <row r="34" spans="1:62" ht="18.75" x14ac:dyDescent="0.3">
      <c r="A34" s="22" t="s">
        <v>27</v>
      </c>
      <c r="B34" s="23">
        <f>B40+B46+B58+B52</f>
        <v>2859.5</v>
      </c>
      <c r="C34" s="23">
        <f>C40+C46+C58+C52</f>
        <v>339.5</v>
      </c>
      <c r="D34" s="23">
        <f>D40+D46+D58+D52</f>
        <v>150.9</v>
      </c>
      <c r="E34" s="23">
        <f>E40+E46+E58+E52</f>
        <v>150.9</v>
      </c>
      <c r="F34" s="25">
        <f>E34/B34*100</f>
        <v>5.2771463542577379</v>
      </c>
      <c r="G34" s="25">
        <f t="shared" si="25"/>
        <v>44.447717231222391</v>
      </c>
      <c r="H34" s="23">
        <f t="shared" si="26"/>
        <v>200</v>
      </c>
      <c r="I34" s="23">
        <f t="shared" si="26"/>
        <v>0</v>
      </c>
      <c r="J34" s="23">
        <f t="shared" si="26"/>
        <v>139.5</v>
      </c>
      <c r="K34" s="23">
        <f t="shared" si="26"/>
        <v>150.9</v>
      </c>
      <c r="L34" s="23">
        <f>L40+L46+L58+L52</f>
        <v>175</v>
      </c>
      <c r="M34" s="23">
        <f t="shared" si="26"/>
        <v>0</v>
      </c>
      <c r="N34" s="23">
        <f t="shared" si="26"/>
        <v>0</v>
      </c>
      <c r="O34" s="23">
        <f t="shared" si="26"/>
        <v>0</v>
      </c>
      <c r="P34" s="23">
        <f t="shared" si="26"/>
        <v>200</v>
      </c>
      <c r="Q34" s="23">
        <f t="shared" si="26"/>
        <v>0</v>
      </c>
      <c r="R34" s="23">
        <f t="shared" si="26"/>
        <v>285</v>
      </c>
      <c r="S34" s="23">
        <f t="shared" si="26"/>
        <v>0</v>
      </c>
      <c r="T34" s="23">
        <f t="shared" si="26"/>
        <v>0</v>
      </c>
      <c r="U34" s="23">
        <f t="shared" si="26"/>
        <v>0</v>
      </c>
      <c r="V34" s="23">
        <f t="shared" si="26"/>
        <v>0</v>
      </c>
      <c r="W34" s="23">
        <f t="shared" si="26"/>
        <v>0</v>
      </c>
      <c r="X34" s="23">
        <f t="shared" si="26"/>
        <v>0</v>
      </c>
      <c r="Y34" s="23">
        <f t="shared" si="26"/>
        <v>0</v>
      </c>
      <c r="Z34" s="23">
        <f t="shared" si="26"/>
        <v>0</v>
      </c>
      <c r="AA34" s="23">
        <f t="shared" si="26"/>
        <v>0</v>
      </c>
      <c r="AB34" s="23">
        <f t="shared" si="26"/>
        <v>300</v>
      </c>
      <c r="AC34" s="23">
        <f t="shared" si="26"/>
        <v>0</v>
      </c>
      <c r="AD34" s="23">
        <f t="shared" si="26"/>
        <v>1560</v>
      </c>
      <c r="AE34" s="23">
        <f t="shared" si="26"/>
        <v>0</v>
      </c>
      <c r="AF34" s="17"/>
      <c r="AG34" s="15"/>
      <c r="AH34" s="15"/>
      <c r="AI34" s="1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8.75" x14ac:dyDescent="0.3">
      <c r="A35" s="22" t="s">
        <v>28</v>
      </c>
      <c r="B35" s="23">
        <f t="shared" ref="B35:E36" si="27">B41+B47+B59+B53</f>
        <v>0</v>
      </c>
      <c r="C35" s="23">
        <f t="shared" si="27"/>
        <v>0</v>
      </c>
      <c r="D35" s="23">
        <f t="shared" si="27"/>
        <v>0</v>
      </c>
      <c r="E35" s="23">
        <f t="shared" si="27"/>
        <v>0</v>
      </c>
      <c r="F35" s="24" t="e">
        <f>E35/B35*100</f>
        <v>#DIV/0!</v>
      </c>
      <c r="G35" s="24" t="e">
        <f t="shared" si="25"/>
        <v>#DIV/0!</v>
      </c>
      <c r="H35" s="23">
        <f t="shared" si="26"/>
        <v>0</v>
      </c>
      <c r="I35" s="23">
        <f t="shared" si="26"/>
        <v>0</v>
      </c>
      <c r="J35" s="23">
        <f t="shared" si="26"/>
        <v>0</v>
      </c>
      <c r="K35" s="23">
        <f t="shared" si="26"/>
        <v>0</v>
      </c>
      <c r="L35" s="23">
        <f t="shared" si="26"/>
        <v>0</v>
      </c>
      <c r="M35" s="23">
        <f t="shared" si="26"/>
        <v>0</v>
      </c>
      <c r="N35" s="23">
        <f t="shared" si="26"/>
        <v>0</v>
      </c>
      <c r="O35" s="23">
        <f t="shared" si="26"/>
        <v>0</v>
      </c>
      <c r="P35" s="23">
        <f t="shared" si="26"/>
        <v>0</v>
      </c>
      <c r="Q35" s="23">
        <f t="shared" si="26"/>
        <v>0</v>
      </c>
      <c r="R35" s="23">
        <f t="shared" si="26"/>
        <v>0</v>
      </c>
      <c r="S35" s="23">
        <f t="shared" si="26"/>
        <v>0</v>
      </c>
      <c r="T35" s="23">
        <f t="shared" si="26"/>
        <v>0</v>
      </c>
      <c r="U35" s="23">
        <f t="shared" si="26"/>
        <v>0</v>
      </c>
      <c r="V35" s="23">
        <f t="shared" si="26"/>
        <v>0</v>
      </c>
      <c r="W35" s="23">
        <f t="shared" si="26"/>
        <v>0</v>
      </c>
      <c r="X35" s="23">
        <f t="shared" si="26"/>
        <v>0</v>
      </c>
      <c r="Y35" s="23">
        <f t="shared" si="26"/>
        <v>0</v>
      </c>
      <c r="Z35" s="23">
        <f t="shared" si="26"/>
        <v>0</v>
      </c>
      <c r="AA35" s="23">
        <f t="shared" si="26"/>
        <v>0</v>
      </c>
      <c r="AB35" s="23">
        <f t="shared" si="26"/>
        <v>0</v>
      </c>
      <c r="AC35" s="23">
        <f t="shared" si="26"/>
        <v>0</v>
      </c>
      <c r="AD35" s="23">
        <f t="shared" si="26"/>
        <v>0</v>
      </c>
      <c r="AE35" s="23">
        <f t="shared" si="26"/>
        <v>0</v>
      </c>
      <c r="AF35" s="17"/>
      <c r="AG35" s="15"/>
      <c r="AH35" s="15"/>
      <c r="AI35" s="15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8.75" x14ac:dyDescent="0.3">
      <c r="A36" s="22" t="s">
        <v>29</v>
      </c>
      <c r="B36" s="23">
        <f>B42+B48+B60+B54</f>
        <v>0</v>
      </c>
      <c r="C36" s="23">
        <f>C42+C48+C60+C54</f>
        <v>0</v>
      </c>
      <c r="D36" s="23">
        <f t="shared" si="27"/>
        <v>0</v>
      </c>
      <c r="E36" s="23">
        <f t="shared" si="27"/>
        <v>0</v>
      </c>
      <c r="F36" s="24" t="e">
        <f>E36/B36*100</f>
        <v>#DIV/0!</v>
      </c>
      <c r="G36" s="24" t="e">
        <f>E36/C36*100</f>
        <v>#DIV/0!</v>
      </c>
      <c r="H36" s="23">
        <f t="shared" si="26"/>
        <v>0</v>
      </c>
      <c r="I36" s="23">
        <f t="shared" si="26"/>
        <v>0</v>
      </c>
      <c r="J36" s="23">
        <f t="shared" si="26"/>
        <v>0</v>
      </c>
      <c r="K36" s="23">
        <f t="shared" si="26"/>
        <v>0</v>
      </c>
      <c r="L36" s="23">
        <f t="shared" si="26"/>
        <v>0</v>
      </c>
      <c r="M36" s="23">
        <f t="shared" si="26"/>
        <v>0</v>
      </c>
      <c r="N36" s="23">
        <f t="shared" si="26"/>
        <v>0</v>
      </c>
      <c r="O36" s="23">
        <f t="shared" si="26"/>
        <v>0</v>
      </c>
      <c r="P36" s="23">
        <f t="shared" si="26"/>
        <v>0</v>
      </c>
      <c r="Q36" s="23">
        <f t="shared" si="26"/>
        <v>0</v>
      </c>
      <c r="R36" s="23">
        <f t="shared" si="26"/>
        <v>0</v>
      </c>
      <c r="S36" s="23">
        <f t="shared" si="26"/>
        <v>0</v>
      </c>
      <c r="T36" s="23">
        <f t="shared" si="26"/>
        <v>0</v>
      </c>
      <c r="U36" s="23">
        <f t="shared" si="26"/>
        <v>0</v>
      </c>
      <c r="V36" s="23">
        <f t="shared" si="26"/>
        <v>0</v>
      </c>
      <c r="W36" s="23">
        <f t="shared" si="26"/>
        <v>0</v>
      </c>
      <c r="X36" s="23">
        <f t="shared" si="26"/>
        <v>0</v>
      </c>
      <c r="Y36" s="23">
        <f t="shared" si="26"/>
        <v>0</v>
      </c>
      <c r="Z36" s="23">
        <f t="shared" si="26"/>
        <v>0</v>
      </c>
      <c r="AA36" s="23">
        <f t="shared" si="26"/>
        <v>0</v>
      </c>
      <c r="AB36" s="23">
        <f t="shared" si="26"/>
        <v>0</v>
      </c>
      <c r="AC36" s="23">
        <f t="shared" si="26"/>
        <v>0</v>
      </c>
      <c r="AD36" s="23">
        <f t="shared" si="26"/>
        <v>0</v>
      </c>
      <c r="AE36" s="23">
        <f t="shared" si="26"/>
        <v>0</v>
      </c>
      <c r="AF36" s="17"/>
      <c r="AG36" s="15"/>
      <c r="AH36" s="15"/>
      <c r="AI36" s="15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8.75" x14ac:dyDescent="0.25">
      <c r="A37" s="127" t="s">
        <v>51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9"/>
      <c r="AF37" s="17"/>
      <c r="AG37" s="15"/>
      <c r="AH37" s="15"/>
      <c r="AI37" s="15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62" ht="18.75" x14ac:dyDescent="0.3">
      <c r="A38" s="19" t="s">
        <v>25</v>
      </c>
      <c r="B38" s="20">
        <f>H38+J38+L38+N38+P38+R38+T38+V38+X38+Z38+AB38+AD38</f>
        <v>2144.5</v>
      </c>
      <c r="C38" s="20">
        <f>SUM(C39:C42)</f>
        <v>339.5</v>
      </c>
      <c r="D38" s="20">
        <f t="shared" ref="D38:E38" si="28">SUM(D39:D42)</f>
        <v>150.9</v>
      </c>
      <c r="E38" s="20">
        <f t="shared" si="28"/>
        <v>150.9</v>
      </c>
      <c r="F38" s="26">
        <f>E38/B38*100</f>
        <v>7.0366052692935419</v>
      </c>
      <c r="G38" s="26">
        <f>E38/C38*100</f>
        <v>44.447717231222391</v>
      </c>
      <c r="H38" s="27">
        <f>SUM(H39:H42)</f>
        <v>200</v>
      </c>
      <c r="I38" s="27">
        <f t="shared" ref="I38:AE38" si="29">SUM(I39:I42)</f>
        <v>0</v>
      </c>
      <c r="J38" s="27">
        <f t="shared" si="29"/>
        <v>139.5</v>
      </c>
      <c r="K38" s="27">
        <f t="shared" si="29"/>
        <v>150.9</v>
      </c>
      <c r="L38" s="27">
        <f t="shared" si="29"/>
        <v>0</v>
      </c>
      <c r="M38" s="27">
        <f t="shared" si="29"/>
        <v>0</v>
      </c>
      <c r="N38" s="27">
        <f t="shared" si="29"/>
        <v>0</v>
      </c>
      <c r="O38" s="27">
        <f t="shared" si="29"/>
        <v>0</v>
      </c>
      <c r="P38" s="27">
        <f t="shared" si="29"/>
        <v>200</v>
      </c>
      <c r="Q38" s="27">
        <f t="shared" si="29"/>
        <v>0</v>
      </c>
      <c r="R38" s="27">
        <f t="shared" si="29"/>
        <v>45</v>
      </c>
      <c r="S38" s="27">
        <f t="shared" si="29"/>
        <v>0</v>
      </c>
      <c r="T38" s="27">
        <f t="shared" si="29"/>
        <v>0</v>
      </c>
      <c r="U38" s="27">
        <f t="shared" si="29"/>
        <v>0</v>
      </c>
      <c r="V38" s="27">
        <f t="shared" si="29"/>
        <v>0</v>
      </c>
      <c r="W38" s="27">
        <f t="shared" si="29"/>
        <v>0</v>
      </c>
      <c r="X38" s="27">
        <f t="shared" si="29"/>
        <v>0</v>
      </c>
      <c r="Y38" s="27">
        <f t="shared" si="29"/>
        <v>0</v>
      </c>
      <c r="Z38" s="27">
        <f t="shared" si="29"/>
        <v>0</v>
      </c>
      <c r="AA38" s="27">
        <f t="shared" si="29"/>
        <v>0</v>
      </c>
      <c r="AB38" s="27">
        <f t="shared" si="29"/>
        <v>0</v>
      </c>
      <c r="AC38" s="27">
        <f t="shared" si="29"/>
        <v>0</v>
      </c>
      <c r="AD38" s="27">
        <f t="shared" si="29"/>
        <v>1560</v>
      </c>
      <c r="AE38" s="27">
        <f t="shared" si="29"/>
        <v>0</v>
      </c>
      <c r="AF38" s="17"/>
      <c r="AG38" s="15"/>
      <c r="AH38" s="15"/>
      <c r="AI38" s="15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ht="18.75" x14ac:dyDescent="0.3">
      <c r="A39" s="22" t="s">
        <v>26</v>
      </c>
      <c r="B39" s="28">
        <f>H39+J39+L39+N39+P39+R39+T39+AD39+V39+X39+Z39+AB39</f>
        <v>0</v>
      </c>
      <c r="C39" s="29">
        <f t="shared" ref="C39:C42" si="30">H39</f>
        <v>0</v>
      </c>
      <c r="D39" s="29"/>
      <c r="E39" s="28">
        <f>I39+K39+M39+O39+Q39+S39+U39+W39+Y39+AA39+AC39+AE39</f>
        <v>0</v>
      </c>
      <c r="F39" s="30" t="e">
        <f>E39/B39*100</f>
        <v>#DIV/0!</v>
      </c>
      <c r="G39" s="30" t="e">
        <f>E39/C39*100</f>
        <v>#DIV/0!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17"/>
      <c r="AG39" s="15"/>
      <c r="AH39" s="15"/>
      <c r="AI39" s="15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37.5" x14ac:dyDescent="0.3">
      <c r="A40" s="22" t="s">
        <v>27</v>
      </c>
      <c r="B40" s="28">
        <f>H40+J40+L40+N40+P40+R40+T40+AD40+V40+X40+Z40+AB40</f>
        <v>2144.5</v>
      </c>
      <c r="C40" s="29">
        <f>H40+J40</f>
        <v>339.5</v>
      </c>
      <c r="D40" s="29">
        <f>E40</f>
        <v>150.9</v>
      </c>
      <c r="E40" s="28">
        <f>I40+K40+M40+O40+Q40+S40+U40+W40+Y40+AA40+AC40+AE40</f>
        <v>150.9</v>
      </c>
      <c r="F40" s="30">
        <f>E40/B40*100</f>
        <v>7.0366052692935419</v>
      </c>
      <c r="G40" s="30">
        <f>E40/C40*100</f>
        <v>44.447717231222391</v>
      </c>
      <c r="H40" s="28">
        <v>200</v>
      </c>
      <c r="I40" s="28"/>
      <c r="J40" s="28">
        <v>139.5</v>
      </c>
      <c r="K40" s="28">
        <v>150.9</v>
      </c>
      <c r="L40" s="28"/>
      <c r="M40" s="28"/>
      <c r="N40" s="28"/>
      <c r="O40" s="27"/>
      <c r="P40" s="29">
        <v>200</v>
      </c>
      <c r="Q40" s="29"/>
      <c r="R40" s="29">
        <v>45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>
        <v>1560</v>
      </c>
      <c r="AE40" s="27"/>
      <c r="AF40" s="17" t="s">
        <v>97</v>
      </c>
      <c r="AG40" s="15">
        <f>C40-D40</f>
        <v>188.6</v>
      </c>
      <c r="AH40" s="15"/>
      <c r="AI40" s="15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18.75" x14ac:dyDescent="0.3">
      <c r="A41" s="22" t="s">
        <v>28</v>
      </c>
      <c r="B41" s="28">
        <f>H41+J41+L41+N41+P41+R41+T41+AD41+V41+X41+Z41+AB41</f>
        <v>0</v>
      </c>
      <c r="C41" s="29">
        <f t="shared" si="30"/>
        <v>0</v>
      </c>
      <c r="D41" s="28"/>
      <c r="E41" s="28">
        <f t="shared" ref="E41:E42" si="31">I41+K41+M41+O41+Q41+S41+U41+W41+Y41+AA41+AC41+AE41</f>
        <v>0</v>
      </c>
      <c r="F41" s="30" t="e">
        <f>E41/B41*100</f>
        <v>#DIV/0!</v>
      </c>
      <c r="G41" s="30" t="e">
        <f>E41/C41*100</f>
        <v>#DIV/0!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17"/>
      <c r="AG41" s="15"/>
      <c r="AH41" s="15"/>
      <c r="AI41" s="15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62" ht="18.75" x14ac:dyDescent="0.3">
      <c r="A42" s="22" t="s">
        <v>29</v>
      </c>
      <c r="B42" s="28">
        <f>H42+J42+L42+N42+P42+R42+T42+AD42+V42+X42+Z42+AB42</f>
        <v>0</v>
      </c>
      <c r="C42" s="29">
        <f t="shared" si="30"/>
        <v>0</v>
      </c>
      <c r="D42" s="29"/>
      <c r="E42" s="28">
        <f t="shared" si="31"/>
        <v>0</v>
      </c>
      <c r="F42" s="30" t="e">
        <f>E42/B42*100</f>
        <v>#DIV/0!</v>
      </c>
      <c r="G42" s="30" t="e">
        <f>E42/C42*100</f>
        <v>#DIV/0!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7"/>
      <c r="AG42" s="15"/>
      <c r="AH42" s="15"/>
      <c r="AI42" s="15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</row>
    <row r="43" spans="1:62" ht="18.75" x14ac:dyDescent="0.25">
      <c r="A43" s="127" t="s">
        <v>52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9"/>
      <c r="AF43" s="133"/>
      <c r="AG43" s="15"/>
      <c r="AH43" s="15"/>
      <c r="AI43" s="15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1:62" ht="18.75" x14ac:dyDescent="0.3">
      <c r="A44" s="19" t="s">
        <v>25</v>
      </c>
      <c r="B44" s="20">
        <f>H44+J44+L44+N44+P44+R44+T44+V44+X44+Z44+AB44+AD44</f>
        <v>715</v>
      </c>
      <c r="C44" s="20">
        <f>SUM(C45:C48)</f>
        <v>0</v>
      </c>
      <c r="D44" s="20">
        <f t="shared" ref="D44:E44" si="32">SUM(D45:D48)</f>
        <v>0</v>
      </c>
      <c r="E44" s="20">
        <f t="shared" si="32"/>
        <v>0</v>
      </c>
      <c r="F44" s="21">
        <f>E44/B44*100</f>
        <v>0</v>
      </c>
      <c r="G44" s="21" t="e">
        <f>E44/C44*100</f>
        <v>#DIV/0!</v>
      </c>
      <c r="H44" s="13">
        <f>SUM(H45:H48)</f>
        <v>0</v>
      </c>
      <c r="I44" s="13">
        <f t="shared" ref="I44:AE44" si="33">SUM(I45:I48)</f>
        <v>0</v>
      </c>
      <c r="J44" s="13">
        <f t="shared" si="33"/>
        <v>0</v>
      </c>
      <c r="K44" s="13">
        <f t="shared" si="33"/>
        <v>0</v>
      </c>
      <c r="L44" s="13">
        <f t="shared" si="33"/>
        <v>175</v>
      </c>
      <c r="M44" s="13">
        <f t="shared" si="33"/>
        <v>0</v>
      </c>
      <c r="N44" s="13">
        <f t="shared" si="33"/>
        <v>0</v>
      </c>
      <c r="O44" s="13">
        <f t="shared" si="33"/>
        <v>0</v>
      </c>
      <c r="P44" s="13">
        <f t="shared" si="33"/>
        <v>0</v>
      </c>
      <c r="Q44" s="13">
        <f t="shared" si="33"/>
        <v>0</v>
      </c>
      <c r="R44" s="13">
        <f t="shared" si="33"/>
        <v>240</v>
      </c>
      <c r="S44" s="13">
        <f t="shared" si="33"/>
        <v>0</v>
      </c>
      <c r="T44" s="13">
        <f t="shared" si="33"/>
        <v>0</v>
      </c>
      <c r="U44" s="13">
        <f t="shared" si="33"/>
        <v>0</v>
      </c>
      <c r="V44" s="13">
        <f t="shared" si="33"/>
        <v>0</v>
      </c>
      <c r="W44" s="13">
        <f t="shared" si="33"/>
        <v>0</v>
      </c>
      <c r="X44" s="13">
        <f t="shared" si="33"/>
        <v>0</v>
      </c>
      <c r="Y44" s="13">
        <f t="shared" si="33"/>
        <v>0</v>
      </c>
      <c r="Z44" s="13">
        <f t="shared" si="33"/>
        <v>0</v>
      </c>
      <c r="AA44" s="13">
        <f t="shared" si="33"/>
        <v>0</v>
      </c>
      <c r="AB44" s="13">
        <f t="shared" si="33"/>
        <v>300</v>
      </c>
      <c r="AC44" s="13">
        <f t="shared" si="33"/>
        <v>0</v>
      </c>
      <c r="AD44" s="13">
        <f t="shared" si="33"/>
        <v>0</v>
      </c>
      <c r="AE44" s="13">
        <f t="shared" si="33"/>
        <v>0</v>
      </c>
      <c r="AF44" s="134"/>
      <c r="AG44" s="15"/>
      <c r="AH44" s="15"/>
      <c r="AI44" s="15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pans="1:62" ht="18.75" x14ac:dyDescent="0.3">
      <c r="A45" s="22" t="s">
        <v>26</v>
      </c>
      <c r="B45" s="28">
        <f>H45+J45+L45+N45+P45+R45+T45+V45+X45+Z45+AB45+AD45</f>
        <v>0</v>
      </c>
      <c r="C45" s="29">
        <f>H45</f>
        <v>0</v>
      </c>
      <c r="D45" s="29"/>
      <c r="E45" s="28">
        <f>I45+K45+M45+O45+Q45+S45+U45+W45+Y45+AA45+AC45+AE45</f>
        <v>0</v>
      </c>
      <c r="F45" s="24" t="e">
        <f>E45/B45*100</f>
        <v>#DIV/0!</v>
      </c>
      <c r="G45" s="24" t="e">
        <f>E45/C45*100</f>
        <v>#DIV/0!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4"/>
      <c r="AG45" s="15"/>
      <c r="AH45" s="15"/>
      <c r="AI45" s="1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</row>
    <row r="46" spans="1:62" ht="18.75" x14ac:dyDescent="0.3">
      <c r="A46" s="22" t="s">
        <v>27</v>
      </c>
      <c r="B46" s="28">
        <f>H46+J46+L46+N46+P46+R46+T46+V46+X46+Z46+AB46+AD46</f>
        <v>715</v>
      </c>
      <c r="C46" s="29">
        <f t="shared" ref="C46:C48" si="34">H46</f>
        <v>0</v>
      </c>
      <c r="D46" s="29">
        <f>E46</f>
        <v>0</v>
      </c>
      <c r="E46" s="28">
        <f>I46+K46+M46+O46+Q46+S46+U46+W46+Y46+AA46+AC46+AE46</f>
        <v>0</v>
      </c>
      <c r="F46" s="25">
        <f>E46/B46*100</f>
        <v>0</v>
      </c>
      <c r="G46" s="25" t="e">
        <f>E46/C46*100</f>
        <v>#DIV/0!</v>
      </c>
      <c r="H46" s="13"/>
      <c r="I46" s="13"/>
      <c r="J46" s="23"/>
      <c r="K46" s="23"/>
      <c r="L46" s="23">
        <v>175</v>
      </c>
      <c r="M46" s="23"/>
      <c r="N46" s="23"/>
      <c r="O46" s="23"/>
      <c r="P46" s="23"/>
      <c r="Q46" s="23"/>
      <c r="R46" s="23">
        <v>240</v>
      </c>
      <c r="S46" s="13"/>
      <c r="T46" s="13"/>
      <c r="U46" s="13"/>
      <c r="V46" s="13"/>
      <c r="W46" s="13"/>
      <c r="X46" s="13"/>
      <c r="Y46" s="13"/>
      <c r="Z46" s="13"/>
      <c r="AA46" s="13"/>
      <c r="AB46" s="23">
        <v>300</v>
      </c>
      <c r="AC46" s="13"/>
      <c r="AD46" s="13"/>
      <c r="AE46" s="13"/>
      <c r="AF46" s="135"/>
      <c r="AG46" s="15">
        <f>C46-D46</f>
        <v>0</v>
      </c>
      <c r="AH46" s="15"/>
      <c r="AI46" s="15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</row>
    <row r="47" spans="1:62" ht="18.75" x14ac:dyDescent="0.3">
      <c r="A47" s="22" t="s">
        <v>28</v>
      </c>
      <c r="B47" s="28">
        <f>H47+J47+L47+N47+P47+R47+T47+V47+X47+Z47+AB47+AD47</f>
        <v>0</v>
      </c>
      <c r="C47" s="29">
        <f t="shared" si="34"/>
        <v>0</v>
      </c>
      <c r="D47" s="29"/>
      <c r="E47" s="28">
        <f t="shared" ref="E47:E48" si="35">I47+K47+M47+O47+Q47+S47+U47+W47+Y47+AA47+AC47+AE47</f>
        <v>0</v>
      </c>
      <c r="F47" s="24" t="e">
        <f t="shared" ref="F47:F48" si="36">E47/B47*100</f>
        <v>#DIV/0!</v>
      </c>
      <c r="G47" s="24" t="e">
        <f t="shared" ref="G47:G48" si="37">E47/C47*100</f>
        <v>#DIV/0!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7"/>
      <c r="AG47" s="15"/>
      <c r="AH47" s="15"/>
      <c r="AI47" s="1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18.75" x14ac:dyDescent="0.3">
      <c r="A48" s="22" t="s">
        <v>29</v>
      </c>
      <c r="B48" s="28">
        <f>H48+J48+L48+N48+P48+R48+T48+V48+X48+Z48+AB48+AD48</f>
        <v>0</v>
      </c>
      <c r="C48" s="29">
        <f t="shared" si="34"/>
        <v>0</v>
      </c>
      <c r="D48" s="29"/>
      <c r="E48" s="28">
        <f t="shared" si="35"/>
        <v>0</v>
      </c>
      <c r="F48" s="24" t="e">
        <f t="shared" si="36"/>
        <v>#DIV/0!</v>
      </c>
      <c r="G48" s="24" t="e">
        <f t="shared" si="37"/>
        <v>#DIV/0!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7"/>
      <c r="AG48" s="15"/>
      <c r="AH48" s="15"/>
      <c r="AI48" s="15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62" ht="18.75" x14ac:dyDescent="0.25">
      <c r="A49" s="127" t="s">
        <v>53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9"/>
      <c r="AF49" s="133"/>
      <c r="AG49" s="15"/>
      <c r="AH49" s="15"/>
      <c r="AI49" s="15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 ht="18.75" x14ac:dyDescent="0.3">
      <c r="A50" s="19" t="s">
        <v>25</v>
      </c>
      <c r="B50" s="20">
        <f>H50+J50+L50+N50+P50+R50+T50+V50+X50+Z50+AB50+AD50</f>
        <v>0</v>
      </c>
      <c r="C50" s="20">
        <f>SUM(C51:C54)</f>
        <v>0</v>
      </c>
      <c r="D50" s="20">
        <f t="shared" ref="D50:E50" si="38">SUM(D51:D54)</f>
        <v>0</v>
      </c>
      <c r="E50" s="20">
        <f t="shared" si="38"/>
        <v>0</v>
      </c>
      <c r="F50" s="21" t="e">
        <f>E50/B50*100</f>
        <v>#DIV/0!</v>
      </c>
      <c r="G50" s="21" t="e">
        <f>E50/C50*100</f>
        <v>#DIV/0!</v>
      </c>
      <c r="H50" s="13">
        <f>SUM(H51:H54)</f>
        <v>0</v>
      </c>
      <c r="I50" s="13">
        <f t="shared" ref="I50:AE50" si="39">SUM(I51:I54)</f>
        <v>0</v>
      </c>
      <c r="J50" s="13">
        <f t="shared" si="39"/>
        <v>0</v>
      </c>
      <c r="K50" s="13">
        <f t="shared" si="39"/>
        <v>0</v>
      </c>
      <c r="L50" s="13">
        <f t="shared" si="39"/>
        <v>0</v>
      </c>
      <c r="M50" s="13">
        <f t="shared" si="39"/>
        <v>0</v>
      </c>
      <c r="N50" s="13">
        <f t="shared" si="39"/>
        <v>0</v>
      </c>
      <c r="O50" s="13">
        <f t="shared" si="39"/>
        <v>0</v>
      </c>
      <c r="P50" s="13">
        <f t="shared" si="39"/>
        <v>0</v>
      </c>
      <c r="Q50" s="13">
        <f t="shared" si="39"/>
        <v>0</v>
      </c>
      <c r="R50" s="13">
        <f t="shared" si="39"/>
        <v>0</v>
      </c>
      <c r="S50" s="13">
        <f t="shared" si="39"/>
        <v>0</v>
      </c>
      <c r="T50" s="13">
        <f t="shared" si="39"/>
        <v>0</v>
      </c>
      <c r="U50" s="13">
        <f t="shared" si="39"/>
        <v>0</v>
      </c>
      <c r="V50" s="13">
        <f t="shared" si="39"/>
        <v>0</v>
      </c>
      <c r="W50" s="13">
        <f t="shared" si="39"/>
        <v>0</v>
      </c>
      <c r="X50" s="13">
        <f t="shared" si="39"/>
        <v>0</v>
      </c>
      <c r="Y50" s="13">
        <f t="shared" si="39"/>
        <v>0</v>
      </c>
      <c r="Z50" s="13">
        <f t="shared" si="39"/>
        <v>0</v>
      </c>
      <c r="AA50" s="13">
        <f t="shared" si="39"/>
        <v>0</v>
      </c>
      <c r="AB50" s="13">
        <f t="shared" si="39"/>
        <v>0</v>
      </c>
      <c r="AC50" s="13">
        <f t="shared" si="39"/>
        <v>0</v>
      </c>
      <c r="AD50" s="13">
        <f t="shared" si="39"/>
        <v>0</v>
      </c>
      <c r="AE50" s="13">
        <f t="shared" si="39"/>
        <v>0</v>
      </c>
      <c r="AF50" s="134"/>
      <c r="AG50" s="15"/>
      <c r="AH50" s="15"/>
      <c r="AI50" s="1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ht="18.75" x14ac:dyDescent="0.3">
      <c r="A51" s="22" t="s">
        <v>26</v>
      </c>
      <c r="B51" s="28">
        <f>H51+J51+L51+N51+P51+R51+T51+V51+X51+Z51+AB51+AD51</f>
        <v>0</v>
      </c>
      <c r="C51" s="29">
        <f>H51</f>
        <v>0</v>
      </c>
      <c r="D51" s="29"/>
      <c r="E51" s="28">
        <f>I51+K51+M51+O51+Q51+S51+U51+W51+Y51+AA51+AC51+AE51</f>
        <v>0</v>
      </c>
      <c r="F51" s="24" t="e">
        <f>E51/B51*100</f>
        <v>#DIV/0!</v>
      </c>
      <c r="G51" s="24" t="e">
        <f>E51/C51*100</f>
        <v>#DIV/0!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4"/>
      <c r="AG51" s="15"/>
      <c r="AH51" s="15"/>
      <c r="AI51" s="15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62" ht="18.75" x14ac:dyDescent="0.3">
      <c r="A52" s="22" t="s">
        <v>27</v>
      </c>
      <c r="B52" s="28">
        <f>H52+J52+L52+N52+P52+R52+T52+V52+X52+Z52+AB52+AD52</f>
        <v>0</v>
      </c>
      <c r="C52" s="29">
        <f t="shared" ref="C52:C54" si="40">H52</f>
        <v>0</v>
      </c>
      <c r="D52" s="29"/>
      <c r="E52" s="28">
        <f>I52+K52+M52+O52+Q52+S52+U52+W52+Y52+AA52+AC52+AE52</f>
        <v>0</v>
      </c>
      <c r="F52" s="24" t="e">
        <f>E52/B52*100</f>
        <v>#DIV/0!</v>
      </c>
      <c r="G52" s="24" t="e">
        <f>E52/C52*100</f>
        <v>#DIV/0!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23"/>
      <c r="AC52" s="13"/>
      <c r="AD52" s="13"/>
      <c r="AE52" s="13"/>
      <c r="AF52" s="135"/>
      <c r="AG52" s="15"/>
      <c r="AH52" s="15"/>
      <c r="AI52" s="15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1:62" ht="18.75" x14ac:dyDescent="0.3">
      <c r="A53" s="22" t="s">
        <v>28</v>
      </c>
      <c r="B53" s="28">
        <f>H53+J53+L53+N53+P53+R53+T53+V53+X53+Z53+AB53+AD53</f>
        <v>0</v>
      </c>
      <c r="C53" s="29">
        <f t="shared" si="40"/>
        <v>0</v>
      </c>
      <c r="D53" s="29"/>
      <c r="E53" s="28">
        <f t="shared" ref="E53:E54" si="41">I53+K53+M53+O53+Q53+S53+U53+W53+Y53+AA53+AC53+AE53</f>
        <v>0</v>
      </c>
      <c r="F53" s="24" t="e">
        <f t="shared" ref="F53:F54" si="42">E53/B53*100</f>
        <v>#DIV/0!</v>
      </c>
      <c r="G53" s="24" t="e">
        <f t="shared" ref="G53:G54" si="43">E53/C53*100</f>
        <v>#DIV/0!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7"/>
      <c r="AG53" s="15"/>
      <c r="AH53" s="15"/>
      <c r="AI53" s="15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1:62" ht="18.75" x14ac:dyDescent="0.3">
      <c r="A54" s="22" t="s">
        <v>29</v>
      </c>
      <c r="B54" s="28">
        <f>H54+J54+L54+N54+P54+R54+T54+V54+X54+Z54+AB54+AD54</f>
        <v>0</v>
      </c>
      <c r="C54" s="29">
        <f t="shared" si="40"/>
        <v>0</v>
      </c>
      <c r="D54" s="29"/>
      <c r="E54" s="28">
        <f t="shared" si="41"/>
        <v>0</v>
      </c>
      <c r="F54" s="24" t="e">
        <f t="shared" si="42"/>
        <v>#DIV/0!</v>
      </c>
      <c r="G54" s="24" t="e">
        <f t="shared" si="43"/>
        <v>#DIV/0!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7"/>
      <c r="AG54" s="15"/>
      <c r="AH54" s="15"/>
      <c r="AI54" s="1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ht="18.75" x14ac:dyDescent="0.25">
      <c r="A55" s="127" t="s">
        <v>54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9"/>
      <c r="AF55" s="136" t="s">
        <v>90</v>
      </c>
      <c r="AG55" s="15"/>
      <c r="AH55" s="15"/>
      <c r="AI55" s="1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</row>
    <row r="56" spans="1:62" ht="18.75" x14ac:dyDescent="0.3">
      <c r="A56" s="19" t="s">
        <v>25</v>
      </c>
      <c r="B56" s="20">
        <f>H56+J56+L56+N56+P56+R56+T56+V56+X56+Z56+AB56+AD56</f>
        <v>0</v>
      </c>
      <c r="C56" s="20">
        <f>SUM(C57:C60)</f>
        <v>0</v>
      </c>
      <c r="D56" s="20">
        <f t="shared" ref="D56:E56" si="44">SUM(D57:D60)</f>
        <v>0</v>
      </c>
      <c r="E56" s="20">
        <f t="shared" si="44"/>
        <v>0</v>
      </c>
      <c r="F56" s="21" t="e">
        <f>E56/B56*100</f>
        <v>#DIV/0!</v>
      </c>
      <c r="G56" s="21" t="e">
        <f>E56/C56*100</f>
        <v>#DIV/0!</v>
      </c>
      <c r="H56" s="13">
        <f>SUM(H57:H60)</f>
        <v>0</v>
      </c>
      <c r="I56" s="13">
        <f t="shared" ref="I56:AE56" si="45">SUM(I57:I60)</f>
        <v>0</v>
      </c>
      <c r="J56" s="13">
        <f t="shared" si="45"/>
        <v>0</v>
      </c>
      <c r="K56" s="13">
        <f t="shared" si="45"/>
        <v>0</v>
      </c>
      <c r="L56" s="13">
        <f t="shared" si="45"/>
        <v>0</v>
      </c>
      <c r="M56" s="13">
        <f t="shared" si="45"/>
        <v>0</v>
      </c>
      <c r="N56" s="13">
        <f t="shared" si="45"/>
        <v>0</v>
      </c>
      <c r="O56" s="13">
        <f t="shared" si="45"/>
        <v>0</v>
      </c>
      <c r="P56" s="13">
        <f t="shared" si="45"/>
        <v>0</v>
      </c>
      <c r="Q56" s="13">
        <f t="shared" si="45"/>
        <v>0</v>
      </c>
      <c r="R56" s="13">
        <f t="shared" si="45"/>
        <v>0</v>
      </c>
      <c r="S56" s="13">
        <f t="shared" si="45"/>
        <v>0</v>
      </c>
      <c r="T56" s="13">
        <f t="shared" si="45"/>
        <v>0</v>
      </c>
      <c r="U56" s="13">
        <f t="shared" si="45"/>
        <v>0</v>
      </c>
      <c r="V56" s="13">
        <f t="shared" si="45"/>
        <v>0</v>
      </c>
      <c r="W56" s="13">
        <f t="shared" si="45"/>
        <v>0</v>
      </c>
      <c r="X56" s="13">
        <f t="shared" si="45"/>
        <v>0</v>
      </c>
      <c r="Y56" s="13">
        <f t="shared" si="45"/>
        <v>0</v>
      </c>
      <c r="Z56" s="13">
        <f t="shared" si="45"/>
        <v>0</v>
      </c>
      <c r="AA56" s="13">
        <f t="shared" si="45"/>
        <v>0</v>
      </c>
      <c r="AB56" s="13">
        <f t="shared" si="45"/>
        <v>0</v>
      </c>
      <c r="AC56" s="13">
        <f t="shared" si="45"/>
        <v>0</v>
      </c>
      <c r="AD56" s="13">
        <f t="shared" si="45"/>
        <v>0</v>
      </c>
      <c r="AE56" s="13">
        <f t="shared" si="45"/>
        <v>0</v>
      </c>
      <c r="AF56" s="137"/>
      <c r="AG56" s="15"/>
      <c r="AH56" s="15"/>
      <c r="AI56" s="15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</row>
    <row r="57" spans="1:62" ht="18.75" x14ac:dyDescent="0.3">
      <c r="A57" s="22" t="s">
        <v>26</v>
      </c>
      <c r="B57" s="28">
        <f t="shared" ref="B57:B59" si="46">H57+J57+L57+N57+P57+R57+T57+V57+X57+Z57+AB57+AD57</f>
        <v>0</v>
      </c>
      <c r="C57" s="29">
        <f>H57</f>
        <v>0</v>
      </c>
      <c r="D57" s="29"/>
      <c r="E57" s="28">
        <f t="shared" ref="E57:E59" si="47">I57+K57+M57+O57+Q57+S57+U57+W57+Y57+AA57+AC57+AE57</f>
        <v>0</v>
      </c>
      <c r="F57" s="24" t="e">
        <f t="shared" ref="F57:F59" si="48">E57/B57*100</f>
        <v>#DIV/0!</v>
      </c>
      <c r="G57" s="24" t="e">
        <f t="shared" ref="G57:G59" si="49">E57/C57*100</f>
        <v>#DIV/0!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7"/>
      <c r="AG57" s="15"/>
      <c r="AH57" s="15"/>
      <c r="AI57" s="15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</row>
    <row r="58" spans="1:62" ht="18.75" x14ac:dyDescent="0.3">
      <c r="A58" s="22" t="s">
        <v>27</v>
      </c>
      <c r="B58" s="28">
        <f t="shared" si="46"/>
        <v>0</v>
      </c>
      <c r="C58" s="29">
        <f>AD58</f>
        <v>0</v>
      </c>
      <c r="D58" s="28"/>
      <c r="E58" s="28">
        <f t="shared" si="47"/>
        <v>0</v>
      </c>
      <c r="F58" s="24" t="e">
        <f t="shared" si="48"/>
        <v>#DIV/0!</v>
      </c>
      <c r="G58" s="24" t="e">
        <f t="shared" si="49"/>
        <v>#DIV/0!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7"/>
      <c r="AG58" s="15"/>
      <c r="AH58" s="15"/>
      <c r="AI58" s="15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</row>
    <row r="59" spans="1:62" ht="18.75" x14ac:dyDescent="0.3">
      <c r="A59" s="22" t="s">
        <v>28</v>
      </c>
      <c r="B59" s="28">
        <f t="shared" si="46"/>
        <v>0</v>
      </c>
      <c r="C59" s="29">
        <f t="shared" ref="C59" si="50">H59</f>
        <v>0</v>
      </c>
      <c r="D59" s="29"/>
      <c r="E59" s="28">
        <f t="shared" si="47"/>
        <v>0</v>
      </c>
      <c r="F59" s="24" t="e">
        <f t="shared" si="48"/>
        <v>#DIV/0!</v>
      </c>
      <c r="G59" s="24" t="e">
        <f t="shared" si="49"/>
        <v>#DIV/0!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7"/>
      <c r="AG59" s="15"/>
      <c r="AH59" s="15"/>
      <c r="AI59" s="15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</row>
    <row r="60" spans="1:62" ht="18.75" x14ac:dyDescent="0.3">
      <c r="A60" s="22" t="s">
        <v>29</v>
      </c>
      <c r="B60" s="28">
        <f>H60+J60+L60+N60+P60+R60+T60+V60+X60+Z60+AB60+AD60</f>
        <v>0</v>
      </c>
      <c r="C60" s="28">
        <f>H60+J60+L60+N60+P60+R60+T60+V60+X60+Z60+AB60</f>
        <v>0</v>
      </c>
      <c r="D60" s="29">
        <f>E60</f>
        <v>0</v>
      </c>
      <c r="E60" s="31">
        <f>I60+K60+M60+O60+Q60+S60+U60+W60+Y60+AA60+AC60+AE60</f>
        <v>0</v>
      </c>
      <c r="F60" s="25" t="e">
        <f>E60/B60*100</f>
        <v>#DIV/0!</v>
      </c>
      <c r="G60" s="25" t="e">
        <f>E60/C60*100</f>
        <v>#DIV/0!</v>
      </c>
      <c r="H60" s="7"/>
      <c r="I60" s="7"/>
      <c r="J60" s="8"/>
      <c r="K60" s="7"/>
      <c r="L60" s="8"/>
      <c r="M60" s="1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3"/>
      <c r="AF60" s="138"/>
      <c r="AG60" s="15"/>
      <c r="AH60" s="15"/>
      <c r="AI60" s="15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1:62" ht="20.25" x14ac:dyDescent="0.25">
      <c r="A61" s="118" t="s">
        <v>56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20"/>
      <c r="AF61" s="32"/>
      <c r="AG61" s="15"/>
      <c r="AH61" s="15"/>
      <c r="AI61" s="15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1:62" ht="18.75" x14ac:dyDescent="0.3">
      <c r="A62" s="19" t="s">
        <v>25</v>
      </c>
      <c r="B62" s="20">
        <f>H62+J62+L62+N62+P62+R62+T62+V62+X62+Z62+AB62+AD62</f>
        <v>84761.3</v>
      </c>
      <c r="C62" s="27">
        <f>SUM(C63:C66)</f>
        <v>20095.900000000001</v>
      </c>
      <c r="D62" s="27">
        <f t="shared" ref="D62:E62" si="51">SUM(D63:D66)</f>
        <v>20060.3</v>
      </c>
      <c r="E62" s="27">
        <f t="shared" si="51"/>
        <v>20060.3</v>
      </c>
      <c r="F62" s="21">
        <f>E62/B62*100</f>
        <v>23.666814926151439</v>
      </c>
      <c r="G62" s="21">
        <f>E62/C62*100</f>
        <v>99.822849436949809</v>
      </c>
      <c r="H62" s="13">
        <f>SUM(H63:H66)</f>
        <v>9271.6</v>
      </c>
      <c r="I62" s="13">
        <f t="shared" ref="I62:AE62" si="52">SUM(I63:I66)</f>
        <v>9236</v>
      </c>
      <c r="J62" s="13">
        <f t="shared" si="52"/>
        <v>10824.3</v>
      </c>
      <c r="K62" s="13">
        <f t="shared" si="52"/>
        <v>10824.3</v>
      </c>
      <c r="L62" s="13">
        <f t="shared" si="52"/>
        <v>7041.7</v>
      </c>
      <c r="M62" s="13">
        <f t="shared" si="52"/>
        <v>0</v>
      </c>
      <c r="N62" s="13">
        <f t="shared" si="52"/>
        <v>13729.4</v>
      </c>
      <c r="O62" s="13">
        <f t="shared" si="52"/>
        <v>0</v>
      </c>
      <c r="P62" s="13">
        <f t="shared" si="52"/>
        <v>8816.4</v>
      </c>
      <c r="Q62" s="13">
        <f t="shared" si="52"/>
        <v>0</v>
      </c>
      <c r="R62" s="13">
        <f t="shared" si="52"/>
        <v>7875.1</v>
      </c>
      <c r="S62" s="13">
        <f t="shared" si="52"/>
        <v>0</v>
      </c>
      <c r="T62" s="13">
        <f t="shared" si="52"/>
        <v>6210.3</v>
      </c>
      <c r="U62" s="13">
        <f t="shared" si="52"/>
        <v>0</v>
      </c>
      <c r="V62" s="13">
        <f t="shared" si="52"/>
        <v>5131.8</v>
      </c>
      <c r="W62" s="13">
        <f t="shared" si="52"/>
        <v>0</v>
      </c>
      <c r="X62" s="13">
        <f t="shared" si="52"/>
        <v>5086.8999999999996</v>
      </c>
      <c r="Y62" s="13">
        <f t="shared" si="52"/>
        <v>0</v>
      </c>
      <c r="Z62" s="13">
        <f t="shared" si="52"/>
        <v>4180.1000000000004</v>
      </c>
      <c r="AA62" s="13">
        <f t="shared" si="52"/>
        <v>0</v>
      </c>
      <c r="AB62" s="13">
        <f t="shared" si="52"/>
        <v>3296.8</v>
      </c>
      <c r="AC62" s="13">
        <f t="shared" si="52"/>
        <v>0</v>
      </c>
      <c r="AD62" s="13">
        <f t="shared" si="52"/>
        <v>3296.9</v>
      </c>
      <c r="AE62" s="13">
        <f t="shared" si="52"/>
        <v>0</v>
      </c>
      <c r="AF62" s="32"/>
      <c r="AG62" s="15"/>
      <c r="AH62" s="15"/>
      <c r="AI62" s="15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1:62" ht="18.75" x14ac:dyDescent="0.3">
      <c r="A63" s="22" t="s">
        <v>26</v>
      </c>
      <c r="B63" s="28">
        <f t="shared" ref="B63:E66" si="53">B69</f>
        <v>0</v>
      </c>
      <c r="C63" s="28">
        <f t="shared" si="53"/>
        <v>0</v>
      </c>
      <c r="D63" s="28">
        <f t="shared" si="53"/>
        <v>0</v>
      </c>
      <c r="E63" s="28">
        <f t="shared" si="53"/>
        <v>0</v>
      </c>
      <c r="F63" s="24" t="e">
        <f>E63/B63*100</f>
        <v>#DIV/0!</v>
      </c>
      <c r="G63" s="24" t="e">
        <f>E63/C63*100</f>
        <v>#DIV/0!</v>
      </c>
      <c r="H63" s="28">
        <f>H69</f>
        <v>0</v>
      </c>
      <c r="I63" s="28">
        <f t="shared" ref="I63:AE66" si="54">I69</f>
        <v>0</v>
      </c>
      <c r="J63" s="28">
        <f t="shared" si="54"/>
        <v>0</v>
      </c>
      <c r="K63" s="28">
        <f t="shared" si="54"/>
        <v>0</v>
      </c>
      <c r="L63" s="28">
        <f t="shared" si="54"/>
        <v>0</v>
      </c>
      <c r="M63" s="28">
        <f t="shared" si="54"/>
        <v>0</v>
      </c>
      <c r="N63" s="28">
        <f t="shared" si="54"/>
        <v>0</v>
      </c>
      <c r="O63" s="28">
        <f t="shared" si="54"/>
        <v>0</v>
      </c>
      <c r="P63" s="28">
        <f t="shared" si="54"/>
        <v>0</v>
      </c>
      <c r="Q63" s="28">
        <f t="shared" si="54"/>
        <v>0</v>
      </c>
      <c r="R63" s="28">
        <f t="shared" si="54"/>
        <v>0</v>
      </c>
      <c r="S63" s="28">
        <f t="shared" si="54"/>
        <v>0</v>
      </c>
      <c r="T63" s="28">
        <f t="shared" si="54"/>
        <v>0</v>
      </c>
      <c r="U63" s="28">
        <f t="shared" si="54"/>
        <v>0</v>
      </c>
      <c r="V63" s="28">
        <f t="shared" si="54"/>
        <v>0</v>
      </c>
      <c r="W63" s="28">
        <f t="shared" si="54"/>
        <v>0</v>
      </c>
      <c r="X63" s="28">
        <f t="shared" si="54"/>
        <v>0</v>
      </c>
      <c r="Y63" s="28">
        <f t="shared" si="54"/>
        <v>0</v>
      </c>
      <c r="Z63" s="28">
        <f t="shared" si="54"/>
        <v>0</v>
      </c>
      <c r="AA63" s="28">
        <f t="shared" si="54"/>
        <v>0</v>
      </c>
      <c r="AB63" s="28">
        <f t="shared" si="54"/>
        <v>0</v>
      </c>
      <c r="AC63" s="28">
        <f t="shared" si="54"/>
        <v>0</v>
      </c>
      <c r="AD63" s="28">
        <f t="shared" si="54"/>
        <v>0</v>
      </c>
      <c r="AE63" s="28">
        <f t="shared" si="54"/>
        <v>0</v>
      </c>
      <c r="AF63" s="32"/>
      <c r="AG63" s="15"/>
      <c r="AH63" s="15"/>
      <c r="AI63" s="15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62" ht="18.75" x14ac:dyDescent="0.3">
      <c r="A64" s="22" t="s">
        <v>27</v>
      </c>
      <c r="B64" s="28">
        <f t="shared" si="53"/>
        <v>84761.3</v>
      </c>
      <c r="C64" s="28">
        <f>C70</f>
        <v>20095.900000000001</v>
      </c>
      <c r="D64" s="28">
        <f t="shared" si="53"/>
        <v>20060.3</v>
      </c>
      <c r="E64" s="28">
        <f t="shared" si="53"/>
        <v>20060.3</v>
      </c>
      <c r="F64" s="25">
        <f>E64/B64*100</f>
        <v>23.666814926151439</v>
      </c>
      <c r="G64" s="25">
        <f>E64/C64*100</f>
        <v>99.822849436949809</v>
      </c>
      <c r="H64" s="28">
        <f t="shared" ref="H64:W66" si="55">H70</f>
        <v>9271.6</v>
      </c>
      <c r="I64" s="28">
        <f t="shared" si="55"/>
        <v>9236</v>
      </c>
      <c r="J64" s="28">
        <f t="shared" si="55"/>
        <v>10824.3</v>
      </c>
      <c r="K64" s="28">
        <f t="shared" si="55"/>
        <v>10824.3</v>
      </c>
      <c r="L64" s="28">
        <f t="shared" si="55"/>
        <v>7041.7</v>
      </c>
      <c r="M64" s="28">
        <f t="shared" si="55"/>
        <v>0</v>
      </c>
      <c r="N64" s="28">
        <f t="shared" si="55"/>
        <v>13729.4</v>
      </c>
      <c r="O64" s="28">
        <f t="shared" si="55"/>
        <v>0</v>
      </c>
      <c r="P64" s="28">
        <f t="shared" si="55"/>
        <v>8816.4</v>
      </c>
      <c r="Q64" s="28">
        <f t="shared" si="55"/>
        <v>0</v>
      </c>
      <c r="R64" s="28">
        <f t="shared" si="55"/>
        <v>7875.1</v>
      </c>
      <c r="S64" s="28">
        <f t="shared" si="55"/>
        <v>0</v>
      </c>
      <c r="T64" s="28">
        <f t="shared" si="55"/>
        <v>6210.3</v>
      </c>
      <c r="U64" s="28">
        <f t="shared" si="55"/>
        <v>0</v>
      </c>
      <c r="V64" s="28">
        <f t="shared" si="55"/>
        <v>5131.8</v>
      </c>
      <c r="W64" s="28">
        <f t="shared" si="55"/>
        <v>0</v>
      </c>
      <c r="X64" s="28">
        <f t="shared" si="54"/>
        <v>5086.8999999999996</v>
      </c>
      <c r="Y64" s="28">
        <f t="shared" si="54"/>
        <v>0</v>
      </c>
      <c r="Z64" s="28">
        <f t="shared" si="54"/>
        <v>4180.1000000000004</v>
      </c>
      <c r="AA64" s="28">
        <f t="shared" si="54"/>
        <v>0</v>
      </c>
      <c r="AB64" s="28">
        <f t="shared" si="54"/>
        <v>3296.8</v>
      </c>
      <c r="AC64" s="28">
        <f t="shared" si="54"/>
        <v>0</v>
      </c>
      <c r="AD64" s="28">
        <f t="shared" si="54"/>
        <v>3296.9</v>
      </c>
      <c r="AE64" s="28">
        <f t="shared" si="54"/>
        <v>0</v>
      </c>
      <c r="AF64" s="32"/>
      <c r="AG64" s="15"/>
      <c r="AH64" s="15"/>
      <c r="AI64" s="15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62" ht="18.75" x14ac:dyDescent="0.3">
      <c r="A65" s="22" t="s">
        <v>28</v>
      </c>
      <c r="B65" s="28">
        <f t="shared" si="53"/>
        <v>0</v>
      </c>
      <c r="C65" s="28">
        <f t="shared" si="53"/>
        <v>0</v>
      </c>
      <c r="D65" s="28">
        <f t="shared" si="53"/>
        <v>0</v>
      </c>
      <c r="E65" s="28">
        <f t="shared" si="53"/>
        <v>0</v>
      </c>
      <c r="F65" s="24" t="e">
        <f t="shared" ref="F65:F66" si="56">E65/B65*100</f>
        <v>#DIV/0!</v>
      </c>
      <c r="G65" s="24" t="e">
        <f t="shared" ref="G65:G66" si="57">E65/C65*100</f>
        <v>#DIV/0!</v>
      </c>
      <c r="H65" s="28">
        <f t="shared" si="55"/>
        <v>0</v>
      </c>
      <c r="I65" s="28">
        <f t="shared" si="54"/>
        <v>0</v>
      </c>
      <c r="J65" s="28">
        <f t="shared" si="54"/>
        <v>0</v>
      </c>
      <c r="K65" s="28">
        <f t="shared" si="54"/>
        <v>0</v>
      </c>
      <c r="L65" s="28">
        <f t="shared" si="54"/>
        <v>0</v>
      </c>
      <c r="M65" s="28">
        <f t="shared" si="54"/>
        <v>0</v>
      </c>
      <c r="N65" s="28">
        <f t="shared" si="54"/>
        <v>0</v>
      </c>
      <c r="O65" s="28">
        <f t="shared" si="54"/>
        <v>0</v>
      </c>
      <c r="P65" s="28">
        <f t="shared" si="54"/>
        <v>0</v>
      </c>
      <c r="Q65" s="28">
        <f t="shared" si="54"/>
        <v>0</v>
      </c>
      <c r="R65" s="28">
        <f t="shared" si="54"/>
        <v>0</v>
      </c>
      <c r="S65" s="28">
        <f t="shared" si="54"/>
        <v>0</v>
      </c>
      <c r="T65" s="28">
        <f t="shared" si="54"/>
        <v>0</v>
      </c>
      <c r="U65" s="28">
        <f t="shared" si="54"/>
        <v>0</v>
      </c>
      <c r="V65" s="28">
        <f t="shared" si="54"/>
        <v>0</v>
      </c>
      <c r="W65" s="28">
        <f t="shared" si="54"/>
        <v>0</v>
      </c>
      <c r="X65" s="28">
        <f t="shared" si="54"/>
        <v>0</v>
      </c>
      <c r="Y65" s="28">
        <f t="shared" si="54"/>
        <v>0</v>
      </c>
      <c r="Z65" s="28">
        <f t="shared" si="54"/>
        <v>0</v>
      </c>
      <c r="AA65" s="28">
        <f t="shared" si="54"/>
        <v>0</v>
      </c>
      <c r="AB65" s="28">
        <f t="shared" si="54"/>
        <v>0</v>
      </c>
      <c r="AC65" s="28">
        <f t="shared" si="54"/>
        <v>0</v>
      </c>
      <c r="AD65" s="28">
        <f t="shared" si="54"/>
        <v>0</v>
      </c>
      <c r="AE65" s="28">
        <f t="shared" si="54"/>
        <v>0</v>
      </c>
      <c r="AF65" s="32"/>
      <c r="AG65" s="15"/>
      <c r="AH65" s="15"/>
      <c r="AI65" s="15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</row>
    <row r="66" spans="1:62" ht="18.75" x14ac:dyDescent="0.3">
      <c r="A66" s="22" t="s">
        <v>29</v>
      </c>
      <c r="B66" s="28">
        <f t="shared" si="53"/>
        <v>0</v>
      </c>
      <c r="C66" s="28">
        <f t="shared" si="53"/>
        <v>0</v>
      </c>
      <c r="D66" s="28">
        <f t="shared" si="53"/>
        <v>0</v>
      </c>
      <c r="E66" s="28">
        <f t="shared" si="53"/>
        <v>0</v>
      </c>
      <c r="F66" s="24" t="e">
        <f t="shared" si="56"/>
        <v>#DIV/0!</v>
      </c>
      <c r="G66" s="24" t="e">
        <f t="shared" si="57"/>
        <v>#DIV/0!</v>
      </c>
      <c r="H66" s="28">
        <f t="shared" si="55"/>
        <v>0</v>
      </c>
      <c r="I66" s="28">
        <f t="shared" si="54"/>
        <v>0</v>
      </c>
      <c r="J66" s="28">
        <f t="shared" si="54"/>
        <v>0</v>
      </c>
      <c r="K66" s="28">
        <f t="shared" si="54"/>
        <v>0</v>
      </c>
      <c r="L66" s="28">
        <f t="shared" si="54"/>
        <v>0</v>
      </c>
      <c r="M66" s="28">
        <f t="shared" si="54"/>
        <v>0</v>
      </c>
      <c r="N66" s="28">
        <f t="shared" si="54"/>
        <v>0</v>
      </c>
      <c r="O66" s="28">
        <f t="shared" si="54"/>
        <v>0</v>
      </c>
      <c r="P66" s="28">
        <f t="shared" si="54"/>
        <v>0</v>
      </c>
      <c r="Q66" s="28">
        <f t="shared" si="54"/>
        <v>0</v>
      </c>
      <c r="R66" s="28">
        <f t="shared" si="54"/>
        <v>0</v>
      </c>
      <c r="S66" s="28">
        <f t="shared" si="54"/>
        <v>0</v>
      </c>
      <c r="T66" s="28">
        <f t="shared" si="54"/>
        <v>0</v>
      </c>
      <c r="U66" s="28">
        <f t="shared" si="54"/>
        <v>0</v>
      </c>
      <c r="V66" s="28">
        <f t="shared" si="54"/>
        <v>0</v>
      </c>
      <c r="W66" s="28">
        <f t="shared" si="54"/>
        <v>0</v>
      </c>
      <c r="X66" s="28">
        <f t="shared" si="54"/>
        <v>0</v>
      </c>
      <c r="Y66" s="28">
        <f t="shared" si="54"/>
        <v>0</v>
      </c>
      <c r="Z66" s="28">
        <f t="shared" si="54"/>
        <v>0</v>
      </c>
      <c r="AA66" s="28">
        <f t="shared" si="54"/>
        <v>0</v>
      </c>
      <c r="AB66" s="28">
        <f t="shared" si="54"/>
        <v>0</v>
      </c>
      <c r="AC66" s="28">
        <f t="shared" si="54"/>
        <v>0</v>
      </c>
      <c r="AD66" s="28">
        <f t="shared" si="54"/>
        <v>0</v>
      </c>
      <c r="AE66" s="28">
        <f t="shared" si="54"/>
        <v>0</v>
      </c>
      <c r="AF66" s="32"/>
      <c r="AG66" s="15"/>
      <c r="AH66" s="15"/>
      <c r="AI66" s="15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ht="18.75" x14ac:dyDescent="0.25">
      <c r="A67" s="127" t="s">
        <v>55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9"/>
      <c r="AF67" s="133" t="s">
        <v>92</v>
      </c>
      <c r="AG67" s="15"/>
      <c r="AH67" s="15"/>
      <c r="AI67" s="15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</row>
    <row r="68" spans="1:62" ht="18.75" x14ac:dyDescent="0.3">
      <c r="A68" s="19" t="s">
        <v>25</v>
      </c>
      <c r="B68" s="20">
        <f>H68+J68+L68+N68+P68+R68+T68+V68+X68+Z68+AB68+AD68</f>
        <v>84761.3</v>
      </c>
      <c r="C68" s="20">
        <f>SUM(C69:C72)</f>
        <v>20095.900000000001</v>
      </c>
      <c r="D68" s="20">
        <f t="shared" ref="D68:E68" si="58">SUM(D69:D72)</f>
        <v>20060.3</v>
      </c>
      <c r="E68" s="20">
        <f t="shared" si="58"/>
        <v>20060.3</v>
      </c>
      <c r="F68" s="21">
        <f>E68/B68*100</f>
        <v>23.666814926151439</v>
      </c>
      <c r="G68" s="21">
        <f>E68/C68*100</f>
        <v>99.822849436949809</v>
      </c>
      <c r="H68" s="13">
        <f>SUM(H69:H72)</f>
        <v>9271.6</v>
      </c>
      <c r="I68" s="13">
        <f t="shared" ref="I68:AE68" si="59">SUM(I69:I72)</f>
        <v>9236</v>
      </c>
      <c r="J68" s="13">
        <f t="shared" si="59"/>
        <v>10824.3</v>
      </c>
      <c r="K68" s="13">
        <f t="shared" si="59"/>
        <v>10824.3</v>
      </c>
      <c r="L68" s="13">
        <f t="shared" si="59"/>
        <v>7041.7</v>
      </c>
      <c r="M68" s="13">
        <f t="shared" si="59"/>
        <v>0</v>
      </c>
      <c r="N68" s="13">
        <f t="shared" si="59"/>
        <v>13729.4</v>
      </c>
      <c r="O68" s="13">
        <f t="shared" si="59"/>
        <v>0</v>
      </c>
      <c r="P68" s="13">
        <f t="shared" si="59"/>
        <v>8816.4</v>
      </c>
      <c r="Q68" s="13">
        <f t="shared" si="59"/>
        <v>0</v>
      </c>
      <c r="R68" s="13">
        <f t="shared" si="59"/>
        <v>7875.1</v>
      </c>
      <c r="S68" s="13">
        <f t="shared" si="59"/>
        <v>0</v>
      </c>
      <c r="T68" s="13">
        <f t="shared" si="59"/>
        <v>6210.3</v>
      </c>
      <c r="U68" s="13">
        <f t="shared" si="59"/>
        <v>0</v>
      </c>
      <c r="V68" s="13">
        <f t="shared" si="59"/>
        <v>5131.8</v>
      </c>
      <c r="W68" s="13">
        <f t="shared" si="59"/>
        <v>0</v>
      </c>
      <c r="X68" s="13">
        <f t="shared" si="59"/>
        <v>5086.8999999999996</v>
      </c>
      <c r="Y68" s="13">
        <f t="shared" si="59"/>
        <v>0</v>
      </c>
      <c r="Z68" s="13">
        <f t="shared" si="59"/>
        <v>4180.1000000000004</v>
      </c>
      <c r="AA68" s="13">
        <f t="shared" si="59"/>
        <v>0</v>
      </c>
      <c r="AB68" s="13">
        <f t="shared" si="59"/>
        <v>3296.8</v>
      </c>
      <c r="AC68" s="13">
        <f t="shared" si="59"/>
        <v>0</v>
      </c>
      <c r="AD68" s="13">
        <f t="shared" si="59"/>
        <v>3296.9</v>
      </c>
      <c r="AE68" s="13">
        <f t="shared" si="59"/>
        <v>0</v>
      </c>
      <c r="AF68" s="134"/>
      <c r="AG68" s="15"/>
      <c r="AH68" s="15"/>
      <c r="AI68" s="15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ht="18.75" x14ac:dyDescent="0.3">
      <c r="A69" s="22" t="s">
        <v>26</v>
      </c>
      <c r="B69" s="28">
        <f>H69+J69+L69+N69+P69+R69+T69+V69+X69+Z69+AB69+AD69</f>
        <v>0</v>
      </c>
      <c r="C69" s="29">
        <f t="shared" ref="C69:C72" si="60">H69</f>
        <v>0</v>
      </c>
      <c r="D69" s="28">
        <f>E69</f>
        <v>0</v>
      </c>
      <c r="E69" s="28">
        <f>I69+K69+M69+O69+Q69+S69+U69+W69+Y69+AA69+AC69+AE69</f>
        <v>0</v>
      </c>
      <c r="F69" s="24" t="e">
        <f>E69/B69*100</f>
        <v>#DIV/0!</v>
      </c>
      <c r="G69" s="24" t="e">
        <f>E69/C69*100</f>
        <v>#DIV/0!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134"/>
      <c r="AG69" s="15"/>
      <c r="AH69" s="15"/>
      <c r="AI69" s="15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ht="18.75" x14ac:dyDescent="0.3">
      <c r="A70" s="22" t="s">
        <v>27</v>
      </c>
      <c r="B70" s="28">
        <f>H70+J70+L70+N70+P70+R70+T70+V70+X70+Z70+AB70+AD70</f>
        <v>84761.3</v>
      </c>
      <c r="C70" s="29">
        <f>H70+J70</f>
        <v>20095.900000000001</v>
      </c>
      <c r="D70" s="29">
        <f>E70</f>
        <v>20060.3</v>
      </c>
      <c r="E70" s="28">
        <f>I70+K70+M70+O70+Q70+S70+U70+W70+Y70+AA70+AC70+AE70</f>
        <v>20060.3</v>
      </c>
      <c r="F70" s="25">
        <f>E70/B70*100</f>
        <v>23.666814926151439</v>
      </c>
      <c r="G70" s="25">
        <f>E70/C70*100</f>
        <v>99.822849436949809</v>
      </c>
      <c r="H70" s="23">
        <v>9271.6</v>
      </c>
      <c r="I70" s="23">
        <v>9236</v>
      </c>
      <c r="J70" s="23">
        <v>10824.3</v>
      </c>
      <c r="K70" s="23">
        <v>10824.3</v>
      </c>
      <c r="L70" s="23">
        <v>7041.7</v>
      </c>
      <c r="M70" s="23"/>
      <c r="N70" s="23">
        <v>13729.4</v>
      </c>
      <c r="O70" s="23"/>
      <c r="P70" s="23">
        <v>8816.4</v>
      </c>
      <c r="Q70" s="23"/>
      <c r="R70" s="23">
        <v>7875.1</v>
      </c>
      <c r="S70" s="23"/>
      <c r="T70" s="23">
        <v>6210.3</v>
      </c>
      <c r="U70" s="23"/>
      <c r="V70" s="23">
        <v>5131.8</v>
      </c>
      <c r="W70" s="23"/>
      <c r="X70" s="23">
        <v>5086.8999999999996</v>
      </c>
      <c r="Y70" s="23"/>
      <c r="Z70" s="23">
        <v>4180.1000000000004</v>
      </c>
      <c r="AA70" s="23"/>
      <c r="AB70" s="23">
        <v>3296.8</v>
      </c>
      <c r="AC70" s="23"/>
      <c r="AD70" s="23">
        <v>3296.9</v>
      </c>
      <c r="AE70" s="23"/>
      <c r="AF70" s="134"/>
      <c r="AG70" s="15">
        <f>C70-D70</f>
        <v>35.600000000002183</v>
      </c>
      <c r="AH70" s="15"/>
      <c r="AI70" s="15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ht="18.75" x14ac:dyDescent="0.3">
      <c r="A71" s="22" t="s">
        <v>28</v>
      </c>
      <c r="B71" s="28">
        <f t="shared" ref="B71:B72" si="61">H71+J71+L71+N71+P71+R71+T71+V71+X71+Z71+AB71+AD71</f>
        <v>0</v>
      </c>
      <c r="C71" s="29">
        <f t="shared" si="60"/>
        <v>0</v>
      </c>
      <c r="D71" s="29"/>
      <c r="E71" s="28">
        <f t="shared" ref="E71:E72" si="62">I71+K71+M71+O71+Q71+S71+U71+W71+Y71+AA71+AC71+AE71</f>
        <v>0</v>
      </c>
      <c r="F71" s="24" t="e">
        <f t="shared" ref="F71:F72" si="63">E71/B71*100</f>
        <v>#DIV/0!</v>
      </c>
      <c r="G71" s="24" t="e">
        <f t="shared" ref="G71:G72" si="64">E71/C71*100</f>
        <v>#DIV/0!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4"/>
      <c r="AG71" s="15"/>
      <c r="AH71" s="15"/>
      <c r="AI71" s="15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ht="18.75" x14ac:dyDescent="0.3">
      <c r="A72" s="22" t="s">
        <v>29</v>
      </c>
      <c r="B72" s="28">
        <f t="shared" si="61"/>
        <v>0</v>
      </c>
      <c r="C72" s="29">
        <f t="shared" si="60"/>
        <v>0</v>
      </c>
      <c r="D72" s="29"/>
      <c r="E72" s="28">
        <f t="shared" si="62"/>
        <v>0</v>
      </c>
      <c r="F72" s="24" t="e">
        <f t="shared" si="63"/>
        <v>#DIV/0!</v>
      </c>
      <c r="G72" s="24" t="e">
        <f t="shared" si="64"/>
        <v>#DIV/0!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5"/>
      <c r="AG72" s="15"/>
      <c r="AH72" s="15"/>
      <c r="AI72" s="15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62" ht="20.25" x14ac:dyDescent="0.25">
      <c r="A73" s="118" t="s">
        <v>57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20"/>
      <c r="AF73" s="134"/>
      <c r="AG73" s="15"/>
      <c r="AH73" s="15"/>
      <c r="AI73" s="15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ht="18.75" x14ac:dyDescent="0.3">
      <c r="A74" s="19" t="s">
        <v>25</v>
      </c>
      <c r="B74" s="27">
        <f>H74+J74+L74+N74+P74+R74+T74+V74+X74+Z74+AB74+AD74</f>
        <v>2213179.1</v>
      </c>
      <c r="C74" s="27">
        <f>SUM(C75:C78)</f>
        <v>393216.4</v>
      </c>
      <c r="D74" s="27">
        <f t="shared" ref="D74:E74" si="65">SUM(D75:D78)</f>
        <v>383992.5</v>
      </c>
      <c r="E74" s="27">
        <f t="shared" si="65"/>
        <v>383992.5</v>
      </c>
      <c r="F74" s="21">
        <f>E74/B74*100</f>
        <v>17.350267766399927</v>
      </c>
      <c r="G74" s="21">
        <f>E74/C74*100</f>
        <v>97.654243312333861</v>
      </c>
      <c r="H74" s="13">
        <f>SUM(H75:H78)</f>
        <v>162454.69999999998</v>
      </c>
      <c r="I74" s="13">
        <f t="shared" ref="I74:AE74" si="66">SUM(I75:I78)</f>
        <v>159921.80000000002</v>
      </c>
      <c r="J74" s="13">
        <f t="shared" si="66"/>
        <v>230761.69999999998</v>
      </c>
      <c r="K74" s="13">
        <f t="shared" si="66"/>
        <v>224070.7</v>
      </c>
      <c r="L74" s="13">
        <f t="shared" si="66"/>
        <v>204938.4</v>
      </c>
      <c r="M74" s="13">
        <f t="shared" si="66"/>
        <v>0</v>
      </c>
      <c r="N74" s="13">
        <f t="shared" si="66"/>
        <v>192909</v>
      </c>
      <c r="O74" s="13">
        <f t="shared" si="66"/>
        <v>0</v>
      </c>
      <c r="P74" s="13">
        <f t="shared" si="66"/>
        <v>381510.60000000003</v>
      </c>
      <c r="Q74" s="13">
        <f t="shared" si="66"/>
        <v>0</v>
      </c>
      <c r="R74" s="13">
        <f t="shared" si="66"/>
        <v>201607.1</v>
      </c>
      <c r="S74" s="13">
        <f t="shared" si="66"/>
        <v>0</v>
      </c>
      <c r="T74" s="13">
        <f t="shared" si="66"/>
        <v>140077.79999999999</v>
      </c>
      <c r="U74" s="13">
        <f t="shared" si="66"/>
        <v>0</v>
      </c>
      <c r="V74" s="13">
        <f t="shared" si="66"/>
        <v>99964.6</v>
      </c>
      <c r="W74" s="13">
        <f t="shared" si="66"/>
        <v>0</v>
      </c>
      <c r="X74" s="13">
        <f t="shared" si="66"/>
        <v>140129.19999999998</v>
      </c>
      <c r="Y74" s="13">
        <f t="shared" si="66"/>
        <v>0</v>
      </c>
      <c r="Z74" s="13">
        <f t="shared" si="66"/>
        <v>143259.29999999999</v>
      </c>
      <c r="AA74" s="13">
        <f t="shared" si="66"/>
        <v>0</v>
      </c>
      <c r="AB74" s="13">
        <f t="shared" si="66"/>
        <v>135477.6</v>
      </c>
      <c r="AC74" s="13">
        <f t="shared" si="66"/>
        <v>0</v>
      </c>
      <c r="AD74" s="13">
        <f t="shared" si="66"/>
        <v>180089.1</v>
      </c>
      <c r="AE74" s="13">
        <f t="shared" si="66"/>
        <v>0</v>
      </c>
      <c r="AF74" s="134"/>
      <c r="AG74" s="15"/>
      <c r="AH74" s="15"/>
      <c r="AI74" s="15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ht="18.75" x14ac:dyDescent="0.3">
      <c r="A75" s="22" t="s">
        <v>26</v>
      </c>
      <c r="B75" s="28">
        <f>B81+B87+B93</f>
        <v>1792398.9</v>
      </c>
      <c r="C75" s="28">
        <f>C81+C87+C93</f>
        <v>283677.2</v>
      </c>
      <c r="D75" s="28">
        <f t="shared" ref="D75:E75" si="67">D81+D87+D93</f>
        <v>275232.8</v>
      </c>
      <c r="E75" s="28">
        <f t="shared" si="67"/>
        <v>275232.8</v>
      </c>
      <c r="F75" s="24">
        <f>E75/B75*100</f>
        <v>15.355555060874003</v>
      </c>
      <c r="G75" s="24">
        <f t="shared" ref="G75:G77" si="68">E75/C75*100</f>
        <v>97.023236269957536</v>
      </c>
      <c r="H75" s="23">
        <f>H81+H87+H93</f>
        <v>105198.2</v>
      </c>
      <c r="I75" s="23">
        <f t="shared" ref="I75:AE77" si="69">I81+I87+I93</f>
        <v>102974.9</v>
      </c>
      <c r="J75" s="23">
        <f t="shared" si="69"/>
        <v>178479</v>
      </c>
      <c r="K75" s="23">
        <f t="shared" si="69"/>
        <v>172257.9</v>
      </c>
      <c r="L75" s="23">
        <f t="shared" si="69"/>
        <v>158436</v>
      </c>
      <c r="M75" s="23">
        <f t="shared" si="69"/>
        <v>0</v>
      </c>
      <c r="N75" s="23">
        <f t="shared" si="69"/>
        <v>155277.9</v>
      </c>
      <c r="O75" s="23">
        <f t="shared" si="69"/>
        <v>0</v>
      </c>
      <c r="P75" s="23">
        <f t="shared" si="69"/>
        <v>337774.7</v>
      </c>
      <c r="Q75" s="23">
        <f t="shared" si="69"/>
        <v>0</v>
      </c>
      <c r="R75" s="23">
        <f t="shared" si="69"/>
        <v>165021.70000000001</v>
      </c>
      <c r="S75" s="23">
        <f t="shared" si="69"/>
        <v>0</v>
      </c>
      <c r="T75" s="23">
        <f t="shared" si="69"/>
        <v>114533.7</v>
      </c>
      <c r="U75" s="23">
        <f t="shared" si="69"/>
        <v>0</v>
      </c>
      <c r="V75" s="23">
        <f t="shared" si="69"/>
        <v>80082.7</v>
      </c>
      <c r="W75" s="23">
        <f t="shared" si="69"/>
        <v>0</v>
      </c>
      <c r="X75" s="23">
        <f t="shared" si="69"/>
        <v>116023.7</v>
      </c>
      <c r="Y75" s="23">
        <f t="shared" si="69"/>
        <v>0</v>
      </c>
      <c r="Z75" s="23">
        <f t="shared" si="69"/>
        <v>117654.8</v>
      </c>
      <c r="AA75" s="23">
        <f t="shared" si="69"/>
        <v>0</v>
      </c>
      <c r="AB75" s="23">
        <f t="shared" si="69"/>
        <v>111321.2</v>
      </c>
      <c r="AC75" s="23">
        <f t="shared" si="69"/>
        <v>0</v>
      </c>
      <c r="AD75" s="23">
        <f t="shared" si="69"/>
        <v>152595.29999999999</v>
      </c>
      <c r="AE75" s="23">
        <f t="shared" si="69"/>
        <v>0</v>
      </c>
      <c r="AF75" s="134"/>
      <c r="AG75" s="15"/>
      <c r="AH75" s="15"/>
      <c r="AI75" s="15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ht="18.75" x14ac:dyDescent="0.3">
      <c r="A76" s="22" t="s">
        <v>27</v>
      </c>
      <c r="B76" s="28">
        <f>B82+B88+B94</f>
        <v>371877.10000000003</v>
      </c>
      <c r="C76" s="28">
        <f>C82+C88+C94</f>
        <v>101312.6</v>
      </c>
      <c r="D76" s="28">
        <f>D82+D88+D94</f>
        <v>101047.6</v>
      </c>
      <c r="E76" s="28">
        <f>E82+E88+E94</f>
        <v>101047.6</v>
      </c>
      <c r="F76" s="24">
        <f t="shared" ref="F76:F78" si="70">E76/B76*100</f>
        <v>27.172310421910893</v>
      </c>
      <c r="G76" s="24">
        <f t="shared" si="68"/>
        <v>99.73843332418673</v>
      </c>
      <c r="H76" s="23">
        <f t="shared" ref="H76:H77" si="71">H82+H88+H94</f>
        <v>53143.199999999997</v>
      </c>
      <c r="I76" s="23">
        <f t="shared" si="69"/>
        <v>53086.8</v>
      </c>
      <c r="J76" s="23">
        <f t="shared" si="69"/>
        <v>48169.4</v>
      </c>
      <c r="K76" s="23">
        <f t="shared" si="69"/>
        <v>47960.800000000003</v>
      </c>
      <c r="L76" s="23">
        <f t="shared" si="69"/>
        <v>42389.1</v>
      </c>
      <c r="M76" s="23">
        <f t="shared" si="69"/>
        <v>0</v>
      </c>
      <c r="N76" s="23">
        <f t="shared" si="69"/>
        <v>33504.5</v>
      </c>
      <c r="O76" s="23">
        <f t="shared" si="69"/>
        <v>0</v>
      </c>
      <c r="P76" s="23">
        <f t="shared" si="69"/>
        <v>36698.400000000001</v>
      </c>
      <c r="Q76" s="23">
        <f t="shared" si="69"/>
        <v>0</v>
      </c>
      <c r="R76" s="23">
        <f t="shared" si="69"/>
        <v>29076</v>
      </c>
      <c r="S76" s="23">
        <f t="shared" si="69"/>
        <v>0</v>
      </c>
      <c r="T76" s="23">
        <f t="shared" si="69"/>
        <v>24999.3</v>
      </c>
      <c r="U76" s="23">
        <f t="shared" si="69"/>
        <v>0</v>
      </c>
      <c r="V76" s="23">
        <f t="shared" si="69"/>
        <v>18878.900000000001</v>
      </c>
      <c r="W76" s="23">
        <f t="shared" si="69"/>
        <v>0</v>
      </c>
      <c r="X76" s="23">
        <f t="shared" si="69"/>
        <v>19885.599999999999</v>
      </c>
      <c r="Y76" s="23">
        <f t="shared" si="69"/>
        <v>0</v>
      </c>
      <c r="Z76" s="23">
        <f t="shared" si="69"/>
        <v>21511.200000000001</v>
      </c>
      <c r="AA76" s="23">
        <f t="shared" si="69"/>
        <v>0</v>
      </c>
      <c r="AB76" s="23">
        <f t="shared" si="69"/>
        <v>20142.900000000001</v>
      </c>
      <c r="AC76" s="23">
        <f t="shared" si="69"/>
        <v>0</v>
      </c>
      <c r="AD76" s="23">
        <f t="shared" si="69"/>
        <v>23478.6</v>
      </c>
      <c r="AE76" s="23">
        <f t="shared" si="69"/>
        <v>0</v>
      </c>
      <c r="AF76" s="134"/>
      <c r="AG76" s="15"/>
      <c r="AH76" s="15"/>
      <c r="AI76" s="15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ht="18.75" x14ac:dyDescent="0.3">
      <c r="A77" s="22" t="s">
        <v>28</v>
      </c>
      <c r="B77" s="28">
        <f t="shared" ref="B77" si="72">H77+J77+L77+N77+P77+R77+T77+V77+X77+Z77+AB77+AD77</f>
        <v>48903.1</v>
      </c>
      <c r="C77" s="29">
        <f t="shared" ref="C77:D78" si="73">C83+C89+C95</f>
        <v>8226.6</v>
      </c>
      <c r="D77" s="29">
        <f t="shared" si="73"/>
        <v>7712.1</v>
      </c>
      <c r="E77" s="28">
        <f t="shared" ref="E77:E78" si="74">I77+K77+M77+O77+Q77+S77+U77+W77+Y77+AA77+AC77+AE77</f>
        <v>7712.1</v>
      </c>
      <c r="F77" s="24">
        <f t="shared" si="70"/>
        <v>15.770165899503304</v>
      </c>
      <c r="G77" s="24">
        <f t="shared" si="68"/>
        <v>93.745897454598492</v>
      </c>
      <c r="H77" s="23">
        <f t="shared" si="71"/>
        <v>4113.3</v>
      </c>
      <c r="I77" s="23">
        <f t="shared" si="69"/>
        <v>3860.1</v>
      </c>
      <c r="J77" s="23">
        <f t="shared" si="69"/>
        <v>4113.3</v>
      </c>
      <c r="K77" s="23">
        <f t="shared" si="69"/>
        <v>3852</v>
      </c>
      <c r="L77" s="23">
        <f t="shared" si="69"/>
        <v>4113.3</v>
      </c>
      <c r="M77" s="23">
        <f t="shared" si="69"/>
        <v>0</v>
      </c>
      <c r="N77" s="23">
        <f t="shared" si="69"/>
        <v>4126.6000000000004</v>
      </c>
      <c r="O77" s="23">
        <f t="shared" si="69"/>
        <v>0</v>
      </c>
      <c r="P77" s="23">
        <f t="shared" si="69"/>
        <v>7037.5</v>
      </c>
      <c r="Q77" s="23">
        <f t="shared" si="69"/>
        <v>0</v>
      </c>
      <c r="R77" s="23">
        <f t="shared" si="69"/>
        <v>7509.4</v>
      </c>
      <c r="S77" s="23">
        <f t="shared" si="69"/>
        <v>0</v>
      </c>
      <c r="T77" s="23">
        <f t="shared" si="69"/>
        <v>544.79999999999995</v>
      </c>
      <c r="U77" s="23">
        <f t="shared" si="69"/>
        <v>0</v>
      </c>
      <c r="V77" s="23">
        <f t="shared" si="69"/>
        <v>1003</v>
      </c>
      <c r="W77" s="23">
        <f t="shared" si="69"/>
        <v>0</v>
      </c>
      <c r="X77" s="23">
        <f t="shared" si="69"/>
        <v>4219.8999999999996</v>
      </c>
      <c r="Y77" s="23">
        <f t="shared" si="69"/>
        <v>0</v>
      </c>
      <c r="Z77" s="23">
        <f t="shared" si="69"/>
        <v>4093.3</v>
      </c>
      <c r="AA77" s="23">
        <f t="shared" si="69"/>
        <v>0</v>
      </c>
      <c r="AB77" s="23">
        <f t="shared" si="69"/>
        <v>4013.5</v>
      </c>
      <c r="AC77" s="23">
        <f t="shared" si="69"/>
        <v>0</v>
      </c>
      <c r="AD77" s="23">
        <f t="shared" si="69"/>
        <v>4015.2</v>
      </c>
      <c r="AE77" s="23">
        <f t="shared" si="69"/>
        <v>0</v>
      </c>
      <c r="AF77" s="134"/>
      <c r="AG77" s="15"/>
      <c r="AH77" s="15"/>
      <c r="AI77" s="15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ht="18.75" x14ac:dyDescent="0.3">
      <c r="A78" s="22" t="s">
        <v>29</v>
      </c>
      <c r="B78" s="28">
        <f>H78+J78+L78+N78+P78+R78+T78+V78+X78+Z78+AB78+AD78</f>
        <v>0</v>
      </c>
      <c r="C78" s="29">
        <f>C84+C90+C96</f>
        <v>0</v>
      </c>
      <c r="D78" s="29">
        <f t="shared" si="73"/>
        <v>0</v>
      </c>
      <c r="E78" s="28">
        <f t="shared" si="74"/>
        <v>0</v>
      </c>
      <c r="F78" s="24" t="e">
        <f t="shared" si="70"/>
        <v>#DIV/0!</v>
      </c>
      <c r="G78" s="24" t="e">
        <f>E78/C78*100</f>
        <v>#DIV/0!</v>
      </c>
      <c r="H78" s="23">
        <f>H84+H90+H96</f>
        <v>0</v>
      </c>
      <c r="I78" s="23">
        <f t="shared" ref="I78:AE78" si="75">I84</f>
        <v>0</v>
      </c>
      <c r="J78" s="23">
        <f t="shared" si="75"/>
        <v>0</v>
      </c>
      <c r="K78" s="23">
        <f t="shared" si="75"/>
        <v>0</v>
      </c>
      <c r="L78" s="23">
        <f t="shared" si="75"/>
        <v>0</v>
      </c>
      <c r="M78" s="23">
        <f t="shared" si="75"/>
        <v>0</v>
      </c>
      <c r="N78" s="23">
        <f t="shared" si="75"/>
        <v>0</v>
      </c>
      <c r="O78" s="23">
        <f t="shared" si="75"/>
        <v>0</v>
      </c>
      <c r="P78" s="23">
        <f t="shared" si="75"/>
        <v>0</v>
      </c>
      <c r="Q78" s="23">
        <f t="shared" si="75"/>
        <v>0</v>
      </c>
      <c r="R78" s="23">
        <f t="shared" si="75"/>
        <v>0</v>
      </c>
      <c r="S78" s="23">
        <f t="shared" si="75"/>
        <v>0</v>
      </c>
      <c r="T78" s="23">
        <f t="shared" si="75"/>
        <v>0</v>
      </c>
      <c r="U78" s="23">
        <f t="shared" si="75"/>
        <v>0</v>
      </c>
      <c r="V78" s="23">
        <f t="shared" si="75"/>
        <v>0</v>
      </c>
      <c r="W78" s="23">
        <f t="shared" si="75"/>
        <v>0</v>
      </c>
      <c r="X78" s="23">
        <f t="shared" si="75"/>
        <v>0</v>
      </c>
      <c r="Y78" s="23">
        <f t="shared" si="75"/>
        <v>0</v>
      </c>
      <c r="Z78" s="23">
        <f t="shared" si="75"/>
        <v>0</v>
      </c>
      <c r="AA78" s="23">
        <f t="shared" si="75"/>
        <v>0</v>
      </c>
      <c r="AB78" s="23">
        <f t="shared" si="75"/>
        <v>0</v>
      </c>
      <c r="AC78" s="23">
        <f t="shared" si="75"/>
        <v>0</v>
      </c>
      <c r="AD78" s="23">
        <f t="shared" si="75"/>
        <v>0</v>
      </c>
      <c r="AE78" s="23">
        <f t="shared" si="75"/>
        <v>0</v>
      </c>
      <c r="AF78" s="134"/>
      <c r="AG78" s="33"/>
      <c r="AH78" s="33"/>
      <c r="AI78" s="33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</row>
    <row r="79" spans="1:62" ht="18.75" x14ac:dyDescent="0.25">
      <c r="A79" s="127" t="s">
        <v>58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9"/>
      <c r="AF79" s="134"/>
      <c r="AG79" s="15"/>
      <c r="AH79" s="15"/>
      <c r="AI79" s="15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</row>
    <row r="80" spans="1:62" ht="56.25" x14ac:dyDescent="0.3">
      <c r="A80" s="19" t="s">
        <v>25</v>
      </c>
      <c r="B80" s="27">
        <f>H80+J80+L80+N80+P80+R80+T80+V80+X80+Z80+AB80+AD80</f>
        <v>2192949.4</v>
      </c>
      <c r="C80" s="20">
        <f>SUM(C81:C84)</f>
        <v>389496.4</v>
      </c>
      <c r="D80" s="20">
        <f t="shared" ref="D80:E80" si="76">SUM(D81:D84)</f>
        <v>382081.19999999995</v>
      </c>
      <c r="E80" s="20">
        <f t="shared" si="76"/>
        <v>382081.19999999995</v>
      </c>
      <c r="F80" s="21">
        <f>E80/B80*100</f>
        <v>17.423165349825215</v>
      </c>
      <c r="G80" s="21">
        <f>E80/C80*100</f>
        <v>98.096208334659821</v>
      </c>
      <c r="H80" s="13">
        <f>SUM(H81:H84)</f>
        <v>160594.69999999998</v>
      </c>
      <c r="I80" s="13">
        <f t="shared" ref="I80:AE80" si="77">SUM(I81:I84)</f>
        <v>159921.80000000002</v>
      </c>
      <c r="J80" s="13">
        <f t="shared" si="77"/>
        <v>228901.69999999998</v>
      </c>
      <c r="K80" s="13">
        <f t="shared" si="77"/>
        <v>222159.40000000002</v>
      </c>
      <c r="L80" s="13">
        <f t="shared" si="77"/>
        <v>203078.39999999999</v>
      </c>
      <c r="M80" s="13">
        <f t="shared" si="77"/>
        <v>0</v>
      </c>
      <c r="N80" s="13">
        <f t="shared" si="77"/>
        <v>191049</v>
      </c>
      <c r="O80" s="13">
        <f t="shared" si="77"/>
        <v>0</v>
      </c>
      <c r="P80" s="13">
        <f t="shared" si="77"/>
        <v>379650.60000000003</v>
      </c>
      <c r="Q80" s="13">
        <f t="shared" si="77"/>
        <v>0</v>
      </c>
      <c r="R80" s="13">
        <f t="shared" si="77"/>
        <v>199747.1</v>
      </c>
      <c r="S80" s="13">
        <f t="shared" si="77"/>
        <v>0</v>
      </c>
      <c r="T80" s="13">
        <f t="shared" si="77"/>
        <v>138217.79999999999</v>
      </c>
      <c r="U80" s="13">
        <f t="shared" si="77"/>
        <v>0</v>
      </c>
      <c r="V80" s="13">
        <f t="shared" si="77"/>
        <v>98104.6</v>
      </c>
      <c r="W80" s="13">
        <f t="shared" si="77"/>
        <v>0</v>
      </c>
      <c r="X80" s="13">
        <f t="shared" si="77"/>
        <v>138269.19999999998</v>
      </c>
      <c r="Y80" s="13">
        <f t="shared" si="77"/>
        <v>0</v>
      </c>
      <c r="Z80" s="13">
        <f t="shared" si="77"/>
        <v>141399.29999999999</v>
      </c>
      <c r="AA80" s="13">
        <f t="shared" si="77"/>
        <v>0</v>
      </c>
      <c r="AB80" s="13">
        <f t="shared" si="77"/>
        <v>133847.9</v>
      </c>
      <c r="AC80" s="13">
        <f t="shared" si="77"/>
        <v>0</v>
      </c>
      <c r="AD80" s="13">
        <f t="shared" si="77"/>
        <v>180089.1</v>
      </c>
      <c r="AE80" s="13">
        <f t="shared" si="77"/>
        <v>0</v>
      </c>
      <c r="AF80" s="17" t="s">
        <v>100</v>
      </c>
      <c r="AG80" s="15">
        <f>C80-E80</f>
        <v>7415.2000000000698</v>
      </c>
      <c r="AH80" s="15"/>
      <c r="AI80" s="15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</row>
    <row r="81" spans="1:62" ht="18.75" x14ac:dyDescent="0.3">
      <c r="A81" s="22" t="s">
        <v>26</v>
      </c>
      <c r="B81" s="28">
        <f>H81+J81+L81+N81+P81+R81+T81+V81+X81+Z81+AB81+AD81</f>
        <v>1772169.2</v>
      </c>
      <c r="C81" s="29">
        <f>H81+J81</f>
        <v>279957.2</v>
      </c>
      <c r="D81" s="29">
        <f>E81</f>
        <v>273321.5</v>
      </c>
      <c r="E81" s="28">
        <f t="shared" ref="E81:E84" si="78">I81+K81+M81+O81+Q81+S81+U81+W81+Y81+AA81+AC81+AE81</f>
        <v>273321.5</v>
      </c>
      <c r="F81" s="24">
        <f>E81/B81*100</f>
        <v>15.422991213254356</v>
      </c>
      <c r="G81" s="24">
        <f>E81/C81*100</f>
        <v>97.629744832424379</v>
      </c>
      <c r="H81" s="23">
        <v>103338.2</v>
      </c>
      <c r="I81" s="23">
        <v>102974.9</v>
      </c>
      <c r="J81" s="23">
        <v>176619</v>
      </c>
      <c r="K81" s="23">
        <v>170346.6</v>
      </c>
      <c r="L81" s="23">
        <v>156576</v>
      </c>
      <c r="M81" s="23"/>
      <c r="N81" s="23">
        <v>153417.9</v>
      </c>
      <c r="O81" s="23"/>
      <c r="P81" s="23">
        <v>335914.7</v>
      </c>
      <c r="Q81" s="23"/>
      <c r="R81" s="23">
        <v>163161.70000000001</v>
      </c>
      <c r="S81" s="23"/>
      <c r="T81" s="23">
        <v>112673.7</v>
      </c>
      <c r="U81" s="23"/>
      <c r="V81" s="23">
        <v>78222.7</v>
      </c>
      <c r="W81" s="23"/>
      <c r="X81" s="23">
        <v>114163.7</v>
      </c>
      <c r="Y81" s="23"/>
      <c r="Z81" s="23">
        <v>115794.8</v>
      </c>
      <c r="AA81" s="23"/>
      <c r="AB81" s="23">
        <v>109691.5</v>
      </c>
      <c r="AC81" s="23"/>
      <c r="AD81" s="23">
        <v>152595.29999999999</v>
      </c>
      <c r="AE81" s="23"/>
      <c r="AF81" s="17"/>
      <c r="AG81" s="15"/>
      <c r="AH81" s="15"/>
      <c r="AI81" s="15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spans="1:62" ht="18.75" x14ac:dyDescent="0.3">
      <c r="A82" s="22" t="s">
        <v>27</v>
      </c>
      <c r="B82" s="28">
        <f t="shared" ref="B82:B83" si="79">H82+J82+L82+N82+P82+R82+T82+V82+X82+Z82+AB82+AD82</f>
        <v>371877.10000000003</v>
      </c>
      <c r="C82" s="29">
        <f t="shared" ref="C82:C84" si="80">H82+J82</f>
        <v>101312.6</v>
      </c>
      <c r="D82" s="29">
        <f>E82</f>
        <v>101047.6</v>
      </c>
      <c r="E82" s="28">
        <f t="shared" si="78"/>
        <v>101047.6</v>
      </c>
      <c r="F82" s="24">
        <f t="shared" ref="F82:F84" si="81">E82/B82*100</f>
        <v>27.172310421910893</v>
      </c>
      <c r="G82" s="24">
        <f t="shared" ref="G82:G83" si="82">E82/C82*100</f>
        <v>99.73843332418673</v>
      </c>
      <c r="H82" s="23">
        <v>53143.199999999997</v>
      </c>
      <c r="I82" s="23">
        <v>53086.8</v>
      </c>
      <c r="J82" s="23">
        <v>48169.4</v>
      </c>
      <c r="K82" s="23">
        <v>47960.800000000003</v>
      </c>
      <c r="L82" s="23">
        <v>42389.1</v>
      </c>
      <c r="M82" s="23"/>
      <c r="N82" s="23">
        <v>33504.5</v>
      </c>
      <c r="O82" s="23"/>
      <c r="P82" s="23">
        <v>36698.400000000001</v>
      </c>
      <c r="Q82" s="23"/>
      <c r="R82" s="23">
        <v>29076</v>
      </c>
      <c r="S82" s="23"/>
      <c r="T82" s="23">
        <v>24999.3</v>
      </c>
      <c r="U82" s="23"/>
      <c r="V82" s="23">
        <v>18878.900000000001</v>
      </c>
      <c r="W82" s="23"/>
      <c r="X82" s="23">
        <v>19885.599999999999</v>
      </c>
      <c r="Y82" s="23"/>
      <c r="Z82" s="23">
        <v>21511.200000000001</v>
      </c>
      <c r="AA82" s="23"/>
      <c r="AB82" s="23">
        <v>20142.900000000001</v>
      </c>
      <c r="AC82" s="23"/>
      <c r="AD82" s="23">
        <v>23478.6</v>
      </c>
      <c r="AE82" s="23"/>
      <c r="AF82" s="17"/>
      <c r="AG82" s="15"/>
      <c r="AH82" s="15"/>
      <c r="AI82" s="15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ht="18.75" x14ac:dyDescent="0.3">
      <c r="A83" s="22" t="s">
        <v>28</v>
      </c>
      <c r="B83" s="68">
        <f t="shared" si="79"/>
        <v>48903.1</v>
      </c>
      <c r="C83" s="29">
        <f t="shared" si="80"/>
        <v>8226.6</v>
      </c>
      <c r="D83" s="29">
        <f>E83</f>
        <v>7712.1</v>
      </c>
      <c r="E83" s="28">
        <f t="shared" si="78"/>
        <v>7712.1</v>
      </c>
      <c r="F83" s="24">
        <f t="shared" si="81"/>
        <v>15.770165899503304</v>
      </c>
      <c r="G83" s="24">
        <f t="shared" si="82"/>
        <v>93.745897454598492</v>
      </c>
      <c r="H83" s="23">
        <v>4113.3</v>
      </c>
      <c r="I83" s="23">
        <v>3860.1</v>
      </c>
      <c r="J83" s="23">
        <v>4113.3</v>
      </c>
      <c r="K83" s="23">
        <v>3852</v>
      </c>
      <c r="L83" s="23">
        <v>4113.3</v>
      </c>
      <c r="M83" s="23"/>
      <c r="N83" s="23">
        <v>4126.6000000000004</v>
      </c>
      <c r="O83" s="23"/>
      <c r="P83" s="23">
        <v>7037.5</v>
      </c>
      <c r="Q83" s="23"/>
      <c r="R83" s="23">
        <v>7509.4</v>
      </c>
      <c r="S83" s="23"/>
      <c r="T83" s="23">
        <v>544.79999999999995</v>
      </c>
      <c r="U83" s="23"/>
      <c r="V83" s="23">
        <v>1003</v>
      </c>
      <c r="W83" s="23"/>
      <c r="X83" s="23">
        <v>4219.8999999999996</v>
      </c>
      <c r="Y83" s="23"/>
      <c r="Z83" s="23">
        <v>4093.3</v>
      </c>
      <c r="AA83" s="23"/>
      <c r="AB83" s="23">
        <v>4013.5</v>
      </c>
      <c r="AC83" s="23"/>
      <c r="AD83" s="23">
        <v>4015.2</v>
      </c>
      <c r="AE83" s="13"/>
      <c r="AF83" s="73"/>
      <c r="AG83" s="15"/>
      <c r="AH83" s="15"/>
      <c r="AI83" s="15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ht="18.75" x14ac:dyDescent="0.3">
      <c r="A84" s="22" t="s">
        <v>29</v>
      </c>
      <c r="B84" s="68">
        <f>H84+J84+L84+N84+P84+R84+T84+V84+X84+Z84+AB84+AD84</f>
        <v>0</v>
      </c>
      <c r="C84" s="29">
        <f t="shared" si="80"/>
        <v>0</v>
      </c>
      <c r="D84" s="29">
        <f>E84</f>
        <v>0</v>
      </c>
      <c r="E84" s="28">
        <f t="shared" si="78"/>
        <v>0</v>
      </c>
      <c r="F84" s="24" t="e">
        <f t="shared" si="81"/>
        <v>#DIV/0!</v>
      </c>
      <c r="G84" s="24" t="e">
        <f>E84/C84*100</f>
        <v>#DIV/0!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23"/>
      <c r="Y84" s="23"/>
      <c r="Z84" s="23"/>
      <c r="AA84" s="23"/>
      <c r="AB84" s="23"/>
      <c r="AC84" s="23"/>
      <c r="AD84" s="23"/>
      <c r="AE84" s="13"/>
      <c r="AF84" s="17"/>
      <c r="AG84" s="15"/>
      <c r="AH84" s="15"/>
      <c r="AI84" s="15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ht="18.75" x14ac:dyDescent="0.25">
      <c r="A85" s="127" t="s">
        <v>59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9"/>
      <c r="AF85" s="73"/>
      <c r="AG85" s="15"/>
      <c r="AH85" s="15"/>
      <c r="AI85" s="15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ht="18.75" x14ac:dyDescent="0.3">
      <c r="A86" s="19" t="s">
        <v>25</v>
      </c>
      <c r="B86" s="27">
        <f>H86+J86+L86+N86+P86+R86+T86+V86+X86+Z86+AB86+AD86</f>
        <v>3840</v>
      </c>
      <c r="C86" s="35">
        <f>SUM(C87:C90)</f>
        <v>720</v>
      </c>
      <c r="D86" s="35">
        <f t="shared" ref="D86:E86" si="83">SUM(D87:D90)</f>
        <v>440</v>
      </c>
      <c r="E86" s="35">
        <f t="shared" si="83"/>
        <v>440</v>
      </c>
      <c r="F86" s="21">
        <f>E86/B86*100</f>
        <v>11.458333333333332</v>
      </c>
      <c r="G86" s="21">
        <f>E86/C86*100</f>
        <v>61.111111111111114</v>
      </c>
      <c r="H86" s="13">
        <f>SUM(H87:H90)</f>
        <v>360</v>
      </c>
      <c r="I86" s="13">
        <f t="shared" ref="I86:AE86" si="84">SUM(I87:I90)</f>
        <v>0</v>
      </c>
      <c r="J86" s="13">
        <f t="shared" si="84"/>
        <v>360</v>
      </c>
      <c r="K86" s="13">
        <f t="shared" si="84"/>
        <v>440</v>
      </c>
      <c r="L86" s="13">
        <f t="shared" si="84"/>
        <v>360</v>
      </c>
      <c r="M86" s="13">
        <f t="shared" si="84"/>
        <v>0</v>
      </c>
      <c r="N86" s="13">
        <f t="shared" si="84"/>
        <v>360</v>
      </c>
      <c r="O86" s="13">
        <f t="shared" si="84"/>
        <v>0</v>
      </c>
      <c r="P86" s="13">
        <f t="shared" si="84"/>
        <v>360</v>
      </c>
      <c r="Q86" s="13">
        <f t="shared" si="84"/>
        <v>0</v>
      </c>
      <c r="R86" s="13">
        <f t="shared" si="84"/>
        <v>360</v>
      </c>
      <c r="S86" s="13">
        <f t="shared" si="84"/>
        <v>0</v>
      </c>
      <c r="T86" s="13">
        <f t="shared" si="84"/>
        <v>360</v>
      </c>
      <c r="U86" s="13">
        <f t="shared" si="84"/>
        <v>0</v>
      </c>
      <c r="V86" s="13">
        <f t="shared" si="84"/>
        <v>360</v>
      </c>
      <c r="W86" s="13">
        <f t="shared" si="84"/>
        <v>0</v>
      </c>
      <c r="X86" s="13">
        <f t="shared" si="84"/>
        <v>360</v>
      </c>
      <c r="Y86" s="13">
        <f t="shared" si="84"/>
        <v>0</v>
      </c>
      <c r="Z86" s="13">
        <f t="shared" si="84"/>
        <v>360</v>
      </c>
      <c r="AA86" s="13">
        <f t="shared" si="84"/>
        <v>0</v>
      </c>
      <c r="AB86" s="13">
        <f t="shared" si="84"/>
        <v>240</v>
      </c>
      <c r="AC86" s="13">
        <f t="shared" si="84"/>
        <v>0</v>
      </c>
      <c r="AD86" s="13">
        <f t="shared" si="84"/>
        <v>0</v>
      </c>
      <c r="AE86" s="13">
        <f t="shared" si="84"/>
        <v>0</v>
      </c>
      <c r="AF86" s="73"/>
      <c r="AG86" s="15"/>
      <c r="AH86" s="15"/>
      <c r="AI86" s="15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ht="56.25" x14ac:dyDescent="0.3">
      <c r="A87" s="22" t="s">
        <v>26</v>
      </c>
      <c r="B87" s="28">
        <f>H87+J87+L87+N87+P87+R87+T87+V87+X87+Z87+AB87+AD87</f>
        <v>3840</v>
      </c>
      <c r="C87" s="29">
        <f>H87+J87</f>
        <v>720</v>
      </c>
      <c r="D87" s="29">
        <f>E87</f>
        <v>440</v>
      </c>
      <c r="E87" s="28">
        <f t="shared" ref="E87:E90" si="85">I87+K87+M87+O87+Q87+S87+U87+W87+Y87+AA87+AC87+AE87</f>
        <v>440</v>
      </c>
      <c r="F87" s="24">
        <f>E87/B87*100</f>
        <v>11.458333333333332</v>
      </c>
      <c r="G87" s="24">
        <f>E87/C87*100</f>
        <v>61.111111111111114</v>
      </c>
      <c r="H87" s="23">
        <v>360</v>
      </c>
      <c r="I87" s="23"/>
      <c r="J87" s="23">
        <v>360</v>
      </c>
      <c r="K87" s="23">
        <v>440</v>
      </c>
      <c r="L87" s="23">
        <v>360</v>
      </c>
      <c r="M87" s="23"/>
      <c r="N87" s="23">
        <v>360</v>
      </c>
      <c r="O87" s="23"/>
      <c r="P87" s="23">
        <v>360</v>
      </c>
      <c r="Q87" s="23"/>
      <c r="R87" s="23">
        <v>360</v>
      </c>
      <c r="S87" s="23"/>
      <c r="T87" s="23">
        <v>360</v>
      </c>
      <c r="U87" s="23"/>
      <c r="V87" s="23">
        <v>360</v>
      </c>
      <c r="W87" s="23"/>
      <c r="X87" s="23">
        <v>360</v>
      </c>
      <c r="Y87" s="23"/>
      <c r="Z87" s="23">
        <v>360</v>
      </c>
      <c r="AA87" s="23"/>
      <c r="AB87" s="23">
        <v>240</v>
      </c>
      <c r="AC87" s="23"/>
      <c r="AD87" s="23"/>
      <c r="AE87" s="23"/>
      <c r="AF87" s="36" t="s">
        <v>103</v>
      </c>
      <c r="AG87" s="15">
        <f>C87-E87</f>
        <v>280</v>
      </c>
      <c r="AH87" s="15"/>
      <c r="AI87" s="15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ht="18.75" x14ac:dyDescent="0.3">
      <c r="A88" s="22" t="s">
        <v>27</v>
      </c>
      <c r="B88" s="37">
        <f t="shared" ref="B88:B90" si="86">H88+J88+L88+N88+P88+R88+T88+V88+X88+Z88+AB88+AD88</f>
        <v>0</v>
      </c>
      <c r="C88" s="29">
        <f t="shared" ref="C88:C90" si="87">H88</f>
        <v>0</v>
      </c>
      <c r="D88" s="38"/>
      <c r="E88" s="37">
        <f t="shared" si="85"/>
        <v>0</v>
      </c>
      <c r="F88" s="24" t="e">
        <f t="shared" ref="F88:F90" si="88">E88/B88*100</f>
        <v>#DIV/0!</v>
      </c>
      <c r="G88" s="24" t="e">
        <f t="shared" ref="G88:G90" si="89">E88/C88*100</f>
        <v>#DIV/0!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73"/>
      <c r="AG88" s="15"/>
      <c r="AH88" s="15"/>
      <c r="AI88" s="15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ht="18.75" x14ac:dyDescent="0.3">
      <c r="A89" s="22" t="s">
        <v>28</v>
      </c>
      <c r="B89" s="37">
        <f t="shared" si="86"/>
        <v>0</v>
      </c>
      <c r="C89" s="29">
        <f t="shared" si="87"/>
        <v>0</v>
      </c>
      <c r="D89" s="38"/>
      <c r="E89" s="37">
        <f t="shared" si="85"/>
        <v>0</v>
      </c>
      <c r="F89" s="24" t="e">
        <f t="shared" si="88"/>
        <v>#DIV/0!</v>
      </c>
      <c r="G89" s="24" t="e">
        <f t="shared" si="89"/>
        <v>#DIV/0!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73"/>
      <c r="AG89" s="15"/>
      <c r="AH89" s="15"/>
      <c r="AI89" s="15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ht="18.75" x14ac:dyDescent="0.3">
      <c r="A90" s="22" t="s">
        <v>29</v>
      </c>
      <c r="B90" s="37">
        <f t="shared" si="86"/>
        <v>0</v>
      </c>
      <c r="C90" s="29">
        <f t="shared" si="87"/>
        <v>0</v>
      </c>
      <c r="D90" s="38"/>
      <c r="E90" s="37">
        <f t="shared" si="85"/>
        <v>0</v>
      </c>
      <c r="F90" s="24" t="e">
        <f t="shared" si="88"/>
        <v>#DIV/0!</v>
      </c>
      <c r="G90" s="24" t="e">
        <f t="shared" si="89"/>
        <v>#DIV/0!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73"/>
      <c r="AG90" s="15"/>
      <c r="AH90" s="15"/>
      <c r="AI90" s="15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ht="18.75" x14ac:dyDescent="0.25">
      <c r="A91" s="127" t="s">
        <v>60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9"/>
      <c r="AF91" s="73"/>
      <c r="AG91" s="15"/>
      <c r="AH91" s="15"/>
      <c r="AI91" s="15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ht="18.75" x14ac:dyDescent="0.3">
      <c r="A92" s="19" t="s">
        <v>25</v>
      </c>
      <c r="B92" s="27">
        <f>H92+J92+L92+N92+P92+R92+T92+V92+X92+Z92+AB92+AD92</f>
        <v>16389.7</v>
      </c>
      <c r="C92" s="35">
        <f>SUM(C93:C96)</f>
        <v>3000</v>
      </c>
      <c r="D92" s="35">
        <f t="shared" ref="D92:E92" si="90">SUM(D93:D96)</f>
        <v>1471.3</v>
      </c>
      <c r="E92" s="35">
        <f t="shared" si="90"/>
        <v>1471.3</v>
      </c>
      <c r="F92" s="21">
        <f>E92/B92*100</f>
        <v>8.9769794444071564</v>
      </c>
      <c r="G92" s="21">
        <f>E92/C92*100</f>
        <v>49.043333333333337</v>
      </c>
      <c r="H92" s="13">
        <f>SUM(H93:H96)</f>
        <v>1500</v>
      </c>
      <c r="I92" s="13">
        <f t="shared" ref="I92:AE92" si="91">SUM(I93:I96)</f>
        <v>0</v>
      </c>
      <c r="J92" s="13">
        <f t="shared" si="91"/>
        <v>1500</v>
      </c>
      <c r="K92" s="13">
        <f t="shared" si="91"/>
        <v>1471.3</v>
      </c>
      <c r="L92" s="13">
        <f t="shared" si="91"/>
        <v>1500</v>
      </c>
      <c r="M92" s="13">
        <f t="shared" si="91"/>
        <v>0</v>
      </c>
      <c r="N92" s="13">
        <f t="shared" si="91"/>
        <v>1500</v>
      </c>
      <c r="O92" s="13">
        <f t="shared" si="91"/>
        <v>0</v>
      </c>
      <c r="P92" s="13">
        <f t="shared" si="91"/>
        <v>1500</v>
      </c>
      <c r="Q92" s="13">
        <f t="shared" si="91"/>
        <v>0</v>
      </c>
      <c r="R92" s="13">
        <f t="shared" si="91"/>
        <v>1500</v>
      </c>
      <c r="S92" s="13">
        <f t="shared" si="91"/>
        <v>0</v>
      </c>
      <c r="T92" s="13">
        <f t="shared" si="91"/>
        <v>1500</v>
      </c>
      <c r="U92" s="13">
        <f t="shared" si="91"/>
        <v>0</v>
      </c>
      <c r="V92" s="13">
        <f t="shared" si="91"/>
        <v>1500</v>
      </c>
      <c r="W92" s="13">
        <f t="shared" si="91"/>
        <v>0</v>
      </c>
      <c r="X92" s="13">
        <f t="shared" si="91"/>
        <v>1500</v>
      </c>
      <c r="Y92" s="13">
        <f t="shared" si="91"/>
        <v>0</v>
      </c>
      <c r="Z92" s="13">
        <f t="shared" si="91"/>
        <v>1500</v>
      </c>
      <c r="AA92" s="13">
        <f t="shared" si="91"/>
        <v>0</v>
      </c>
      <c r="AB92" s="13">
        <f t="shared" si="91"/>
        <v>1389.7</v>
      </c>
      <c r="AC92" s="13">
        <f t="shared" si="91"/>
        <v>0</v>
      </c>
      <c r="AD92" s="13">
        <f t="shared" si="91"/>
        <v>0</v>
      </c>
      <c r="AE92" s="13">
        <f t="shared" si="91"/>
        <v>0</v>
      </c>
      <c r="AF92" s="73"/>
      <c r="AG92" s="15"/>
      <c r="AH92" s="15"/>
      <c r="AI92" s="15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ht="99" customHeight="1" x14ac:dyDescent="0.3">
      <c r="A93" s="22" t="s">
        <v>26</v>
      </c>
      <c r="B93" s="28">
        <f>H93+J93+L93+N93+P93+R93+T93+V93+X93+Z93+AB93+AD93</f>
        <v>16389.7</v>
      </c>
      <c r="C93" s="29">
        <f>H93+J93</f>
        <v>3000</v>
      </c>
      <c r="D93" s="29">
        <f>E93</f>
        <v>1471.3</v>
      </c>
      <c r="E93" s="28">
        <f t="shared" ref="E93:E96" si="92">I93+K93+M93+O93+Q93+S93+U93+W93+Y93+AA93+AC93+AE93</f>
        <v>1471.3</v>
      </c>
      <c r="F93" s="24">
        <f>E93/B93*100</f>
        <v>8.9769794444071564</v>
      </c>
      <c r="G93" s="24">
        <f>E93/C93*100</f>
        <v>49.043333333333337</v>
      </c>
      <c r="H93" s="23">
        <v>1500</v>
      </c>
      <c r="I93" s="23"/>
      <c r="J93" s="23">
        <v>1500</v>
      </c>
      <c r="K93" s="23">
        <v>1471.3</v>
      </c>
      <c r="L93" s="23">
        <v>1500</v>
      </c>
      <c r="M93" s="23"/>
      <c r="N93" s="23">
        <v>1500</v>
      </c>
      <c r="O93" s="23"/>
      <c r="P93" s="23">
        <v>1500</v>
      </c>
      <c r="Q93" s="23"/>
      <c r="R93" s="23">
        <v>1500</v>
      </c>
      <c r="S93" s="23"/>
      <c r="T93" s="23">
        <v>1500</v>
      </c>
      <c r="U93" s="23"/>
      <c r="V93" s="23">
        <v>1500</v>
      </c>
      <c r="W93" s="23"/>
      <c r="X93" s="23">
        <v>1500</v>
      </c>
      <c r="Y93" s="23"/>
      <c r="Z93" s="23">
        <v>1500</v>
      </c>
      <c r="AA93" s="23"/>
      <c r="AB93" s="23">
        <v>1389.7</v>
      </c>
      <c r="AC93" s="23"/>
      <c r="AD93" s="23"/>
      <c r="AE93" s="23"/>
      <c r="AF93" s="36" t="s">
        <v>93</v>
      </c>
      <c r="AG93" s="15">
        <f t="shared" ref="AG93" si="93">C93-E93</f>
        <v>1528.7</v>
      </c>
      <c r="AH93" s="15"/>
      <c r="AI93" s="15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ht="18.75" x14ac:dyDescent="0.3">
      <c r="A94" s="22" t="s">
        <v>27</v>
      </c>
      <c r="B94" s="37">
        <f t="shared" ref="B94:B96" si="94">H94+J94+L94+N94+P94+R94+T94+V94+X94+Z94+AB94+AD94</f>
        <v>0</v>
      </c>
      <c r="C94" s="29">
        <f t="shared" ref="C94:C96" si="95">H94</f>
        <v>0</v>
      </c>
      <c r="D94" s="38"/>
      <c r="E94" s="37">
        <f t="shared" si="92"/>
        <v>0</v>
      </c>
      <c r="F94" s="24" t="e">
        <f t="shared" ref="F94:F96" si="96">E94/B94*100</f>
        <v>#DIV/0!</v>
      </c>
      <c r="G94" s="24" t="e">
        <f t="shared" ref="G94:G96" si="97">E94/C94*100</f>
        <v>#DIV/0!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73"/>
      <c r="AG94" s="15"/>
      <c r="AH94" s="15"/>
      <c r="AI94" s="15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ht="18.75" x14ac:dyDescent="0.3">
      <c r="A95" s="22" t="s">
        <v>28</v>
      </c>
      <c r="B95" s="37">
        <f t="shared" si="94"/>
        <v>0</v>
      </c>
      <c r="C95" s="29">
        <f t="shared" si="95"/>
        <v>0</v>
      </c>
      <c r="D95" s="38"/>
      <c r="E95" s="37">
        <f t="shared" si="92"/>
        <v>0</v>
      </c>
      <c r="F95" s="24" t="e">
        <f t="shared" si="96"/>
        <v>#DIV/0!</v>
      </c>
      <c r="G95" s="24" t="e">
        <f t="shared" si="97"/>
        <v>#DIV/0!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73"/>
      <c r="AG95" s="15"/>
      <c r="AH95" s="15"/>
      <c r="AI95" s="15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ht="18.75" x14ac:dyDescent="0.3">
      <c r="A96" s="22" t="s">
        <v>29</v>
      </c>
      <c r="B96" s="37">
        <f t="shared" si="94"/>
        <v>0</v>
      </c>
      <c r="C96" s="29">
        <f t="shared" si="95"/>
        <v>0</v>
      </c>
      <c r="D96" s="38"/>
      <c r="E96" s="37">
        <f t="shared" si="92"/>
        <v>0</v>
      </c>
      <c r="F96" s="24" t="e">
        <f t="shared" si="96"/>
        <v>#DIV/0!</v>
      </c>
      <c r="G96" s="24" t="e">
        <f t="shared" si="97"/>
        <v>#DIV/0!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73"/>
      <c r="AG96" s="15"/>
      <c r="AH96" s="15"/>
      <c r="AI96" s="15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ht="20.25" x14ac:dyDescent="0.25">
      <c r="A97" s="118" t="s">
        <v>61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20"/>
      <c r="AF97" s="73"/>
      <c r="AG97" s="15"/>
      <c r="AH97" s="15"/>
      <c r="AI97" s="1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ht="120.75" customHeight="1" x14ac:dyDescent="0.3">
      <c r="A98" s="19" t="s">
        <v>25</v>
      </c>
      <c r="B98" s="13">
        <f>B99+B100+B102+B103</f>
        <v>42571.5</v>
      </c>
      <c r="C98" s="13">
        <f t="shared" ref="C98:E98" si="98">C99+C100+C102+C103</f>
        <v>0</v>
      </c>
      <c r="D98" s="13">
        <f t="shared" si="98"/>
        <v>0</v>
      </c>
      <c r="E98" s="13">
        <f t="shared" si="98"/>
        <v>0</v>
      </c>
      <c r="F98" s="21">
        <f>E98/B98*100</f>
        <v>0</v>
      </c>
      <c r="G98" s="21" t="e">
        <f>E98/C98*100</f>
        <v>#DIV/0!</v>
      </c>
      <c r="H98" s="13">
        <f>H99+H100+H102+H103</f>
        <v>0</v>
      </c>
      <c r="I98" s="13">
        <f t="shared" ref="I98:AE98" si="99">I99+I100+I102+I103</f>
        <v>0</v>
      </c>
      <c r="J98" s="13">
        <f t="shared" si="99"/>
        <v>0</v>
      </c>
      <c r="K98" s="13">
        <f t="shared" si="99"/>
        <v>0</v>
      </c>
      <c r="L98" s="13">
        <f t="shared" si="99"/>
        <v>0</v>
      </c>
      <c r="M98" s="13">
        <f t="shared" si="99"/>
        <v>0</v>
      </c>
      <c r="N98" s="13">
        <f t="shared" si="99"/>
        <v>3.1</v>
      </c>
      <c r="O98" s="13">
        <f t="shared" si="99"/>
        <v>0</v>
      </c>
      <c r="P98" s="13">
        <f t="shared" si="99"/>
        <v>416.7</v>
      </c>
      <c r="Q98" s="13">
        <f t="shared" si="99"/>
        <v>0</v>
      </c>
      <c r="R98" s="13">
        <f t="shared" si="99"/>
        <v>8630.5</v>
      </c>
      <c r="S98" s="13">
        <f t="shared" si="99"/>
        <v>0</v>
      </c>
      <c r="T98" s="13">
        <f t="shared" si="99"/>
        <v>6528.4000000000005</v>
      </c>
      <c r="U98" s="13">
        <f t="shared" si="99"/>
        <v>0</v>
      </c>
      <c r="V98" s="13">
        <f t="shared" si="99"/>
        <v>3020.6000000000004</v>
      </c>
      <c r="W98" s="13">
        <f t="shared" si="99"/>
        <v>0</v>
      </c>
      <c r="X98" s="13">
        <f t="shared" si="99"/>
        <v>466.8</v>
      </c>
      <c r="Y98" s="13">
        <f t="shared" si="99"/>
        <v>0</v>
      </c>
      <c r="Z98" s="13">
        <f t="shared" si="99"/>
        <v>90.2</v>
      </c>
      <c r="AA98" s="13">
        <f t="shared" si="99"/>
        <v>0</v>
      </c>
      <c r="AB98" s="13">
        <f t="shared" si="99"/>
        <v>0</v>
      </c>
      <c r="AC98" s="13">
        <f t="shared" si="99"/>
        <v>0</v>
      </c>
      <c r="AD98" s="13">
        <f t="shared" si="99"/>
        <v>23415.200000000001</v>
      </c>
      <c r="AE98" s="13">
        <f t="shared" si="99"/>
        <v>0</v>
      </c>
      <c r="AF98" s="32" t="s">
        <v>96</v>
      </c>
      <c r="AG98" s="15"/>
      <c r="AH98" s="15"/>
      <c r="AI98" s="15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ht="18.75" x14ac:dyDescent="0.3">
      <c r="A99" s="22" t="s">
        <v>26</v>
      </c>
      <c r="B99" s="28">
        <f t="shared" ref="B99:E100" si="100">B106+B113+B120</f>
        <v>22809.200000000001</v>
      </c>
      <c r="C99" s="28">
        <f t="shared" si="100"/>
        <v>0</v>
      </c>
      <c r="D99" s="28">
        <f t="shared" si="100"/>
        <v>0</v>
      </c>
      <c r="E99" s="28">
        <f t="shared" si="100"/>
        <v>0</v>
      </c>
      <c r="F99" s="24">
        <f t="shared" ref="F99:F103" si="101">E99/B99*100</f>
        <v>0</v>
      </c>
      <c r="G99" s="24" t="e">
        <f t="shared" ref="G99:G103" si="102">E99/C99*100</f>
        <v>#DIV/0!</v>
      </c>
      <c r="H99" s="28">
        <f>H106+H113+H120</f>
        <v>0</v>
      </c>
      <c r="I99" s="28">
        <f t="shared" ref="I99:AE100" si="103">I106+I113+I120</f>
        <v>0</v>
      </c>
      <c r="J99" s="28">
        <f t="shared" si="103"/>
        <v>0</v>
      </c>
      <c r="K99" s="28">
        <f t="shared" si="103"/>
        <v>0</v>
      </c>
      <c r="L99" s="28">
        <f t="shared" si="103"/>
        <v>0</v>
      </c>
      <c r="M99" s="28">
        <f t="shared" si="103"/>
        <v>0</v>
      </c>
      <c r="N99" s="28">
        <f t="shared" si="103"/>
        <v>0</v>
      </c>
      <c r="O99" s="28">
        <f t="shared" si="103"/>
        <v>0</v>
      </c>
      <c r="P99" s="28">
        <f t="shared" si="103"/>
        <v>0</v>
      </c>
      <c r="Q99" s="28">
        <f t="shared" si="103"/>
        <v>0</v>
      </c>
      <c r="R99" s="28">
        <f t="shared" si="103"/>
        <v>5113.8</v>
      </c>
      <c r="S99" s="28">
        <f t="shared" si="103"/>
        <v>0</v>
      </c>
      <c r="T99" s="28">
        <f t="shared" si="103"/>
        <v>5393.1</v>
      </c>
      <c r="U99" s="28">
        <f t="shared" si="103"/>
        <v>0</v>
      </c>
      <c r="V99" s="28">
        <f t="shared" si="103"/>
        <v>2725.8</v>
      </c>
      <c r="W99" s="28">
        <f t="shared" si="103"/>
        <v>0</v>
      </c>
      <c r="X99" s="28">
        <f t="shared" si="103"/>
        <v>0</v>
      </c>
      <c r="Y99" s="28">
        <f t="shared" si="103"/>
        <v>0</v>
      </c>
      <c r="Z99" s="28">
        <f t="shared" si="103"/>
        <v>0</v>
      </c>
      <c r="AA99" s="28">
        <f t="shared" si="103"/>
        <v>0</v>
      </c>
      <c r="AB99" s="28">
        <f t="shared" si="103"/>
        <v>0</v>
      </c>
      <c r="AC99" s="28">
        <f t="shared" si="103"/>
        <v>0</v>
      </c>
      <c r="AD99" s="28">
        <f t="shared" si="103"/>
        <v>9576.5</v>
      </c>
      <c r="AE99" s="28">
        <f t="shared" si="103"/>
        <v>0</v>
      </c>
      <c r="AF99" s="32"/>
      <c r="AG99" s="15"/>
      <c r="AH99" s="15"/>
      <c r="AI99" s="15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ht="18.75" x14ac:dyDescent="0.3">
      <c r="A100" s="22" t="s">
        <v>27</v>
      </c>
      <c r="B100" s="28">
        <f t="shared" si="100"/>
        <v>19762.3</v>
      </c>
      <c r="C100" s="28">
        <f t="shared" si="100"/>
        <v>0</v>
      </c>
      <c r="D100" s="28">
        <f t="shared" si="100"/>
        <v>0</v>
      </c>
      <c r="E100" s="28">
        <f t="shared" si="100"/>
        <v>0</v>
      </c>
      <c r="F100" s="24">
        <f t="shared" si="101"/>
        <v>0</v>
      </c>
      <c r="G100" s="24" t="e">
        <f t="shared" si="102"/>
        <v>#DIV/0!</v>
      </c>
      <c r="H100" s="28">
        <f>H107+H114+H121</f>
        <v>0</v>
      </c>
      <c r="I100" s="28">
        <f t="shared" si="103"/>
        <v>0</v>
      </c>
      <c r="J100" s="28">
        <f t="shared" si="103"/>
        <v>0</v>
      </c>
      <c r="K100" s="28">
        <f t="shared" si="103"/>
        <v>0</v>
      </c>
      <c r="L100" s="28">
        <f t="shared" si="103"/>
        <v>0</v>
      </c>
      <c r="M100" s="28">
        <f t="shared" si="103"/>
        <v>0</v>
      </c>
      <c r="N100" s="28">
        <f t="shared" si="103"/>
        <v>3.1</v>
      </c>
      <c r="O100" s="28">
        <f t="shared" si="103"/>
        <v>0</v>
      </c>
      <c r="P100" s="28">
        <f t="shared" si="103"/>
        <v>416.7</v>
      </c>
      <c r="Q100" s="28">
        <f t="shared" si="103"/>
        <v>0</v>
      </c>
      <c r="R100" s="28">
        <f t="shared" si="103"/>
        <v>3516.7000000000003</v>
      </c>
      <c r="S100" s="28">
        <f t="shared" si="103"/>
        <v>0</v>
      </c>
      <c r="T100" s="28">
        <f t="shared" si="103"/>
        <v>1135.3</v>
      </c>
      <c r="U100" s="28">
        <f t="shared" si="103"/>
        <v>0</v>
      </c>
      <c r="V100" s="28">
        <f t="shared" si="103"/>
        <v>294.8</v>
      </c>
      <c r="W100" s="28">
        <f t="shared" si="103"/>
        <v>0</v>
      </c>
      <c r="X100" s="28">
        <f t="shared" si="103"/>
        <v>466.8</v>
      </c>
      <c r="Y100" s="28">
        <f t="shared" si="103"/>
        <v>0</v>
      </c>
      <c r="Z100" s="28">
        <f t="shared" si="103"/>
        <v>90.2</v>
      </c>
      <c r="AA100" s="28">
        <f t="shared" si="103"/>
        <v>0</v>
      </c>
      <c r="AB100" s="28">
        <f t="shared" si="103"/>
        <v>0</v>
      </c>
      <c r="AC100" s="28">
        <f t="shared" si="103"/>
        <v>0</v>
      </c>
      <c r="AD100" s="28">
        <f t="shared" si="103"/>
        <v>13838.7</v>
      </c>
      <c r="AE100" s="28">
        <f t="shared" si="103"/>
        <v>0</v>
      </c>
      <c r="AF100" s="32"/>
      <c r="AG100" s="15"/>
      <c r="AH100" s="15"/>
      <c r="AI100" s="15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62" ht="37.5" x14ac:dyDescent="0.3">
      <c r="A101" s="22" t="s">
        <v>30</v>
      </c>
      <c r="B101" s="28">
        <f t="shared" ref="B101:E101" si="104">B108+B115</f>
        <v>3222.8</v>
      </c>
      <c r="C101" s="28">
        <f t="shared" si="104"/>
        <v>0</v>
      </c>
      <c r="D101" s="28">
        <f t="shared" si="104"/>
        <v>0</v>
      </c>
      <c r="E101" s="28">
        <f t="shared" si="104"/>
        <v>0</v>
      </c>
      <c r="F101" s="24">
        <f t="shared" si="101"/>
        <v>0</v>
      </c>
      <c r="G101" s="24" t="e">
        <f t="shared" si="102"/>
        <v>#DIV/0!</v>
      </c>
      <c r="H101" s="28">
        <f>H108+H115</f>
        <v>0</v>
      </c>
      <c r="I101" s="28">
        <f t="shared" ref="I101:AE101" si="105">I108+I115</f>
        <v>0</v>
      </c>
      <c r="J101" s="28">
        <f t="shared" si="105"/>
        <v>0</v>
      </c>
      <c r="K101" s="28">
        <f t="shared" si="105"/>
        <v>0</v>
      </c>
      <c r="L101" s="28">
        <f t="shared" si="105"/>
        <v>0</v>
      </c>
      <c r="M101" s="28">
        <f t="shared" si="105"/>
        <v>0</v>
      </c>
      <c r="N101" s="28">
        <f t="shared" si="105"/>
        <v>0</v>
      </c>
      <c r="O101" s="28">
        <f t="shared" si="105"/>
        <v>0</v>
      </c>
      <c r="P101" s="28">
        <f t="shared" si="105"/>
        <v>0</v>
      </c>
      <c r="Q101" s="28">
        <f t="shared" si="105"/>
        <v>0</v>
      </c>
      <c r="R101" s="28">
        <f t="shared" si="105"/>
        <v>0</v>
      </c>
      <c r="S101" s="28">
        <f t="shared" si="105"/>
        <v>0</v>
      </c>
      <c r="T101" s="28">
        <f t="shared" si="105"/>
        <v>182</v>
      </c>
      <c r="U101" s="28">
        <f t="shared" si="105"/>
        <v>0</v>
      </c>
      <c r="V101" s="28">
        <f t="shared" si="105"/>
        <v>0</v>
      </c>
      <c r="W101" s="28">
        <f t="shared" si="105"/>
        <v>0</v>
      </c>
      <c r="X101" s="28">
        <f t="shared" si="105"/>
        <v>0</v>
      </c>
      <c r="Y101" s="28">
        <f t="shared" si="105"/>
        <v>0</v>
      </c>
      <c r="Z101" s="28">
        <f t="shared" si="105"/>
        <v>0</v>
      </c>
      <c r="AA101" s="28">
        <f t="shared" si="105"/>
        <v>0</v>
      </c>
      <c r="AB101" s="28">
        <f t="shared" si="105"/>
        <v>0</v>
      </c>
      <c r="AC101" s="28">
        <f t="shared" si="105"/>
        <v>0</v>
      </c>
      <c r="AD101" s="28">
        <f t="shared" si="105"/>
        <v>3040.8</v>
      </c>
      <c r="AE101" s="28">
        <f t="shared" si="105"/>
        <v>0</v>
      </c>
      <c r="AF101" s="32"/>
      <c r="AG101" s="15"/>
      <c r="AH101" s="15"/>
      <c r="AI101" s="15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62" ht="18.75" x14ac:dyDescent="0.3">
      <c r="A102" s="22" t="s">
        <v>28</v>
      </c>
      <c r="B102" s="28">
        <f t="shared" ref="B102:E103" si="106">B109+B116+B122</f>
        <v>0</v>
      </c>
      <c r="C102" s="28">
        <f t="shared" si="106"/>
        <v>0</v>
      </c>
      <c r="D102" s="28">
        <f t="shared" si="106"/>
        <v>0</v>
      </c>
      <c r="E102" s="28">
        <f t="shared" si="106"/>
        <v>0</v>
      </c>
      <c r="F102" s="24" t="e">
        <f t="shared" si="101"/>
        <v>#DIV/0!</v>
      </c>
      <c r="G102" s="24" t="e">
        <f t="shared" si="102"/>
        <v>#DIV/0!</v>
      </c>
      <c r="H102" s="28">
        <f>H109+H116+H122</f>
        <v>0</v>
      </c>
      <c r="I102" s="28">
        <f t="shared" ref="I102:AE103" si="107">I109+I116+I122</f>
        <v>0</v>
      </c>
      <c r="J102" s="28">
        <f t="shared" si="107"/>
        <v>0</v>
      </c>
      <c r="K102" s="28">
        <f t="shared" si="107"/>
        <v>0</v>
      </c>
      <c r="L102" s="28">
        <f t="shared" si="107"/>
        <v>0</v>
      </c>
      <c r="M102" s="28">
        <f t="shared" si="107"/>
        <v>0</v>
      </c>
      <c r="N102" s="28">
        <f t="shared" si="107"/>
        <v>0</v>
      </c>
      <c r="O102" s="28">
        <f t="shared" si="107"/>
        <v>0</v>
      </c>
      <c r="P102" s="28">
        <f t="shared" si="107"/>
        <v>0</v>
      </c>
      <c r="Q102" s="28">
        <f t="shared" si="107"/>
        <v>0</v>
      </c>
      <c r="R102" s="28">
        <f t="shared" si="107"/>
        <v>0</v>
      </c>
      <c r="S102" s="28">
        <f t="shared" si="107"/>
        <v>0</v>
      </c>
      <c r="T102" s="28">
        <f t="shared" si="107"/>
        <v>0</v>
      </c>
      <c r="U102" s="28">
        <f t="shared" si="107"/>
        <v>0</v>
      </c>
      <c r="V102" s="28">
        <f t="shared" si="107"/>
        <v>0</v>
      </c>
      <c r="W102" s="28">
        <f t="shared" si="107"/>
        <v>0</v>
      </c>
      <c r="X102" s="28">
        <f t="shared" si="107"/>
        <v>0</v>
      </c>
      <c r="Y102" s="28">
        <f t="shared" si="107"/>
        <v>0</v>
      </c>
      <c r="Z102" s="28">
        <f t="shared" si="107"/>
        <v>0</v>
      </c>
      <c r="AA102" s="28">
        <f t="shared" si="107"/>
        <v>0</v>
      </c>
      <c r="AB102" s="28">
        <f t="shared" si="107"/>
        <v>0</v>
      </c>
      <c r="AC102" s="28">
        <f t="shared" si="107"/>
        <v>0</v>
      </c>
      <c r="AD102" s="28">
        <f t="shared" si="107"/>
        <v>0</v>
      </c>
      <c r="AE102" s="28">
        <f t="shared" si="107"/>
        <v>0</v>
      </c>
      <c r="AF102" s="32"/>
      <c r="AG102" s="15"/>
      <c r="AH102" s="15"/>
      <c r="AI102" s="15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</row>
    <row r="103" spans="1:62" ht="18.75" x14ac:dyDescent="0.3">
      <c r="A103" s="22" t="s">
        <v>29</v>
      </c>
      <c r="B103" s="28">
        <f t="shared" si="106"/>
        <v>0</v>
      </c>
      <c r="C103" s="28">
        <f t="shared" si="106"/>
        <v>0</v>
      </c>
      <c r="D103" s="28">
        <f t="shared" si="106"/>
        <v>0</v>
      </c>
      <c r="E103" s="28">
        <f t="shared" si="106"/>
        <v>0</v>
      </c>
      <c r="F103" s="24" t="e">
        <f t="shared" si="101"/>
        <v>#DIV/0!</v>
      </c>
      <c r="G103" s="24" t="e">
        <f t="shared" si="102"/>
        <v>#DIV/0!</v>
      </c>
      <c r="H103" s="28">
        <f>H110+H117+H123</f>
        <v>0</v>
      </c>
      <c r="I103" s="28">
        <f t="shared" si="107"/>
        <v>0</v>
      </c>
      <c r="J103" s="28">
        <f t="shared" si="107"/>
        <v>0</v>
      </c>
      <c r="K103" s="28">
        <f t="shared" si="107"/>
        <v>0</v>
      </c>
      <c r="L103" s="28">
        <f t="shared" si="107"/>
        <v>0</v>
      </c>
      <c r="M103" s="28">
        <f t="shared" si="107"/>
        <v>0</v>
      </c>
      <c r="N103" s="28">
        <f t="shared" si="107"/>
        <v>0</v>
      </c>
      <c r="O103" s="28">
        <f t="shared" si="107"/>
        <v>0</v>
      </c>
      <c r="P103" s="28">
        <f t="shared" si="107"/>
        <v>0</v>
      </c>
      <c r="Q103" s="28">
        <f t="shared" si="107"/>
        <v>0</v>
      </c>
      <c r="R103" s="28">
        <f t="shared" si="107"/>
        <v>0</v>
      </c>
      <c r="S103" s="28">
        <f t="shared" si="107"/>
        <v>0</v>
      </c>
      <c r="T103" s="28">
        <f t="shared" si="107"/>
        <v>0</v>
      </c>
      <c r="U103" s="28">
        <f t="shared" si="107"/>
        <v>0</v>
      </c>
      <c r="V103" s="28">
        <f t="shared" si="107"/>
        <v>0</v>
      </c>
      <c r="W103" s="28">
        <f t="shared" si="107"/>
        <v>0</v>
      </c>
      <c r="X103" s="28">
        <f t="shared" si="107"/>
        <v>0</v>
      </c>
      <c r="Y103" s="28">
        <f t="shared" si="107"/>
        <v>0</v>
      </c>
      <c r="Z103" s="28">
        <f t="shared" si="107"/>
        <v>0</v>
      </c>
      <c r="AA103" s="28">
        <f t="shared" si="107"/>
        <v>0</v>
      </c>
      <c r="AB103" s="28">
        <f t="shared" si="107"/>
        <v>0</v>
      </c>
      <c r="AC103" s="28">
        <f t="shared" si="107"/>
        <v>0</v>
      </c>
      <c r="AD103" s="28">
        <f t="shared" si="107"/>
        <v>0</v>
      </c>
      <c r="AE103" s="28">
        <f t="shared" si="107"/>
        <v>0</v>
      </c>
      <c r="AF103" s="32"/>
      <c r="AG103" s="15"/>
      <c r="AH103" s="15"/>
      <c r="AI103" s="15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</row>
    <row r="104" spans="1:62" ht="61.5" customHeight="1" x14ac:dyDescent="0.25">
      <c r="A104" s="127" t="s">
        <v>62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9"/>
      <c r="AF104" s="133"/>
      <c r="AG104" s="15"/>
      <c r="AH104" s="15"/>
      <c r="AI104" s="15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</row>
    <row r="105" spans="1:62" ht="18.75" x14ac:dyDescent="0.3">
      <c r="A105" s="19" t="s">
        <v>25</v>
      </c>
      <c r="B105" s="27">
        <f>H105+J105+L105+N105+P105+R105+T105+V105+X105+Z105+AB105+AD105</f>
        <v>39294.699999999997</v>
      </c>
      <c r="C105" s="13">
        <f t="shared" ref="C105:E105" si="108">C106+C107+C109+C110</f>
        <v>0</v>
      </c>
      <c r="D105" s="13">
        <f t="shared" si="108"/>
        <v>0</v>
      </c>
      <c r="E105" s="13">
        <f t="shared" si="108"/>
        <v>0</v>
      </c>
      <c r="F105" s="21">
        <f>E105/B105*100</f>
        <v>0</v>
      </c>
      <c r="G105" s="21" t="e">
        <f>E105/C105*100</f>
        <v>#DIV/0!</v>
      </c>
      <c r="H105" s="13">
        <f>H106+H107+H109+H110</f>
        <v>0</v>
      </c>
      <c r="I105" s="13">
        <f t="shared" ref="I105:AE105" si="109">I106+I107+I109+I110</f>
        <v>0</v>
      </c>
      <c r="J105" s="13">
        <f t="shared" si="109"/>
        <v>0</v>
      </c>
      <c r="K105" s="13">
        <f t="shared" si="109"/>
        <v>0</v>
      </c>
      <c r="L105" s="13">
        <f t="shared" si="109"/>
        <v>0</v>
      </c>
      <c r="M105" s="13">
        <f t="shared" si="109"/>
        <v>0</v>
      </c>
      <c r="N105" s="13">
        <f t="shared" si="109"/>
        <v>0</v>
      </c>
      <c r="O105" s="13">
        <f t="shared" si="109"/>
        <v>0</v>
      </c>
      <c r="P105" s="13">
        <f t="shared" si="109"/>
        <v>0</v>
      </c>
      <c r="Q105" s="13">
        <f t="shared" si="109"/>
        <v>0</v>
      </c>
      <c r="R105" s="13">
        <f t="shared" si="109"/>
        <v>7672.1</v>
      </c>
      <c r="S105" s="13">
        <f t="shared" si="109"/>
        <v>0</v>
      </c>
      <c r="T105" s="13">
        <f t="shared" si="109"/>
        <v>5391.4000000000005</v>
      </c>
      <c r="U105" s="13">
        <f t="shared" si="109"/>
        <v>0</v>
      </c>
      <c r="V105" s="13">
        <f t="shared" si="109"/>
        <v>2725.8</v>
      </c>
      <c r="W105" s="13">
        <f t="shared" si="109"/>
        <v>0</v>
      </c>
      <c r="X105" s="13">
        <f t="shared" si="109"/>
        <v>0</v>
      </c>
      <c r="Y105" s="13">
        <f t="shared" si="109"/>
        <v>0</v>
      </c>
      <c r="Z105" s="13">
        <f t="shared" si="109"/>
        <v>90.2</v>
      </c>
      <c r="AA105" s="13">
        <f t="shared" si="109"/>
        <v>0</v>
      </c>
      <c r="AB105" s="13">
        <f t="shared" si="109"/>
        <v>0</v>
      </c>
      <c r="AC105" s="13">
        <f t="shared" si="109"/>
        <v>0</v>
      </c>
      <c r="AD105" s="13">
        <f t="shared" si="109"/>
        <v>23415.200000000001</v>
      </c>
      <c r="AE105" s="13">
        <f t="shared" si="109"/>
        <v>0</v>
      </c>
      <c r="AF105" s="134"/>
      <c r="AG105" s="15"/>
      <c r="AH105" s="15"/>
      <c r="AI105" s="15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</row>
    <row r="106" spans="1:62" ht="18.75" x14ac:dyDescent="0.3">
      <c r="A106" s="22" t="s">
        <v>26</v>
      </c>
      <c r="B106" s="28">
        <f>H106+J106+L106+N106+P106+R106+T106+V106+X106+Z106+AB106+AD106</f>
        <v>22263.4</v>
      </c>
      <c r="C106" s="29">
        <f t="shared" ref="C106:C110" si="110">H106</f>
        <v>0</v>
      </c>
      <c r="D106" s="29">
        <f>E106</f>
        <v>0</v>
      </c>
      <c r="E106" s="28">
        <f t="shared" ref="E106:E110" si="111">I106+K106+M106+O106+Q106+S106+U106+W106+Y106+AA106+AC106+AE106</f>
        <v>0</v>
      </c>
      <c r="F106" s="24">
        <f>E106/B106*100</f>
        <v>0</v>
      </c>
      <c r="G106" s="24" t="e">
        <f>E106/C106*100</f>
        <v>#DIV/0!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>
        <v>5113.8</v>
      </c>
      <c r="S106" s="23"/>
      <c r="T106" s="23">
        <v>4847.3</v>
      </c>
      <c r="U106" s="23"/>
      <c r="V106" s="23">
        <v>2725.8</v>
      </c>
      <c r="W106" s="23"/>
      <c r="X106" s="23"/>
      <c r="Y106" s="23"/>
      <c r="Z106" s="23"/>
      <c r="AA106" s="23"/>
      <c r="AB106" s="23"/>
      <c r="AC106" s="23"/>
      <c r="AD106" s="23">
        <v>9576.5</v>
      </c>
      <c r="AE106" s="23"/>
      <c r="AF106" s="134"/>
      <c r="AG106" s="15"/>
      <c r="AH106" s="15"/>
      <c r="AI106" s="15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</row>
    <row r="107" spans="1:62" ht="18.75" x14ac:dyDescent="0.3">
      <c r="A107" s="22" t="s">
        <v>27</v>
      </c>
      <c r="B107" s="28">
        <f t="shared" ref="B107:B110" si="112">H107+J107+L107+N107+P107+R107+T107+V107+X107+Z107+AB107+AD107</f>
        <v>17031.3</v>
      </c>
      <c r="C107" s="29">
        <f t="shared" si="110"/>
        <v>0</v>
      </c>
      <c r="D107" s="29">
        <f>E107</f>
        <v>0</v>
      </c>
      <c r="E107" s="28">
        <f t="shared" si="111"/>
        <v>0</v>
      </c>
      <c r="F107" s="24">
        <f t="shared" ref="F107:F110" si="113">E107/B107*100</f>
        <v>0</v>
      </c>
      <c r="G107" s="24" t="e">
        <f>E107/C107*100</f>
        <v>#DIV/0!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>
        <v>2558.3000000000002</v>
      </c>
      <c r="S107" s="23"/>
      <c r="T107" s="23">
        <v>544.1</v>
      </c>
      <c r="U107" s="23"/>
      <c r="V107" s="23"/>
      <c r="W107" s="23"/>
      <c r="X107" s="23"/>
      <c r="Y107" s="23"/>
      <c r="Z107" s="23">
        <v>90.2</v>
      </c>
      <c r="AA107" s="23"/>
      <c r="AB107" s="23"/>
      <c r="AC107" s="23"/>
      <c r="AD107" s="23">
        <v>13838.7</v>
      </c>
      <c r="AE107" s="23"/>
      <c r="AF107" s="134"/>
      <c r="AG107" s="15"/>
      <c r="AH107" s="15"/>
      <c r="AI107" s="15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</row>
    <row r="108" spans="1:62" ht="37.5" x14ac:dyDescent="0.3">
      <c r="A108" s="22" t="s">
        <v>30</v>
      </c>
      <c r="B108" s="28">
        <f>H108+J108+L108+N108+P108+R108+T108+V108+X108+Z108+AB108+AD108</f>
        <v>3040.8</v>
      </c>
      <c r="C108" s="29">
        <f t="shared" si="110"/>
        <v>0</v>
      </c>
      <c r="D108" s="28">
        <f>E108</f>
        <v>0</v>
      </c>
      <c r="E108" s="28">
        <f t="shared" si="111"/>
        <v>0</v>
      </c>
      <c r="F108" s="24">
        <f t="shared" si="113"/>
        <v>0</v>
      </c>
      <c r="G108" s="24" t="e">
        <f t="shared" ref="G108:G110" si="114">E108/C108*100</f>
        <v>#DIV/0!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>
        <v>3040.8</v>
      </c>
      <c r="AE108" s="23"/>
      <c r="AF108" s="134"/>
      <c r="AG108" s="15"/>
      <c r="AH108" s="15"/>
      <c r="AI108" s="15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</row>
    <row r="109" spans="1:62" ht="18.75" x14ac:dyDescent="0.3">
      <c r="A109" s="22" t="s">
        <v>28</v>
      </c>
      <c r="B109" s="28">
        <f t="shared" si="112"/>
        <v>0</v>
      </c>
      <c r="C109" s="29">
        <f t="shared" si="110"/>
        <v>0</v>
      </c>
      <c r="D109" s="29"/>
      <c r="E109" s="28">
        <f t="shared" si="111"/>
        <v>0</v>
      </c>
      <c r="F109" s="24" t="e">
        <f t="shared" si="113"/>
        <v>#DIV/0!</v>
      </c>
      <c r="G109" s="24" t="e">
        <f t="shared" si="114"/>
        <v>#DIV/0!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4"/>
      <c r="AG109" s="15"/>
      <c r="AH109" s="15"/>
      <c r="AI109" s="15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</row>
    <row r="110" spans="1:62" ht="18.75" x14ac:dyDescent="0.3">
      <c r="A110" s="22" t="s">
        <v>29</v>
      </c>
      <c r="B110" s="28">
        <f t="shared" si="112"/>
        <v>0</v>
      </c>
      <c r="C110" s="29">
        <f t="shared" si="110"/>
        <v>0</v>
      </c>
      <c r="D110" s="29">
        <f>E110</f>
        <v>0</v>
      </c>
      <c r="E110" s="28">
        <f t="shared" si="111"/>
        <v>0</v>
      </c>
      <c r="F110" s="24" t="e">
        <f t="shared" si="113"/>
        <v>#DIV/0!</v>
      </c>
      <c r="G110" s="24" t="e">
        <f t="shared" si="114"/>
        <v>#DIV/0!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4"/>
      <c r="AG110" s="15"/>
      <c r="AH110" s="15"/>
      <c r="AI110" s="15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</row>
    <row r="111" spans="1:62" ht="57" customHeight="1" x14ac:dyDescent="0.25">
      <c r="A111" s="127" t="s">
        <v>63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9"/>
      <c r="AF111" s="73"/>
      <c r="AG111" s="15"/>
      <c r="AH111" s="15"/>
      <c r="AI111" s="15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</row>
    <row r="112" spans="1:62" ht="18.75" x14ac:dyDescent="0.3">
      <c r="A112" s="19" t="s">
        <v>25</v>
      </c>
      <c r="B112" s="27">
        <f>H112+J112+L112+N112+P112+R112+T112+V112+X112+Z112+AB112+AD112</f>
        <v>1457.1</v>
      </c>
      <c r="C112" s="13">
        <f t="shared" ref="C112:E112" si="115">C113+C114+C116+C117</f>
        <v>0</v>
      </c>
      <c r="D112" s="13">
        <f t="shared" si="115"/>
        <v>0</v>
      </c>
      <c r="E112" s="13">
        <f t="shared" si="115"/>
        <v>0</v>
      </c>
      <c r="F112" s="21">
        <f>E112/B112*100</f>
        <v>0</v>
      </c>
      <c r="G112" s="21" t="e">
        <f>E112/C112*100</f>
        <v>#DIV/0!</v>
      </c>
      <c r="H112" s="13">
        <f>H113+H114+H116+H117</f>
        <v>0</v>
      </c>
      <c r="I112" s="13">
        <f t="shared" ref="I112:AE112" si="116">I113+I114+I116+I117</f>
        <v>0</v>
      </c>
      <c r="J112" s="13">
        <f t="shared" si="116"/>
        <v>0</v>
      </c>
      <c r="K112" s="13">
        <f t="shared" si="116"/>
        <v>0</v>
      </c>
      <c r="L112" s="13">
        <f t="shared" si="116"/>
        <v>0</v>
      </c>
      <c r="M112" s="13">
        <f t="shared" si="116"/>
        <v>0</v>
      </c>
      <c r="N112" s="13">
        <f t="shared" si="116"/>
        <v>0</v>
      </c>
      <c r="O112" s="13">
        <f t="shared" si="116"/>
        <v>0</v>
      </c>
      <c r="P112" s="13">
        <f t="shared" si="116"/>
        <v>154</v>
      </c>
      <c r="Q112" s="13">
        <f t="shared" si="116"/>
        <v>0</v>
      </c>
      <c r="R112" s="13">
        <f t="shared" si="116"/>
        <v>481.79999999999995</v>
      </c>
      <c r="S112" s="13">
        <f t="shared" si="116"/>
        <v>0</v>
      </c>
      <c r="T112" s="13">
        <f t="shared" si="116"/>
        <v>821.3</v>
      </c>
      <c r="U112" s="13">
        <f t="shared" si="116"/>
        <v>0</v>
      </c>
      <c r="V112" s="13">
        <f t="shared" si="116"/>
        <v>0</v>
      </c>
      <c r="W112" s="13">
        <f t="shared" si="116"/>
        <v>0</v>
      </c>
      <c r="X112" s="13">
        <f t="shared" si="116"/>
        <v>0</v>
      </c>
      <c r="Y112" s="13">
        <f t="shared" si="116"/>
        <v>0</v>
      </c>
      <c r="Z112" s="13">
        <f t="shared" si="116"/>
        <v>0</v>
      </c>
      <c r="AA112" s="13">
        <f t="shared" si="116"/>
        <v>0</v>
      </c>
      <c r="AB112" s="13">
        <f t="shared" si="116"/>
        <v>0</v>
      </c>
      <c r="AC112" s="13">
        <f t="shared" si="116"/>
        <v>0</v>
      </c>
      <c r="AD112" s="13">
        <f t="shared" si="116"/>
        <v>0</v>
      </c>
      <c r="AE112" s="13">
        <f t="shared" si="116"/>
        <v>0</v>
      </c>
      <c r="AF112" s="130"/>
      <c r="AG112" s="15"/>
      <c r="AH112" s="15"/>
      <c r="AI112" s="15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</row>
    <row r="113" spans="1:62" ht="18.75" x14ac:dyDescent="0.3">
      <c r="A113" s="22" t="s">
        <v>26</v>
      </c>
      <c r="B113" s="28">
        <f>H113+J113+L113+N113+P113+R113+T113+V113+X113+Z113+AB113+AD113</f>
        <v>545.79999999999995</v>
      </c>
      <c r="C113" s="29">
        <f t="shared" ref="C113:C117" si="117">H113</f>
        <v>0</v>
      </c>
      <c r="D113" s="29">
        <f>E113</f>
        <v>0</v>
      </c>
      <c r="E113" s="28">
        <f t="shared" ref="E113:E117" si="118">I113+K113+M113+O113+Q113+S113+U113+W113+Y113+AA113+AC113+AE113</f>
        <v>0</v>
      </c>
      <c r="F113" s="24">
        <f>E113/B113*100</f>
        <v>0</v>
      </c>
      <c r="G113" s="24" t="e">
        <f>E113/C113*100</f>
        <v>#DIV/0!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f>404+141.8</f>
        <v>545.79999999999995</v>
      </c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131"/>
      <c r="AG113" s="15"/>
      <c r="AH113" s="15"/>
      <c r="AI113" s="15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</row>
    <row r="114" spans="1:62" ht="18.75" x14ac:dyDescent="0.3">
      <c r="A114" s="22" t="s">
        <v>27</v>
      </c>
      <c r="B114" s="28">
        <f>H114+J114+L114+N114+P114+R114+T114+V114+X114+Z114+AB114+AD114</f>
        <v>911.3</v>
      </c>
      <c r="C114" s="29">
        <f t="shared" si="117"/>
        <v>0</v>
      </c>
      <c r="D114" s="29">
        <f>E114</f>
        <v>0</v>
      </c>
      <c r="E114" s="28">
        <f t="shared" si="118"/>
        <v>0</v>
      </c>
      <c r="F114" s="24">
        <f t="shared" ref="F114:F117" si="119">E114/B114*100</f>
        <v>0</v>
      </c>
      <c r="G114" s="24" t="e">
        <f>E114/C114*100</f>
        <v>#DIV/0!</v>
      </c>
      <c r="H114" s="23"/>
      <c r="I114" s="23"/>
      <c r="J114" s="23"/>
      <c r="K114" s="23"/>
      <c r="L114" s="23"/>
      <c r="M114" s="23"/>
      <c r="N114" s="23"/>
      <c r="O114" s="23"/>
      <c r="P114" s="23">
        <f>145.4+8.6</f>
        <v>154</v>
      </c>
      <c r="Q114" s="23"/>
      <c r="R114" s="23">
        <f>345.9+135.9</f>
        <v>481.79999999999995</v>
      </c>
      <c r="S114" s="23"/>
      <c r="T114" s="23">
        <f>134.7+93.5+47.3</f>
        <v>275.5</v>
      </c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131"/>
      <c r="AG114" s="15"/>
      <c r="AH114" s="15"/>
      <c r="AI114" s="15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</row>
    <row r="115" spans="1:62" ht="37.5" x14ac:dyDescent="0.3">
      <c r="A115" s="22" t="s">
        <v>30</v>
      </c>
      <c r="B115" s="28">
        <f>H115+J115+L115+N115+P115+R115+T115+V115+X115+Z115+AB115+AD115</f>
        <v>182</v>
      </c>
      <c r="C115" s="29">
        <f t="shared" si="117"/>
        <v>0</v>
      </c>
      <c r="D115" s="29">
        <f>E115</f>
        <v>0</v>
      </c>
      <c r="E115" s="28">
        <f t="shared" si="118"/>
        <v>0</v>
      </c>
      <c r="F115" s="24">
        <f t="shared" si="119"/>
        <v>0</v>
      </c>
      <c r="G115" s="24" t="e">
        <f t="shared" ref="G115:G117" si="120">E115/C115*100</f>
        <v>#DIV/0!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f>134.7+47.3</f>
        <v>182</v>
      </c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131"/>
      <c r="AG115" s="15"/>
      <c r="AH115" s="15"/>
      <c r="AI115" s="1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</row>
    <row r="116" spans="1:62" ht="18.75" x14ac:dyDescent="0.3">
      <c r="A116" s="22" t="s">
        <v>28</v>
      </c>
      <c r="B116" s="28">
        <f t="shared" ref="B116:B117" si="121">H116+J116+L116+N116+P116+R116+T116+V116+X116+Z116+AB116+AD116</f>
        <v>0</v>
      </c>
      <c r="C116" s="29">
        <f t="shared" si="117"/>
        <v>0</v>
      </c>
      <c r="D116" s="29"/>
      <c r="E116" s="28">
        <f t="shared" si="118"/>
        <v>0</v>
      </c>
      <c r="F116" s="24" t="e">
        <f t="shared" si="119"/>
        <v>#DIV/0!</v>
      </c>
      <c r="G116" s="24" t="e">
        <f t="shared" si="120"/>
        <v>#DIV/0!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1"/>
      <c r="AG116" s="15"/>
      <c r="AH116" s="15"/>
      <c r="AI116" s="15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</row>
    <row r="117" spans="1:62" ht="18.75" x14ac:dyDescent="0.3">
      <c r="A117" s="22" t="s">
        <v>29</v>
      </c>
      <c r="B117" s="28">
        <f t="shared" si="121"/>
        <v>0</v>
      </c>
      <c r="C117" s="29">
        <f t="shared" si="117"/>
        <v>0</v>
      </c>
      <c r="D117" s="29">
        <f>E117</f>
        <v>0</v>
      </c>
      <c r="E117" s="28">
        <f t="shared" si="118"/>
        <v>0</v>
      </c>
      <c r="F117" s="24" t="e">
        <f t="shared" si="119"/>
        <v>#DIV/0!</v>
      </c>
      <c r="G117" s="24" t="e">
        <f t="shared" si="120"/>
        <v>#DIV/0!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2"/>
      <c r="AG117" s="15"/>
      <c r="AH117" s="15"/>
      <c r="AI117" s="15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</row>
    <row r="118" spans="1:62" ht="18.75" x14ac:dyDescent="0.25">
      <c r="A118" s="127" t="s">
        <v>64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9"/>
      <c r="AF118" s="73"/>
      <c r="AG118" s="15"/>
      <c r="AH118" s="15"/>
      <c r="AI118" s="15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</row>
    <row r="119" spans="1:62" ht="18.75" x14ac:dyDescent="0.3">
      <c r="A119" s="19" t="s">
        <v>25</v>
      </c>
      <c r="B119" s="27">
        <f>H119+J119+L119+N119+P119+R119+T119+V119+X119+Z119+AB119+AD119</f>
        <v>1819.7</v>
      </c>
      <c r="C119" s="20">
        <f>SUM(C120:C123)</f>
        <v>0</v>
      </c>
      <c r="D119" s="20">
        <f t="shared" ref="D119:E119" si="122">SUM(D120:D123)</f>
        <v>0</v>
      </c>
      <c r="E119" s="20">
        <f t="shared" si="122"/>
        <v>0</v>
      </c>
      <c r="F119" s="21">
        <f>E119/B119*100</f>
        <v>0</v>
      </c>
      <c r="G119" s="21" t="e">
        <f>E119/C119*100</f>
        <v>#DIV/0!</v>
      </c>
      <c r="H119" s="13">
        <f t="shared" ref="H119:K119" si="123">H120+H121+H122+H123</f>
        <v>0</v>
      </c>
      <c r="I119" s="13">
        <f t="shared" si="123"/>
        <v>0</v>
      </c>
      <c r="J119" s="13">
        <f t="shared" si="123"/>
        <v>0</v>
      </c>
      <c r="K119" s="13">
        <f t="shared" si="123"/>
        <v>0</v>
      </c>
      <c r="L119" s="13">
        <f>L120+L121+L122+L123</f>
        <v>0</v>
      </c>
      <c r="M119" s="13">
        <f t="shared" ref="M119:AE119" si="124">M120+M121+M122+M123</f>
        <v>0</v>
      </c>
      <c r="N119" s="13">
        <f t="shared" si="124"/>
        <v>3.1</v>
      </c>
      <c r="O119" s="13">
        <f t="shared" si="124"/>
        <v>0</v>
      </c>
      <c r="P119" s="13">
        <f t="shared" si="124"/>
        <v>262.7</v>
      </c>
      <c r="Q119" s="13">
        <f t="shared" si="124"/>
        <v>0</v>
      </c>
      <c r="R119" s="13">
        <f t="shared" si="124"/>
        <v>476.6</v>
      </c>
      <c r="S119" s="13">
        <f t="shared" si="124"/>
        <v>0</v>
      </c>
      <c r="T119" s="13">
        <f t="shared" si="124"/>
        <v>315.7</v>
      </c>
      <c r="U119" s="13">
        <f t="shared" si="124"/>
        <v>0</v>
      </c>
      <c r="V119" s="13">
        <f t="shared" si="124"/>
        <v>294.8</v>
      </c>
      <c r="W119" s="13">
        <f t="shared" si="124"/>
        <v>0</v>
      </c>
      <c r="X119" s="13">
        <f t="shared" si="124"/>
        <v>466.8</v>
      </c>
      <c r="Y119" s="13">
        <f t="shared" si="124"/>
        <v>0</v>
      </c>
      <c r="Z119" s="13">
        <f t="shared" si="124"/>
        <v>0</v>
      </c>
      <c r="AA119" s="13">
        <f t="shared" si="124"/>
        <v>0</v>
      </c>
      <c r="AB119" s="13">
        <f t="shared" si="124"/>
        <v>0</v>
      </c>
      <c r="AC119" s="13">
        <f t="shared" si="124"/>
        <v>0</v>
      </c>
      <c r="AD119" s="13">
        <f t="shared" si="124"/>
        <v>0</v>
      </c>
      <c r="AE119" s="13">
        <f t="shared" si="124"/>
        <v>0</v>
      </c>
      <c r="AF119" s="73"/>
      <c r="AG119" s="15"/>
      <c r="AH119" s="15"/>
      <c r="AI119" s="15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</row>
    <row r="120" spans="1:62" ht="18.75" x14ac:dyDescent="0.3">
      <c r="A120" s="22" t="s">
        <v>26</v>
      </c>
      <c r="B120" s="37">
        <f>H120+J120+L120+N120+P120+R120+T120+V120+X120+Z120+AB120+AD120</f>
        <v>0</v>
      </c>
      <c r="C120" s="29">
        <f t="shared" ref="C120:C123" si="125">H120</f>
        <v>0</v>
      </c>
      <c r="D120" s="37"/>
      <c r="E120" s="28">
        <f>I120+K120+M120+O120+Q120+S120+U120+W120+Y120+AA120+AC120+AE120</f>
        <v>0</v>
      </c>
      <c r="F120" s="24" t="e">
        <f>E120/B120*100</f>
        <v>#DIV/0!</v>
      </c>
      <c r="G120" s="24" t="e">
        <f>E120/C120*100</f>
        <v>#DIV/0!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73"/>
      <c r="AG120" s="15"/>
      <c r="AH120" s="15"/>
      <c r="AI120" s="15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</row>
    <row r="121" spans="1:62" ht="18.75" x14ac:dyDescent="0.3">
      <c r="A121" s="22" t="s">
        <v>27</v>
      </c>
      <c r="B121" s="28">
        <f>H121+J121+L121+N121+P121+R121+T121+V121+X121+Z121+AB121+AD121</f>
        <v>1819.7</v>
      </c>
      <c r="C121" s="29">
        <f t="shared" si="125"/>
        <v>0</v>
      </c>
      <c r="D121" s="29">
        <f>E121</f>
        <v>0</v>
      </c>
      <c r="E121" s="28">
        <f>I121+K121+M121+O121+Q121+S121+U121+W121+Y121+AA121+AC121+AE121</f>
        <v>0</v>
      </c>
      <c r="F121" s="24">
        <f>E121/B121*100</f>
        <v>0</v>
      </c>
      <c r="G121" s="24" t="e">
        <f>E121/C121*100</f>
        <v>#DIV/0!</v>
      </c>
      <c r="H121" s="23"/>
      <c r="I121" s="23"/>
      <c r="J121" s="23"/>
      <c r="K121" s="23"/>
      <c r="L121" s="23"/>
      <c r="M121" s="23"/>
      <c r="N121" s="23">
        <v>3.1</v>
      </c>
      <c r="O121" s="23"/>
      <c r="P121" s="23">
        <f>243.1+19.6</f>
        <v>262.7</v>
      </c>
      <c r="Q121" s="23"/>
      <c r="R121" s="23">
        <f>382.8+93.8</f>
        <v>476.6</v>
      </c>
      <c r="S121" s="23"/>
      <c r="T121" s="23">
        <f>251.7+64</f>
        <v>315.7</v>
      </c>
      <c r="U121" s="23"/>
      <c r="V121" s="23">
        <f>230.9+63.9</f>
        <v>294.8</v>
      </c>
      <c r="W121" s="23"/>
      <c r="X121" s="23">
        <v>466.8</v>
      </c>
      <c r="Y121" s="23"/>
      <c r="Z121" s="23"/>
      <c r="AA121" s="23"/>
      <c r="AB121" s="23"/>
      <c r="AC121" s="23"/>
      <c r="AD121" s="23"/>
      <c r="AE121" s="23"/>
      <c r="AF121" s="73"/>
      <c r="AG121" s="15"/>
      <c r="AH121" s="15"/>
      <c r="AI121" s="1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</row>
    <row r="122" spans="1:62" ht="18.75" x14ac:dyDescent="0.3">
      <c r="A122" s="22" t="s">
        <v>28</v>
      </c>
      <c r="B122" s="37">
        <f t="shared" ref="B122:B123" si="126">H122+J122+L122+N122+P122+R122+T122+V122+X122+Z122+AB122+AD122</f>
        <v>0</v>
      </c>
      <c r="C122" s="29">
        <f t="shared" si="125"/>
        <v>0</v>
      </c>
      <c r="D122" s="38"/>
      <c r="E122" s="28">
        <f t="shared" ref="E122:E123" si="127">I122+K122+M122+O122+Q122+S122+U122+W122+Y122+AA122+AC122+AE122</f>
        <v>0</v>
      </c>
      <c r="F122" s="24" t="e">
        <f t="shared" ref="F122:F123" si="128">E122/B122*100</f>
        <v>#DIV/0!</v>
      </c>
      <c r="G122" s="24" t="e">
        <f t="shared" ref="G122:G123" si="129">E122/C122*100</f>
        <v>#DIV/0!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73"/>
      <c r="AG122" s="15"/>
      <c r="AH122" s="15"/>
      <c r="AI122" s="15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</row>
    <row r="123" spans="1:62" ht="18.75" x14ac:dyDescent="0.3">
      <c r="A123" s="22" t="s">
        <v>29</v>
      </c>
      <c r="B123" s="37">
        <f t="shared" si="126"/>
        <v>0</v>
      </c>
      <c r="C123" s="29">
        <f t="shared" si="125"/>
        <v>0</v>
      </c>
      <c r="D123" s="38"/>
      <c r="E123" s="28">
        <f t="shared" si="127"/>
        <v>0</v>
      </c>
      <c r="F123" s="24" t="e">
        <f t="shared" si="128"/>
        <v>#DIV/0!</v>
      </c>
      <c r="G123" s="24" t="e">
        <f t="shared" si="129"/>
        <v>#DIV/0!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73"/>
      <c r="AG123" s="15"/>
      <c r="AH123" s="15"/>
      <c r="AI123" s="15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</row>
    <row r="124" spans="1:62" ht="56.25" x14ac:dyDescent="0.3">
      <c r="A124" s="90" t="s">
        <v>31</v>
      </c>
      <c r="B124" s="91">
        <f>H124+J124+L124+N124+P124+R124+T124+V124+X124+Z124+AB124+AD124</f>
        <v>2399798.6999999997</v>
      </c>
      <c r="C124" s="7">
        <f>C125+C126+C128+C129</f>
        <v>426210.6</v>
      </c>
      <c r="D124" s="7">
        <f t="shared" ref="D124" si="130">D125+D126+D128+D129</f>
        <v>415760.89999999997</v>
      </c>
      <c r="E124" s="7">
        <f>E125+E126+E128+E129</f>
        <v>415760.89999999997</v>
      </c>
      <c r="F124" s="26">
        <f>E124/B124*100</f>
        <v>17.324823952942385</v>
      </c>
      <c r="G124" s="26">
        <f>E124/C124*100</f>
        <v>97.548230851133212</v>
      </c>
      <c r="H124" s="7">
        <f>H125+H126+H128+H129</f>
        <v>178158.19999999998</v>
      </c>
      <c r="I124" s="7">
        <f t="shared" ref="I124:AE124" si="131">I125+I126+I128+I129</f>
        <v>175389.69999999998</v>
      </c>
      <c r="J124" s="7">
        <f t="shared" si="131"/>
        <v>248052.4</v>
      </c>
      <c r="K124" s="7">
        <f t="shared" si="131"/>
        <v>240371.20000000001</v>
      </c>
      <c r="L124" s="7">
        <f t="shared" si="131"/>
        <v>218430.5</v>
      </c>
      <c r="M124" s="7">
        <f t="shared" si="131"/>
        <v>0</v>
      </c>
      <c r="N124" s="7">
        <f t="shared" si="131"/>
        <v>212873.4</v>
      </c>
      <c r="O124" s="7">
        <f t="shared" si="131"/>
        <v>0</v>
      </c>
      <c r="P124" s="7">
        <f t="shared" si="131"/>
        <v>397175.7</v>
      </c>
      <c r="Q124" s="7">
        <f t="shared" si="131"/>
        <v>0</v>
      </c>
      <c r="R124" s="7">
        <f t="shared" si="131"/>
        <v>218397.69999999998</v>
      </c>
      <c r="S124" s="7">
        <f t="shared" si="131"/>
        <v>0</v>
      </c>
      <c r="T124" s="7">
        <f t="shared" si="131"/>
        <v>152816.5</v>
      </c>
      <c r="U124" s="7">
        <f t="shared" si="131"/>
        <v>0</v>
      </c>
      <c r="V124" s="7">
        <f t="shared" si="131"/>
        <v>108217</v>
      </c>
      <c r="W124" s="7">
        <f t="shared" si="131"/>
        <v>0</v>
      </c>
      <c r="X124" s="7">
        <f t="shared" si="131"/>
        <v>151914.9</v>
      </c>
      <c r="Y124" s="7">
        <f t="shared" si="131"/>
        <v>0</v>
      </c>
      <c r="Z124" s="7">
        <f t="shared" si="131"/>
        <v>153863</v>
      </c>
      <c r="AA124" s="7">
        <f t="shared" si="131"/>
        <v>0</v>
      </c>
      <c r="AB124" s="7">
        <f t="shared" si="131"/>
        <v>145306.29999999999</v>
      </c>
      <c r="AC124" s="7">
        <f t="shared" si="131"/>
        <v>0</v>
      </c>
      <c r="AD124" s="7">
        <f t="shared" si="131"/>
        <v>214593.1</v>
      </c>
      <c r="AE124" s="7">
        <f t="shared" si="131"/>
        <v>0</v>
      </c>
      <c r="AF124" s="44"/>
      <c r="AG124" s="15"/>
      <c r="AH124" s="15"/>
      <c r="AI124" s="15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</row>
    <row r="125" spans="1:62" ht="18.75" x14ac:dyDescent="0.3">
      <c r="A125" s="90" t="s">
        <v>26</v>
      </c>
      <c r="B125" s="92">
        <f t="shared" ref="B125:E126" si="132">B99+B75+B63+B33+B14</f>
        <v>1815208.0999999999</v>
      </c>
      <c r="C125" s="92">
        <f t="shared" si="132"/>
        <v>283677.2</v>
      </c>
      <c r="D125" s="92">
        <f t="shared" si="132"/>
        <v>275232.8</v>
      </c>
      <c r="E125" s="92">
        <f t="shared" si="132"/>
        <v>275232.8</v>
      </c>
      <c r="F125" s="26">
        <f>E125/B125*100</f>
        <v>15.162603119719442</v>
      </c>
      <c r="G125" s="26">
        <f>E125/C125*100</f>
        <v>97.023236269957536</v>
      </c>
      <c r="H125" s="92">
        <f t="shared" ref="H125:AE126" si="133">H99+H75+H63+H33+H14</f>
        <v>105198.2</v>
      </c>
      <c r="I125" s="92">
        <f t="shared" si="133"/>
        <v>102974.9</v>
      </c>
      <c r="J125" s="92">
        <f t="shared" si="133"/>
        <v>178479</v>
      </c>
      <c r="K125" s="92">
        <f t="shared" si="133"/>
        <v>172257.9</v>
      </c>
      <c r="L125" s="92">
        <f t="shared" si="133"/>
        <v>158436</v>
      </c>
      <c r="M125" s="92">
        <f t="shared" si="133"/>
        <v>0</v>
      </c>
      <c r="N125" s="92">
        <f t="shared" si="133"/>
        <v>155277.9</v>
      </c>
      <c r="O125" s="92">
        <f t="shared" si="133"/>
        <v>0</v>
      </c>
      <c r="P125" s="92">
        <f t="shared" si="133"/>
        <v>337774.7</v>
      </c>
      <c r="Q125" s="92">
        <f t="shared" si="133"/>
        <v>0</v>
      </c>
      <c r="R125" s="92">
        <f t="shared" si="133"/>
        <v>170135.5</v>
      </c>
      <c r="S125" s="92">
        <f t="shared" si="133"/>
        <v>0</v>
      </c>
      <c r="T125" s="92">
        <f t="shared" si="133"/>
        <v>119926.8</v>
      </c>
      <c r="U125" s="92">
        <f t="shared" si="133"/>
        <v>0</v>
      </c>
      <c r="V125" s="92">
        <f t="shared" si="133"/>
        <v>82808.5</v>
      </c>
      <c r="W125" s="92">
        <f t="shared" si="133"/>
        <v>0</v>
      </c>
      <c r="X125" s="92">
        <f t="shared" si="133"/>
        <v>116023.7</v>
      </c>
      <c r="Y125" s="92">
        <f t="shared" si="133"/>
        <v>0</v>
      </c>
      <c r="Z125" s="92">
        <f t="shared" si="133"/>
        <v>117654.8</v>
      </c>
      <c r="AA125" s="92">
        <f t="shared" si="133"/>
        <v>0</v>
      </c>
      <c r="AB125" s="92">
        <f t="shared" si="133"/>
        <v>111321.2</v>
      </c>
      <c r="AC125" s="92">
        <f t="shared" si="133"/>
        <v>0</v>
      </c>
      <c r="AD125" s="92">
        <f t="shared" si="133"/>
        <v>162171.79999999999</v>
      </c>
      <c r="AE125" s="92">
        <f t="shared" si="133"/>
        <v>0</v>
      </c>
      <c r="AF125" s="44"/>
      <c r="AG125" s="15"/>
      <c r="AH125" s="15"/>
      <c r="AI125" s="15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</row>
    <row r="126" spans="1:62" ht="18.75" x14ac:dyDescent="0.3">
      <c r="A126" s="90" t="s">
        <v>27</v>
      </c>
      <c r="B126" s="92">
        <f t="shared" si="132"/>
        <v>535687.5</v>
      </c>
      <c r="C126" s="92">
        <f>C100+C76+C64+C34+C15</f>
        <v>134306.79999999999</v>
      </c>
      <c r="D126" s="92">
        <f t="shared" si="132"/>
        <v>132816</v>
      </c>
      <c r="E126" s="92">
        <f t="shared" si="132"/>
        <v>132816</v>
      </c>
      <c r="F126" s="26">
        <f>E126/B126*100</f>
        <v>24.793559677983897</v>
      </c>
      <c r="G126" s="26">
        <f>E126/C126*100</f>
        <v>98.890004080210389</v>
      </c>
      <c r="H126" s="92">
        <f t="shared" si="133"/>
        <v>68846.7</v>
      </c>
      <c r="I126" s="92">
        <f t="shared" si="133"/>
        <v>68554.7</v>
      </c>
      <c r="J126" s="92">
        <f t="shared" si="133"/>
        <v>65460.1</v>
      </c>
      <c r="K126" s="92">
        <f t="shared" si="133"/>
        <v>64261.30000000001</v>
      </c>
      <c r="L126" s="92">
        <f t="shared" si="133"/>
        <v>55881.2</v>
      </c>
      <c r="M126" s="92">
        <f t="shared" si="133"/>
        <v>0</v>
      </c>
      <c r="N126" s="92">
        <f t="shared" si="133"/>
        <v>53468.9</v>
      </c>
      <c r="O126" s="92">
        <f t="shared" si="133"/>
        <v>0</v>
      </c>
      <c r="P126" s="92">
        <f t="shared" si="133"/>
        <v>52363.5</v>
      </c>
      <c r="Q126" s="92">
        <f t="shared" si="133"/>
        <v>0</v>
      </c>
      <c r="R126" s="92">
        <f t="shared" si="133"/>
        <v>40752.800000000003</v>
      </c>
      <c r="S126" s="92">
        <f t="shared" si="133"/>
        <v>0</v>
      </c>
      <c r="T126" s="92">
        <f t="shared" si="133"/>
        <v>32344.899999999998</v>
      </c>
      <c r="U126" s="92">
        <f t="shared" si="133"/>
        <v>0</v>
      </c>
      <c r="V126" s="92">
        <f t="shared" si="133"/>
        <v>24405.5</v>
      </c>
      <c r="W126" s="92">
        <f t="shared" si="133"/>
        <v>0</v>
      </c>
      <c r="X126" s="92">
        <f t="shared" si="133"/>
        <v>31671.299999999996</v>
      </c>
      <c r="Y126" s="92">
        <f t="shared" si="133"/>
        <v>0</v>
      </c>
      <c r="Z126" s="92">
        <f t="shared" si="133"/>
        <v>32114.9</v>
      </c>
      <c r="AA126" s="92">
        <f t="shared" si="133"/>
        <v>0</v>
      </c>
      <c r="AB126" s="92">
        <f t="shared" si="133"/>
        <v>29971.599999999999</v>
      </c>
      <c r="AC126" s="92">
        <f t="shared" si="133"/>
        <v>0</v>
      </c>
      <c r="AD126" s="92">
        <f t="shared" si="133"/>
        <v>48406.100000000006</v>
      </c>
      <c r="AE126" s="92">
        <f t="shared" si="133"/>
        <v>0</v>
      </c>
      <c r="AF126" s="44"/>
      <c r="AG126" s="15"/>
      <c r="AH126" s="15"/>
      <c r="AI126" s="15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</row>
    <row r="127" spans="1:62" ht="37.5" x14ac:dyDescent="0.3">
      <c r="A127" s="90" t="s">
        <v>30</v>
      </c>
      <c r="B127" s="92">
        <f t="shared" ref="B127:E127" si="134">B101</f>
        <v>3222.8</v>
      </c>
      <c r="C127" s="92">
        <f t="shared" si="134"/>
        <v>0</v>
      </c>
      <c r="D127" s="92">
        <f t="shared" si="134"/>
        <v>0</v>
      </c>
      <c r="E127" s="92">
        <f t="shared" si="134"/>
        <v>0</v>
      </c>
      <c r="F127" s="26">
        <f t="shared" ref="F127:F129" si="135">E127/B127*100</f>
        <v>0</v>
      </c>
      <c r="G127" s="26" t="e">
        <f t="shared" ref="G127:G129" si="136">E127/C127*100</f>
        <v>#DIV/0!</v>
      </c>
      <c r="H127" s="92">
        <f>H101</f>
        <v>0</v>
      </c>
      <c r="I127" s="92">
        <f t="shared" ref="I127:AE127" si="137">I101</f>
        <v>0</v>
      </c>
      <c r="J127" s="92">
        <f t="shared" si="137"/>
        <v>0</v>
      </c>
      <c r="K127" s="92">
        <f t="shared" si="137"/>
        <v>0</v>
      </c>
      <c r="L127" s="92">
        <f t="shared" si="137"/>
        <v>0</v>
      </c>
      <c r="M127" s="92">
        <f t="shared" si="137"/>
        <v>0</v>
      </c>
      <c r="N127" s="92">
        <f t="shared" si="137"/>
        <v>0</v>
      </c>
      <c r="O127" s="92">
        <f t="shared" si="137"/>
        <v>0</v>
      </c>
      <c r="P127" s="92">
        <f t="shared" si="137"/>
        <v>0</v>
      </c>
      <c r="Q127" s="92">
        <f t="shared" si="137"/>
        <v>0</v>
      </c>
      <c r="R127" s="92">
        <f t="shared" si="137"/>
        <v>0</v>
      </c>
      <c r="S127" s="92">
        <f t="shared" si="137"/>
        <v>0</v>
      </c>
      <c r="T127" s="92">
        <f t="shared" si="137"/>
        <v>182</v>
      </c>
      <c r="U127" s="92">
        <f t="shared" si="137"/>
        <v>0</v>
      </c>
      <c r="V127" s="92">
        <f t="shared" si="137"/>
        <v>0</v>
      </c>
      <c r="W127" s="92">
        <f t="shared" si="137"/>
        <v>0</v>
      </c>
      <c r="X127" s="92">
        <f t="shared" si="137"/>
        <v>0</v>
      </c>
      <c r="Y127" s="92">
        <f t="shared" si="137"/>
        <v>0</v>
      </c>
      <c r="Z127" s="92">
        <f t="shared" si="137"/>
        <v>0</v>
      </c>
      <c r="AA127" s="92">
        <f t="shared" si="137"/>
        <v>0</v>
      </c>
      <c r="AB127" s="92">
        <f t="shared" si="137"/>
        <v>0</v>
      </c>
      <c r="AC127" s="92">
        <f t="shared" si="137"/>
        <v>0</v>
      </c>
      <c r="AD127" s="92">
        <f t="shared" si="137"/>
        <v>3040.8</v>
      </c>
      <c r="AE127" s="92">
        <f t="shared" si="137"/>
        <v>0</v>
      </c>
      <c r="AF127" s="44"/>
      <c r="AG127" s="15"/>
      <c r="AH127" s="15"/>
      <c r="AI127" s="15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</row>
    <row r="128" spans="1:62" ht="18.75" x14ac:dyDescent="0.3">
      <c r="A128" s="90" t="s">
        <v>28</v>
      </c>
      <c r="B128" s="92">
        <f>B102+B77+B65+B35+B16</f>
        <v>48903.1</v>
      </c>
      <c r="C128" s="92">
        <f>C102+C77+C65+C35+C16</f>
        <v>8226.6</v>
      </c>
      <c r="D128" s="92">
        <f>D102+D77+D65+D35+D16</f>
        <v>7712.1</v>
      </c>
      <c r="E128" s="92">
        <f>E102+E77+E65+E35+E16</f>
        <v>7712.1</v>
      </c>
      <c r="F128" s="26">
        <f t="shared" si="135"/>
        <v>15.770165899503304</v>
      </c>
      <c r="G128" s="26">
        <f t="shared" si="136"/>
        <v>93.745897454598492</v>
      </c>
      <c r="H128" s="92">
        <f t="shared" ref="H128:AE129" si="138">H102+H77+H65+H35+H16</f>
        <v>4113.3</v>
      </c>
      <c r="I128" s="92">
        <f t="shared" si="138"/>
        <v>3860.1</v>
      </c>
      <c r="J128" s="92">
        <f t="shared" si="138"/>
        <v>4113.3</v>
      </c>
      <c r="K128" s="92">
        <f t="shared" si="138"/>
        <v>3852</v>
      </c>
      <c r="L128" s="92">
        <f t="shared" si="138"/>
        <v>4113.3</v>
      </c>
      <c r="M128" s="92">
        <f t="shared" si="138"/>
        <v>0</v>
      </c>
      <c r="N128" s="92">
        <f t="shared" si="138"/>
        <v>4126.6000000000004</v>
      </c>
      <c r="O128" s="92">
        <f t="shared" si="138"/>
        <v>0</v>
      </c>
      <c r="P128" s="92">
        <f t="shared" si="138"/>
        <v>7037.5</v>
      </c>
      <c r="Q128" s="92">
        <f t="shared" si="138"/>
        <v>0</v>
      </c>
      <c r="R128" s="92">
        <f t="shared" si="138"/>
        <v>7509.4</v>
      </c>
      <c r="S128" s="92">
        <f t="shared" si="138"/>
        <v>0</v>
      </c>
      <c r="T128" s="92">
        <f t="shared" si="138"/>
        <v>544.79999999999995</v>
      </c>
      <c r="U128" s="92">
        <f t="shared" si="138"/>
        <v>0</v>
      </c>
      <c r="V128" s="92">
        <f t="shared" si="138"/>
        <v>1003</v>
      </c>
      <c r="W128" s="92">
        <f t="shared" si="138"/>
        <v>0</v>
      </c>
      <c r="X128" s="92">
        <f t="shared" si="138"/>
        <v>4219.8999999999996</v>
      </c>
      <c r="Y128" s="92">
        <f t="shared" si="138"/>
        <v>0</v>
      </c>
      <c r="Z128" s="92">
        <f t="shared" si="138"/>
        <v>4093.3</v>
      </c>
      <c r="AA128" s="92">
        <f t="shared" si="138"/>
        <v>0</v>
      </c>
      <c r="AB128" s="92">
        <f t="shared" si="138"/>
        <v>4013.5</v>
      </c>
      <c r="AC128" s="92">
        <f t="shared" si="138"/>
        <v>0</v>
      </c>
      <c r="AD128" s="92">
        <f t="shared" si="138"/>
        <v>4015.2</v>
      </c>
      <c r="AE128" s="92">
        <f t="shared" si="138"/>
        <v>0</v>
      </c>
      <c r="AF128" s="44"/>
      <c r="AG128" s="15"/>
      <c r="AH128" s="15"/>
      <c r="AI128" s="15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</row>
    <row r="129" spans="1:62" ht="18.75" x14ac:dyDescent="0.3">
      <c r="A129" s="90" t="s">
        <v>29</v>
      </c>
      <c r="B129" s="92">
        <f t="shared" ref="B129:E129" si="139">B103+B78+B66+B36+B17</f>
        <v>0</v>
      </c>
      <c r="C129" s="92">
        <f t="shared" si="139"/>
        <v>0</v>
      </c>
      <c r="D129" s="92">
        <f t="shared" si="139"/>
        <v>0</v>
      </c>
      <c r="E129" s="92">
        <f t="shared" si="139"/>
        <v>0</v>
      </c>
      <c r="F129" s="26" t="e">
        <f t="shared" si="135"/>
        <v>#DIV/0!</v>
      </c>
      <c r="G129" s="26" t="e">
        <f t="shared" si="136"/>
        <v>#DIV/0!</v>
      </c>
      <c r="H129" s="92">
        <f t="shared" si="138"/>
        <v>0</v>
      </c>
      <c r="I129" s="92">
        <f t="shared" si="138"/>
        <v>0</v>
      </c>
      <c r="J129" s="92">
        <f t="shared" si="138"/>
        <v>0</v>
      </c>
      <c r="K129" s="92">
        <f t="shared" si="138"/>
        <v>0</v>
      </c>
      <c r="L129" s="92">
        <f t="shared" si="138"/>
        <v>0</v>
      </c>
      <c r="M129" s="92">
        <f t="shared" si="138"/>
        <v>0</v>
      </c>
      <c r="N129" s="92">
        <f t="shared" si="138"/>
        <v>0</v>
      </c>
      <c r="O129" s="92">
        <f t="shared" si="138"/>
        <v>0</v>
      </c>
      <c r="P129" s="92">
        <f t="shared" si="138"/>
        <v>0</v>
      </c>
      <c r="Q129" s="92">
        <f t="shared" si="138"/>
        <v>0</v>
      </c>
      <c r="R129" s="92">
        <f t="shared" si="138"/>
        <v>0</v>
      </c>
      <c r="S129" s="92">
        <f t="shared" si="138"/>
        <v>0</v>
      </c>
      <c r="T129" s="92">
        <f t="shared" si="138"/>
        <v>0</v>
      </c>
      <c r="U129" s="92">
        <f t="shared" si="138"/>
        <v>0</v>
      </c>
      <c r="V129" s="92">
        <f t="shared" si="138"/>
        <v>0</v>
      </c>
      <c r="W129" s="92">
        <f t="shared" si="138"/>
        <v>0</v>
      </c>
      <c r="X129" s="92">
        <f t="shared" si="138"/>
        <v>0</v>
      </c>
      <c r="Y129" s="92">
        <f t="shared" si="138"/>
        <v>0</v>
      </c>
      <c r="Z129" s="92">
        <f t="shared" si="138"/>
        <v>0</v>
      </c>
      <c r="AA129" s="92">
        <f t="shared" si="138"/>
        <v>0</v>
      </c>
      <c r="AB129" s="92">
        <f t="shared" si="138"/>
        <v>0</v>
      </c>
      <c r="AC129" s="92">
        <f t="shared" si="138"/>
        <v>0</v>
      </c>
      <c r="AD129" s="92">
        <f t="shared" si="138"/>
        <v>0</v>
      </c>
      <c r="AE129" s="92">
        <f t="shared" si="138"/>
        <v>0</v>
      </c>
      <c r="AF129" s="44"/>
      <c r="AG129" s="15"/>
      <c r="AH129" s="15"/>
      <c r="AI129" s="15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</row>
    <row r="130" spans="1:62" ht="18.75" x14ac:dyDescent="0.3">
      <c r="A130" s="93" t="s">
        <v>104</v>
      </c>
      <c r="B130" s="94"/>
      <c r="C130" s="94"/>
      <c r="D130" s="94"/>
      <c r="E130" s="94"/>
      <c r="F130" s="95"/>
      <c r="G130" s="95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6"/>
      <c r="AE130" s="92"/>
      <c r="AF130" s="44"/>
      <c r="AG130" s="15"/>
      <c r="AH130" s="15"/>
      <c r="AI130" s="15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</row>
    <row r="131" spans="1:62" ht="18.75" x14ac:dyDescent="0.3">
      <c r="A131" s="97" t="s">
        <v>105</v>
      </c>
      <c r="B131" s="98"/>
      <c r="C131" s="98"/>
      <c r="D131" s="98"/>
      <c r="E131" s="98"/>
      <c r="F131" s="99"/>
      <c r="G131" s="99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100"/>
      <c r="AG131" s="15"/>
      <c r="AH131" s="15"/>
      <c r="AI131" s="15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</row>
    <row r="132" spans="1:62" ht="18.75" x14ac:dyDescent="0.3">
      <c r="A132" s="101" t="s">
        <v>106</v>
      </c>
      <c r="B132" s="98">
        <f>B133+B134+B135+B136</f>
        <v>56427.3</v>
      </c>
      <c r="C132" s="98">
        <f>C133+C134+C135+C136</f>
        <v>12558.8</v>
      </c>
      <c r="D132" s="98">
        <f t="shared" ref="D132:E132" si="140">D133+D134+D135+D136</f>
        <v>11557.2</v>
      </c>
      <c r="E132" s="98">
        <f t="shared" si="140"/>
        <v>11557.2</v>
      </c>
      <c r="F132" s="99">
        <f>E132/B132*100</f>
        <v>20.481575407648425</v>
      </c>
      <c r="G132" s="99">
        <f>E132/C132*100</f>
        <v>92.024715737172357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100"/>
      <c r="AG132" s="15"/>
      <c r="AH132" s="15"/>
      <c r="AI132" s="15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</row>
    <row r="133" spans="1:62" ht="18.75" x14ac:dyDescent="0.3">
      <c r="A133" s="101" t="s">
        <v>28</v>
      </c>
      <c r="B133" s="92"/>
      <c r="C133" s="92"/>
      <c r="D133" s="92"/>
      <c r="E133" s="92"/>
      <c r="F133" s="25" t="e">
        <f t="shared" ref="F133:F136" si="141">E133/B133*100</f>
        <v>#DIV/0!</v>
      </c>
      <c r="G133" s="25" t="e">
        <f t="shared" ref="G133:G136" si="142">E133/C133*100</f>
        <v>#DIV/0!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44"/>
      <c r="AG133" s="15"/>
      <c r="AH133" s="15"/>
      <c r="AI133" s="15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</row>
    <row r="134" spans="1:62" ht="18.75" x14ac:dyDescent="0.3">
      <c r="A134" s="101" t="s">
        <v>26</v>
      </c>
      <c r="B134" s="92"/>
      <c r="C134" s="92"/>
      <c r="D134" s="92"/>
      <c r="E134" s="92"/>
      <c r="F134" s="25" t="e">
        <f t="shared" si="141"/>
        <v>#DIV/0!</v>
      </c>
      <c r="G134" s="25" t="e">
        <f t="shared" si="142"/>
        <v>#DIV/0!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44"/>
      <c r="AG134" s="15"/>
      <c r="AH134" s="15"/>
      <c r="AI134" s="15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</row>
    <row r="135" spans="1:62" ht="18.75" x14ac:dyDescent="0.3">
      <c r="A135" s="101" t="s">
        <v>27</v>
      </c>
      <c r="B135" s="92">
        <f>H135+J135+L135+N135+P135+R135+T135+V135+X135+Z135+AB135+AD135</f>
        <v>56427.3</v>
      </c>
      <c r="C135" s="92">
        <f>C15</f>
        <v>12558.8</v>
      </c>
      <c r="D135" s="92">
        <f>D15</f>
        <v>11557.2</v>
      </c>
      <c r="E135" s="92">
        <f>E15</f>
        <v>11557.2</v>
      </c>
      <c r="F135" s="25">
        <f t="shared" si="141"/>
        <v>20.481575407648425</v>
      </c>
      <c r="G135" s="25">
        <f t="shared" si="142"/>
        <v>92.024715737172357</v>
      </c>
      <c r="H135" s="92">
        <f t="shared" ref="H135:AE135" si="143">H15</f>
        <v>6231.9</v>
      </c>
      <c r="I135" s="92">
        <f t="shared" si="143"/>
        <v>6231.9</v>
      </c>
      <c r="J135" s="92">
        <f t="shared" si="143"/>
        <v>6326.9</v>
      </c>
      <c r="K135" s="92">
        <f t="shared" si="143"/>
        <v>5325.3</v>
      </c>
      <c r="L135" s="92">
        <f t="shared" si="143"/>
        <v>6275.4</v>
      </c>
      <c r="M135" s="92">
        <f t="shared" si="143"/>
        <v>0</v>
      </c>
      <c r="N135" s="92">
        <f t="shared" si="143"/>
        <v>6231.9</v>
      </c>
      <c r="O135" s="92">
        <f t="shared" si="143"/>
        <v>0</v>
      </c>
      <c r="P135" s="92">
        <f t="shared" si="143"/>
        <v>6232</v>
      </c>
      <c r="Q135" s="92">
        <f t="shared" si="143"/>
        <v>0</v>
      </c>
      <c r="R135" s="92">
        <f t="shared" si="143"/>
        <v>0</v>
      </c>
      <c r="S135" s="92">
        <f t="shared" si="143"/>
        <v>0</v>
      </c>
      <c r="T135" s="92">
        <f t="shared" si="143"/>
        <v>0</v>
      </c>
      <c r="U135" s="92">
        <f t="shared" si="143"/>
        <v>0</v>
      </c>
      <c r="V135" s="92">
        <f t="shared" si="143"/>
        <v>100</v>
      </c>
      <c r="W135" s="92">
        <f t="shared" si="143"/>
        <v>0</v>
      </c>
      <c r="X135" s="92">
        <f t="shared" si="143"/>
        <v>6232</v>
      </c>
      <c r="Y135" s="92">
        <f t="shared" si="143"/>
        <v>0</v>
      </c>
      <c r="Z135" s="92">
        <f t="shared" si="143"/>
        <v>6333.4</v>
      </c>
      <c r="AA135" s="92">
        <f t="shared" si="143"/>
        <v>0</v>
      </c>
      <c r="AB135" s="92">
        <f t="shared" si="143"/>
        <v>6231.9</v>
      </c>
      <c r="AC135" s="92">
        <f t="shared" si="143"/>
        <v>0</v>
      </c>
      <c r="AD135" s="92">
        <f t="shared" si="143"/>
        <v>6231.9</v>
      </c>
      <c r="AE135" s="92">
        <f t="shared" si="143"/>
        <v>0</v>
      </c>
      <c r="AF135" s="44"/>
      <c r="AG135" s="15"/>
      <c r="AH135" s="15"/>
      <c r="AI135" s="15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</row>
    <row r="136" spans="1:62" ht="18.75" x14ac:dyDescent="0.3">
      <c r="A136" s="101" t="s">
        <v>107</v>
      </c>
      <c r="B136" s="92"/>
      <c r="C136" s="92"/>
      <c r="D136" s="92"/>
      <c r="E136" s="92"/>
      <c r="F136" s="25" t="e">
        <f t="shared" si="141"/>
        <v>#DIV/0!</v>
      </c>
      <c r="G136" s="25" t="e">
        <f t="shared" si="142"/>
        <v>#DIV/0!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44"/>
      <c r="AG136" s="15"/>
      <c r="AH136" s="15"/>
      <c r="AI136" s="15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</row>
    <row r="137" spans="1:62" ht="18.75" x14ac:dyDescent="0.3">
      <c r="A137" s="102" t="s">
        <v>108</v>
      </c>
      <c r="B137" s="103"/>
      <c r="C137" s="103"/>
      <c r="D137" s="103"/>
      <c r="E137" s="103"/>
      <c r="F137" s="104"/>
      <c r="G137" s="104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5"/>
      <c r="AE137" s="106"/>
      <c r="AF137" s="107"/>
      <c r="AG137" s="15"/>
      <c r="AH137" s="15"/>
      <c r="AI137" s="15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</row>
    <row r="138" spans="1:62" ht="18.75" x14ac:dyDescent="0.3">
      <c r="A138" s="102" t="s">
        <v>106</v>
      </c>
      <c r="B138" s="106">
        <f>B139+B140+B141+B142</f>
        <v>2343371.4000000004</v>
      </c>
      <c r="C138" s="106">
        <f t="shared" ref="C138:E138" si="144">C139+C140+C141+C142</f>
        <v>171926.3</v>
      </c>
      <c r="D138" s="106">
        <f t="shared" si="144"/>
        <v>171926.3</v>
      </c>
      <c r="E138" s="106">
        <f t="shared" si="144"/>
        <v>404203.69999999995</v>
      </c>
      <c r="F138" s="108">
        <f>E138/B138*100</f>
        <v>17.248810837240732</v>
      </c>
      <c r="G138" s="108">
        <f>E138/C138*100</f>
        <v>235.10289001740864</v>
      </c>
      <c r="H138" s="106">
        <f>H139+H140+H141+H142</f>
        <v>171926.3</v>
      </c>
      <c r="I138" s="106">
        <f t="shared" ref="I138:AE138" si="145">I139+I140+I141+I142</f>
        <v>169157.8</v>
      </c>
      <c r="J138" s="106">
        <f t="shared" si="145"/>
        <v>241725.5</v>
      </c>
      <c r="K138" s="106">
        <f t="shared" si="145"/>
        <v>235045.9</v>
      </c>
      <c r="L138" s="106">
        <f t="shared" si="145"/>
        <v>212155.09999999998</v>
      </c>
      <c r="M138" s="106">
        <f t="shared" si="145"/>
        <v>0</v>
      </c>
      <c r="N138" s="106">
        <f t="shared" si="145"/>
        <v>206641.5</v>
      </c>
      <c r="O138" s="106">
        <f t="shared" si="145"/>
        <v>0</v>
      </c>
      <c r="P138" s="106">
        <f t="shared" si="145"/>
        <v>390943.7</v>
      </c>
      <c r="Q138" s="106">
        <f t="shared" si="145"/>
        <v>0</v>
      </c>
      <c r="R138" s="106">
        <f t="shared" si="145"/>
        <v>218397.7</v>
      </c>
      <c r="S138" s="106">
        <f t="shared" si="145"/>
        <v>0</v>
      </c>
      <c r="T138" s="106">
        <f t="shared" si="145"/>
        <v>152816.5</v>
      </c>
      <c r="U138" s="106">
        <f t="shared" si="145"/>
        <v>0</v>
      </c>
      <c r="V138" s="106">
        <f t="shared" si="145"/>
        <v>108117</v>
      </c>
      <c r="W138" s="106">
        <f t="shared" si="145"/>
        <v>0</v>
      </c>
      <c r="X138" s="106">
        <f t="shared" si="145"/>
        <v>145682.9</v>
      </c>
      <c r="Y138" s="106">
        <f t="shared" si="145"/>
        <v>0</v>
      </c>
      <c r="Z138" s="106">
        <f t="shared" si="145"/>
        <v>147529.60000000001</v>
      </c>
      <c r="AA138" s="106">
        <f t="shared" si="145"/>
        <v>0</v>
      </c>
      <c r="AB138" s="106">
        <f t="shared" si="145"/>
        <v>139074.4</v>
      </c>
      <c r="AC138" s="106">
        <f t="shared" si="145"/>
        <v>0</v>
      </c>
      <c r="AD138" s="106">
        <f t="shared" si="145"/>
        <v>208361.2</v>
      </c>
      <c r="AE138" s="106">
        <f t="shared" si="145"/>
        <v>0</v>
      </c>
      <c r="AF138" s="107"/>
      <c r="AG138" s="15"/>
      <c r="AH138" s="15"/>
      <c r="AI138" s="15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</row>
    <row r="139" spans="1:62" ht="18.75" x14ac:dyDescent="0.3">
      <c r="A139" s="102" t="s">
        <v>28</v>
      </c>
      <c r="B139" s="92">
        <f>H139+J139+L139+N139+P139+R139+T139+V139+X139+Z139+AB139+AD139</f>
        <v>48903.1</v>
      </c>
      <c r="C139" s="92">
        <f>H139</f>
        <v>4113.3</v>
      </c>
      <c r="D139" s="92">
        <f>C139</f>
        <v>4113.3</v>
      </c>
      <c r="E139" s="92">
        <f>I139+K139+M139+O139+Q139+S139+U139+W139+Y139+AA139+AC139+AE139</f>
        <v>7712.1</v>
      </c>
      <c r="F139" s="25">
        <f t="shared" ref="F139:F142" si="146">E139/B139*100</f>
        <v>15.770165899503304</v>
      </c>
      <c r="G139" s="25">
        <f t="shared" ref="G139:G142" si="147">E139/C139*100</f>
        <v>187.49179490919698</v>
      </c>
      <c r="H139" s="92">
        <f>H102+H77+H35+H65</f>
        <v>4113.3</v>
      </c>
      <c r="I139" s="92">
        <f t="shared" ref="I139:AE139" si="148">I102+I77+I35</f>
        <v>3860.1</v>
      </c>
      <c r="J139" s="92">
        <f t="shared" si="148"/>
        <v>4113.3</v>
      </c>
      <c r="K139" s="92">
        <f t="shared" si="148"/>
        <v>3852</v>
      </c>
      <c r="L139" s="92">
        <f t="shared" si="148"/>
        <v>4113.3</v>
      </c>
      <c r="M139" s="92">
        <f t="shared" si="148"/>
        <v>0</v>
      </c>
      <c r="N139" s="92">
        <f t="shared" si="148"/>
        <v>4126.6000000000004</v>
      </c>
      <c r="O139" s="92">
        <f t="shared" si="148"/>
        <v>0</v>
      </c>
      <c r="P139" s="92">
        <f t="shared" si="148"/>
        <v>7037.5</v>
      </c>
      <c r="Q139" s="92">
        <f t="shared" si="148"/>
        <v>0</v>
      </c>
      <c r="R139" s="92">
        <f t="shared" si="148"/>
        <v>7509.4</v>
      </c>
      <c r="S139" s="92">
        <f t="shared" si="148"/>
        <v>0</v>
      </c>
      <c r="T139" s="92">
        <f t="shared" si="148"/>
        <v>544.79999999999995</v>
      </c>
      <c r="U139" s="92">
        <f t="shared" si="148"/>
        <v>0</v>
      </c>
      <c r="V139" s="92">
        <f t="shared" si="148"/>
        <v>1003</v>
      </c>
      <c r="W139" s="92">
        <f t="shared" si="148"/>
        <v>0</v>
      </c>
      <c r="X139" s="92">
        <f t="shared" si="148"/>
        <v>4219.8999999999996</v>
      </c>
      <c r="Y139" s="92">
        <f t="shared" si="148"/>
        <v>0</v>
      </c>
      <c r="Z139" s="92">
        <f t="shared" si="148"/>
        <v>4093.3</v>
      </c>
      <c r="AA139" s="92">
        <f t="shared" si="148"/>
        <v>0</v>
      </c>
      <c r="AB139" s="92">
        <f t="shared" si="148"/>
        <v>4013.5</v>
      </c>
      <c r="AC139" s="92">
        <f t="shared" si="148"/>
        <v>0</v>
      </c>
      <c r="AD139" s="92">
        <f t="shared" si="148"/>
        <v>4015.2</v>
      </c>
      <c r="AE139" s="92">
        <f t="shared" si="148"/>
        <v>0</v>
      </c>
      <c r="AF139" s="44"/>
      <c r="AG139" s="15"/>
      <c r="AH139" s="15"/>
      <c r="AI139" s="15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</row>
    <row r="140" spans="1:62" ht="18.75" x14ac:dyDescent="0.3">
      <c r="A140" s="102" t="s">
        <v>26</v>
      </c>
      <c r="B140" s="92">
        <f t="shared" ref="B140:B142" si="149">H140+J140+L140+N140+P140+R140+T140+V140+X140+Z140+AB140+AD140</f>
        <v>1815208.1</v>
      </c>
      <c r="C140" s="92">
        <f t="shared" ref="C140:C142" si="150">H140</f>
        <v>105198.2</v>
      </c>
      <c r="D140" s="92">
        <f t="shared" ref="D140:D142" si="151">C140</f>
        <v>105198.2</v>
      </c>
      <c r="E140" s="92">
        <f t="shared" ref="E140:E142" si="152">I140+K140+M140+O140+Q140+S140+U140+W140+Y140+AA140+AC140+AE140</f>
        <v>275232.8</v>
      </c>
      <c r="F140" s="25">
        <f t="shared" si="146"/>
        <v>15.162603119719439</v>
      </c>
      <c r="G140" s="25">
        <f t="shared" si="147"/>
        <v>261.63261348578209</v>
      </c>
      <c r="H140" s="92">
        <f>H33+H63+H75+H99</f>
        <v>105198.2</v>
      </c>
      <c r="I140" s="92">
        <f t="shared" ref="I140:AE140" si="153">I33+I63+I75+I99</f>
        <v>102974.9</v>
      </c>
      <c r="J140" s="92">
        <f t="shared" si="153"/>
        <v>178479</v>
      </c>
      <c r="K140" s="92">
        <f t="shared" si="153"/>
        <v>172257.9</v>
      </c>
      <c r="L140" s="92">
        <f t="shared" si="153"/>
        <v>158436</v>
      </c>
      <c r="M140" s="92">
        <f t="shared" si="153"/>
        <v>0</v>
      </c>
      <c r="N140" s="92">
        <f t="shared" si="153"/>
        <v>155277.9</v>
      </c>
      <c r="O140" s="92">
        <f t="shared" si="153"/>
        <v>0</v>
      </c>
      <c r="P140" s="92">
        <f t="shared" si="153"/>
        <v>337774.7</v>
      </c>
      <c r="Q140" s="92">
        <f t="shared" si="153"/>
        <v>0</v>
      </c>
      <c r="R140" s="92">
        <f t="shared" si="153"/>
        <v>170135.5</v>
      </c>
      <c r="S140" s="92">
        <f t="shared" si="153"/>
        <v>0</v>
      </c>
      <c r="T140" s="92">
        <f t="shared" si="153"/>
        <v>119926.8</v>
      </c>
      <c r="U140" s="92">
        <f t="shared" si="153"/>
        <v>0</v>
      </c>
      <c r="V140" s="92">
        <f t="shared" si="153"/>
        <v>82808.5</v>
      </c>
      <c r="W140" s="92">
        <f t="shared" si="153"/>
        <v>0</v>
      </c>
      <c r="X140" s="92">
        <f t="shared" si="153"/>
        <v>116023.7</v>
      </c>
      <c r="Y140" s="92">
        <f t="shared" si="153"/>
        <v>0</v>
      </c>
      <c r="Z140" s="92">
        <f t="shared" si="153"/>
        <v>117654.8</v>
      </c>
      <c r="AA140" s="92">
        <f t="shared" si="153"/>
        <v>0</v>
      </c>
      <c r="AB140" s="92">
        <f t="shared" si="153"/>
        <v>111321.2</v>
      </c>
      <c r="AC140" s="92">
        <f t="shared" si="153"/>
        <v>0</v>
      </c>
      <c r="AD140" s="92">
        <f t="shared" si="153"/>
        <v>162171.79999999999</v>
      </c>
      <c r="AE140" s="92">
        <f t="shared" si="153"/>
        <v>0</v>
      </c>
      <c r="AF140" s="44"/>
      <c r="AG140" s="15"/>
      <c r="AH140" s="15"/>
      <c r="AI140" s="15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</row>
    <row r="141" spans="1:62" ht="18.75" x14ac:dyDescent="0.3">
      <c r="A141" s="102" t="s">
        <v>27</v>
      </c>
      <c r="B141" s="92">
        <f t="shared" si="149"/>
        <v>479260.2</v>
      </c>
      <c r="C141" s="92">
        <f t="shared" si="150"/>
        <v>62614.799999999996</v>
      </c>
      <c r="D141" s="92">
        <f t="shared" si="151"/>
        <v>62614.799999999996</v>
      </c>
      <c r="E141" s="92">
        <f t="shared" si="152"/>
        <v>121258.80000000002</v>
      </c>
      <c r="F141" s="25">
        <f t="shared" si="146"/>
        <v>25.301245544695767</v>
      </c>
      <c r="G141" s="25">
        <f t="shared" si="147"/>
        <v>193.65836830908992</v>
      </c>
      <c r="H141" s="92">
        <f>H100+H76+H64+H34</f>
        <v>62614.799999999996</v>
      </c>
      <c r="I141" s="92">
        <f t="shared" ref="I141:AE141" si="154">I100+I76+I64+I34</f>
        <v>62322.8</v>
      </c>
      <c r="J141" s="92">
        <f t="shared" si="154"/>
        <v>59133.2</v>
      </c>
      <c r="K141" s="92">
        <f t="shared" si="154"/>
        <v>58936.000000000007</v>
      </c>
      <c r="L141" s="92">
        <f t="shared" si="154"/>
        <v>49605.799999999996</v>
      </c>
      <c r="M141" s="92">
        <f t="shared" si="154"/>
        <v>0</v>
      </c>
      <c r="N141" s="92">
        <f t="shared" si="154"/>
        <v>47237</v>
      </c>
      <c r="O141" s="92">
        <f t="shared" si="154"/>
        <v>0</v>
      </c>
      <c r="P141" s="92">
        <f t="shared" si="154"/>
        <v>46131.5</v>
      </c>
      <c r="Q141" s="92">
        <f t="shared" si="154"/>
        <v>0</v>
      </c>
      <c r="R141" s="92">
        <f t="shared" si="154"/>
        <v>40752.800000000003</v>
      </c>
      <c r="S141" s="92">
        <f t="shared" si="154"/>
        <v>0</v>
      </c>
      <c r="T141" s="92">
        <f t="shared" si="154"/>
        <v>32344.899999999998</v>
      </c>
      <c r="U141" s="92">
        <f t="shared" si="154"/>
        <v>0</v>
      </c>
      <c r="V141" s="92">
        <f t="shared" si="154"/>
        <v>24305.5</v>
      </c>
      <c r="W141" s="92">
        <f t="shared" si="154"/>
        <v>0</v>
      </c>
      <c r="X141" s="92">
        <f t="shared" si="154"/>
        <v>25439.299999999996</v>
      </c>
      <c r="Y141" s="92">
        <f t="shared" si="154"/>
        <v>0</v>
      </c>
      <c r="Z141" s="92">
        <f t="shared" si="154"/>
        <v>25781.5</v>
      </c>
      <c r="AA141" s="92">
        <f t="shared" si="154"/>
        <v>0</v>
      </c>
      <c r="AB141" s="92">
        <f t="shared" si="154"/>
        <v>23739.7</v>
      </c>
      <c r="AC141" s="92">
        <f t="shared" si="154"/>
        <v>0</v>
      </c>
      <c r="AD141" s="92">
        <f t="shared" si="154"/>
        <v>42174.200000000004</v>
      </c>
      <c r="AE141" s="92">
        <f t="shared" si="154"/>
        <v>0</v>
      </c>
      <c r="AF141" s="44"/>
      <c r="AG141" s="15"/>
      <c r="AH141" s="15"/>
      <c r="AI141" s="15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</row>
    <row r="142" spans="1:62" ht="18.75" x14ac:dyDescent="0.3">
      <c r="A142" s="102" t="s">
        <v>107</v>
      </c>
      <c r="B142" s="92">
        <f t="shared" si="149"/>
        <v>0</v>
      </c>
      <c r="C142" s="92">
        <f t="shared" si="150"/>
        <v>0</v>
      </c>
      <c r="D142" s="92">
        <f t="shared" si="151"/>
        <v>0</v>
      </c>
      <c r="E142" s="92">
        <f t="shared" si="152"/>
        <v>0</v>
      </c>
      <c r="F142" s="25" t="e">
        <f t="shared" si="146"/>
        <v>#DIV/0!</v>
      </c>
      <c r="G142" s="25" t="e">
        <f t="shared" si="147"/>
        <v>#DIV/0!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44"/>
      <c r="AG142" s="15"/>
      <c r="AH142" s="15"/>
      <c r="AI142" s="15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</row>
    <row r="143" spans="1:62" ht="20.25" x14ac:dyDescent="0.25">
      <c r="A143" s="118" t="s">
        <v>32</v>
      </c>
      <c r="B143" s="119">
        <f>H143+J143+L143+N143+P143+R143+T143+V143+X143+Z143+AB143+AD143</f>
        <v>0</v>
      </c>
      <c r="C143" s="119">
        <f>C146</f>
        <v>0</v>
      </c>
      <c r="D143" s="119">
        <f>D146</f>
        <v>0</v>
      </c>
      <c r="E143" s="119">
        <f>E146</f>
        <v>0</v>
      </c>
      <c r="F143" s="119"/>
      <c r="G143" s="119"/>
      <c r="H143" s="119">
        <f>H146</f>
        <v>0</v>
      </c>
      <c r="I143" s="119">
        <f>I146</f>
        <v>0</v>
      </c>
      <c r="J143" s="119">
        <f t="shared" ref="J143:AD143" si="155">J146</f>
        <v>0</v>
      </c>
      <c r="K143" s="119">
        <f>K146</f>
        <v>0</v>
      </c>
      <c r="L143" s="119">
        <f t="shared" si="155"/>
        <v>0</v>
      </c>
      <c r="M143" s="119">
        <f>M146</f>
        <v>0</v>
      </c>
      <c r="N143" s="119">
        <f t="shared" si="155"/>
        <v>0</v>
      </c>
      <c r="O143" s="119">
        <f>O146</f>
        <v>0</v>
      </c>
      <c r="P143" s="119">
        <f t="shared" si="155"/>
        <v>0</v>
      </c>
      <c r="Q143" s="119">
        <f>Q146</f>
        <v>0</v>
      </c>
      <c r="R143" s="119">
        <f t="shared" si="155"/>
        <v>0</v>
      </c>
      <c r="S143" s="119">
        <f>S146</f>
        <v>0</v>
      </c>
      <c r="T143" s="119">
        <f t="shared" si="155"/>
        <v>0</v>
      </c>
      <c r="U143" s="119">
        <f>U146</f>
        <v>0</v>
      </c>
      <c r="V143" s="119">
        <f t="shared" si="155"/>
        <v>0</v>
      </c>
      <c r="W143" s="119">
        <f>W146</f>
        <v>0</v>
      </c>
      <c r="X143" s="119">
        <f t="shared" si="155"/>
        <v>0</v>
      </c>
      <c r="Y143" s="119">
        <f>Y146</f>
        <v>0</v>
      </c>
      <c r="Z143" s="119">
        <f t="shared" si="155"/>
        <v>0</v>
      </c>
      <c r="AA143" s="119">
        <f>AA146</f>
        <v>0</v>
      </c>
      <c r="AB143" s="119">
        <f t="shared" si="155"/>
        <v>0</v>
      </c>
      <c r="AC143" s="119">
        <f>AC146</f>
        <v>0</v>
      </c>
      <c r="AD143" s="120">
        <f t="shared" si="155"/>
        <v>0</v>
      </c>
      <c r="AE143" s="13">
        <f>AE146</f>
        <v>0</v>
      </c>
      <c r="AF143" s="36"/>
      <c r="AG143" s="15"/>
      <c r="AH143" s="15"/>
      <c r="AI143" s="15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</row>
    <row r="144" spans="1:62" ht="20.25" x14ac:dyDescent="0.25">
      <c r="A144" s="83" t="s">
        <v>109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88"/>
      <c r="AF144" s="110"/>
      <c r="AG144" s="15"/>
      <c r="AH144" s="15"/>
      <c r="AI144" s="15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</row>
    <row r="145" spans="1:62" ht="20.25" x14ac:dyDescent="0.25">
      <c r="A145" s="118" t="s">
        <v>65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20"/>
      <c r="AF145" s="36"/>
      <c r="AG145" s="15"/>
      <c r="AH145" s="15"/>
      <c r="AI145" s="1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</row>
    <row r="146" spans="1:62" ht="18.75" x14ac:dyDescent="0.3">
      <c r="A146" s="19" t="s">
        <v>25</v>
      </c>
      <c r="B146" s="13">
        <f>H146+J146+L146+N146+P146+R146+T146+V146+X146+Z146+AB146+AD146</f>
        <v>0</v>
      </c>
      <c r="C146" s="13">
        <f>SUM(C147:C150)</f>
        <v>0</v>
      </c>
      <c r="D146" s="13">
        <f t="shared" ref="D146:E146" si="156">SUM(D147:D150)</f>
        <v>0</v>
      </c>
      <c r="E146" s="13">
        <f t="shared" si="156"/>
        <v>0</v>
      </c>
      <c r="F146" s="21" t="e">
        <f>E146/B146*100</f>
        <v>#DIV/0!</v>
      </c>
      <c r="G146" s="21" t="e">
        <f>E146/C146*100</f>
        <v>#DIV/0!</v>
      </c>
      <c r="H146" s="13">
        <f>SUM(H147:H150)</f>
        <v>0</v>
      </c>
      <c r="I146" s="13">
        <f t="shared" ref="I146:AE146" si="157">SUM(I147:I150)</f>
        <v>0</v>
      </c>
      <c r="J146" s="13">
        <f t="shared" si="157"/>
        <v>0</v>
      </c>
      <c r="K146" s="13">
        <f t="shared" si="157"/>
        <v>0</v>
      </c>
      <c r="L146" s="13">
        <f t="shared" si="157"/>
        <v>0</v>
      </c>
      <c r="M146" s="13">
        <f t="shared" si="157"/>
        <v>0</v>
      </c>
      <c r="N146" s="13">
        <f t="shared" si="157"/>
        <v>0</v>
      </c>
      <c r="O146" s="13">
        <f t="shared" si="157"/>
        <v>0</v>
      </c>
      <c r="P146" s="13">
        <f t="shared" si="157"/>
        <v>0</v>
      </c>
      <c r="Q146" s="13">
        <f t="shared" si="157"/>
        <v>0</v>
      </c>
      <c r="R146" s="13">
        <f t="shared" si="157"/>
        <v>0</v>
      </c>
      <c r="S146" s="13">
        <f t="shared" si="157"/>
        <v>0</v>
      </c>
      <c r="T146" s="13">
        <f t="shared" si="157"/>
        <v>0</v>
      </c>
      <c r="U146" s="13">
        <f t="shared" si="157"/>
        <v>0</v>
      </c>
      <c r="V146" s="13">
        <f t="shared" si="157"/>
        <v>0</v>
      </c>
      <c r="W146" s="13">
        <f t="shared" si="157"/>
        <v>0</v>
      </c>
      <c r="X146" s="13">
        <f t="shared" si="157"/>
        <v>0</v>
      </c>
      <c r="Y146" s="13">
        <f t="shared" si="157"/>
        <v>0</v>
      </c>
      <c r="Z146" s="13">
        <f t="shared" si="157"/>
        <v>0</v>
      </c>
      <c r="AA146" s="13">
        <f t="shared" si="157"/>
        <v>0</v>
      </c>
      <c r="AB146" s="13">
        <f t="shared" si="157"/>
        <v>0</v>
      </c>
      <c r="AC146" s="13">
        <f t="shared" si="157"/>
        <v>0</v>
      </c>
      <c r="AD146" s="13">
        <f t="shared" si="157"/>
        <v>0</v>
      </c>
      <c r="AE146" s="13">
        <f t="shared" si="157"/>
        <v>0</v>
      </c>
      <c r="AF146" s="36"/>
      <c r="AG146" s="15"/>
      <c r="AH146" s="15"/>
      <c r="AI146" s="1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</row>
    <row r="147" spans="1:62" ht="18.75" x14ac:dyDescent="0.3">
      <c r="A147" s="22" t="s">
        <v>26</v>
      </c>
      <c r="B147" s="23">
        <f t="shared" ref="B147:B150" si="158">H147+J147+L147+N147+P147+R147+T147+V147+X147+Z147+AB147+AD147</f>
        <v>0</v>
      </c>
      <c r="C147" s="23">
        <f>H147</f>
        <v>0</v>
      </c>
      <c r="D147" s="23">
        <f>D153</f>
        <v>0</v>
      </c>
      <c r="E147" s="23">
        <f>I147+K147+M147+O147+Q147+S147+U147+W147+Y147+AA147+AC147+AE147</f>
        <v>0</v>
      </c>
      <c r="F147" s="24" t="e">
        <f t="shared" ref="F147:F150" si="159">E147/B147*100</f>
        <v>#DIV/0!</v>
      </c>
      <c r="G147" s="24" t="e">
        <f t="shared" ref="G147:G150" si="160">E147/C147*100</f>
        <v>#DIV/0!</v>
      </c>
      <c r="H147" s="23">
        <f>H153</f>
        <v>0</v>
      </c>
      <c r="I147" s="23">
        <f t="shared" ref="I147:AE150" si="161">I153</f>
        <v>0</v>
      </c>
      <c r="J147" s="23">
        <f t="shared" si="161"/>
        <v>0</v>
      </c>
      <c r="K147" s="23">
        <f t="shared" si="161"/>
        <v>0</v>
      </c>
      <c r="L147" s="23">
        <f t="shared" si="161"/>
        <v>0</v>
      </c>
      <c r="M147" s="23">
        <f t="shared" si="161"/>
        <v>0</v>
      </c>
      <c r="N147" s="23">
        <f t="shared" si="161"/>
        <v>0</v>
      </c>
      <c r="O147" s="23">
        <f t="shared" si="161"/>
        <v>0</v>
      </c>
      <c r="P147" s="23">
        <f t="shared" si="161"/>
        <v>0</v>
      </c>
      <c r="Q147" s="23">
        <f t="shared" si="161"/>
        <v>0</v>
      </c>
      <c r="R147" s="23">
        <f t="shared" si="161"/>
        <v>0</v>
      </c>
      <c r="S147" s="23">
        <f t="shared" si="161"/>
        <v>0</v>
      </c>
      <c r="T147" s="23">
        <f t="shared" si="161"/>
        <v>0</v>
      </c>
      <c r="U147" s="23">
        <f t="shared" si="161"/>
        <v>0</v>
      </c>
      <c r="V147" s="23">
        <f t="shared" si="161"/>
        <v>0</v>
      </c>
      <c r="W147" s="23">
        <f t="shared" si="161"/>
        <v>0</v>
      </c>
      <c r="X147" s="23">
        <f t="shared" si="161"/>
        <v>0</v>
      </c>
      <c r="Y147" s="23">
        <f t="shared" si="161"/>
        <v>0</v>
      </c>
      <c r="Z147" s="23">
        <f t="shared" si="161"/>
        <v>0</v>
      </c>
      <c r="AA147" s="23">
        <f t="shared" si="161"/>
        <v>0</v>
      </c>
      <c r="AB147" s="23">
        <f t="shared" si="161"/>
        <v>0</v>
      </c>
      <c r="AC147" s="23">
        <f t="shared" si="161"/>
        <v>0</v>
      </c>
      <c r="AD147" s="23">
        <f t="shared" si="161"/>
        <v>0</v>
      </c>
      <c r="AE147" s="23">
        <f t="shared" si="161"/>
        <v>0</v>
      </c>
      <c r="AF147" s="36"/>
      <c r="AG147" s="15"/>
      <c r="AH147" s="15"/>
      <c r="AI147" s="15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</row>
    <row r="148" spans="1:62" ht="18.75" x14ac:dyDescent="0.3">
      <c r="A148" s="22" t="s">
        <v>27</v>
      </c>
      <c r="B148" s="23">
        <f t="shared" si="158"/>
        <v>0</v>
      </c>
      <c r="C148" s="23">
        <f t="shared" ref="C148:C150" si="162">H148</f>
        <v>0</v>
      </c>
      <c r="D148" s="23">
        <f t="shared" ref="D148:D150" si="163">D154</f>
        <v>0</v>
      </c>
      <c r="E148" s="23">
        <f t="shared" ref="E148:E150" si="164">I148+K148+M148+O148+Q148+S148+U148+W148+Y148+AA148+AC148+AE148</f>
        <v>0</v>
      </c>
      <c r="F148" s="24" t="e">
        <f t="shared" si="159"/>
        <v>#DIV/0!</v>
      </c>
      <c r="G148" s="24" t="e">
        <f t="shared" si="160"/>
        <v>#DIV/0!</v>
      </c>
      <c r="H148" s="23">
        <f t="shared" ref="H148:W150" si="165">H154</f>
        <v>0</v>
      </c>
      <c r="I148" s="23">
        <f t="shared" si="165"/>
        <v>0</v>
      </c>
      <c r="J148" s="23">
        <f t="shared" si="165"/>
        <v>0</v>
      </c>
      <c r="K148" s="23">
        <f t="shared" si="165"/>
        <v>0</v>
      </c>
      <c r="L148" s="23">
        <f t="shared" si="165"/>
        <v>0</v>
      </c>
      <c r="M148" s="23">
        <f t="shared" si="165"/>
        <v>0</v>
      </c>
      <c r="N148" s="23">
        <f t="shared" si="165"/>
        <v>0</v>
      </c>
      <c r="O148" s="23">
        <f t="shared" si="165"/>
        <v>0</v>
      </c>
      <c r="P148" s="23">
        <f t="shared" si="165"/>
        <v>0</v>
      </c>
      <c r="Q148" s="23">
        <f t="shared" si="165"/>
        <v>0</v>
      </c>
      <c r="R148" s="23">
        <f t="shared" si="165"/>
        <v>0</v>
      </c>
      <c r="S148" s="23">
        <f t="shared" si="165"/>
        <v>0</v>
      </c>
      <c r="T148" s="23">
        <f t="shared" si="165"/>
        <v>0</v>
      </c>
      <c r="U148" s="23">
        <f t="shared" si="165"/>
        <v>0</v>
      </c>
      <c r="V148" s="23">
        <f t="shared" si="165"/>
        <v>0</v>
      </c>
      <c r="W148" s="23">
        <f t="shared" si="165"/>
        <v>0</v>
      </c>
      <c r="X148" s="23">
        <f t="shared" si="161"/>
        <v>0</v>
      </c>
      <c r="Y148" s="23">
        <f t="shared" si="161"/>
        <v>0</v>
      </c>
      <c r="Z148" s="23">
        <f t="shared" si="161"/>
        <v>0</v>
      </c>
      <c r="AA148" s="23">
        <f t="shared" si="161"/>
        <v>0</v>
      </c>
      <c r="AB148" s="23">
        <f t="shared" si="161"/>
        <v>0</v>
      </c>
      <c r="AC148" s="23">
        <f t="shared" si="161"/>
        <v>0</v>
      </c>
      <c r="AD148" s="23">
        <f t="shared" si="161"/>
        <v>0</v>
      </c>
      <c r="AE148" s="23">
        <f t="shared" si="161"/>
        <v>0</v>
      </c>
      <c r="AF148" s="36"/>
      <c r="AG148" s="15"/>
      <c r="AH148" s="15"/>
      <c r="AI148" s="15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</row>
    <row r="149" spans="1:62" ht="18.75" x14ac:dyDescent="0.3">
      <c r="A149" s="22" t="s">
        <v>28</v>
      </c>
      <c r="B149" s="23">
        <f t="shared" si="158"/>
        <v>0</v>
      </c>
      <c r="C149" s="23">
        <f t="shared" si="162"/>
        <v>0</v>
      </c>
      <c r="D149" s="23">
        <f t="shared" si="163"/>
        <v>0</v>
      </c>
      <c r="E149" s="23">
        <f t="shared" si="164"/>
        <v>0</v>
      </c>
      <c r="F149" s="24" t="e">
        <f t="shared" si="159"/>
        <v>#DIV/0!</v>
      </c>
      <c r="G149" s="24" t="e">
        <f t="shared" si="160"/>
        <v>#DIV/0!</v>
      </c>
      <c r="H149" s="23">
        <f t="shared" si="165"/>
        <v>0</v>
      </c>
      <c r="I149" s="23">
        <f t="shared" si="161"/>
        <v>0</v>
      </c>
      <c r="J149" s="23">
        <f t="shared" si="161"/>
        <v>0</v>
      </c>
      <c r="K149" s="23">
        <f t="shared" si="161"/>
        <v>0</v>
      </c>
      <c r="L149" s="23">
        <f t="shared" si="161"/>
        <v>0</v>
      </c>
      <c r="M149" s="23">
        <f t="shared" si="161"/>
        <v>0</v>
      </c>
      <c r="N149" s="23">
        <f t="shared" si="161"/>
        <v>0</v>
      </c>
      <c r="O149" s="23">
        <f t="shared" si="161"/>
        <v>0</v>
      </c>
      <c r="P149" s="23">
        <f t="shared" si="161"/>
        <v>0</v>
      </c>
      <c r="Q149" s="23">
        <f t="shared" si="161"/>
        <v>0</v>
      </c>
      <c r="R149" s="23">
        <f t="shared" si="161"/>
        <v>0</v>
      </c>
      <c r="S149" s="23">
        <f t="shared" si="161"/>
        <v>0</v>
      </c>
      <c r="T149" s="23">
        <f t="shared" si="161"/>
        <v>0</v>
      </c>
      <c r="U149" s="23">
        <f t="shared" si="161"/>
        <v>0</v>
      </c>
      <c r="V149" s="23">
        <f t="shared" si="161"/>
        <v>0</v>
      </c>
      <c r="W149" s="23">
        <f t="shared" si="161"/>
        <v>0</v>
      </c>
      <c r="X149" s="23">
        <f t="shared" si="161"/>
        <v>0</v>
      </c>
      <c r="Y149" s="23">
        <f t="shared" si="161"/>
        <v>0</v>
      </c>
      <c r="Z149" s="23">
        <f t="shared" si="161"/>
        <v>0</v>
      </c>
      <c r="AA149" s="23">
        <f t="shared" si="161"/>
        <v>0</v>
      </c>
      <c r="AB149" s="23">
        <f t="shared" si="161"/>
        <v>0</v>
      </c>
      <c r="AC149" s="23">
        <f t="shared" si="161"/>
        <v>0</v>
      </c>
      <c r="AD149" s="23">
        <f t="shared" si="161"/>
        <v>0</v>
      </c>
      <c r="AE149" s="23">
        <f t="shared" si="161"/>
        <v>0</v>
      </c>
      <c r="AF149" s="36"/>
      <c r="AG149" s="15"/>
      <c r="AH149" s="15"/>
      <c r="AI149" s="15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</row>
    <row r="150" spans="1:62" ht="18.75" x14ac:dyDescent="0.3">
      <c r="A150" s="22" t="s">
        <v>29</v>
      </c>
      <c r="B150" s="23">
        <f t="shared" si="158"/>
        <v>0</v>
      </c>
      <c r="C150" s="23">
        <f t="shared" si="162"/>
        <v>0</v>
      </c>
      <c r="D150" s="23">
        <f t="shared" si="163"/>
        <v>0</v>
      </c>
      <c r="E150" s="23">
        <f t="shared" si="164"/>
        <v>0</v>
      </c>
      <c r="F150" s="24" t="e">
        <f t="shared" si="159"/>
        <v>#DIV/0!</v>
      </c>
      <c r="G150" s="24" t="e">
        <f t="shared" si="160"/>
        <v>#DIV/0!</v>
      </c>
      <c r="H150" s="23">
        <f t="shared" si="165"/>
        <v>0</v>
      </c>
      <c r="I150" s="23">
        <f t="shared" si="161"/>
        <v>0</v>
      </c>
      <c r="J150" s="23">
        <f t="shared" si="161"/>
        <v>0</v>
      </c>
      <c r="K150" s="23">
        <f t="shared" si="161"/>
        <v>0</v>
      </c>
      <c r="L150" s="23">
        <f t="shared" si="161"/>
        <v>0</v>
      </c>
      <c r="M150" s="23">
        <f t="shared" si="161"/>
        <v>0</v>
      </c>
      <c r="N150" s="23">
        <f t="shared" si="161"/>
        <v>0</v>
      </c>
      <c r="O150" s="23">
        <f t="shared" si="161"/>
        <v>0</v>
      </c>
      <c r="P150" s="23">
        <f t="shared" si="161"/>
        <v>0</v>
      </c>
      <c r="Q150" s="23">
        <f t="shared" si="161"/>
        <v>0</v>
      </c>
      <c r="R150" s="23">
        <f t="shared" si="161"/>
        <v>0</v>
      </c>
      <c r="S150" s="23">
        <f t="shared" si="161"/>
        <v>0</v>
      </c>
      <c r="T150" s="23">
        <f t="shared" si="161"/>
        <v>0</v>
      </c>
      <c r="U150" s="23">
        <f t="shared" si="161"/>
        <v>0</v>
      </c>
      <c r="V150" s="23">
        <f t="shared" si="161"/>
        <v>0</v>
      </c>
      <c r="W150" s="23">
        <f t="shared" si="161"/>
        <v>0</v>
      </c>
      <c r="X150" s="23">
        <f t="shared" si="161"/>
        <v>0</v>
      </c>
      <c r="Y150" s="23">
        <f t="shared" si="161"/>
        <v>0</v>
      </c>
      <c r="Z150" s="23">
        <f t="shared" si="161"/>
        <v>0</v>
      </c>
      <c r="AA150" s="23">
        <f t="shared" si="161"/>
        <v>0</v>
      </c>
      <c r="AB150" s="23">
        <f t="shared" si="161"/>
        <v>0</v>
      </c>
      <c r="AC150" s="23">
        <f t="shared" si="161"/>
        <v>0</v>
      </c>
      <c r="AD150" s="23">
        <f t="shared" si="161"/>
        <v>0</v>
      </c>
      <c r="AE150" s="23">
        <f t="shared" si="161"/>
        <v>0</v>
      </c>
      <c r="AF150" s="36"/>
      <c r="AG150" s="15"/>
      <c r="AH150" s="15"/>
      <c r="AI150" s="15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</row>
    <row r="151" spans="1:62" ht="18.75" x14ac:dyDescent="0.25">
      <c r="A151" s="127" t="s">
        <v>33</v>
      </c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9"/>
      <c r="AF151" s="36"/>
      <c r="AG151" s="15"/>
      <c r="AH151" s="15"/>
      <c r="AI151" s="15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</row>
    <row r="152" spans="1:62" ht="18.75" x14ac:dyDescent="0.3">
      <c r="A152" s="19" t="s">
        <v>25</v>
      </c>
      <c r="B152" s="27">
        <f>H152+J152+L152+N152+P152+R152+T152+V152+X152+Z152+AB152+AD152</f>
        <v>0</v>
      </c>
      <c r="C152" s="20">
        <f>SUM(C153:C156)</f>
        <v>0</v>
      </c>
      <c r="D152" s="20">
        <f t="shared" ref="D152:E152" si="166">SUM(D153:D156)</f>
        <v>0</v>
      </c>
      <c r="E152" s="20">
        <f t="shared" si="166"/>
        <v>0</v>
      </c>
      <c r="F152" s="21" t="e">
        <f>E152/B152*100</f>
        <v>#DIV/0!</v>
      </c>
      <c r="G152" s="21" t="e">
        <f>E152/C152*100</f>
        <v>#DIV/0!</v>
      </c>
      <c r="H152" s="13">
        <f t="shared" ref="H152:AE152" si="167">H153+H154+H155+H156</f>
        <v>0</v>
      </c>
      <c r="I152" s="13">
        <f t="shared" si="167"/>
        <v>0</v>
      </c>
      <c r="J152" s="13">
        <f t="shared" si="167"/>
        <v>0</v>
      </c>
      <c r="K152" s="13">
        <f t="shared" si="167"/>
        <v>0</v>
      </c>
      <c r="L152" s="13">
        <f t="shared" si="167"/>
        <v>0</v>
      </c>
      <c r="M152" s="13">
        <f t="shared" si="167"/>
        <v>0</v>
      </c>
      <c r="N152" s="13">
        <f t="shared" si="167"/>
        <v>0</v>
      </c>
      <c r="O152" s="13">
        <f t="shared" si="167"/>
        <v>0</v>
      </c>
      <c r="P152" s="13">
        <f t="shared" si="167"/>
        <v>0</v>
      </c>
      <c r="Q152" s="13">
        <f t="shared" si="167"/>
        <v>0</v>
      </c>
      <c r="R152" s="13">
        <f t="shared" si="167"/>
        <v>0</v>
      </c>
      <c r="S152" s="13">
        <f t="shared" si="167"/>
        <v>0</v>
      </c>
      <c r="T152" s="13">
        <f t="shared" si="167"/>
        <v>0</v>
      </c>
      <c r="U152" s="13">
        <f t="shared" si="167"/>
        <v>0</v>
      </c>
      <c r="V152" s="13">
        <f t="shared" si="167"/>
        <v>0</v>
      </c>
      <c r="W152" s="13">
        <f t="shared" si="167"/>
        <v>0</v>
      </c>
      <c r="X152" s="13">
        <f t="shared" si="167"/>
        <v>0</v>
      </c>
      <c r="Y152" s="13">
        <f t="shared" si="167"/>
        <v>0</v>
      </c>
      <c r="Z152" s="13">
        <f t="shared" si="167"/>
        <v>0</v>
      </c>
      <c r="AA152" s="13">
        <f t="shared" si="167"/>
        <v>0</v>
      </c>
      <c r="AB152" s="13">
        <f t="shared" si="167"/>
        <v>0</v>
      </c>
      <c r="AC152" s="13">
        <f t="shared" si="167"/>
        <v>0</v>
      </c>
      <c r="AD152" s="13">
        <f t="shared" si="167"/>
        <v>0</v>
      </c>
      <c r="AE152" s="13">
        <f t="shared" si="167"/>
        <v>0</v>
      </c>
      <c r="AF152" s="36"/>
      <c r="AG152" s="15"/>
      <c r="AH152" s="15"/>
      <c r="AI152" s="15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</row>
    <row r="153" spans="1:62" ht="18.75" x14ac:dyDescent="0.3">
      <c r="A153" s="22" t="s">
        <v>26</v>
      </c>
      <c r="B153" s="28">
        <f>H153+J153+L153+N153+P153+R153+T153+V153+X153+Z153+AB153+AD153</f>
        <v>0</v>
      </c>
      <c r="C153" s="28">
        <f>H153</f>
        <v>0</v>
      </c>
      <c r="D153" s="29"/>
      <c r="E153" s="29">
        <f>I153+K153+M153+O153+Q153+S153+U153+W153+Y153+AA153+AC153+AE153</f>
        <v>0</v>
      </c>
      <c r="F153" s="24" t="e">
        <f t="shared" ref="F153:F156" si="168">E153/B153*100</f>
        <v>#DIV/0!</v>
      </c>
      <c r="G153" s="24" t="e">
        <f t="shared" ref="G153:G156" si="169">E153/C153*100</f>
        <v>#DIV/0!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36"/>
      <c r="AG153" s="15"/>
      <c r="AH153" s="15"/>
      <c r="AI153" s="15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</row>
    <row r="154" spans="1:62" ht="18.75" x14ac:dyDescent="0.3">
      <c r="A154" s="22" t="s">
        <v>27</v>
      </c>
      <c r="B154" s="28">
        <f t="shared" ref="B154:B156" si="170">H154+J154+L154+N154+P154+R154+T154+V154+X154+Z154+AB154+AD154</f>
        <v>0</v>
      </c>
      <c r="C154" s="28">
        <f t="shared" ref="C154:C156" si="171">H154</f>
        <v>0</v>
      </c>
      <c r="D154" s="28"/>
      <c r="E154" s="29">
        <f t="shared" ref="E154:E156" si="172">I154+K154+M154+O154+Q154+S154+U154+W154+Y154+AA154+AC154+AE154</f>
        <v>0</v>
      </c>
      <c r="F154" s="24" t="e">
        <f t="shared" si="168"/>
        <v>#DIV/0!</v>
      </c>
      <c r="G154" s="24" t="e">
        <f t="shared" si="169"/>
        <v>#DIV/0!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36"/>
      <c r="AG154" s="15"/>
      <c r="AH154" s="15"/>
      <c r="AI154" s="15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</row>
    <row r="155" spans="1:62" ht="18.75" x14ac:dyDescent="0.3">
      <c r="A155" s="22" t="s">
        <v>28</v>
      </c>
      <c r="B155" s="28">
        <f t="shared" si="170"/>
        <v>0</v>
      </c>
      <c r="C155" s="28">
        <f t="shared" si="171"/>
        <v>0</v>
      </c>
      <c r="D155" s="29"/>
      <c r="E155" s="29">
        <f t="shared" si="172"/>
        <v>0</v>
      </c>
      <c r="F155" s="24" t="e">
        <f t="shared" si="168"/>
        <v>#DIV/0!</v>
      </c>
      <c r="G155" s="24" t="e">
        <f t="shared" si="169"/>
        <v>#DIV/0!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36"/>
      <c r="AG155" s="15"/>
      <c r="AH155" s="15"/>
      <c r="AI155" s="15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</row>
    <row r="156" spans="1:62" ht="18.75" x14ac:dyDescent="0.3">
      <c r="A156" s="22" t="s">
        <v>29</v>
      </c>
      <c r="B156" s="28">
        <f t="shared" si="170"/>
        <v>0</v>
      </c>
      <c r="C156" s="28">
        <f t="shared" si="171"/>
        <v>0</v>
      </c>
      <c r="D156" s="29"/>
      <c r="E156" s="29">
        <f t="shared" si="172"/>
        <v>0</v>
      </c>
      <c r="F156" s="24" t="e">
        <f t="shared" si="168"/>
        <v>#DIV/0!</v>
      </c>
      <c r="G156" s="24" t="e">
        <f t="shared" si="169"/>
        <v>#DIV/0!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36"/>
      <c r="AG156" s="15"/>
      <c r="AH156" s="15"/>
      <c r="AI156" s="15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</row>
    <row r="157" spans="1:62" ht="101.25" customHeight="1" x14ac:dyDescent="0.3">
      <c r="A157" s="90" t="s">
        <v>110</v>
      </c>
      <c r="B157" s="91">
        <f>H157+J157+L157+N157+P157+R157+T157+V157+X157+Z157+AB157+AD157</f>
        <v>0</v>
      </c>
      <c r="C157" s="7">
        <f>C163+C164+C166+C167</f>
        <v>0</v>
      </c>
      <c r="D157" s="7">
        <f t="shared" ref="D157" si="173">D163+D164+D166+D167</f>
        <v>0</v>
      </c>
      <c r="E157" s="7">
        <f>E163+E164+E166+E167</f>
        <v>0</v>
      </c>
      <c r="F157" s="26" t="e">
        <f>E157/B157*100</f>
        <v>#DIV/0!</v>
      </c>
      <c r="G157" s="26" t="e">
        <f>E157/C157*100</f>
        <v>#DIV/0!</v>
      </c>
      <c r="H157" s="7">
        <f>H163+H164+H166+H167</f>
        <v>0</v>
      </c>
      <c r="I157" s="7">
        <f t="shared" ref="I157:AE157" si="174">I163+I164+I166+I167</f>
        <v>0</v>
      </c>
      <c r="J157" s="7">
        <f t="shared" si="174"/>
        <v>0</v>
      </c>
      <c r="K157" s="7">
        <f t="shared" si="174"/>
        <v>0</v>
      </c>
      <c r="L157" s="7">
        <f t="shared" si="174"/>
        <v>0</v>
      </c>
      <c r="M157" s="7">
        <f t="shared" si="174"/>
        <v>0</v>
      </c>
      <c r="N157" s="7">
        <f t="shared" si="174"/>
        <v>0</v>
      </c>
      <c r="O157" s="7">
        <f t="shared" si="174"/>
        <v>0</v>
      </c>
      <c r="P157" s="7">
        <f t="shared" si="174"/>
        <v>0</v>
      </c>
      <c r="Q157" s="7">
        <f t="shared" si="174"/>
        <v>0</v>
      </c>
      <c r="R157" s="7">
        <f t="shared" si="174"/>
        <v>0</v>
      </c>
      <c r="S157" s="7">
        <f t="shared" si="174"/>
        <v>0</v>
      </c>
      <c r="T157" s="7">
        <f t="shared" si="174"/>
        <v>0</v>
      </c>
      <c r="U157" s="7">
        <f t="shared" si="174"/>
        <v>0</v>
      </c>
      <c r="V157" s="7">
        <f t="shared" si="174"/>
        <v>0</v>
      </c>
      <c r="W157" s="7">
        <f t="shared" si="174"/>
        <v>0</v>
      </c>
      <c r="X157" s="7">
        <f t="shared" si="174"/>
        <v>0</v>
      </c>
      <c r="Y157" s="7">
        <f t="shared" si="174"/>
        <v>0</v>
      </c>
      <c r="Z157" s="7">
        <f t="shared" si="174"/>
        <v>0</v>
      </c>
      <c r="AA157" s="7">
        <f t="shared" si="174"/>
        <v>0</v>
      </c>
      <c r="AB157" s="7">
        <f t="shared" si="174"/>
        <v>0</v>
      </c>
      <c r="AC157" s="7">
        <f t="shared" si="174"/>
        <v>0</v>
      </c>
      <c r="AD157" s="7">
        <f t="shared" si="174"/>
        <v>0</v>
      </c>
      <c r="AE157" s="7">
        <f t="shared" si="174"/>
        <v>0</v>
      </c>
      <c r="AF157" s="44"/>
      <c r="AG157" s="15"/>
      <c r="AH157" s="15"/>
      <c r="AI157" s="15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ht="18.75" x14ac:dyDescent="0.3">
      <c r="A158" s="90" t="s">
        <v>26</v>
      </c>
      <c r="B158" s="92">
        <f>B133+B109+B97+B67+B48</f>
        <v>0</v>
      </c>
      <c r="C158" s="92">
        <f>C133+C109+C97+C67+C48</f>
        <v>0</v>
      </c>
      <c r="D158" s="92">
        <f>D133+D109+D97+D67+D48</f>
        <v>0</v>
      </c>
      <c r="E158" s="92">
        <f>E133+E109+E97+E67+E48</f>
        <v>0</v>
      </c>
      <c r="F158" s="26" t="e">
        <f>E158/B158*100</f>
        <v>#DIV/0!</v>
      </c>
      <c r="G158" s="26" t="e">
        <f>E158/C158*100</f>
        <v>#DIV/0!</v>
      </c>
      <c r="H158" s="92">
        <f t="shared" ref="H158:AE158" si="175">H133+H109+H97+H67+H48</f>
        <v>0</v>
      </c>
      <c r="I158" s="92">
        <f t="shared" si="175"/>
        <v>0</v>
      </c>
      <c r="J158" s="92">
        <f t="shared" si="175"/>
        <v>0</v>
      </c>
      <c r="K158" s="92">
        <f t="shared" si="175"/>
        <v>0</v>
      </c>
      <c r="L158" s="92">
        <f t="shared" si="175"/>
        <v>0</v>
      </c>
      <c r="M158" s="92">
        <f t="shared" si="175"/>
        <v>0</v>
      </c>
      <c r="N158" s="92">
        <f t="shared" si="175"/>
        <v>0</v>
      </c>
      <c r="O158" s="92">
        <f t="shared" si="175"/>
        <v>0</v>
      </c>
      <c r="P158" s="92">
        <f t="shared" si="175"/>
        <v>0</v>
      </c>
      <c r="Q158" s="92">
        <f t="shared" si="175"/>
        <v>0</v>
      </c>
      <c r="R158" s="92">
        <f t="shared" si="175"/>
        <v>0</v>
      </c>
      <c r="S158" s="92">
        <f t="shared" si="175"/>
        <v>0</v>
      </c>
      <c r="T158" s="92">
        <f t="shared" si="175"/>
        <v>0</v>
      </c>
      <c r="U158" s="92">
        <f t="shared" si="175"/>
        <v>0</v>
      </c>
      <c r="V158" s="92">
        <f t="shared" si="175"/>
        <v>0</v>
      </c>
      <c r="W158" s="92">
        <f t="shared" si="175"/>
        <v>0</v>
      </c>
      <c r="X158" s="92">
        <f t="shared" si="175"/>
        <v>0</v>
      </c>
      <c r="Y158" s="92">
        <f t="shared" si="175"/>
        <v>0</v>
      </c>
      <c r="Z158" s="92">
        <f t="shared" si="175"/>
        <v>0</v>
      </c>
      <c r="AA158" s="92">
        <f t="shared" si="175"/>
        <v>0</v>
      </c>
      <c r="AB158" s="92">
        <f t="shared" si="175"/>
        <v>0</v>
      </c>
      <c r="AC158" s="92">
        <f t="shared" si="175"/>
        <v>0</v>
      </c>
      <c r="AD158" s="92">
        <f t="shared" si="175"/>
        <v>0</v>
      </c>
      <c r="AE158" s="92">
        <f t="shared" si="175"/>
        <v>0</v>
      </c>
      <c r="AF158" s="44"/>
      <c r="AG158" s="15"/>
      <c r="AH158" s="15"/>
      <c r="AI158" s="15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ht="18.75" x14ac:dyDescent="0.3">
      <c r="A159" s="90" t="s">
        <v>27</v>
      </c>
      <c r="B159" s="92"/>
      <c r="C159" s="92"/>
      <c r="D159" s="92"/>
      <c r="E159" s="92"/>
      <c r="F159" s="26" t="e">
        <f>E159/B159*100</f>
        <v>#DIV/0!</v>
      </c>
      <c r="G159" s="26" t="e">
        <f>E159/C159*100</f>
        <v>#DIV/0!</v>
      </c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44"/>
      <c r="AG159" s="15"/>
      <c r="AH159" s="15"/>
      <c r="AI159" s="15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ht="18.75" x14ac:dyDescent="0.3">
      <c r="A160" s="90" t="s">
        <v>28</v>
      </c>
      <c r="B160" s="92"/>
      <c r="C160" s="92"/>
      <c r="D160" s="92"/>
      <c r="E160" s="92"/>
      <c r="F160" s="26" t="e">
        <f t="shared" ref="F160:F161" si="176">E160/B160*100</f>
        <v>#DIV/0!</v>
      </c>
      <c r="G160" s="26" t="e">
        <f t="shared" ref="G160:G161" si="177">E160/C160*100</f>
        <v>#DIV/0!</v>
      </c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44"/>
      <c r="AG160" s="15"/>
      <c r="AH160" s="15"/>
      <c r="AI160" s="15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ht="18.75" x14ac:dyDescent="0.3">
      <c r="A161" s="90" t="s">
        <v>29</v>
      </c>
      <c r="B161" s="92"/>
      <c r="C161" s="92"/>
      <c r="D161" s="92"/>
      <c r="E161" s="92"/>
      <c r="F161" s="26" t="e">
        <f t="shared" si="176"/>
        <v>#DIV/0!</v>
      </c>
      <c r="G161" s="26" t="e">
        <f t="shared" si="177"/>
        <v>#DIV/0!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44"/>
      <c r="AG161" s="15"/>
      <c r="AH161" s="15"/>
      <c r="AI161" s="15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ht="18.75" x14ac:dyDescent="0.3">
      <c r="A162" s="93" t="s">
        <v>111</v>
      </c>
      <c r="B162" s="94"/>
      <c r="C162" s="94"/>
      <c r="D162" s="94"/>
      <c r="E162" s="94"/>
      <c r="F162" s="95"/>
      <c r="G162" s="95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6"/>
      <c r="AE162" s="92"/>
      <c r="AF162" s="44"/>
      <c r="AG162" s="15"/>
      <c r="AH162" s="15"/>
      <c r="AI162" s="15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ht="18.75" x14ac:dyDescent="0.3">
      <c r="A163" s="102" t="s">
        <v>112</v>
      </c>
      <c r="B163" s="103"/>
      <c r="C163" s="103"/>
      <c r="D163" s="103"/>
      <c r="E163" s="103"/>
      <c r="F163" s="104"/>
      <c r="G163" s="104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5"/>
      <c r="AE163" s="106"/>
      <c r="AF163" s="107"/>
      <c r="AG163" s="15"/>
      <c r="AH163" s="15"/>
      <c r="AI163" s="15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</row>
    <row r="164" spans="1:62" ht="18.75" x14ac:dyDescent="0.3">
      <c r="A164" s="102" t="s">
        <v>106</v>
      </c>
      <c r="B164" s="106">
        <f>B165+B166+B167+B168</f>
        <v>0</v>
      </c>
      <c r="C164" s="106">
        <f t="shared" ref="C164:E164" si="178">C165+C166+C167+C168</f>
        <v>0</v>
      </c>
      <c r="D164" s="106">
        <f t="shared" si="178"/>
        <v>0</v>
      </c>
      <c r="E164" s="106">
        <f t="shared" si="178"/>
        <v>0</v>
      </c>
      <c r="F164" s="108" t="e">
        <f>E164/B164*100</f>
        <v>#DIV/0!</v>
      </c>
      <c r="G164" s="108" t="e">
        <f>E164/C164*100</f>
        <v>#DIV/0!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7"/>
      <c r="AG164" s="15"/>
      <c r="AH164" s="15"/>
      <c r="AI164" s="15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</row>
    <row r="165" spans="1:62" ht="18.75" x14ac:dyDescent="0.3">
      <c r="A165" s="102" t="s">
        <v>28</v>
      </c>
      <c r="B165" s="92"/>
      <c r="C165" s="92"/>
      <c r="D165" s="92"/>
      <c r="E165" s="92"/>
      <c r="F165" s="25" t="e">
        <f t="shared" ref="F165:F168" si="179">E165/B165*100</f>
        <v>#DIV/0!</v>
      </c>
      <c r="G165" s="25" t="e">
        <f t="shared" ref="G165:G168" si="180">E165/C165*100</f>
        <v>#DIV/0!</v>
      </c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44"/>
      <c r="AG165" s="15"/>
      <c r="AH165" s="15"/>
      <c r="AI165" s="15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</row>
    <row r="166" spans="1:62" ht="18.75" x14ac:dyDescent="0.3">
      <c r="A166" s="102" t="s">
        <v>26</v>
      </c>
      <c r="B166" s="92"/>
      <c r="C166" s="92"/>
      <c r="D166" s="92"/>
      <c r="E166" s="92"/>
      <c r="F166" s="25" t="e">
        <f t="shared" si="179"/>
        <v>#DIV/0!</v>
      </c>
      <c r="G166" s="25" t="e">
        <f t="shared" si="180"/>
        <v>#DIV/0!</v>
      </c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44"/>
      <c r="AG166" s="15"/>
      <c r="AH166" s="15"/>
      <c r="AI166" s="15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ht="18.75" x14ac:dyDescent="0.3">
      <c r="A167" s="102" t="s">
        <v>27</v>
      </c>
      <c r="B167" s="92"/>
      <c r="C167" s="92"/>
      <c r="D167" s="92"/>
      <c r="E167" s="92"/>
      <c r="F167" s="25" t="e">
        <f t="shared" si="179"/>
        <v>#DIV/0!</v>
      </c>
      <c r="G167" s="25" t="e">
        <f t="shared" si="180"/>
        <v>#DIV/0!</v>
      </c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44"/>
      <c r="AG167" s="15"/>
      <c r="AH167" s="15"/>
      <c r="AI167" s="15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ht="18.75" x14ac:dyDescent="0.3">
      <c r="A168" s="102" t="s">
        <v>107</v>
      </c>
      <c r="B168" s="92"/>
      <c r="C168" s="92"/>
      <c r="D168" s="92"/>
      <c r="E168" s="92"/>
      <c r="F168" s="25" t="e">
        <f t="shared" si="179"/>
        <v>#DIV/0!</v>
      </c>
      <c r="G168" s="25" t="e">
        <f t="shared" si="180"/>
        <v>#DIV/0!</v>
      </c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44"/>
      <c r="AG168" s="15"/>
      <c r="AH168" s="15"/>
      <c r="AI168" s="15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ht="20.25" x14ac:dyDescent="0.25">
      <c r="A169" s="118" t="s">
        <v>34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20"/>
      <c r="AE169" s="13"/>
      <c r="AF169" s="36"/>
      <c r="AG169" s="15"/>
      <c r="AH169" s="15"/>
      <c r="AI169" s="1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ht="20.25" x14ac:dyDescent="0.25">
      <c r="A170" s="79" t="s">
        <v>101</v>
      </c>
      <c r="B170" s="98"/>
      <c r="C170" s="98"/>
      <c r="D170" s="98"/>
      <c r="E170" s="98"/>
      <c r="F170" s="99"/>
      <c r="G170" s="99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100"/>
      <c r="AG170" s="15"/>
      <c r="AH170" s="15"/>
      <c r="AI170" s="15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ht="20.25" x14ac:dyDescent="0.25">
      <c r="A171" s="118" t="s">
        <v>66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20"/>
      <c r="AF171" s="36"/>
      <c r="AG171" s="15"/>
      <c r="AH171" s="15"/>
      <c r="AI171" s="15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ht="18.75" x14ac:dyDescent="0.3">
      <c r="A172" s="19" t="s">
        <v>25</v>
      </c>
      <c r="B172" s="48">
        <f>B173</f>
        <v>11</v>
      </c>
      <c r="C172" s="48">
        <f t="shared" ref="C172:AE172" si="181">C173</f>
        <v>4</v>
      </c>
      <c r="D172" s="48">
        <f t="shared" si="181"/>
        <v>4</v>
      </c>
      <c r="E172" s="48">
        <f t="shared" si="181"/>
        <v>4</v>
      </c>
      <c r="F172" s="49">
        <f>E172/B172*100</f>
        <v>36.363636363636367</v>
      </c>
      <c r="G172" s="49">
        <f>E172/C172*100</f>
        <v>100</v>
      </c>
      <c r="H172" s="50">
        <f t="shared" si="181"/>
        <v>2</v>
      </c>
      <c r="I172" s="50">
        <f t="shared" si="181"/>
        <v>2</v>
      </c>
      <c r="J172" s="50">
        <f t="shared" si="181"/>
        <v>2</v>
      </c>
      <c r="K172" s="50">
        <f t="shared" si="181"/>
        <v>2</v>
      </c>
      <c r="L172" s="50">
        <f t="shared" si="181"/>
        <v>0</v>
      </c>
      <c r="M172" s="50">
        <f t="shared" si="181"/>
        <v>0</v>
      </c>
      <c r="N172" s="50">
        <f t="shared" si="181"/>
        <v>3</v>
      </c>
      <c r="O172" s="50">
        <f t="shared" si="181"/>
        <v>0</v>
      </c>
      <c r="P172" s="50">
        <f t="shared" si="181"/>
        <v>0</v>
      </c>
      <c r="Q172" s="50">
        <f t="shared" si="181"/>
        <v>0</v>
      </c>
      <c r="R172" s="50">
        <f t="shared" si="181"/>
        <v>0</v>
      </c>
      <c r="S172" s="50">
        <f t="shared" si="181"/>
        <v>0</v>
      </c>
      <c r="T172" s="50">
        <f t="shared" si="181"/>
        <v>0</v>
      </c>
      <c r="U172" s="50">
        <f t="shared" si="181"/>
        <v>0</v>
      </c>
      <c r="V172" s="50">
        <f t="shared" si="181"/>
        <v>2</v>
      </c>
      <c r="W172" s="50">
        <f t="shared" si="181"/>
        <v>0</v>
      </c>
      <c r="X172" s="50">
        <f t="shared" si="181"/>
        <v>0</v>
      </c>
      <c r="Y172" s="50">
        <f t="shared" si="181"/>
        <v>0</v>
      </c>
      <c r="Z172" s="50">
        <f t="shared" si="181"/>
        <v>0</v>
      </c>
      <c r="AA172" s="50">
        <f t="shared" si="181"/>
        <v>0</v>
      </c>
      <c r="AB172" s="50">
        <f t="shared" si="181"/>
        <v>2</v>
      </c>
      <c r="AC172" s="50">
        <f t="shared" si="181"/>
        <v>0</v>
      </c>
      <c r="AD172" s="50">
        <f t="shared" si="181"/>
        <v>0</v>
      </c>
      <c r="AE172" s="50">
        <f t="shared" si="181"/>
        <v>0</v>
      </c>
      <c r="AF172" s="51"/>
      <c r="AG172" s="15"/>
      <c r="AH172" s="15"/>
      <c r="AI172" s="15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ht="18.75" x14ac:dyDescent="0.3">
      <c r="A173" s="22" t="s">
        <v>27</v>
      </c>
      <c r="B173" s="23">
        <f>B176</f>
        <v>11</v>
      </c>
      <c r="C173" s="23">
        <f t="shared" ref="C173:E173" si="182">C176</f>
        <v>4</v>
      </c>
      <c r="D173" s="23">
        <f t="shared" si="182"/>
        <v>4</v>
      </c>
      <c r="E173" s="23">
        <f t="shared" si="182"/>
        <v>4</v>
      </c>
      <c r="F173" s="52">
        <f>E173/B173*100</f>
        <v>36.363636363636367</v>
      </c>
      <c r="G173" s="52">
        <f>E173/C173*100</f>
        <v>100</v>
      </c>
      <c r="H173" s="23">
        <f>H176</f>
        <v>2</v>
      </c>
      <c r="I173" s="23">
        <f t="shared" ref="I173:AE173" si="183">I176</f>
        <v>2</v>
      </c>
      <c r="J173" s="23">
        <f t="shared" si="183"/>
        <v>2</v>
      </c>
      <c r="K173" s="23">
        <f t="shared" si="183"/>
        <v>2</v>
      </c>
      <c r="L173" s="23">
        <f t="shared" si="183"/>
        <v>0</v>
      </c>
      <c r="M173" s="23">
        <f t="shared" si="183"/>
        <v>0</v>
      </c>
      <c r="N173" s="23">
        <f t="shared" si="183"/>
        <v>3</v>
      </c>
      <c r="O173" s="23">
        <f t="shared" si="183"/>
        <v>0</v>
      </c>
      <c r="P173" s="23">
        <f t="shared" si="183"/>
        <v>0</v>
      </c>
      <c r="Q173" s="23">
        <f t="shared" si="183"/>
        <v>0</v>
      </c>
      <c r="R173" s="23">
        <f t="shared" si="183"/>
        <v>0</v>
      </c>
      <c r="S173" s="23">
        <f t="shared" si="183"/>
        <v>0</v>
      </c>
      <c r="T173" s="23">
        <f t="shared" si="183"/>
        <v>0</v>
      </c>
      <c r="U173" s="23">
        <f t="shared" si="183"/>
        <v>0</v>
      </c>
      <c r="V173" s="23">
        <f t="shared" si="183"/>
        <v>2</v>
      </c>
      <c r="W173" s="23">
        <f t="shared" si="183"/>
        <v>0</v>
      </c>
      <c r="X173" s="23">
        <f t="shared" si="183"/>
        <v>0</v>
      </c>
      <c r="Y173" s="23">
        <f t="shared" si="183"/>
        <v>0</v>
      </c>
      <c r="Z173" s="23">
        <f t="shared" si="183"/>
        <v>0</v>
      </c>
      <c r="AA173" s="23">
        <f t="shared" si="183"/>
        <v>0</v>
      </c>
      <c r="AB173" s="23">
        <f t="shared" si="183"/>
        <v>2</v>
      </c>
      <c r="AC173" s="23">
        <f t="shared" si="183"/>
        <v>0</v>
      </c>
      <c r="AD173" s="23">
        <f t="shared" si="183"/>
        <v>0</v>
      </c>
      <c r="AE173" s="23">
        <f t="shared" si="183"/>
        <v>0</v>
      </c>
      <c r="AF173" s="36"/>
      <c r="AG173" s="15"/>
      <c r="AH173" s="15"/>
      <c r="AI173" s="15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ht="18.75" x14ac:dyDescent="0.25">
      <c r="A174" s="127" t="s">
        <v>67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9"/>
      <c r="AF174" s="36"/>
      <c r="AG174" s="15"/>
      <c r="AH174" s="15"/>
      <c r="AI174" s="15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ht="18.75" x14ac:dyDescent="0.3">
      <c r="A175" s="19" t="s">
        <v>25</v>
      </c>
      <c r="B175" s="48">
        <f>B176</f>
        <v>11</v>
      </c>
      <c r="C175" s="48">
        <f t="shared" ref="C175:AE175" si="184">C176</f>
        <v>4</v>
      </c>
      <c r="D175" s="48">
        <f t="shared" si="184"/>
        <v>4</v>
      </c>
      <c r="E175" s="48">
        <f t="shared" si="184"/>
        <v>4</v>
      </c>
      <c r="F175" s="48">
        <f>E175/B175*100</f>
        <v>36.363636363636367</v>
      </c>
      <c r="G175" s="48">
        <f>E175/C175*100</f>
        <v>100</v>
      </c>
      <c r="H175" s="50">
        <f t="shared" si="184"/>
        <v>2</v>
      </c>
      <c r="I175" s="50">
        <f t="shared" si="184"/>
        <v>2</v>
      </c>
      <c r="J175" s="50">
        <f t="shared" si="184"/>
        <v>2</v>
      </c>
      <c r="K175" s="50">
        <f t="shared" si="184"/>
        <v>2</v>
      </c>
      <c r="L175" s="50">
        <f t="shared" si="184"/>
        <v>0</v>
      </c>
      <c r="M175" s="50">
        <f t="shared" si="184"/>
        <v>0</v>
      </c>
      <c r="N175" s="50">
        <f t="shared" si="184"/>
        <v>3</v>
      </c>
      <c r="O175" s="50">
        <f t="shared" si="184"/>
        <v>0</v>
      </c>
      <c r="P175" s="50">
        <f t="shared" si="184"/>
        <v>0</v>
      </c>
      <c r="Q175" s="50">
        <f t="shared" si="184"/>
        <v>0</v>
      </c>
      <c r="R175" s="50">
        <f t="shared" si="184"/>
        <v>0</v>
      </c>
      <c r="S175" s="50">
        <f t="shared" si="184"/>
        <v>0</v>
      </c>
      <c r="T175" s="50">
        <f t="shared" si="184"/>
        <v>0</v>
      </c>
      <c r="U175" s="50">
        <f t="shared" si="184"/>
        <v>0</v>
      </c>
      <c r="V175" s="50">
        <f t="shared" si="184"/>
        <v>2</v>
      </c>
      <c r="W175" s="50">
        <f t="shared" si="184"/>
        <v>0</v>
      </c>
      <c r="X175" s="50">
        <f t="shared" si="184"/>
        <v>0</v>
      </c>
      <c r="Y175" s="50">
        <f t="shared" si="184"/>
        <v>0</v>
      </c>
      <c r="Z175" s="50">
        <f t="shared" si="184"/>
        <v>0</v>
      </c>
      <c r="AA175" s="50">
        <f t="shared" si="184"/>
        <v>0</v>
      </c>
      <c r="AB175" s="50">
        <f t="shared" si="184"/>
        <v>2</v>
      </c>
      <c r="AC175" s="50">
        <f t="shared" si="184"/>
        <v>0</v>
      </c>
      <c r="AD175" s="50">
        <f t="shared" si="184"/>
        <v>0</v>
      </c>
      <c r="AE175" s="50">
        <f t="shared" si="184"/>
        <v>0</v>
      </c>
      <c r="AF175" s="51"/>
      <c r="AG175" s="15"/>
      <c r="AH175" s="15"/>
      <c r="AI175" s="15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ht="67.5" customHeight="1" x14ac:dyDescent="0.3">
      <c r="A176" s="22" t="s">
        <v>27</v>
      </c>
      <c r="B176" s="23">
        <f>H176+J176+L176+N176+P176+R176+T176+V176+X176+Z176+AB176+AD176</f>
        <v>11</v>
      </c>
      <c r="C176" s="29">
        <f>H176+J176</f>
        <v>4</v>
      </c>
      <c r="D176" s="23">
        <f>E176</f>
        <v>4</v>
      </c>
      <c r="E176" s="28">
        <f>I176+K176+M176+O176+Q176+S176+U176+W176+Y176+AA176+AC176+AE176</f>
        <v>4</v>
      </c>
      <c r="F176" s="77">
        <f>E176/B176*100</f>
        <v>36.363636363636367</v>
      </c>
      <c r="G176" s="77">
        <f>E176/C176*100</f>
        <v>100</v>
      </c>
      <c r="H176" s="13">
        <v>2</v>
      </c>
      <c r="I176" s="13">
        <v>2</v>
      </c>
      <c r="J176" s="13">
        <v>2</v>
      </c>
      <c r="K176" s="13">
        <v>2</v>
      </c>
      <c r="L176" s="13"/>
      <c r="M176" s="13"/>
      <c r="N176" s="13">
        <v>3</v>
      </c>
      <c r="O176" s="13"/>
      <c r="P176" s="13"/>
      <c r="Q176" s="13"/>
      <c r="R176" s="13"/>
      <c r="S176" s="13"/>
      <c r="T176" s="13"/>
      <c r="U176" s="13"/>
      <c r="V176" s="13">
        <v>2</v>
      </c>
      <c r="W176" s="13"/>
      <c r="X176" s="13"/>
      <c r="Y176" s="13"/>
      <c r="Z176" s="13"/>
      <c r="AA176" s="13"/>
      <c r="AB176" s="13">
        <v>2</v>
      </c>
      <c r="AC176" s="13"/>
      <c r="AD176" s="13"/>
      <c r="AE176" s="13"/>
      <c r="AF176" s="36" t="s">
        <v>94</v>
      </c>
      <c r="AG176" s="15"/>
      <c r="AH176" s="15"/>
      <c r="AI176" s="15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ht="20.25" x14ac:dyDescent="0.25">
      <c r="A177" s="83" t="s">
        <v>102</v>
      </c>
      <c r="B177" s="84"/>
      <c r="C177" s="85"/>
      <c r="D177" s="85"/>
      <c r="E177" s="84"/>
      <c r="F177" s="86"/>
      <c r="G177" s="86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8"/>
      <c r="AF177" s="89"/>
      <c r="AG177" s="15"/>
      <c r="AH177" s="15"/>
      <c r="AI177" s="15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ht="20.25" x14ac:dyDescent="0.25">
      <c r="A178" s="118" t="s">
        <v>70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20"/>
      <c r="AF178" s="36"/>
      <c r="AG178" s="15"/>
      <c r="AH178" s="15"/>
      <c r="AI178" s="15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ht="18.75" x14ac:dyDescent="0.3">
      <c r="A179" s="19" t="s">
        <v>25</v>
      </c>
      <c r="B179" s="27">
        <f>H179+J179+L179+N179+P179+R179+T179+V179+X179+Z179+AB179+AD179</f>
        <v>1606.9</v>
      </c>
      <c r="C179" s="27">
        <f>SUM(C180:C183)</f>
        <v>69.099999999999994</v>
      </c>
      <c r="D179" s="27">
        <f t="shared" ref="D179:E179" si="185">SUM(D180:D183)</f>
        <v>69.099999999999994</v>
      </c>
      <c r="E179" s="27">
        <f t="shared" si="185"/>
        <v>69.099999999999994</v>
      </c>
      <c r="F179" s="21">
        <f>E179/B179*100</f>
        <v>4.3002053643661702</v>
      </c>
      <c r="G179" s="21">
        <f>E179/C179*100</f>
        <v>100</v>
      </c>
      <c r="H179" s="13">
        <f>SUM(H180:H183)</f>
        <v>0</v>
      </c>
      <c r="I179" s="13">
        <f t="shared" ref="I179:AE179" si="186">SUM(I180:I183)</f>
        <v>0</v>
      </c>
      <c r="J179" s="13">
        <f t="shared" si="186"/>
        <v>69.099999999999994</v>
      </c>
      <c r="K179" s="13">
        <f t="shared" si="186"/>
        <v>69.099999999999994</v>
      </c>
      <c r="L179" s="13">
        <f t="shared" si="186"/>
        <v>518.4</v>
      </c>
      <c r="M179" s="13">
        <f t="shared" si="186"/>
        <v>0</v>
      </c>
      <c r="N179" s="13">
        <f t="shared" si="186"/>
        <v>11.7</v>
      </c>
      <c r="O179" s="13">
        <f t="shared" si="186"/>
        <v>0</v>
      </c>
      <c r="P179" s="13">
        <f t="shared" si="186"/>
        <v>11.6</v>
      </c>
      <c r="Q179" s="13">
        <f t="shared" si="186"/>
        <v>0</v>
      </c>
      <c r="R179" s="13">
        <f t="shared" si="186"/>
        <v>0</v>
      </c>
      <c r="S179" s="13">
        <f t="shared" si="186"/>
        <v>0</v>
      </c>
      <c r="T179" s="13">
        <f t="shared" si="186"/>
        <v>0</v>
      </c>
      <c r="U179" s="13">
        <f t="shared" si="186"/>
        <v>0</v>
      </c>
      <c r="V179" s="13">
        <f t="shared" si="186"/>
        <v>40</v>
      </c>
      <c r="W179" s="13">
        <f t="shared" si="186"/>
        <v>0</v>
      </c>
      <c r="X179" s="13">
        <f t="shared" si="186"/>
        <v>53.1</v>
      </c>
      <c r="Y179" s="13">
        <f t="shared" si="186"/>
        <v>0</v>
      </c>
      <c r="Z179" s="13">
        <f t="shared" si="186"/>
        <v>858</v>
      </c>
      <c r="AA179" s="13">
        <f t="shared" si="186"/>
        <v>0</v>
      </c>
      <c r="AB179" s="13">
        <f t="shared" si="186"/>
        <v>45</v>
      </c>
      <c r="AC179" s="13">
        <f t="shared" si="186"/>
        <v>0</v>
      </c>
      <c r="AD179" s="13">
        <f t="shared" si="186"/>
        <v>0</v>
      </c>
      <c r="AE179" s="13">
        <f t="shared" si="186"/>
        <v>0</v>
      </c>
      <c r="AF179" s="36"/>
      <c r="AG179" s="15"/>
      <c r="AH179" s="15"/>
      <c r="AI179" s="15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ht="18.75" x14ac:dyDescent="0.3">
      <c r="A180" s="22" t="s">
        <v>26</v>
      </c>
      <c r="B180" s="28">
        <f>H180+J180+L180+N180+P180+R180+T180+V180+X180+Z180+AB180+AD180</f>
        <v>0</v>
      </c>
      <c r="C180" s="29">
        <f t="shared" ref="C180:E180" si="187">C186+C192</f>
        <v>0</v>
      </c>
      <c r="D180" s="29">
        <f t="shared" si="187"/>
        <v>0</v>
      </c>
      <c r="E180" s="29">
        <f t="shared" si="187"/>
        <v>0</v>
      </c>
      <c r="F180" s="24" t="e">
        <f>E180/B180*100</f>
        <v>#DIV/0!</v>
      </c>
      <c r="G180" s="24" t="e">
        <f>E180/C180*100</f>
        <v>#DIV/0!</v>
      </c>
      <c r="H180" s="23">
        <f>H186+H192</f>
        <v>0</v>
      </c>
      <c r="I180" s="23">
        <f t="shared" ref="I180:AE183" si="188">I186+I192</f>
        <v>0</v>
      </c>
      <c r="J180" s="23">
        <f t="shared" si="188"/>
        <v>0</v>
      </c>
      <c r="K180" s="23">
        <f t="shared" si="188"/>
        <v>0</v>
      </c>
      <c r="L180" s="23">
        <f t="shared" si="188"/>
        <v>0</v>
      </c>
      <c r="M180" s="23">
        <f t="shared" si="188"/>
        <v>0</v>
      </c>
      <c r="N180" s="23">
        <f t="shared" si="188"/>
        <v>0</v>
      </c>
      <c r="O180" s="23">
        <f t="shared" si="188"/>
        <v>0</v>
      </c>
      <c r="P180" s="23">
        <f t="shared" si="188"/>
        <v>0</v>
      </c>
      <c r="Q180" s="23">
        <f t="shared" si="188"/>
        <v>0</v>
      </c>
      <c r="R180" s="23">
        <f t="shared" si="188"/>
        <v>0</v>
      </c>
      <c r="S180" s="23">
        <f t="shared" si="188"/>
        <v>0</v>
      </c>
      <c r="T180" s="23">
        <f t="shared" si="188"/>
        <v>0</v>
      </c>
      <c r="U180" s="23">
        <f t="shared" si="188"/>
        <v>0</v>
      </c>
      <c r="V180" s="23">
        <f t="shared" si="188"/>
        <v>0</v>
      </c>
      <c r="W180" s="23">
        <f t="shared" si="188"/>
        <v>0</v>
      </c>
      <c r="X180" s="23">
        <f t="shared" si="188"/>
        <v>0</v>
      </c>
      <c r="Y180" s="23">
        <f t="shared" si="188"/>
        <v>0</v>
      </c>
      <c r="Z180" s="23">
        <f t="shared" si="188"/>
        <v>0</v>
      </c>
      <c r="AA180" s="23">
        <f t="shared" si="188"/>
        <v>0</v>
      </c>
      <c r="AB180" s="23">
        <f t="shared" si="188"/>
        <v>0</v>
      </c>
      <c r="AC180" s="23">
        <f t="shared" si="188"/>
        <v>0</v>
      </c>
      <c r="AD180" s="23">
        <f t="shared" si="188"/>
        <v>0</v>
      </c>
      <c r="AE180" s="23">
        <f t="shared" si="188"/>
        <v>0</v>
      </c>
      <c r="AF180" s="36"/>
      <c r="AG180" s="15"/>
      <c r="AH180" s="15"/>
      <c r="AI180" s="15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ht="18.75" x14ac:dyDescent="0.3">
      <c r="A181" s="22" t="s">
        <v>27</v>
      </c>
      <c r="B181" s="28">
        <f>H181+J181+L181+N181+P181+R181+T181+V181+X181+Z181+AB181+AD181</f>
        <v>1606.9</v>
      </c>
      <c r="C181" s="29">
        <f>C187+C193</f>
        <v>69.099999999999994</v>
      </c>
      <c r="D181" s="29">
        <f>D187+D193</f>
        <v>69.099999999999994</v>
      </c>
      <c r="E181" s="29">
        <f>E187+E193</f>
        <v>69.099999999999994</v>
      </c>
      <c r="F181" s="24">
        <f>E181/B181*100</f>
        <v>4.3002053643661702</v>
      </c>
      <c r="G181" s="24">
        <f>E181/C181*100</f>
        <v>100</v>
      </c>
      <c r="H181" s="23">
        <f>H187+H193</f>
        <v>0</v>
      </c>
      <c r="I181" s="23">
        <f t="shared" si="188"/>
        <v>0</v>
      </c>
      <c r="J181" s="23">
        <f t="shared" si="188"/>
        <v>69.099999999999994</v>
      </c>
      <c r="K181" s="23">
        <f t="shared" si="188"/>
        <v>69.099999999999994</v>
      </c>
      <c r="L181" s="23">
        <f t="shared" si="188"/>
        <v>518.4</v>
      </c>
      <c r="M181" s="23">
        <f t="shared" si="188"/>
        <v>0</v>
      </c>
      <c r="N181" s="23">
        <f t="shared" si="188"/>
        <v>11.7</v>
      </c>
      <c r="O181" s="23">
        <f t="shared" si="188"/>
        <v>0</v>
      </c>
      <c r="P181" s="23">
        <f t="shared" si="188"/>
        <v>11.6</v>
      </c>
      <c r="Q181" s="23">
        <f t="shared" si="188"/>
        <v>0</v>
      </c>
      <c r="R181" s="23">
        <f t="shared" si="188"/>
        <v>0</v>
      </c>
      <c r="S181" s="23">
        <f t="shared" si="188"/>
        <v>0</v>
      </c>
      <c r="T181" s="23">
        <f t="shared" si="188"/>
        <v>0</v>
      </c>
      <c r="U181" s="23">
        <f t="shared" si="188"/>
        <v>0</v>
      </c>
      <c r="V181" s="23">
        <f t="shared" si="188"/>
        <v>40</v>
      </c>
      <c r="W181" s="23">
        <f t="shared" si="188"/>
        <v>0</v>
      </c>
      <c r="X181" s="23">
        <f t="shared" si="188"/>
        <v>53.1</v>
      </c>
      <c r="Y181" s="23">
        <f t="shared" si="188"/>
        <v>0</v>
      </c>
      <c r="Z181" s="23">
        <f t="shared" si="188"/>
        <v>858</v>
      </c>
      <c r="AA181" s="23">
        <f t="shared" si="188"/>
        <v>0</v>
      </c>
      <c r="AB181" s="23">
        <f t="shared" si="188"/>
        <v>45</v>
      </c>
      <c r="AC181" s="23">
        <f t="shared" si="188"/>
        <v>0</v>
      </c>
      <c r="AD181" s="23">
        <f t="shared" si="188"/>
        <v>0</v>
      </c>
      <c r="AE181" s="23">
        <f t="shared" si="188"/>
        <v>0</v>
      </c>
      <c r="AF181" s="36"/>
      <c r="AG181" s="15"/>
      <c r="AH181" s="15"/>
      <c r="AI181" s="15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ht="18.75" x14ac:dyDescent="0.3">
      <c r="A182" s="22" t="s">
        <v>28</v>
      </c>
      <c r="B182" s="28">
        <f t="shared" ref="B182:B183" si="189">H182+J182+L182+N182+P182+R182+T182+V182+X182+Z182+AB182+AD182</f>
        <v>0</v>
      </c>
      <c r="C182" s="29">
        <f t="shared" ref="C182:E183" si="190">C188+C194</f>
        <v>0</v>
      </c>
      <c r="D182" s="29">
        <f t="shared" si="190"/>
        <v>0</v>
      </c>
      <c r="E182" s="29">
        <f t="shared" si="190"/>
        <v>0</v>
      </c>
      <c r="F182" s="24" t="e">
        <f t="shared" ref="F182:F183" si="191">E182/B182*100</f>
        <v>#DIV/0!</v>
      </c>
      <c r="G182" s="24" t="e">
        <f t="shared" ref="G182:G183" si="192">E182/C182*100</f>
        <v>#DIV/0!</v>
      </c>
      <c r="H182" s="23">
        <f t="shared" ref="H182:W183" si="193">H188+H194</f>
        <v>0</v>
      </c>
      <c r="I182" s="23">
        <f t="shared" si="193"/>
        <v>0</v>
      </c>
      <c r="J182" s="23">
        <f t="shared" si="193"/>
        <v>0</v>
      </c>
      <c r="K182" s="23">
        <f t="shared" si="193"/>
        <v>0</v>
      </c>
      <c r="L182" s="23">
        <f t="shared" si="193"/>
        <v>0</v>
      </c>
      <c r="M182" s="23">
        <f t="shared" si="193"/>
        <v>0</v>
      </c>
      <c r="N182" s="23">
        <f t="shared" si="193"/>
        <v>0</v>
      </c>
      <c r="O182" s="23">
        <f t="shared" si="193"/>
        <v>0</v>
      </c>
      <c r="P182" s="23">
        <f t="shared" si="193"/>
        <v>0</v>
      </c>
      <c r="Q182" s="23">
        <f t="shared" si="193"/>
        <v>0</v>
      </c>
      <c r="R182" s="23">
        <f t="shared" si="193"/>
        <v>0</v>
      </c>
      <c r="S182" s="23">
        <f t="shared" si="193"/>
        <v>0</v>
      </c>
      <c r="T182" s="23">
        <f t="shared" si="193"/>
        <v>0</v>
      </c>
      <c r="U182" s="23">
        <f t="shared" si="193"/>
        <v>0</v>
      </c>
      <c r="V182" s="23">
        <f t="shared" si="193"/>
        <v>0</v>
      </c>
      <c r="W182" s="23">
        <f t="shared" si="193"/>
        <v>0</v>
      </c>
      <c r="X182" s="23">
        <f t="shared" si="188"/>
        <v>0</v>
      </c>
      <c r="Y182" s="23">
        <f t="shared" si="188"/>
        <v>0</v>
      </c>
      <c r="Z182" s="23">
        <f t="shared" si="188"/>
        <v>0</v>
      </c>
      <c r="AA182" s="23">
        <f t="shared" si="188"/>
        <v>0</v>
      </c>
      <c r="AB182" s="23">
        <f t="shared" si="188"/>
        <v>0</v>
      </c>
      <c r="AC182" s="23">
        <f t="shared" si="188"/>
        <v>0</v>
      </c>
      <c r="AD182" s="23">
        <f t="shared" si="188"/>
        <v>0</v>
      </c>
      <c r="AE182" s="23">
        <f t="shared" si="188"/>
        <v>0</v>
      </c>
      <c r="AF182" s="36"/>
      <c r="AG182" s="15"/>
      <c r="AH182" s="15"/>
      <c r="AI182" s="15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ht="18.75" x14ac:dyDescent="0.3">
      <c r="A183" s="22" t="s">
        <v>29</v>
      </c>
      <c r="B183" s="28">
        <f t="shared" si="189"/>
        <v>0</v>
      </c>
      <c r="C183" s="29">
        <f t="shared" si="190"/>
        <v>0</v>
      </c>
      <c r="D183" s="29">
        <f t="shared" si="190"/>
        <v>0</v>
      </c>
      <c r="E183" s="29">
        <f t="shared" si="190"/>
        <v>0</v>
      </c>
      <c r="F183" s="24" t="e">
        <f t="shared" si="191"/>
        <v>#DIV/0!</v>
      </c>
      <c r="G183" s="24" t="e">
        <f t="shared" si="192"/>
        <v>#DIV/0!</v>
      </c>
      <c r="H183" s="23">
        <f t="shared" si="193"/>
        <v>0</v>
      </c>
      <c r="I183" s="23">
        <f t="shared" si="188"/>
        <v>0</v>
      </c>
      <c r="J183" s="23">
        <f t="shared" si="188"/>
        <v>0</v>
      </c>
      <c r="K183" s="23">
        <f t="shared" si="188"/>
        <v>0</v>
      </c>
      <c r="L183" s="23">
        <f t="shared" si="188"/>
        <v>0</v>
      </c>
      <c r="M183" s="23">
        <f t="shared" si="188"/>
        <v>0</v>
      </c>
      <c r="N183" s="23">
        <f t="shared" si="188"/>
        <v>0</v>
      </c>
      <c r="O183" s="23">
        <f t="shared" si="188"/>
        <v>0</v>
      </c>
      <c r="P183" s="23">
        <f t="shared" si="188"/>
        <v>0</v>
      </c>
      <c r="Q183" s="23">
        <f t="shared" si="188"/>
        <v>0</v>
      </c>
      <c r="R183" s="23">
        <f t="shared" si="188"/>
        <v>0</v>
      </c>
      <c r="S183" s="23">
        <f t="shared" si="188"/>
        <v>0</v>
      </c>
      <c r="T183" s="23">
        <f t="shared" si="188"/>
        <v>0</v>
      </c>
      <c r="U183" s="23">
        <f t="shared" si="188"/>
        <v>0</v>
      </c>
      <c r="V183" s="23">
        <f t="shared" si="188"/>
        <v>0</v>
      </c>
      <c r="W183" s="23">
        <f t="shared" si="188"/>
        <v>0</v>
      </c>
      <c r="X183" s="23">
        <f t="shared" si="188"/>
        <v>0</v>
      </c>
      <c r="Y183" s="23">
        <f t="shared" si="188"/>
        <v>0</v>
      </c>
      <c r="Z183" s="23">
        <f t="shared" si="188"/>
        <v>0</v>
      </c>
      <c r="AA183" s="23">
        <f t="shared" si="188"/>
        <v>0</v>
      </c>
      <c r="AB183" s="23">
        <f t="shared" si="188"/>
        <v>0</v>
      </c>
      <c r="AC183" s="23">
        <f t="shared" si="188"/>
        <v>0</v>
      </c>
      <c r="AD183" s="23">
        <f t="shared" si="188"/>
        <v>0</v>
      </c>
      <c r="AE183" s="23">
        <f t="shared" si="188"/>
        <v>0</v>
      </c>
      <c r="AF183" s="36"/>
      <c r="AG183" s="15"/>
      <c r="AH183" s="15"/>
      <c r="AI183" s="15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ht="18.75" x14ac:dyDescent="0.25">
      <c r="A184" s="127" t="s">
        <v>71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9"/>
      <c r="AF184" s="133" t="s">
        <v>94</v>
      </c>
      <c r="AG184" s="15"/>
      <c r="AH184" s="15"/>
      <c r="AI184" s="15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</row>
    <row r="185" spans="1:62" ht="18.75" x14ac:dyDescent="0.3">
      <c r="A185" s="19" t="s">
        <v>25</v>
      </c>
      <c r="B185" s="27">
        <f>H185+J185+L185+N185+P185+R185+T185+V185+X185+Z185+AB185+AD185</f>
        <v>1506.9</v>
      </c>
      <c r="C185" s="27">
        <f>C186+C187+C188+C189</f>
        <v>69.099999999999994</v>
      </c>
      <c r="D185" s="27">
        <f>D186+D187+D188+D189</f>
        <v>69.099999999999994</v>
      </c>
      <c r="E185" s="27">
        <f>E186+E187+E188+E189</f>
        <v>69.099999999999994</v>
      </c>
      <c r="F185" s="21">
        <f>E185/B185*100</f>
        <v>4.58557303072533</v>
      </c>
      <c r="G185" s="21">
        <f>E185/C185*100</f>
        <v>100</v>
      </c>
      <c r="H185" s="13">
        <f>SUM(H186:H189)</f>
        <v>0</v>
      </c>
      <c r="I185" s="13">
        <f t="shared" ref="I185:AE185" si="194">SUM(I186:I189)</f>
        <v>0</v>
      </c>
      <c r="J185" s="13">
        <f t="shared" si="194"/>
        <v>69.099999999999994</v>
      </c>
      <c r="K185" s="13">
        <f t="shared" si="194"/>
        <v>69.099999999999994</v>
      </c>
      <c r="L185" s="13">
        <f t="shared" si="194"/>
        <v>418.4</v>
      </c>
      <c r="M185" s="13">
        <f t="shared" si="194"/>
        <v>0</v>
      </c>
      <c r="N185" s="13">
        <f t="shared" si="194"/>
        <v>11.7</v>
      </c>
      <c r="O185" s="13">
        <f t="shared" si="194"/>
        <v>0</v>
      </c>
      <c r="P185" s="13">
        <f t="shared" si="194"/>
        <v>11.6</v>
      </c>
      <c r="Q185" s="13">
        <f t="shared" si="194"/>
        <v>0</v>
      </c>
      <c r="R185" s="13">
        <f t="shared" si="194"/>
        <v>0</v>
      </c>
      <c r="S185" s="13">
        <f t="shared" si="194"/>
        <v>0</v>
      </c>
      <c r="T185" s="13">
        <f t="shared" si="194"/>
        <v>0</v>
      </c>
      <c r="U185" s="13">
        <f t="shared" si="194"/>
        <v>0</v>
      </c>
      <c r="V185" s="13">
        <f t="shared" si="194"/>
        <v>40</v>
      </c>
      <c r="W185" s="13">
        <f t="shared" si="194"/>
        <v>0</v>
      </c>
      <c r="X185" s="13">
        <f t="shared" si="194"/>
        <v>53.1</v>
      </c>
      <c r="Y185" s="13">
        <f t="shared" si="194"/>
        <v>0</v>
      </c>
      <c r="Z185" s="13">
        <f t="shared" si="194"/>
        <v>858</v>
      </c>
      <c r="AA185" s="13">
        <f t="shared" si="194"/>
        <v>0</v>
      </c>
      <c r="AB185" s="13">
        <f t="shared" si="194"/>
        <v>45</v>
      </c>
      <c r="AC185" s="13">
        <f t="shared" si="194"/>
        <v>0</v>
      </c>
      <c r="AD185" s="13">
        <f t="shared" si="194"/>
        <v>0</v>
      </c>
      <c r="AE185" s="13">
        <f t="shared" si="194"/>
        <v>0</v>
      </c>
      <c r="AF185" s="134"/>
      <c r="AG185" s="15"/>
      <c r="AH185" s="15"/>
      <c r="AI185" s="15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</row>
    <row r="186" spans="1:62" ht="18.75" x14ac:dyDescent="0.3">
      <c r="A186" s="22" t="s">
        <v>26</v>
      </c>
      <c r="B186" s="28">
        <f>H186+J186+L186+N186+P186+R186+T186+V186+X186+Z186+AB186+AD186</f>
        <v>0</v>
      </c>
      <c r="C186" s="29">
        <f t="shared" ref="C186:C189" si="195">H186</f>
        <v>0</v>
      </c>
      <c r="D186" s="29"/>
      <c r="E186" s="28">
        <f>I186+K186+M186+O186+Q186+S186+U186+W186+Y186+AA186+AC186+AE186</f>
        <v>0</v>
      </c>
      <c r="F186" s="24" t="e">
        <f>E186/B186*100</f>
        <v>#DIV/0!</v>
      </c>
      <c r="G186" s="24" t="e">
        <f>E186/C186*100</f>
        <v>#DIV/0!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4"/>
      <c r="AG186" s="15"/>
      <c r="AH186" s="15"/>
      <c r="AI186" s="15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</row>
    <row r="187" spans="1:62" ht="18.75" x14ac:dyDescent="0.3">
      <c r="A187" s="22" t="s">
        <v>27</v>
      </c>
      <c r="B187" s="28">
        <f>H187+J187+L187+N187+P187+R187+T187+V187+X187+Z187+AB187+AD187</f>
        <v>1506.9</v>
      </c>
      <c r="C187" s="29">
        <f>H187+J187</f>
        <v>69.099999999999994</v>
      </c>
      <c r="D187" s="29">
        <f>E187</f>
        <v>69.099999999999994</v>
      </c>
      <c r="E187" s="28">
        <f>I187+K187+M187+O187+Q187+S187+U187+W187+Y187+AA187+AC187+AE187</f>
        <v>69.099999999999994</v>
      </c>
      <c r="F187" s="24">
        <f>E187/B187*100</f>
        <v>4.58557303072533</v>
      </c>
      <c r="G187" s="24">
        <f>E187/C187*100</f>
        <v>100</v>
      </c>
      <c r="H187" s="13"/>
      <c r="I187" s="13"/>
      <c r="J187" s="13">
        <v>69.099999999999994</v>
      </c>
      <c r="K187" s="13">
        <v>69.099999999999994</v>
      </c>
      <c r="L187" s="13">
        <v>418.4</v>
      </c>
      <c r="M187" s="13"/>
      <c r="N187" s="13">
        <v>11.7</v>
      </c>
      <c r="O187" s="13"/>
      <c r="P187" s="13">
        <v>11.6</v>
      </c>
      <c r="Q187" s="13"/>
      <c r="R187" s="13"/>
      <c r="S187" s="13"/>
      <c r="T187" s="13"/>
      <c r="U187" s="13"/>
      <c r="V187" s="13">
        <v>40</v>
      </c>
      <c r="W187" s="13"/>
      <c r="X187" s="13">
        <v>53.1</v>
      </c>
      <c r="Y187" s="13"/>
      <c r="Z187" s="13">
        <f>680+178</f>
        <v>858</v>
      </c>
      <c r="AA187" s="13"/>
      <c r="AB187" s="13">
        <v>45</v>
      </c>
      <c r="AC187" s="13"/>
      <c r="AD187" s="13"/>
      <c r="AE187" s="13"/>
      <c r="AF187" s="134"/>
      <c r="AG187" s="15"/>
      <c r="AH187" s="15"/>
      <c r="AI187" s="15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ht="18.75" x14ac:dyDescent="0.3">
      <c r="A188" s="22" t="s">
        <v>28</v>
      </c>
      <c r="B188" s="28">
        <f t="shared" ref="B188:B189" si="196">H188+J188+L188+N188+P188+R188+T188+V188+X188+Z188+AB188+AD188</f>
        <v>0</v>
      </c>
      <c r="C188" s="29">
        <f t="shared" si="195"/>
        <v>0</v>
      </c>
      <c r="D188" s="29"/>
      <c r="E188" s="28">
        <f t="shared" ref="E188:E189" si="197">I188+K188+M188+O188+Q188+S188+U188+W188+Y188+AA188+AC188+AE188</f>
        <v>0</v>
      </c>
      <c r="F188" s="24" t="e">
        <f t="shared" ref="F188:F189" si="198">E188/B188*100</f>
        <v>#DIV/0!</v>
      </c>
      <c r="G188" s="24" t="e">
        <f t="shared" ref="G188:G189" si="199">E188/C188*100</f>
        <v>#DIV/0!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4"/>
      <c r="AG188" s="15"/>
      <c r="AH188" s="15"/>
      <c r="AI188" s="15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ht="18.75" x14ac:dyDescent="0.3">
      <c r="A189" s="22" t="s">
        <v>29</v>
      </c>
      <c r="B189" s="28">
        <f t="shared" si="196"/>
        <v>0</v>
      </c>
      <c r="C189" s="29">
        <f t="shared" si="195"/>
        <v>0</v>
      </c>
      <c r="D189" s="29"/>
      <c r="E189" s="28">
        <f t="shared" si="197"/>
        <v>0</v>
      </c>
      <c r="F189" s="24" t="e">
        <f t="shared" si="198"/>
        <v>#DIV/0!</v>
      </c>
      <c r="G189" s="24" t="e">
        <f t="shared" si="199"/>
        <v>#DIV/0!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5"/>
      <c r="AG189" s="15"/>
      <c r="AH189" s="15"/>
      <c r="AI189" s="15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ht="18.75" x14ac:dyDescent="0.25">
      <c r="A190" s="127" t="s">
        <v>68</v>
      </c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9"/>
      <c r="AF190" s="133" t="s">
        <v>35</v>
      </c>
      <c r="AG190" s="15"/>
      <c r="AH190" s="15"/>
      <c r="AI190" s="15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ht="18.75" x14ac:dyDescent="0.3">
      <c r="A191" s="19" t="s">
        <v>25</v>
      </c>
      <c r="B191" s="27">
        <f>H191+J191+L191+N191+P191+R191+T191+V191+X191+Z191+AB191+AD191</f>
        <v>100</v>
      </c>
      <c r="C191" s="27">
        <f>C192+C193+C194+C195</f>
        <v>0</v>
      </c>
      <c r="D191" s="27">
        <f>D192+D193+D194+D195</f>
        <v>0</v>
      </c>
      <c r="E191" s="27">
        <f>E192+E193+E194+E195</f>
        <v>0</v>
      </c>
      <c r="F191" s="21">
        <f>E191/B191*100</f>
        <v>0</v>
      </c>
      <c r="G191" s="21" t="e">
        <f>E191/C191*100</f>
        <v>#DIV/0!</v>
      </c>
      <c r="H191" s="13">
        <f>SUM(H192:H195)</f>
        <v>0</v>
      </c>
      <c r="I191" s="13">
        <f t="shared" ref="I191:AE191" si="200">SUM(I192:I195)</f>
        <v>0</v>
      </c>
      <c r="J191" s="13">
        <f t="shared" si="200"/>
        <v>0</v>
      </c>
      <c r="K191" s="13">
        <f t="shared" si="200"/>
        <v>0</v>
      </c>
      <c r="L191" s="13">
        <f t="shared" si="200"/>
        <v>100</v>
      </c>
      <c r="M191" s="13">
        <f t="shared" si="200"/>
        <v>0</v>
      </c>
      <c r="N191" s="13">
        <f t="shared" si="200"/>
        <v>0</v>
      </c>
      <c r="O191" s="13">
        <f t="shared" si="200"/>
        <v>0</v>
      </c>
      <c r="P191" s="13">
        <f t="shared" si="200"/>
        <v>0</v>
      </c>
      <c r="Q191" s="13">
        <f t="shared" si="200"/>
        <v>0</v>
      </c>
      <c r="R191" s="13">
        <f t="shared" si="200"/>
        <v>0</v>
      </c>
      <c r="S191" s="13">
        <f t="shared" si="200"/>
        <v>0</v>
      </c>
      <c r="T191" s="13">
        <f t="shared" si="200"/>
        <v>0</v>
      </c>
      <c r="U191" s="13">
        <f t="shared" si="200"/>
        <v>0</v>
      </c>
      <c r="V191" s="13">
        <f t="shared" si="200"/>
        <v>0</v>
      </c>
      <c r="W191" s="13">
        <f t="shared" si="200"/>
        <v>0</v>
      </c>
      <c r="X191" s="13">
        <f t="shared" si="200"/>
        <v>0</v>
      </c>
      <c r="Y191" s="13">
        <f t="shared" si="200"/>
        <v>0</v>
      </c>
      <c r="Z191" s="13">
        <f t="shared" si="200"/>
        <v>0</v>
      </c>
      <c r="AA191" s="13">
        <f t="shared" si="200"/>
        <v>0</v>
      </c>
      <c r="AB191" s="13">
        <f t="shared" si="200"/>
        <v>0</v>
      </c>
      <c r="AC191" s="13">
        <f t="shared" si="200"/>
        <v>0</v>
      </c>
      <c r="AD191" s="13">
        <f t="shared" si="200"/>
        <v>0</v>
      </c>
      <c r="AE191" s="13">
        <f t="shared" si="200"/>
        <v>0</v>
      </c>
      <c r="AF191" s="134"/>
      <c r="AG191" s="15"/>
      <c r="AH191" s="15"/>
      <c r="AI191" s="15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ht="18.75" x14ac:dyDescent="0.3">
      <c r="A192" s="22" t="s">
        <v>26</v>
      </c>
      <c r="B192" s="28">
        <f>H192+J192+L192+N192+P192+R192+T192+V192+X192+Z192+AB192+AD192</f>
        <v>0</v>
      </c>
      <c r="C192" s="29">
        <f t="shared" ref="C192:C195" si="201">H192</f>
        <v>0</v>
      </c>
      <c r="D192" s="29"/>
      <c r="E192" s="28">
        <f>I192+K192+M192+O192+Q192+S192+U192+W192+Y192+AA192+AC192+AE192</f>
        <v>0</v>
      </c>
      <c r="F192" s="24" t="e">
        <f>E192/B192*100</f>
        <v>#DIV/0!</v>
      </c>
      <c r="G192" s="24" t="e">
        <f>E192/C192*100</f>
        <v>#DIV/0!</v>
      </c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4"/>
      <c r="AG192" s="15"/>
      <c r="AH192" s="15"/>
      <c r="AI192" s="15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ht="18.75" x14ac:dyDescent="0.3">
      <c r="A193" s="22" t="s">
        <v>27</v>
      </c>
      <c r="B193" s="28">
        <f>H193+J193+L193+N193+P193+R193+T193+V193+X193+Z193+AB193+AD193</f>
        <v>100</v>
      </c>
      <c r="C193" s="29">
        <f t="shared" si="201"/>
        <v>0</v>
      </c>
      <c r="D193" s="29">
        <f>E193</f>
        <v>0</v>
      </c>
      <c r="E193" s="28">
        <f>I193+K193+M193+O193+Q193+S193+U193+W193+Y193+AA193+AC193+AE193</f>
        <v>0</v>
      </c>
      <c r="F193" s="24">
        <f>E193/B193*100</f>
        <v>0</v>
      </c>
      <c r="G193" s="24" t="e">
        <f>E193/C193*100</f>
        <v>#DIV/0!</v>
      </c>
      <c r="H193" s="13"/>
      <c r="I193" s="13"/>
      <c r="J193" s="23"/>
      <c r="K193" s="23"/>
      <c r="L193" s="13">
        <v>100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5"/>
      <c r="AG193" s="15"/>
      <c r="AH193" s="15"/>
      <c r="AI193" s="15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ht="18.75" x14ac:dyDescent="0.3">
      <c r="A194" s="22" t="s">
        <v>28</v>
      </c>
      <c r="B194" s="28">
        <f t="shared" ref="B194:B195" si="202">H194+J194+L194+N194+P194+R194+T194+V194+X194+Z194+AB194+AD194</f>
        <v>0</v>
      </c>
      <c r="C194" s="29">
        <f t="shared" si="201"/>
        <v>0</v>
      </c>
      <c r="D194" s="29"/>
      <c r="E194" s="28">
        <f t="shared" ref="E194:E195" si="203">I194+K194+M194+O194+Q194+S194+U194+W194+Y194+AA194+AC194+AE194</f>
        <v>0</v>
      </c>
      <c r="F194" s="24" t="e">
        <f t="shared" ref="F194:F195" si="204">E194/B194*100</f>
        <v>#DIV/0!</v>
      </c>
      <c r="G194" s="24" t="e">
        <f t="shared" ref="G194:G195" si="205">E194/C194*100</f>
        <v>#DIV/0!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36"/>
      <c r="AG194" s="15"/>
      <c r="AH194" s="15"/>
      <c r="AI194" s="15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ht="18.75" x14ac:dyDescent="0.3">
      <c r="A195" s="22" t="s">
        <v>29</v>
      </c>
      <c r="B195" s="28">
        <f t="shared" si="202"/>
        <v>0</v>
      </c>
      <c r="C195" s="29">
        <f t="shared" si="201"/>
        <v>0</v>
      </c>
      <c r="D195" s="29"/>
      <c r="E195" s="28">
        <f t="shared" si="203"/>
        <v>0</v>
      </c>
      <c r="F195" s="24" t="e">
        <f t="shared" si="204"/>
        <v>#DIV/0!</v>
      </c>
      <c r="G195" s="24" t="e">
        <f t="shared" si="205"/>
        <v>#DIV/0!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36"/>
      <c r="AG195" s="15"/>
      <c r="AH195" s="15"/>
      <c r="AI195" s="15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ht="20.25" x14ac:dyDescent="0.25">
      <c r="A196" s="118" t="s">
        <v>69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20"/>
      <c r="AF196" s="36"/>
      <c r="AG196" s="15"/>
      <c r="AH196" s="15"/>
      <c r="AI196" s="15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ht="18.75" x14ac:dyDescent="0.3">
      <c r="A197" s="19" t="s">
        <v>25</v>
      </c>
      <c r="B197" s="13">
        <f>H197+J197+L197+N197+P197+R197+T197+V197+X197+Z197+AB197+AD197</f>
        <v>4284.5</v>
      </c>
      <c r="C197" s="13">
        <f>C198+C199+C200+C201</f>
        <v>378.1</v>
      </c>
      <c r="D197" s="13">
        <f>D198+D199+D200+D201</f>
        <v>251</v>
      </c>
      <c r="E197" s="13">
        <f>E198+E199+E200+E201</f>
        <v>251</v>
      </c>
      <c r="F197" s="21">
        <f>E197/B197*100</f>
        <v>5.8583265258489909</v>
      </c>
      <c r="G197" s="21">
        <f>E197/C197*100</f>
        <v>66.384554350700867</v>
      </c>
      <c r="H197" s="13">
        <f>H198+H199+H200+H201</f>
        <v>0</v>
      </c>
      <c r="I197" s="13">
        <f t="shared" ref="I197:AE197" si="206">I198+I199+I200+I201</f>
        <v>0</v>
      </c>
      <c r="J197" s="13">
        <f t="shared" si="206"/>
        <v>378.1</v>
      </c>
      <c r="K197" s="13">
        <f t="shared" si="206"/>
        <v>251</v>
      </c>
      <c r="L197" s="13">
        <f t="shared" si="206"/>
        <v>112.30000000000001</v>
      </c>
      <c r="M197" s="13">
        <f t="shared" si="206"/>
        <v>0</v>
      </c>
      <c r="N197" s="13">
        <f t="shared" si="206"/>
        <v>80</v>
      </c>
      <c r="O197" s="13">
        <f t="shared" si="206"/>
        <v>0</v>
      </c>
      <c r="P197" s="13">
        <f t="shared" si="206"/>
        <v>50</v>
      </c>
      <c r="Q197" s="13">
        <f t="shared" si="206"/>
        <v>0</v>
      </c>
      <c r="R197" s="13">
        <f t="shared" si="206"/>
        <v>0</v>
      </c>
      <c r="S197" s="13">
        <f t="shared" si="206"/>
        <v>0</v>
      </c>
      <c r="T197" s="13">
        <f t="shared" si="206"/>
        <v>0</v>
      </c>
      <c r="U197" s="13">
        <f t="shared" si="206"/>
        <v>0</v>
      </c>
      <c r="V197" s="13">
        <f t="shared" si="206"/>
        <v>0</v>
      </c>
      <c r="W197" s="13">
        <f t="shared" si="206"/>
        <v>0</v>
      </c>
      <c r="X197" s="13">
        <f t="shared" si="206"/>
        <v>90.6</v>
      </c>
      <c r="Y197" s="13">
        <f t="shared" si="206"/>
        <v>0</v>
      </c>
      <c r="Z197" s="13">
        <f t="shared" si="206"/>
        <v>212.8</v>
      </c>
      <c r="AA197" s="13">
        <f t="shared" si="206"/>
        <v>0</v>
      </c>
      <c r="AB197" s="13">
        <f t="shared" si="206"/>
        <v>17.7</v>
      </c>
      <c r="AC197" s="13">
        <f t="shared" si="206"/>
        <v>0</v>
      </c>
      <c r="AD197" s="13">
        <f t="shared" si="206"/>
        <v>3343</v>
      </c>
      <c r="AE197" s="13">
        <f t="shared" si="206"/>
        <v>0</v>
      </c>
      <c r="AF197" s="36"/>
      <c r="AG197" s="15"/>
      <c r="AH197" s="15"/>
      <c r="AI197" s="15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ht="18.75" x14ac:dyDescent="0.3">
      <c r="A198" s="22" t="s">
        <v>26</v>
      </c>
      <c r="B198" s="29">
        <f t="shared" ref="B198:E201" si="207">B204+B210+B216+B222</f>
        <v>0</v>
      </c>
      <c r="C198" s="29">
        <f t="shared" si="207"/>
        <v>0</v>
      </c>
      <c r="D198" s="29">
        <f t="shared" si="207"/>
        <v>0</v>
      </c>
      <c r="E198" s="29">
        <f t="shared" si="207"/>
        <v>0</v>
      </c>
      <c r="F198" s="24" t="e">
        <f>E198/B198*100</f>
        <v>#DIV/0!</v>
      </c>
      <c r="G198" s="24" t="e">
        <f>E198/C198*100</f>
        <v>#DIV/0!</v>
      </c>
      <c r="H198" s="29">
        <f>H204+H210+H216+H222</f>
        <v>0</v>
      </c>
      <c r="I198" s="29">
        <f t="shared" ref="I198:AE201" si="208">I204+I210+I216+I222</f>
        <v>0</v>
      </c>
      <c r="J198" s="29">
        <f t="shared" si="208"/>
        <v>0</v>
      </c>
      <c r="K198" s="29">
        <f t="shared" si="208"/>
        <v>0</v>
      </c>
      <c r="L198" s="29">
        <f t="shared" si="208"/>
        <v>0</v>
      </c>
      <c r="M198" s="29">
        <f t="shared" si="208"/>
        <v>0</v>
      </c>
      <c r="N198" s="29">
        <f t="shared" si="208"/>
        <v>0</v>
      </c>
      <c r="O198" s="29">
        <f t="shared" si="208"/>
        <v>0</v>
      </c>
      <c r="P198" s="29">
        <f t="shared" si="208"/>
        <v>0</v>
      </c>
      <c r="Q198" s="29">
        <f t="shared" si="208"/>
        <v>0</v>
      </c>
      <c r="R198" s="29">
        <f t="shared" si="208"/>
        <v>0</v>
      </c>
      <c r="S198" s="29">
        <f t="shared" si="208"/>
        <v>0</v>
      </c>
      <c r="T198" s="29">
        <f t="shared" si="208"/>
        <v>0</v>
      </c>
      <c r="U198" s="29">
        <f t="shared" si="208"/>
        <v>0</v>
      </c>
      <c r="V198" s="29">
        <f t="shared" si="208"/>
        <v>0</v>
      </c>
      <c r="W198" s="29">
        <f t="shared" si="208"/>
        <v>0</v>
      </c>
      <c r="X198" s="29">
        <f t="shared" si="208"/>
        <v>0</v>
      </c>
      <c r="Y198" s="29">
        <f t="shared" si="208"/>
        <v>0</v>
      </c>
      <c r="Z198" s="29">
        <f t="shared" si="208"/>
        <v>0</v>
      </c>
      <c r="AA198" s="29">
        <f t="shared" si="208"/>
        <v>0</v>
      </c>
      <c r="AB198" s="29">
        <f t="shared" si="208"/>
        <v>0</v>
      </c>
      <c r="AC198" s="29">
        <f t="shared" si="208"/>
        <v>0</v>
      </c>
      <c r="AD198" s="29">
        <f t="shared" si="208"/>
        <v>0</v>
      </c>
      <c r="AE198" s="29">
        <f t="shared" si="208"/>
        <v>0</v>
      </c>
      <c r="AF198" s="36"/>
      <c r="AG198" s="15"/>
      <c r="AH198" s="15"/>
      <c r="AI198" s="15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ht="18.75" x14ac:dyDescent="0.3">
      <c r="A199" s="22" t="s">
        <v>27</v>
      </c>
      <c r="B199" s="29">
        <f t="shared" si="207"/>
        <v>4284.5</v>
      </c>
      <c r="C199" s="29">
        <f t="shared" si="207"/>
        <v>378.1</v>
      </c>
      <c r="D199" s="29">
        <f t="shared" si="207"/>
        <v>251</v>
      </c>
      <c r="E199" s="29">
        <f t="shared" si="207"/>
        <v>251</v>
      </c>
      <c r="F199" s="24">
        <f>E199/B199*100</f>
        <v>5.8583265258489909</v>
      </c>
      <c r="G199" s="24">
        <f>E199/C199*100</f>
        <v>66.384554350700867</v>
      </c>
      <c r="H199" s="29">
        <f t="shared" ref="H199:W201" si="209">H205+H211+H217+H223</f>
        <v>0</v>
      </c>
      <c r="I199" s="29">
        <f t="shared" si="209"/>
        <v>0</v>
      </c>
      <c r="J199" s="29">
        <f t="shared" si="209"/>
        <v>378.1</v>
      </c>
      <c r="K199" s="29">
        <f t="shared" si="209"/>
        <v>251</v>
      </c>
      <c r="L199" s="29">
        <f t="shared" si="209"/>
        <v>112.30000000000001</v>
      </c>
      <c r="M199" s="29">
        <f t="shared" si="209"/>
        <v>0</v>
      </c>
      <c r="N199" s="29">
        <f t="shared" si="209"/>
        <v>80</v>
      </c>
      <c r="O199" s="29">
        <f t="shared" si="209"/>
        <v>0</v>
      </c>
      <c r="P199" s="29">
        <f t="shared" si="209"/>
        <v>50</v>
      </c>
      <c r="Q199" s="29">
        <f t="shared" si="209"/>
        <v>0</v>
      </c>
      <c r="R199" s="29">
        <f t="shared" si="209"/>
        <v>0</v>
      </c>
      <c r="S199" s="29">
        <f t="shared" si="209"/>
        <v>0</v>
      </c>
      <c r="T199" s="29">
        <f t="shared" si="209"/>
        <v>0</v>
      </c>
      <c r="U199" s="29">
        <f t="shared" si="209"/>
        <v>0</v>
      </c>
      <c r="V199" s="29">
        <f t="shared" si="209"/>
        <v>0</v>
      </c>
      <c r="W199" s="29">
        <f t="shared" si="209"/>
        <v>0</v>
      </c>
      <c r="X199" s="29">
        <f t="shared" si="208"/>
        <v>90.6</v>
      </c>
      <c r="Y199" s="29">
        <f t="shared" si="208"/>
        <v>0</v>
      </c>
      <c r="Z199" s="29">
        <f t="shared" si="208"/>
        <v>212.8</v>
      </c>
      <c r="AA199" s="29">
        <f t="shared" si="208"/>
        <v>0</v>
      </c>
      <c r="AB199" s="29">
        <f t="shared" si="208"/>
        <v>17.7</v>
      </c>
      <c r="AC199" s="29">
        <f t="shared" si="208"/>
        <v>0</v>
      </c>
      <c r="AD199" s="29">
        <f t="shared" si="208"/>
        <v>3343</v>
      </c>
      <c r="AE199" s="29">
        <f t="shared" si="208"/>
        <v>0</v>
      </c>
      <c r="AF199" s="36"/>
      <c r="AG199" s="15"/>
      <c r="AH199" s="15"/>
      <c r="AI199" s="15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</row>
    <row r="200" spans="1:62" ht="18.75" x14ac:dyDescent="0.3">
      <c r="A200" s="22" t="s">
        <v>28</v>
      </c>
      <c r="B200" s="29">
        <f t="shared" si="207"/>
        <v>0</v>
      </c>
      <c r="C200" s="29">
        <f t="shared" si="207"/>
        <v>0</v>
      </c>
      <c r="D200" s="29">
        <f t="shared" si="207"/>
        <v>0</v>
      </c>
      <c r="E200" s="29">
        <f t="shared" si="207"/>
        <v>0</v>
      </c>
      <c r="F200" s="45"/>
      <c r="G200" s="45"/>
      <c r="H200" s="29">
        <f t="shared" si="209"/>
        <v>0</v>
      </c>
      <c r="I200" s="29">
        <f t="shared" si="208"/>
        <v>0</v>
      </c>
      <c r="J200" s="29">
        <f t="shared" si="208"/>
        <v>0</v>
      </c>
      <c r="K200" s="29">
        <f t="shared" si="208"/>
        <v>0</v>
      </c>
      <c r="L200" s="29">
        <f t="shared" si="208"/>
        <v>0</v>
      </c>
      <c r="M200" s="29">
        <f t="shared" si="208"/>
        <v>0</v>
      </c>
      <c r="N200" s="29">
        <f t="shared" si="208"/>
        <v>0</v>
      </c>
      <c r="O200" s="29">
        <f t="shared" si="208"/>
        <v>0</v>
      </c>
      <c r="P200" s="29">
        <f t="shared" si="208"/>
        <v>0</v>
      </c>
      <c r="Q200" s="29">
        <f t="shared" si="208"/>
        <v>0</v>
      </c>
      <c r="R200" s="29">
        <f t="shared" si="208"/>
        <v>0</v>
      </c>
      <c r="S200" s="29">
        <f t="shared" si="208"/>
        <v>0</v>
      </c>
      <c r="T200" s="29">
        <f t="shared" si="208"/>
        <v>0</v>
      </c>
      <c r="U200" s="29">
        <f t="shared" si="208"/>
        <v>0</v>
      </c>
      <c r="V200" s="29">
        <f t="shared" si="208"/>
        <v>0</v>
      </c>
      <c r="W200" s="29">
        <f t="shared" si="208"/>
        <v>0</v>
      </c>
      <c r="X200" s="29">
        <f t="shared" si="208"/>
        <v>0</v>
      </c>
      <c r="Y200" s="29">
        <f t="shared" si="208"/>
        <v>0</v>
      </c>
      <c r="Z200" s="29">
        <f t="shared" si="208"/>
        <v>0</v>
      </c>
      <c r="AA200" s="29">
        <f t="shared" si="208"/>
        <v>0</v>
      </c>
      <c r="AB200" s="29">
        <f t="shared" si="208"/>
        <v>0</v>
      </c>
      <c r="AC200" s="29">
        <f t="shared" si="208"/>
        <v>0</v>
      </c>
      <c r="AD200" s="29">
        <f t="shared" si="208"/>
        <v>0</v>
      </c>
      <c r="AE200" s="29">
        <f t="shared" si="208"/>
        <v>0</v>
      </c>
      <c r="AF200" s="36"/>
      <c r="AG200" s="15"/>
      <c r="AH200" s="15"/>
      <c r="AI200" s="15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ht="18.75" x14ac:dyDescent="0.3">
      <c r="A201" s="22" t="s">
        <v>29</v>
      </c>
      <c r="B201" s="29">
        <f t="shared" si="207"/>
        <v>0</v>
      </c>
      <c r="C201" s="29">
        <f t="shared" si="207"/>
        <v>0</v>
      </c>
      <c r="D201" s="29">
        <f t="shared" si="207"/>
        <v>0</v>
      </c>
      <c r="E201" s="29">
        <f t="shared" si="207"/>
        <v>0</v>
      </c>
      <c r="F201" s="45"/>
      <c r="G201" s="45"/>
      <c r="H201" s="29">
        <f t="shared" si="209"/>
        <v>0</v>
      </c>
      <c r="I201" s="29">
        <f t="shared" si="208"/>
        <v>0</v>
      </c>
      <c r="J201" s="29">
        <f t="shared" si="208"/>
        <v>0</v>
      </c>
      <c r="K201" s="29">
        <f t="shared" si="208"/>
        <v>0</v>
      </c>
      <c r="L201" s="29">
        <f t="shared" si="208"/>
        <v>0</v>
      </c>
      <c r="M201" s="29">
        <f t="shared" si="208"/>
        <v>0</v>
      </c>
      <c r="N201" s="29">
        <f t="shared" si="208"/>
        <v>0</v>
      </c>
      <c r="O201" s="29">
        <f t="shared" si="208"/>
        <v>0</v>
      </c>
      <c r="P201" s="29">
        <f t="shared" si="208"/>
        <v>0</v>
      </c>
      <c r="Q201" s="29">
        <f t="shared" si="208"/>
        <v>0</v>
      </c>
      <c r="R201" s="29">
        <f t="shared" si="208"/>
        <v>0</v>
      </c>
      <c r="S201" s="29">
        <f t="shared" si="208"/>
        <v>0</v>
      </c>
      <c r="T201" s="29">
        <f t="shared" si="208"/>
        <v>0</v>
      </c>
      <c r="U201" s="29">
        <f t="shared" si="208"/>
        <v>0</v>
      </c>
      <c r="V201" s="29">
        <f t="shared" si="208"/>
        <v>0</v>
      </c>
      <c r="W201" s="29">
        <f t="shared" si="208"/>
        <v>0</v>
      </c>
      <c r="X201" s="29">
        <f t="shared" si="208"/>
        <v>0</v>
      </c>
      <c r="Y201" s="29">
        <f t="shared" si="208"/>
        <v>0</v>
      </c>
      <c r="Z201" s="29">
        <f t="shared" si="208"/>
        <v>0</v>
      </c>
      <c r="AA201" s="29">
        <f t="shared" si="208"/>
        <v>0</v>
      </c>
      <c r="AB201" s="29">
        <f t="shared" si="208"/>
        <v>0</v>
      </c>
      <c r="AC201" s="29">
        <f t="shared" si="208"/>
        <v>0</v>
      </c>
      <c r="AD201" s="29">
        <f t="shared" si="208"/>
        <v>0</v>
      </c>
      <c r="AE201" s="29">
        <f t="shared" si="208"/>
        <v>0</v>
      </c>
      <c r="AF201" s="36"/>
      <c r="AG201" s="15"/>
      <c r="AH201" s="15"/>
      <c r="AI201" s="15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ht="18.75" x14ac:dyDescent="0.25">
      <c r="A202" s="127" t="s">
        <v>72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9"/>
      <c r="AF202" s="133" t="s">
        <v>98</v>
      </c>
      <c r="AG202" s="15"/>
      <c r="AH202" s="15"/>
      <c r="AI202" s="15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ht="18.75" x14ac:dyDescent="0.3">
      <c r="A203" s="19" t="s">
        <v>25</v>
      </c>
      <c r="B203" s="27">
        <f>H203+J203+L203+N203+P203+R203+T203+V203+X203+Z203+AB203+AD203</f>
        <v>1300.5</v>
      </c>
      <c r="C203" s="27">
        <f>C204+C205+C206+C207</f>
        <v>377.1</v>
      </c>
      <c r="D203" s="27">
        <f>D204+D205+D206+D207</f>
        <v>250</v>
      </c>
      <c r="E203" s="27">
        <f>E204+E205+E206+E207</f>
        <v>250</v>
      </c>
      <c r="F203" s="21">
        <f>E203/B203*100</f>
        <v>19.223375624759708</v>
      </c>
      <c r="G203" s="21">
        <f>E203/C203*100</f>
        <v>66.295412357464855</v>
      </c>
      <c r="H203" s="13">
        <f t="shared" ref="H203:AE203" si="210">H204+H205+H206+H207</f>
        <v>0</v>
      </c>
      <c r="I203" s="13">
        <f t="shared" si="210"/>
        <v>0</v>
      </c>
      <c r="J203" s="13">
        <f t="shared" si="210"/>
        <v>377.1</v>
      </c>
      <c r="K203" s="13">
        <f t="shared" si="210"/>
        <v>250</v>
      </c>
      <c r="L203" s="13">
        <f t="shared" si="210"/>
        <v>44.6</v>
      </c>
      <c r="M203" s="13">
        <f t="shared" si="210"/>
        <v>0</v>
      </c>
      <c r="N203" s="13">
        <f t="shared" si="210"/>
        <v>0</v>
      </c>
      <c r="O203" s="13">
        <f t="shared" si="210"/>
        <v>0</v>
      </c>
      <c r="P203" s="13">
        <f t="shared" si="210"/>
        <v>50</v>
      </c>
      <c r="Q203" s="13">
        <f t="shared" si="210"/>
        <v>0</v>
      </c>
      <c r="R203" s="13">
        <f t="shared" si="210"/>
        <v>0</v>
      </c>
      <c r="S203" s="13">
        <f t="shared" si="210"/>
        <v>0</v>
      </c>
      <c r="T203" s="13">
        <f t="shared" si="210"/>
        <v>0</v>
      </c>
      <c r="U203" s="13">
        <f t="shared" si="210"/>
        <v>0</v>
      </c>
      <c r="V203" s="13">
        <f t="shared" si="210"/>
        <v>0</v>
      </c>
      <c r="W203" s="13">
        <f t="shared" si="210"/>
        <v>0</v>
      </c>
      <c r="X203" s="13">
        <f t="shared" si="210"/>
        <v>90.6</v>
      </c>
      <c r="Y203" s="13">
        <f t="shared" si="210"/>
        <v>0</v>
      </c>
      <c r="Z203" s="13">
        <f t="shared" si="210"/>
        <v>212.8</v>
      </c>
      <c r="AA203" s="13">
        <f t="shared" si="210"/>
        <v>0</v>
      </c>
      <c r="AB203" s="13">
        <f t="shared" si="210"/>
        <v>15.4</v>
      </c>
      <c r="AC203" s="13">
        <f t="shared" si="210"/>
        <v>0</v>
      </c>
      <c r="AD203" s="13">
        <f t="shared" si="210"/>
        <v>510</v>
      </c>
      <c r="AE203" s="13">
        <f t="shared" si="210"/>
        <v>0</v>
      </c>
      <c r="AF203" s="134"/>
      <c r="AG203" s="15"/>
      <c r="AH203" s="15"/>
      <c r="AI203" s="15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ht="18.75" x14ac:dyDescent="0.3">
      <c r="A204" s="22" t="s">
        <v>26</v>
      </c>
      <c r="B204" s="28">
        <f>H204+J204+L204+N204+P204+R204+T204+V204+X204+Z204+AB204+AD204</f>
        <v>0</v>
      </c>
      <c r="C204" s="29">
        <f t="shared" ref="C204:C207" si="211">H204</f>
        <v>0</v>
      </c>
      <c r="D204" s="29"/>
      <c r="E204" s="28">
        <f>I204+K204+M204+O204+Q204+S204+U204+W204+Y204+AA204+AC204+AE204</f>
        <v>0</v>
      </c>
      <c r="F204" s="24" t="e">
        <f>E204/B204*100</f>
        <v>#DIV/0!</v>
      </c>
      <c r="G204" s="24" t="e">
        <f>E204/C204*100</f>
        <v>#DIV/0!</v>
      </c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4"/>
      <c r="AG204" s="15"/>
      <c r="AH204" s="15"/>
      <c r="AI204" s="15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ht="18.75" x14ac:dyDescent="0.3">
      <c r="A205" s="22" t="s">
        <v>27</v>
      </c>
      <c r="B205" s="28">
        <f>H205+J205+L205+N205+P205+R205+T205+V205+X205+Z205+AB205+AD205</f>
        <v>1300.5</v>
      </c>
      <c r="C205" s="29">
        <f>H205+J205</f>
        <v>377.1</v>
      </c>
      <c r="D205" s="29">
        <f>E205</f>
        <v>250</v>
      </c>
      <c r="E205" s="28">
        <f>I205+K205+M205+O205+Q205+S205+U205+W205+Y205+AA205+AC205+AE205</f>
        <v>250</v>
      </c>
      <c r="F205" s="24">
        <f>E205/B205*100</f>
        <v>19.223375624759708</v>
      </c>
      <c r="G205" s="24">
        <f>E205/C205*100</f>
        <v>66.295412357464855</v>
      </c>
      <c r="H205" s="13"/>
      <c r="I205" s="13"/>
      <c r="J205" s="23">
        <v>377.1</v>
      </c>
      <c r="K205" s="23">
        <v>250</v>
      </c>
      <c r="L205" s="23">
        <v>44.6</v>
      </c>
      <c r="M205" s="23"/>
      <c r="N205" s="23"/>
      <c r="O205" s="23"/>
      <c r="P205" s="23">
        <v>50</v>
      </c>
      <c r="Q205" s="23"/>
      <c r="R205" s="23"/>
      <c r="S205" s="23"/>
      <c r="T205" s="23"/>
      <c r="U205" s="23"/>
      <c r="V205" s="23"/>
      <c r="W205" s="23"/>
      <c r="X205" s="23">
        <v>90.6</v>
      </c>
      <c r="Y205" s="23"/>
      <c r="Z205" s="23">
        <v>212.8</v>
      </c>
      <c r="AA205" s="23"/>
      <c r="AB205" s="23">
        <v>15.4</v>
      </c>
      <c r="AC205" s="23"/>
      <c r="AD205" s="23">
        <v>510</v>
      </c>
      <c r="AE205" s="23"/>
      <c r="AF205" s="134"/>
      <c r="AG205" s="15"/>
      <c r="AH205" s="15"/>
      <c r="AI205" s="15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</row>
    <row r="206" spans="1:62" ht="18.75" x14ac:dyDescent="0.3">
      <c r="A206" s="22" t="s">
        <v>28</v>
      </c>
      <c r="B206" s="28">
        <f t="shared" ref="B206:B207" si="212">H206+J206+L206+N206+P206+R206+T206+V206+X206+Z206+AB206+AD206</f>
        <v>0</v>
      </c>
      <c r="C206" s="29">
        <f t="shared" si="211"/>
        <v>0</v>
      </c>
      <c r="D206" s="29"/>
      <c r="E206" s="28">
        <f t="shared" ref="E206:E207" si="213">I206+K206+M206+O206+Q206+S206+U206+W206+Y206+AA206+AC206+AE206</f>
        <v>0</v>
      </c>
      <c r="F206" s="24" t="e">
        <f t="shared" ref="F206:F207" si="214">E206/B206*100</f>
        <v>#DIV/0!</v>
      </c>
      <c r="G206" s="24" t="e">
        <f t="shared" ref="G206:G207" si="215">E206/C206*100</f>
        <v>#DIV/0!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4"/>
      <c r="AG206" s="15"/>
      <c r="AH206" s="15"/>
      <c r="AI206" s="15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</row>
    <row r="207" spans="1:62" ht="18.75" x14ac:dyDescent="0.3">
      <c r="A207" s="22" t="s">
        <v>29</v>
      </c>
      <c r="B207" s="28">
        <f t="shared" si="212"/>
        <v>0</v>
      </c>
      <c r="C207" s="29">
        <f t="shared" si="211"/>
        <v>0</v>
      </c>
      <c r="D207" s="29"/>
      <c r="E207" s="28">
        <f t="shared" si="213"/>
        <v>0</v>
      </c>
      <c r="F207" s="24" t="e">
        <f t="shared" si="214"/>
        <v>#DIV/0!</v>
      </c>
      <c r="G207" s="24" t="e">
        <f t="shared" si="215"/>
        <v>#DIV/0!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5"/>
      <c r="AG207" s="15"/>
      <c r="AH207" s="15"/>
      <c r="AI207" s="15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</row>
    <row r="208" spans="1:62" ht="18.75" x14ac:dyDescent="0.25">
      <c r="A208" s="127" t="s">
        <v>73</v>
      </c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9"/>
      <c r="AF208" s="36"/>
      <c r="AG208" s="15"/>
      <c r="AH208" s="15"/>
      <c r="AI208" s="15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ht="18.75" x14ac:dyDescent="0.3">
      <c r="A209" s="19" t="s">
        <v>25</v>
      </c>
      <c r="B209" s="27">
        <f>H209+J209+L209+N209+P209+R209+T209+V209+X209+Z209+AB209+AD209</f>
        <v>151</v>
      </c>
      <c r="C209" s="27">
        <f>C210+C211+C212+C213</f>
        <v>1</v>
      </c>
      <c r="D209" s="27">
        <f>D210+D211+D212+D213</f>
        <v>1</v>
      </c>
      <c r="E209" s="27">
        <f>E210+E211+E212+E213</f>
        <v>1</v>
      </c>
      <c r="F209" s="21">
        <f>E209/B209*100</f>
        <v>0.66225165562913912</v>
      </c>
      <c r="G209" s="21">
        <f>E209/C209*100</f>
        <v>100</v>
      </c>
      <c r="H209" s="13">
        <f>H210+H211+H212+H213</f>
        <v>0</v>
      </c>
      <c r="I209" s="13">
        <f t="shared" ref="I209:AE209" si="216">I210+I211+I212+I213</f>
        <v>0</v>
      </c>
      <c r="J209" s="13">
        <f t="shared" si="216"/>
        <v>1</v>
      </c>
      <c r="K209" s="13">
        <f t="shared" si="216"/>
        <v>1</v>
      </c>
      <c r="L209" s="13">
        <f t="shared" si="216"/>
        <v>67.7</v>
      </c>
      <c r="M209" s="13">
        <f t="shared" si="216"/>
        <v>0</v>
      </c>
      <c r="N209" s="13">
        <f t="shared" si="216"/>
        <v>80</v>
      </c>
      <c r="O209" s="13">
        <f t="shared" si="216"/>
        <v>0</v>
      </c>
      <c r="P209" s="13">
        <f t="shared" si="216"/>
        <v>0</v>
      </c>
      <c r="Q209" s="13">
        <f t="shared" si="216"/>
        <v>0</v>
      </c>
      <c r="R209" s="13">
        <f t="shared" si="216"/>
        <v>0</v>
      </c>
      <c r="S209" s="13">
        <f t="shared" si="216"/>
        <v>0</v>
      </c>
      <c r="T209" s="13">
        <f t="shared" si="216"/>
        <v>0</v>
      </c>
      <c r="U209" s="13">
        <f t="shared" si="216"/>
        <v>0</v>
      </c>
      <c r="V209" s="13">
        <f t="shared" si="216"/>
        <v>0</v>
      </c>
      <c r="W209" s="13">
        <f t="shared" si="216"/>
        <v>0</v>
      </c>
      <c r="X209" s="13">
        <f t="shared" si="216"/>
        <v>0</v>
      </c>
      <c r="Y209" s="13">
        <f t="shared" si="216"/>
        <v>0</v>
      </c>
      <c r="Z209" s="13">
        <f t="shared" si="216"/>
        <v>0</v>
      </c>
      <c r="AA209" s="13">
        <f t="shared" si="216"/>
        <v>0</v>
      </c>
      <c r="AB209" s="13">
        <f t="shared" si="216"/>
        <v>2.2999999999999998</v>
      </c>
      <c r="AC209" s="13">
        <f t="shared" si="216"/>
        <v>0</v>
      </c>
      <c r="AD209" s="13">
        <f t="shared" si="216"/>
        <v>0</v>
      </c>
      <c r="AE209" s="13">
        <f t="shared" si="216"/>
        <v>0</v>
      </c>
      <c r="AF209" s="36"/>
      <c r="AG209" s="15"/>
      <c r="AH209" s="15"/>
      <c r="AI209" s="15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ht="18.75" x14ac:dyDescent="0.3">
      <c r="A210" s="22" t="s">
        <v>26</v>
      </c>
      <c r="B210" s="28">
        <f>H210+J210+L210+N210+P210+R210+T210+V210+X210+Z210+AB210+AD210</f>
        <v>0</v>
      </c>
      <c r="C210" s="29">
        <f t="shared" ref="C210:C213" si="217">H210</f>
        <v>0</v>
      </c>
      <c r="D210" s="29">
        <f t="shared" ref="D210:D211" si="218">E210</f>
        <v>0</v>
      </c>
      <c r="E210" s="28">
        <f>I210+K210+M210+O210+Q210+S210+U210+W210+Y210+AA210+AC210+AE210</f>
        <v>0</v>
      </c>
      <c r="F210" s="24" t="e">
        <f>E210/B210*100</f>
        <v>#DIV/0!</v>
      </c>
      <c r="G210" s="24" t="e">
        <f>E210/C210*100</f>
        <v>#DIV/0!</v>
      </c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36"/>
      <c r="AG210" s="15"/>
      <c r="AH210" s="15"/>
      <c r="AI210" s="15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ht="18.75" x14ac:dyDescent="0.3">
      <c r="A211" s="22" t="s">
        <v>27</v>
      </c>
      <c r="B211" s="28">
        <f>H211+J211+L211+N211+P211+R211+T211+V211+X211+Z211+AB211+AD211</f>
        <v>151</v>
      </c>
      <c r="C211" s="29">
        <f>H211+J211</f>
        <v>1</v>
      </c>
      <c r="D211" s="29">
        <f t="shared" si="218"/>
        <v>1</v>
      </c>
      <c r="E211" s="28">
        <f>I211+K211+M211+O211+Q211+S211+U211+W211+Y211+AA211+AC211+AE211</f>
        <v>1</v>
      </c>
      <c r="F211" s="24">
        <f>E211/B211*100</f>
        <v>0.66225165562913912</v>
      </c>
      <c r="G211" s="24">
        <f>E211/C211*100</f>
        <v>100</v>
      </c>
      <c r="H211" s="13"/>
      <c r="I211" s="13"/>
      <c r="J211" s="13">
        <v>1</v>
      </c>
      <c r="K211" s="13">
        <v>1</v>
      </c>
      <c r="L211" s="23">
        <v>67.7</v>
      </c>
      <c r="M211" s="13"/>
      <c r="N211" s="13">
        <v>80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23">
        <v>2.2999999999999998</v>
      </c>
      <c r="AC211" s="13"/>
      <c r="AD211" s="13"/>
      <c r="AE211" s="13"/>
      <c r="AF211" s="36"/>
      <c r="AG211" s="15"/>
      <c r="AH211" s="15"/>
      <c r="AI211" s="15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ht="18.75" x14ac:dyDescent="0.3">
      <c r="A212" s="22" t="s">
        <v>28</v>
      </c>
      <c r="B212" s="28">
        <f t="shared" ref="B212:B213" si="219">H212+J212+L212+N212+P212+R212+T212+V212+X212+Z212+AB212+AD212</f>
        <v>0</v>
      </c>
      <c r="C212" s="29">
        <f t="shared" si="217"/>
        <v>0</v>
      </c>
      <c r="D212" s="29"/>
      <c r="E212" s="28">
        <f t="shared" ref="E212:E213" si="220">I212+K212+M212+O212+Q212+S212+U212+W212+Y212+AA212+AC212+AE212</f>
        <v>0</v>
      </c>
      <c r="F212" s="24" t="e">
        <f t="shared" ref="F212:F213" si="221">E212/B212*100</f>
        <v>#DIV/0!</v>
      </c>
      <c r="G212" s="24" t="e">
        <f t="shared" ref="G212:G213" si="222">E212/C212*100</f>
        <v>#DIV/0!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36"/>
      <c r="AG212" s="15"/>
      <c r="AH212" s="15"/>
      <c r="AI212" s="15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ht="18.75" x14ac:dyDescent="0.3">
      <c r="A213" s="22" t="s">
        <v>29</v>
      </c>
      <c r="B213" s="28">
        <f t="shared" si="219"/>
        <v>0</v>
      </c>
      <c r="C213" s="29">
        <f t="shared" si="217"/>
        <v>0</v>
      </c>
      <c r="D213" s="29"/>
      <c r="E213" s="28">
        <f t="shared" si="220"/>
        <v>0</v>
      </c>
      <c r="F213" s="24" t="e">
        <f t="shared" si="221"/>
        <v>#DIV/0!</v>
      </c>
      <c r="G213" s="24" t="e">
        <f t="shared" si="222"/>
        <v>#DIV/0!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36"/>
      <c r="AG213" s="15"/>
      <c r="AH213" s="15"/>
      <c r="AI213" s="15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ht="18.75" x14ac:dyDescent="0.25">
      <c r="A214" s="127" t="s">
        <v>74</v>
      </c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9"/>
      <c r="AF214" s="36"/>
      <c r="AG214" s="15"/>
      <c r="AH214" s="15"/>
      <c r="AI214" s="15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ht="18.75" x14ac:dyDescent="0.3">
      <c r="A215" s="19" t="s">
        <v>25</v>
      </c>
      <c r="B215" s="27">
        <f>H215+J215+L215+N215+P215+R215+T215+V215+X215+Z215+AB215+AD215</f>
        <v>150</v>
      </c>
      <c r="C215" s="27">
        <f>C216+C217+C218+C219</f>
        <v>0</v>
      </c>
      <c r="D215" s="27">
        <f>D216+D217+D218+D219</f>
        <v>0</v>
      </c>
      <c r="E215" s="27">
        <f>E216+E217+E218+E219</f>
        <v>0</v>
      </c>
      <c r="F215" s="21">
        <f>E215/B215*100</f>
        <v>0</v>
      </c>
      <c r="G215" s="21" t="e">
        <f>E215/C215*100</f>
        <v>#DIV/0!</v>
      </c>
      <c r="H215" s="13">
        <f>H216+H217+H218+H219</f>
        <v>0</v>
      </c>
      <c r="I215" s="13">
        <f t="shared" ref="I215:AE215" si="223">I216+I217+I218+I219</f>
        <v>0</v>
      </c>
      <c r="J215" s="13">
        <f t="shared" si="223"/>
        <v>0</v>
      </c>
      <c r="K215" s="13">
        <f t="shared" si="223"/>
        <v>0</v>
      </c>
      <c r="L215" s="13">
        <f t="shared" si="223"/>
        <v>0</v>
      </c>
      <c r="M215" s="13">
        <f t="shared" si="223"/>
        <v>0</v>
      </c>
      <c r="N215" s="13">
        <f t="shared" si="223"/>
        <v>0</v>
      </c>
      <c r="O215" s="13">
        <f t="shared" si="223"/>
        <v>0</v>
      </c>
      <c r="P215" s="13">
        <f t="shared" si="223"/>
        <v>0</v>
      </c>
      <c r="Q215" s="13">
        <f t="shared" si="223"/>
        <v>0</v>
      </c>
      <c r="R215" s="13">
        <f t="shared" si="223"/>
        <v>0</v>
      </c>
      <c r="S215" s="13">
        <f t="shared" si="223"/>
        <v>0</v>
      </c>
      <c r="T215" s="13">
        <f t="shared" si="223"/>
        <v>0</v>
      </c>
      <c r="U215" s="13">
        <f t="shared" si="223"/>
        <v>0</v>
      </c>
      <c r="V215" s="13">
        <f t="shared" si="223"/>
        <v>0</v>
      </c>
      <c r="W215" s="13">
        <f t="shared" si="223"/>
        <v>0</v>
      </c>
      <c r="X215" s="13">
        <f t="shared" si="223"/>
        <v>0</v>
      </c>
      <c r="Y215" s="13">
        <f t="shared" si="223"/>
        <v>0</v>
      </c>
      <c r="Z215" s="13">
        <f t="shared" si="223"/>
        <v>0</v>
      </c>
      <c r="AA215" s="13">
        <f t="shared" si="223"/>
        <v>0</v>
      </c>
      <c r="AB215" s="13">
        <f t="shared" si="223"/>
        <v>0</v>
      </c>
      <c r="AC215" s="13">
        <f t="shared" si="223"/>
        <v>0</v>
      </c>
      <c r="AD215" s="13">
        <f t="shared" si="223"/>
        <v>150</v>
      </c>
      <c r="AE215" s="13">
        <f t="shared" si="223"/>
        <v>0</v>
      </c>
      <c r="AF215" s="36"/>
      <c r="AG215" s="15"/>
      <c r="AH215" s="15"/>
      <c r="AI215" s="15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ht="18.75" x14ac:dyDescent="0.3">
      <c r="A216" s="22" t="s">
        <v>26</v>
      </c>
      <c r="B216" s="28">
        <f>H216+J216+L216+N216+P216+R216+T216+V216+X216+Z216+AB216+AD216</f>
        <v>0</v>
      </c>
      <c r="C216" s="29">
        <f t="shared" ref="C216:C219" si="224">H216</f>
        <v>0</v>
      </c>
      <c r="D216" s="29"/>
      <c r="E216" s="28">
        <f>I216+K216+M216+O216+Q216+S216+U216+W216+Y216+AA216+AC216+AE216</f>
        <v>0</v>
      </c>
      <c r="F216" s="24" t="e">
        <f>E216/B216*100</f>
        <v>#DIV/0!</v>
      </c>
      <c r="G216" s="24" t="e">
        <f>E216/C216*100</f>
        <v>#DIV/0!</v>
      </c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36"/>
      <c r="AG216" s="15"/>
      <c r="AH216" s="15"/>
      <c r="AI216" s="15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ht="18.75" x14ac:dyDescent="0.3">
      <c r="A217" s="22" t="s">
        <v>27</v>
      </c>
      <c r="B217" s="28">
        <f>H217+J217+L217+N217+P217+R217+T217+V217+X217+Z217+AB217+AD217</f>
        <v>150</v>
      </c>
      <c r="C217" s="29">
        <f t="shared" si="224"/>
        <v>0</v>
      </c>
      <c r="D217" s="29">
        <f>E217</f>
        <v>0</v>
      </c>
      <c r="E217" s="28">
        <f>I217+K217+M217+O217+Q217+S217+U217+W217+Y217+AA217+AC217+AE217</f>
        <v>0</v>
      </c>
      <c r="F217" s="24">
        <f>E217/B217*100</f>
        <v>0</v>
      </c>
      <c r="G217" s="24" t="e">
        <f>E217/C217*100</f>
        <v>#DIV/0!</v>
      </c>
      <c r="H217" s="13"/>
      <c r="I217" s="13"/>
      <c r="J217" s="13"/>
      <c r="K217" s="13"/>
      <c r="L217" s="2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23"/>
      <c r="AC217" s="13"/>
      <c r="AD217" s="13">
        <v>150</v>
      </c>
      <c r="AE217" s="13"/>
      <c r="AF217" s="36"/>
      <c r="AG217" s="15"/>
      <c r="AH217" s="15"/>
      <c r="AI217" s="1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ht="18.75" x14ac:dyDescent="0.3">
      <c r="A218" s="22" t="s">
        <v>28</v>
      </c>
      <c r="B218" s="28">
        <f t="shared" ref="B218:B219" si="225">H218+J218+L218+N218+P218+R218+T218+V218+X218+Z218+AB218+AD218</f>
        <v>0</v>
      </c>
      <c r="C218" s="29">
        <f t="shared" si="224"/>
        <v>0</v>
      </c>
      <c r="D218" s="29"/>
      <c r="E218" s="28">
        <f t="shared" ref="E218:E219" si="226">I218+K218+M218+O218+Q218+S218+U218+W218+Y218+AA218+AC218+AE218</f>
        <v>0</v>
      </c>
      <c r="F218" s="24" t="e">
        <f t="shared" ref="F218:F219" si="227">E218/B218*100</f>
        <v>#DIV/0!</v>
      </c>
      <c r="G218" s="24" t="e">
        <f t="shared" ref="G218:G219" si="228">E218/C218*100</f>
        <v>#DIV/0!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36"/>
      <c r="AG218" s="15"/>
      <c r="AH218" s="15"/>
      <c r="AI218" s="15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ht="18.75" x14ac:dyDescent="0.3">
      <c r="A219" s="22" t="s">
        <v>29</v>
      </c>
      <c r="B219" s="28">
        <f t="shared" si="225"/>
        <v>0</v>
      </c>
      <c r="C219" s="29">
        <f t="shared" si="224"/>
        <v>0</v>
      </c>
      <c r="D219" s="29"/>
      <c r="E219" s="28">
        <f t="shared" si="226"/>
        <v>0</v>
      </c>
      <c r="F219" s="24" t="e">
        <f t="shared" si="227"/>
        <v>#DIV/0!</v>
      </c>
      <c r="G219" s="24" t="e">
        <f t="shared" si="228"/>
        <v>#DIV/0!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36"/>
      <c r="AG219" s="15"/>
      <c r="AH219" s="15"/>
      <c r="AI219" s="15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ht="18.75" x14ac:dyDescent="0.25">
      <c r="A220" s="127" t="s">
        <v>75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9"/>
      <c r="AF220" s="36"/>
      <c r="AG220" s="15"/>
      <c r="AH220" s="15"/>
      <c r="AI220" s="15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ht="18.75" x14ac:dyDescent="0.3">
      <c r="A221" s="19" t="s">
        <v>25</v>
      </c>
      <c r="B221" s="27">
        <f>H221+J221+L221+N221+P221+R221+T221+V221+X221+Z221+AB221+AD221</f>
        <v>2683</v>
      </c>
      <c r="C221" s="27">
        <f>C222+C223+C224+C225</f>
        <v>0</v>
      </c>
      <c r="D221" s="27">
        <f>D222+D223+D224+D225</f>
        <v>0</v>
      </c>
      <c r="E221" s="27">
        <f>E222+E223+E224+E225</f>
        <v>0</v>
      </c>
      <c r="F221" s="21">
        <f>E221/B221*100</f>
        <v>0</v>
      </c>
      <c r="G221" s="21" t="e">
        <f>E221/C221*100</f>
        <v>#DIV/0!</v>
      </c>
      <c r="H221" s="13">
        <f>H222+H223+H224+H225</f>
        <v>0</v>
      </c>
      <c r="I221" s="13">
        <f t="shared" ref="I221:AE221" si="229">I222+I223+I224+I225</f>
        <v>0</v>
      </c>
      <c r="J221" s="13">
        <f t="shared" si="229"/>
        <v>0</v>
      </c>
      <c r="K221" s="13">
        <f t="shared" si="229"/>
        <v>0</v>
      </c>
      <c r="L221" s="13">
        <f t="shared" si="229"/>
        <v>0</v>
      </c>
      <c r="M221" s="13">
        <f t="shared" si="229"/>
        <v>0</v>
      </c>
      <c r="N221" s="13">
        <f t="shared" si="229"/>
        <v>0</v>
      </c>
      <c r="O221" s="13">
        <f t="shared" si="229"/>
        <v>0</v>
      </c>
      <c r="P221" s="13">
        <f t="shared" si="229"/>
        <v>0</v>
      </c>
      <c r="Q221" s="13">
        <f t="shared" si="229"/>
        <v>0</v>
      </c>
      <c r="R221" s="13">
        <f t="shared" si="229"/>
        <v>0</v>
      </c>
      <c r="S221" s="13">
        <f t="shared" si="229"/>
        <v>0</v>
      </c>
      <c r="T221" s="13">
        <f t="shared" si="229"/>
        <v>0</v>
      </c>
      <c r="U221" s="13">
        <f t="shared" si="229"/>
        <v>0</v>
      </c>
      <c r="V221" s="13">
        <f t="shared" si="229"/>
        <v>0</v>
      </c>
      <c r="W221" s="13">
        <f t="shared" si="229"/>
        <v>0</v>
      </c>
      <c r="X221" s="13">
        <f t="shared" si="229"/>
        <v>0</v>
      </c>
      <c r="Y221" s="13">
        <f t="shared" si="229"/>
        <v>0</v>
      </c>
      <c r="Z221" s="13">
        <f t="shared" si="229"/>
        <v>0</v>
      </c>
      <c r="AA221" s="13">
        <f t="shared" si="229"/>
        <v>0</v>
      </c>
      <c r="AB221" s="13">
        <f t="shared" si="229"/>
        <v>0</v>
      </c>
      <c r="AC221" s="13">
        <f t="shared" si="229"/>
        <v>0</v>
      </c>
      <c r="AD221" s="13">
        <f t="shared" si="229"/>
        <v>2683</v>
      </c>
      <c r="AE221" s="13">
        <f t="shared" si="229"/>
        <v>0</v>
      </c>
      <c r="AF221" s="36"/>
      <c r="AG221" s="15"/>
      <c r="AH221" s="15"/>
      <c r="AI221" s="15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ht="18.75" x14ac:dyDescent="0.3">
      <c r="A222" s="22" t="s">
        <v>26</v>
      </c>
      <c r="B222" s="28">
        <f>H222+J222+L222+N222+P222+R222+T222+V222+X222+Z222+AB222+AD222</f>
        <v>0</v>
      </c>
      <c r="C222" s="29">
        <f t="shared" ref="C222:C225" si="230">H222</f>
        <v>0</v>
      </c>
      <c r="D222" s="29"/>
      <c r="E222" s="28">
        <f>I222+K222+M222+O222+Q222+S222+U222+W222+Y222+AA222+AC222+AE222</f>
        <v>0</v>
      </c>
      <c r="F222" s="24" t="e">
        <f>E222/B222*100</f>
        <v>#DIV/0!</v>
      </c>
      <c r="G222" s="24" t="e">
        <f>E222/C222*100</f>
        <v>#DIV/0!</v>
      </c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6"/>
      <c r="AG222" s="15"/>
      <c r="AH222" s="15"/>
      <c r="AI222" s="15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ht="18.75" x14ac:dyDescent="0.3">
      <c r="A223" s="22" t="s">
        <v>27</v>
      </c>
      <c r="B223" s="28">
        <f>H223+J223+L223+N223+P223+R223+T223+V223+X223+Z223+AB223+AD223</f>
        <v>2683</v>
      </c>
      <c r="C223" s="29">
        <f t="shared" si="230"/>
        <v>0</v>
      </c>
      <c r="D223" s="29">
        <f>E223</f>
        <v>0</v>
      </c>
      <c r="E223" s="28">
        <f>I223+K223+M223+O223+Q223+S223+U223+W223+Y223+AA223+AC223+AE223</f>
        <v>0</v>
      </c>
      <c r="F223" s="24">
        <f>E223/B223*100</f>
        <v>0</v>
      </c>
      <c r="G223" s="24" t="e">
        <f>E223/C223*100</f>
        <v>#DIV/0!</v>
      </c>
      <c r="H223" s="13"/>
      <c r="I223" s="13"/>
      <c r="J223" s="13"/>
      <c r="K223" s="13"/>
      <c r="L223" s="2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23"/>
      <c r="AC223" s="13"/>
      <c r="AD223" s="13">
        <v>2683</v>
      </c>
      <c r="AE223" s="13"/>
      <c r="AF223" s="36"/>
      <c r="AG223" s="15"/>
      <c r="AH223" s="15"/>
      <c r="AI223" s="15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ht="18.75" x14ac:dyDescent="0.3">
      <c r="A224" s="22" t="s">
        <v>28</v>
      </c>
      <c r="B224" s="28">
        <f t="shared" ref="B224:B225" si="231">H224+J224+L224+N224+P224+R224+T224+V224+X224+Z224+AB224+AD224</f>
        <v>0</v>
      </c>
      <c r="C224" s="29">
        <f t="shared" si="230"/>
        <v>0</v>
      </c>
      <c r="D224" s="29"/>
      <c r="E224" s="28">
        <f t="shared" ref="E224:E225" si="232">I224+K224+M224+O224+Q224+S224+U224+W224+Y224+AA224+AC224+AE224</f>
        <v>0</v>
      </c>
      <c r="F224" s="24" t="e">
        <f t="shared" ref="F224:F225" si="233">E224/B224*100</f>
        <v>#DIV/0!</v>
      </c>
      <c r="G224" s="24" t="e">
        <f t="shared" ref="G224:G225" si="234">E224/C224*100</f>
        <v>#DIV/0!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6"/>
      <c r="AG224" s="15"/>
      <c r="AH224" s="15"/>
      <c r="AI224" s="15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ht="18.75" x14ac:dyDescent="0.3">
      <c r="A225" s="22" t="s">
        <v>29</v>
      </c>
      <c r="B225" s="28">
        <f t="shared" si="231"/>
        <v>0</v>
      </c>
      <c r="C225" s="29">
        <f t="shared" si="230"/>
        <v>0</v>
      </c>
      <c r="D225" s="29"/>
      <c r="E225" s="28">
        <f t="shared" si="232"/>
        <v>0</v>
      </c>
      <c r="F225" s="24" t="e">
        <f t="shared" si="233"/>
        <v>#DIV/0!</v>
      </c>
      <c r="G225" s="24" t="e">
        <f t="shared" si="234"/>
        <v>#DIV/0!</v>
      </c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36"/>
      <c r="AG225" s="15"/>
      <c r="AH225" s="15"/>
      <c r="AI225" s="15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ht="20.25" x14ac:dyDescent="0.25">
      <c r="A226" s="118" t="s">
        <v>76</v>
      </c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20"/>
      <c r="AF226" s="36"/>
      <c r="AG226" s="15"/>
      <c r="AH226" s="15"/>
      <c r="AI226" s="15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</row>
    <row r="227" spans="1:62" ht="18.75" x14ac:dyDescent="0.3">
      <c r="A227" s="19" t="s">
        <v>25</v>
      </c>
      <c r="B227" s="7">
        <f>B228+B229+B230+B231</f>
        <v>36982.199999999997</v>
      </c>
      <c r="C227" s="7">
        <f t="shared" ref="C227:E227" si="235">C228+C229+C230+C231</f>
        <v>6197.7</v>
      </c>
      <c r="D227" s="7">
        <f t="shared" si="235"/>
        <v>4745.1000000000004</v>
      </c>
      <c r="E227" s="7">
        <f t="shared" si="235"/>
        <v>4745.1000000000004</v>
      </c>
      <c r="F227" s="21">
        <f>E227/B227*100</f>
        <v>12.830767233966615</v>
      </c>
      <c r="G227" s="21">
        <f>E227/C227*100</f>
        <v>76.562273101311789</v>
      </c>
      <c r="H227" s="13">
        <f t="shared" ref="H227:AD227" si="236">H228+H229+H230+H231</f>
        <v>3268.5</v>
      </c>
      <c r="I227" s="13">
        <f>I228+I229+I230+I231</f>
        <v>1925.1</v>
      </c>
      <c r="J227" s="13">
        <f t="shared" si="236"/>
        <v>2929.2</v>
      </c>
      <c r="K227" s="13">
        <f>K228+K229+K230+K231</f>
        <v>2820</v>
      </c>
      <c r="L227" s="13">
        <f t="shared" si="236"/>
        <v>2924.9</v>
      </c>
      <c r="M227" s="13">
        <f>M228+M229+M230+M231</f>
        <v>0</v>
      </c>
      <c r="N227" s="13">
        <f t="shared" si="236"/>
        <v>3449.7</v>
      </c>
      <c r="O227" s="13">
        <f>O228+O229+O230+O231</f>
        <v>0</v>
      </c>
      <c r="P227" s="13">
        <f t="shared" si="236"/>
        <v>3523.3</v>
      </c>
      <c r="Q227" s="13">
        <f>Q228+Q229+Q230+Q231</f>
        <v>0</v>
      </c>
      <c r="R227" s="13">
        <f t="shared" si="236"/>
        <v>3164.3</v>
      </c>
      <c r="S227" s="13">
        <f>S228+S229+S230+S231</f>
        <v>0</v>
      </c>
      <c r="T227" s="13">
        <f t="shared" si="236"/>
        <v>4114.3999999999996</v>
      </c>
      <c r="U227" s="13">
        <f>U228+U229+U230+U231</f>
        <v>0</v>
      </c>
      <c r="V227" s="13">
        <f t="shared" si="236"/>
        <v>2189.6999999999998</v>
      </c>
      <c r="W227" s="13">
        <f>W228+W229+W230+W231</f>
        <v>0</v>
      </c>
      <c r="X227" s="13">
        <f t="shared" si="236"/>
        <v>2363.5</v>
      </c>
      <c r="Y227" s="13">
        <f>Y228+Y229+Y230+Y231</f>
        <v>0</v>
      </c>
      <c r="Z227" s="13">
        <f t="shared" si="236"/>
        <v>3281.5</v>
      </c>
      <c r="AA227" s="13">
        <f>AA228+AA229+AA230+AA231</f>
        <v>0</v>
      </c>
      <c r="AB227" s="13">
        <f t="shared" si="236"/>
        <v>2601.5</v>
      </c>
      <c r="AC227" s="13">
        <f>AC228+AC229+AC230+AC231</f>
        <v>0</v>
      </c>
      <c r="AD227" s="13">
        <f t="shared" si="236"/>
        <v>3171.7</v>
      </c>
      <c r="AE227" s="13">
        <f>AE228+AE229+AE230+AE231</f>
        <v>0</v>
      </c>
      <c r="AF227" s="133" t="s">
        <v>99</v>
      </c>
      <c r="AG227" s="15">
        <f t="shared" ref="AG227" si="237">C227-E227</f>
        <v>1452.5999999999995</v>
      </c>
      <c r="AH227" s="15"/>
      <c r="AI227" s="15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</row>
    <row r="228" spans="1:62" ht="18.75" x14ac:dyDescent="0.3">
      <c r="A228" s="22" t="s">
        <v>26</v>
      </c>
      <c r="B228" s="30">
        <f>B234</f>
        <v>0</v>
      </c>
      <c r="C228" s="30">
        <f>C234</f>
        <v>0</v>
      </c>
      <c r="D228" s="30">
        <f t="shared" ref="D228:E229" si="238">D234</f>
        <v>0</v>
      </c>
      <c r="E228" s="30">
        <f t="shared" si="238"/>
        <v>0</v>
      </c>
      <c r="F228" s="24" t="e">
        <f>E228/B228*100</f>
        <v>#DIV/0!</v>
      </c>
      <c r="G228" s="24" t="e">
        <f>E228/C228*100</f>
        <v>#DIV/0!</v>
      </c>
      <c r="H228" s="23">
        <f>H234</f>
        <v>0</v>
      </c>
      <c r="I228" s="23">
        <f t="shared" ref="I228:AE229" si="239">I234</f>
        <v>0</v>
      </c>
      <c r="J228" s="23">
        <f t="shared" si="239"/>
        <v>0</v>
      </c>
      <c r="K228" s="23">
        <f t="shared" si="239"/>
        <v>0</v>
      </c>
      <c r="L228" s="23">
        <f t="shared" si="239"/>
        <v>0</v>
      </c>
      <c r="M228" s="23">
        <f t="shared" si="239"/>
        <v>0</v>
      </c>
      <c r="N228" s="23">
        <f t="shared" si="239"/>
        <v>0</v>
      </c>
      <c r="O228" s="23">
        <f t="shared" si="239"/>
        <v>0</v>
      </c>
      <c r="P228" s="23">
        <f t="shared" si="239"/>
        <v>0</v>
      </c>
      <c r="Q228" s="23">
        <f t="shared" si="239"/>
        <v>0</v>
      </c>
      <c r="R228" s="23">
        <f t="shared" si="239"/>
        <v>0</v>
      </c>
      <c r="S228" s="23">
        <f t="shared" si="239"/>
        <v>0</v>
      </c>
      <c r="T228" s="23">
        <f t="shared" si="239"/>
        <v>0</v>
      </c>
      <c r="U228" s="23">
        <f t="shared" si="239"/>
        <v>0</v>
      </c>
      <c r="V228" s="23">
        <f t="shared" si="239"/>
        <v>0</v>
      </c>
      <c r="W228" s="23">
        <f t="shared" si="239"/>
        <v>0</v>
      </c>
      <c r="X228" s="23">
        <f t="shared" si="239"/>
        <v>0</v>
      </c>
      <c r="Y228" s="23">
        <f t="shared" si="239"/>
        <v>0</v>
      </c>
      <c r="Z228" s="23">
        <f t="shared" si="239"/>
        <v>0</v>
      </c>
      <c r="AA228" s="23">
        <f t="shared" si="239"/>
        <v>0</v>
      </c>
      <c r="AB228" s="23">
        <f t="shared" si="239"/>
        <v>0</v>
      </c>
      <c r="AC228" s="23">
        <f t="shared" si="239"/>
        <v>0</v>
      </c>
      <c r="AD228" s="23">
        <f t="shared" si="239"/>
        <v>0</v>
      </c>
      <c r="AE228" s="23">
        <f t="shared" si="239"/>
        <v>0</v>
      </c>
      <c r="AF228" s="134"/>
      <c r="AG228" s="15"/>
      <c r="AH228" s="15"/>
      <c r="AI228" s="15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</row>
    <row r="229" spans="1:62" ht="18.75" x14ac:dyDescent="0.3">
      <c r="A229" s="22" t="s">
        <v>27</v>
      </c>
      <c r="B229" s="30">
        <f>B235</f>
        <v>36982.199999999997</v>
      </c>
      <c r="C229" s="30">
        <f>C235</f>
        <v>6197.7</v>
      </c>
      <c r="D229" s="30">
        <f t="shared" si="238"/>
        <v>4745.1000000000004</v>
      </c>
      <c r="E229" s="30">
        <f t="shared" si="238"/>
        <v>4745.1000000000004</v>
      </c>
      <c r="F229" s="24">
        <f>E229/B229*100</f>
        <v>12.830767233966615</v>
      </c>
      <c r="G229" s="24">
        <f>E229/C229*100</f>
        <v>76.562273101311789</v>
      </c>
      <c r="H229" s="23">
        <f>H235</f>
        <v>3268.5</v>
      </c>
      <c r="I229" s="23">
        <f t="shared" si="239"/>
        <v>1925.1</v>
      </c>
      <c r="J229" s="23">
        <f t="shared" si="239"/>
        <v>2929.2</v>
      </c>
      <c r="K229" s="23">
        <f t="shared" si="239"/>
        <v>2820</v>
      </c>
      <c r="L229" s="23">
        <f t="shared" si="239"/>
        <v>2924.9</v>
      </c>
      <c r="M229" s="23">
        <f t="shared" si="239"/>
        <v>0</v>
      </c>
      <c r="N229" s="23">
        <f t="shared" si="239"/>
        <v>3449.7</v>
      </c>
      <c r="O229" s="23">
        <f t="shared" si="239"/>
        <v>0</v>
      </c>
      <c r="P229" s="23">
        <f t="shared" si="239"/>
        <v>3523.3</v>
      </c>
      <c r="Q229" s="23">
        <f t="shared" si="239"/>
        <v>0</v>
      </c>
      <c r="R229" s="23">
        <f t="shared" si="239"/>
        <v>3164.3</v>
      </c>
      <c r="S229" s="23">
        <f t="shared" si="239"/>
        <v>0</v>
      </c>
      <c r="T229" s="23">
        <f t="shared" si="239"/>
        <v>4114.3999999999996</v>
      </c>
      <c r="U229" s="23">
        <f t="shared" si="239"/>
        <v>0</v>
      </c>
      <c r="V229" s="23">
        <f t="shared" si="239"/>
        <v>2189.6999999999998</v>
      </c>
      <c r="W229" s="23">
        <f t="shared" si="239"/>
        <v>0</v>
      </c>
      <c r="X229" s="23">
        <f t="shared" si="239"/>
        <v>2363.5</v>
      </c>
      <c r="Y229" s="23">
        <f t="shared" si="239"/>
        <v>0</v>
      </c>
      <c r="Z229" s="23">
        <f t="shared" si="239"/>
        <v>3281.5</v>
      </c>
      <c r="AA229" s="23">
        <f t="shared" si="239"/>
        <v>0</v>
      </c>
      <c r="AB229" s="23">
        <f t="shared" si="239"/>
        <v>2601.5</v>
      </c>
      <c r="AC229" s="23">
        <f t="shared" si="239"/>
        <v>0</v>
      </c>
      <c r="AD229" s="23">
        <f t="shared" si="239"/>
        <v>3171.7</v>
      </c>
      <c r="AE229" s="23">
        <f t="shared" si="239"/>
        <v>0</v>
      </c>
      <c r="AF229" s="134"/>
      <c r="AG229" s="15"/>
      <c r="AH229" s="15"/>
      <c r="AI229" s="15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</row>
    <row r="230" spans="1:62" ht="18.75" x14ac:dyDescent="0.3">
      <c r="A230" s="22" t="s">
        <v>28</v>
      </c>
      <c r="B230" s="45"/>
      <c r="C230" s="45"/>
      <c r="D230" s="45"/>
      <c r="E230" s="45"/>
      <c r="F230" s="45"/>
      <c r="G230" s="45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4"/>
      <c r="AG230" s="15"/>
      <c r="AH230" s="15"/>
      <c r="AI230" s="15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ht="18.75" x14ac:dyDescent="0.3">
      <c r="A231" s="22" t="s">
        <v>29</v>
      </c>
      <c r="B231" s="45"/>
      <c r="C231" s="45"/>
      <c r="D231" s="45"/>
      <c r="E231" s="45"/>
      <c r="F231" s="45"/>
      <c r="G231" s="45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4"/>
      <c r="AG231" s="15"/>
      <c r="AH231" s="15"/>
      <c r="AI231" s="15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ht="18.75" x14ac:dyDescent="0.25">
      <c r="A232" s="127" t="s">
        <v>77</v>
      </c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9"/>
      <c r="AF232" s="134"/>
      <c r="AG232" s="15"/>
      <c r="AH232" s="15"/>
      <c r="AI232" s="15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ht="18.75" x14ac:dyDescent="0.3">
      <c r="A233" s="19" t="s">
        <v>25</v>
      </c>
      <c r="B233" s="13">
        <f>H233+J233+L233+N233+P233+R233+T233+V233+X233+Z233+AB233+AD233</f>
        <v>36982.199999999997</v>
      </c>
      <c r="C233" s="13">
        <f>C234+C235+C236+C237</f>
        <v>6197.7</v>
      </c>
      <c r="D233" s="13">
        <f>D234+D235+D236+D237</f>
        <v>4745.1000000000004</v>
      </c>
      <c r="E233" s="13">
        <f>E234+E235+E236+E237</f>
        <v>4745.1000000000004</v>
      </c>
      <c r="F233" s="21">
        <f>E233/B233*100</f>
        <v>12.830767233966615</v>
      </c>
      <c r="G233" s="21">
        <f>E233/C233*100</f>
        <v>76.562273101311789</v>
      </c>
      <c r="H233" s="13">
        <f t="shared" ref="H233:AE233" si="240">H234+H235+H236+H237</f>
        <v>3268.5</v>
      </c>
      <c r="I233" s="13">
        <f t="shared" si="240"/>
        <v>1925.1</v>
      </c>
      <c r="J233" s="13">
        <f t="shared" si="240"/>
        <v>2929.2</v>
      </c>
      <c r="K233" s="13">
        <f t="shared" si="240"/>
        <v>2820</v>
      </c>
      <c r="L233" s="13">
        <f t="shared" si="240"/>
        <v>2924.9</v>
      </c>
      <c r="M233" s="13">
        <f t="shared" si="240"/>
        <v>0</v>
      </c>
      <c r="N233" s="13">
        <f t="shared" si="240"/>
        <v>3449.7</v>
      </c>
      <c r="O233" s="13">
        <f t="shared" si="240"/>
        <v>0</v>
      </c>
      <c r="P233" s="13">
        <f t="shared" si="240"/>
        <v>3523.3</v>
      </c>
      <c r="Q233" s="13">
        <f t="shared" si="240"/>
        <v>0</v>
      </c>
      <c r="R233" s="13">
        <f t="shared" si="240"/>
        <v>3164.3</v>
      </c>
      <c r="S233" s="13">
        <f t="shared" si="240"/>
        <v>0</v>
      </c>
      <c r="T233" s="13">
        <f t="shared" si="240"/>
        <v>4114.3999999999996</v>
      </c>
      <c r="U233" s="13">
        <f t="shared" si="240"/>
        <v>0</v>
      </c>
      <c r="V233" s="13">
        <f t="shared" si="240"/>
        <v>2189.6999999999998</v>
      </c>
      <c r="W233" s="13">
        <f t="shared" si="240"/>
        <v>0</v>
      </c>
      <c r="X233" s="13">
        <f t="shared" si="240"/>
        <v>2363.5</v>
      </c>
      <c r="Y233" s="13">
        <f t="shared" si="240"/>
        <v>0</v>
      </c>
      <c r="Z233" s="13">
        <f t="shared" si="240"/>
        <v>3281.5</v>
      </c>
      <c r="AA233" s="13">
        <f t="shared" si="240"/>
        <v>0</v>
      </c>
      <c r="AB233" s="13">
        <f t="shared" si="240"/>
        <v>2601.5</v>
      </c>
      <c r="AC233" s="13">
        <f t="shared" si="240"/>
        <v>0</v>
      </c>
      <c r="AD233" s="13">
        <f t="shared" si="240"/>
        <v>3171.7</v>
      </c>
      <c r="AE233" s="13">
        <f t="shared" si="240"/>
        <v>0</v>
      </c>
      <c r="AF233" s="134"/>
      <c r="AG233" s="15"/>
      <c r="AH233" s="15"/>
      <c r="AI233" s="15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ht="18.75" x14ac:dyDescent="0.3">
      <c r="A234" s="22" t="s">
        <v>26</v>
      </c>
      <c r="B234" s="30">
        <f>H234+J234+L234+N234+P234+R234+T234+V234+X234+Z234+AB234+AD234</f>
        <v>0</v>
      </c>
      <c r="C234" s="29">
        <f t="shared" ref="C234:C237" si="241">H234</f>
        <v>0</v>
      </c>
      <c r="D234" s="23">
        <f>E234</f>
        <v>0</v>
      </c>
      <c r="E234" s="28">
        <f>I234+K234+M234+O234+Q234+S234+U234+W234+Y234+AA234+AC234+AE234</f>
        <v>0</v>
      </c>
      <c r="F234" s="24" t="e">
        <f>E234/B234*100</f>
        <v>#DIV/0!</v>
      </c>
      <c r="G234" s="24" t="e">
        <f>E234/C234*100</f>
        <v>#DIV/0!</v>
      </c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4"/>
      <c r="AG234" s="15"/>
      <c r="AH234" s="15"/>
      <c r="AI234" s="15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ht="18.75" x14ac:dyDescent="0.3">
      <c r="A235" s="46" t="s">
        <v>27</v>
      </c>
      <c r="B235" s="30">
        <f>H235+J235+L235+N235+P235+R235+T235+V235+X235+Z235+AB235+AD235</f>
        <v>36982.199999999997</v>
      </c>
      <c r="C235" s="29">
        <f>H235+J235</f>
        <v>6197.7</v>
      </c>
      <c r="D235" s="23">
        <f>E235</f>
        <v>4745.1000000000004</v>
      </c>
      <c r="E235" s="28">
        <f>I235+K235+M235+O235+Q235+S235+U235+W235+Y235+AA235+AC235+AE235</f>
        <v>4745.1000000000004</v>
      </c>
      <c r="F235" s="24">
        <f>E235/B235*100</f>
        <v>12.830767233966615</v>
      </c>
      <c r="G235" s="24">
        <f>E235/C235*100</f>
        <v>76.562273101311789</v>
      </c>
      <c r="H235" s="30">
        <v>3268.5</v>
      </c>
      <c r="I235" s="30">
        <v>1925.1</v>
      </c>
      <c r="J235" s="30">
        <v>2929.2</v>
      </c>
      <c r="K235" s="30">
        <v>2820</v>
      </c>
      <c r="L235" s="30">
        <v>2924.9</v>
      </c>
      <c r="M235" s="30"/>
      <c r="N235" s="30">
        <v>3449.7</v>
      </c>
      <c r="O235" s="30"/>
      <c r="P235" s="30">
        <v>3523.3</v>
      </c>
      <c r="Q235" s="30"/>
      <c r="R235" s="30">
        <v>3164.3</v>
      </c>
      <c r="S235" s="30"/>
      <c r="T235" s="30">
        <v>4114.3999999999996</v>
      </c>
      <c r="U235" s="30"/>
      <c r="V235" s="30">
        <v>2189.6999999999998</v>
      </c>
      <c r="W235" s="30"/>
      <c r="X235" s="30">
        <v>2363.5</v>
      </c>
      <c r="Y235" s="30"/>
      <c r="Z235" s="30">
        <v>3281.5</v>
      </c>
      <c r="AA235" s="30"/>
      <c r="AB235" s="30">
        <v>2601.5</v>
      </c>
      <c r="AC235" s="30"/>
      <c r="AD235" s="30">
        <v>3171.7</v>
      </c>
      <c r="AE235" s="30"/>
      <c r="AF235" s="135"/>
      <c r="AG235" s="15"/>
      <c r="AH235" s="15"/>
      <c r="AI235" s="15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</row>
    <row r="236" spans="1:62" ht="18.75" x14ac:dyDescent="0.3">
      <c r="A236" s="22" t="s">
        <v>28</v>
      </c>
      <c r="B236" s="45"/>
      <c r="C236" s="29">
        <f t="shared" si="241"/>
        <v>0</v>
      </c>
      <c r="D236" s="45"/>
      <c r="E236" s="45"/>
      <c r="F236" s="45"/>
      <c r="G236" s="45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36"/>
      <c r="AG236" s="15"/>
      <c r="AH236" s="15"/>
      <c r="AI236" s="15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ht="18.75" x14ac:dyDescent="0.3">
      <c r="A237" s="22" t="s">
        <v>29</v>
      </c>
      <c r="B237" s="45"/>
      <c r="C237" s="29">
        <f t="shared" si="241"/>
        <v>0</v>
      </c>
      <c r="D237" s="45"/>
      <c r="E237" s="45"/>
      <c r="F237" s="45"/>
      <c r="G237" s="45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36"/>
      <c r="AG237" s="15"/>
      <c r="AH237" s="15"/>
      <c r="AI237" s="15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ht="37.5" x14ac:dyDescent="0.3">
      <c r="A238" s="19" t="s">
        <v>36</v>
      </c>
      <c r="B238" s="53">
        <f>H238+J238+L238+N238+P238+R238+T238+V238+X238+Z238+AB238+AD238</f>
        <v>42884.6</v>
      </c>
      <c r="C238" s="13">
        <f t="shared" ref="C238:E238" si="242">C239+C240+C241+C242</f>
        <v>6648.9000000000005</v>
      </c>
      <c r="D238" s="13">
        <f t="shared" si="242"/>
        <v>5069.2000000000007</v>
      </c>
      <c r="E238" s="13">
        <f t="shared" si="242"/>
        <v>5069.2000000000007</v>
      </c>
      <c r="F238" s="21">
        <f>E238/B238*100</f>
        <v>11.820560294371409</v>
      </c>
      <c r="G238" s="21">
        <f>E238/C238*100</f>
        <v>76.241182752034177</v>
      </c>
      <c r="H238" s="13">
        <f>H239+H240+H241+H242</f>
        <v>3270.5</v>
      </c>
      <c r="I238" s="13">
        <f t="shared" ref="I238:AE238" si="243">I239+I240+I241+I242</f>
        <v>1927.1</v>
      </c>
      <c r="J238" s="13">
        <f t="shared" si="243"/>
        <v>3378.3999999999996</v>
      </c>
      <c r="K238" s="13">
        <f t="shared" si="243"/>
        <v>3142.1</v>
      </c>
      <c r="L238" s="13">
        <f t="shared" si="243"/>
        <v>3555.6000000000004</v>
      </c>
      <c r="M238" s="13">
        <f t="shared" si="243"/>
        <v>0</v>
      </c>
      <c r="N238" s="13">
        <f t="shared" si="243"/>
        <v>3544.3999999999996</v>
      </c>
      <c r="O238" s="13">
        <f t="shared" si="243"/>
        <v>0</v>
      </c>
      <c r="P238" s="13">
        <f t="shared" si="243"/>
        <v>3584.9</v>
      </c>
      <c r="Q238" s="13">
        <f t="shared" si="243"/>
        <v>0</v>
      </c>
      <c r="R238" s="13">
        <f t="shared" si="243"/>
        <v>3164.3</v>
      </c>
      <c r="S238" s="13">
        <f t="shared" si="243"/>
        <v>0</v>
      </c>
      <c r="T238" s="13">
        <f t="shared" si="243"/>
        <v>4114.3999999999996</v>
      </c>
      <c r="U238" s="13">
        <f t="shared" si="243"/>
        <v>0</v>
      </c>
      <c r="V238" s="13">
        <f t="shared" si="243"/>
        <v>2231.6999999999998</v>
      </c>
      <c r="W238" s="13">
        <f t="shared" si="243"/>
        <v>0</v>
      </c>
      <c r="X238" s="13">
        <f t="shared" si="243"/>
        <v>2507.1999999999998</v>
      </c>
      <c r="Y238" s="13">
        <f t="shared" si="243"/>
        <v>0</v>
      </c>
      <c r="Z238" s="13">
        <f t="shared" si="243"/>
        <v>4352.3</v>
      </c>
      <c r="AA238" s="13">
        <f t="shared" si="243"/>
        <v>0</v>
      </c>
      <c r="AB238" s="13">
        <f t="shared" si="243"/>
        <v>2666.2</v>
      </c>
      <c r="AC238" s="13">
        <f t="shared" si="243"/>
        <v>0</v>
      </c>
      <c r="AD238" s="13">
        <f t="shared" si="243"/>
        <v>6514.7</v>
      </c>
      <c r="AE238" s="13">
        <f t="shared" si="243"/>
        <v>0</v>
      </c>
      <c r="AF238" s="44"/>
      <c r="AG238" s="15"/>
      <c r="AH238" s="15"/>
      <c r="AI238" s="15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ht="18.75" x14ac:dyDescent="0.3">
      <c r="A239" s="19" t="s">
        <v>26</v>
      </c>
      <c r="B239" s="13">
        <f t="shared" ref="B239:E239" si="244">B228+B198+B180</f>
        <v>0</v>
      </c>
      <c r="C239" s="13">
        <f t="shared" si="244"/>
        <v>0</v>
      </c>
      <c r="D239" s="13">
        <f t="shared" si="244"/>
        <v>0</v>
      </c>
      <c r="E239" s="13">
        <f t="shared" si="244"/>
        <v>0</v>
      </c>
      <c r="F239" s="21" t="e">
        <f>E239/B239*100</f>
        <v>#DIV/0!</v>
      </c>
      <c r="G239" s="21" t="e">
        <f>E239/C239*100</f>
        <v>#DIV/0!</v>
      </c>
      <c r="H239" s="13">
        <f>H228+H198+H180</f>
        <v>0</v>
      </c>
      <c r="I239" s="13">
        <f t="shared" ref="I239:AE239" si="245">I228+I198+I180</f>
        <v>0</v>
      </c>
      <c r="J239" s="13">
        <f t="shared" si="245"/>
        <v>0</v>
      </c>
      <c r="K239" s="13">
        <f t="shared" si="245"/>
        <v>0</v>
      </c>
      <c r="L239" s="13">
        <f t="shared" si="245"/>
        <v>0</v>
      </c>
      <c r="M239" s="13">
        <f t="shared" si="245"/>
        <v>0</v>
      </c>
      <c r="N239" s="13">
        <f t="shared" si="245"/>
        <v>0</v>
      </c>
      <c r="O239" s="13">
        <f t="shared" si="245"/>
        <v>0</v>
      </c>
      <c r="P239" s="13">
        <f t="shared" si="245"/>
        <v>0</v>
      </c>
      <c r="Q239" s="13">
        <f t="shared" si="245"/>
        <v>0</v>
      </c>
      <c r="R239" s="13">
        <f t="shared" si="245"/>
        <v>0</v>
      </c>
      <c r="S239" s="13">
        <f t="shared" si="245"/>
        <v>0</v>
      </c>
      <c r="T239" s="13">
        <f t="shared" si="245"/>
        <v>0</v>
      </c>
      <c r="U239" s="13">
        <f t="shared" si="245"/>
        <v>0</v>
      </c>
      <c r="V239" s="13">
        <f t="shared" si="245"/>
        <v>0</v>
      </c>
      <c r="W239" s="13">
        <f t="shared" si="245"/>
        <v>0</v>
      </c>
      <c r="X239" s="13">
        <f t="shared" si="245"/>
        <v>0</v>
      </c>
      <c r="Y239" s="13">
        <f t="shared" si="245"/>
        <v>0</v>
      </c>
      <c r="Z239" s="13">
        <f t="shared" si="245"/>
        <v>0</v>
      </c>
      <c r="AA239" s="13">
        <f t="shared" si="245"/>
        <v>0</v>
      </c>
      <c r="AB239" s="13">
        <f t="shared" si="245"/>
        <v>0</v>
      </c>
      <c r="AC239" s="13">
        <f t="shared" si="245"/>
        <v>0</v>
      </c>
      <c r="AD239" s="13">
        <f t="shared" si="245"/>
        <v>0</v>
      </c>
      <c r="AE239" s="13">
        <f t="shared" si="245"/>
        <v>0</v>
      </c>
      <c r="AF239" s="44"/>
      <c r="AG239" s="15"/>
      <c r="AH239" s="15"/>
      <c r="AI239" s="15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</row>
    <row r="240" spans="1:62" ht="18.75" x14ac:dyDescent="0.3">
      <c r="A240" s="19" t="s">
        <v>27</v>
      </c>
      <c r="B240" s="13">
        <f>B229+B199+B181+B173</f>
        <v>42884.6</v>
      </c>
      <c r="C240" s="13">
        <f>C229+C199+C181+C173</f>
        <v>6648.9000000000005</v>
      </c>
      <c r="D240" s="13">
        <f>D229+D199+D181+D173</f>
        <v>5069.2000000000007</v>
      </c>
      <c r="E240" s="13">
        <f>E229+E199+E181+E173</f>
        <v>5069.2000000000007</v>
      </c>
      <c r="F240" s="21">
        <f>E240/B240*100</f>
        <v>11.820560294371409</v>
      </c>
      <c r="G240" s="21">
        <f>E240/C240*100</f>
        <v>76.241182752034177</v>
      </c>
      <c r="H240" s="13">
        <f t="shared" ref="H240:AE240" si="246">H229+H199+H181+H173</f>
        <v>3270.5</v>
      </c>
      <c r="I240" s="13">
        <f t="shared" si="246"/>
        <v>1927.1</v>
      </c>
      <c r="J240" s="13">
        <f t="shared" si="246"/>
        <v>3378.3999999999996</v>
      </c>
      <c r="K240" s="13">
        <f t="shared" si="246"/>
        <v>3142.1</v>
      </c>
      <c r="L240" s="13">
        <f t="shared" si="246"/>
        <v>3555.6000000000004</v>
      </c>
      <c r="M240" s="13">
        <f t="shared" si="246"/>
        <v>0</v>
      </c>
      <c r="N240" s="13">
        <f t="shared" si="246"/>
        <v>3544.3999999999996</v>
      </c>
      <c r="O240" s="13">
        <f t="shared" si="246"/>
        <v>0</v>
      </c>
      <c r="P240" s="13">
        <f t="shared" si="246"/>
        <v>3584.9</v>
      </c>
      <c r="Q240" s="13">
        <f t="shared" si="246"/>
        <v>0</v>
      </c>
      <c r="R240" s="13">
        <f t="shared" si="246"/>
        <v>3164.3</v>
      </c>
      <c r="S240" s="13">
        <f t="shared" si="246"/>
        <v>0</v>
      </c>
      <c r="T240" s="13">
        <f t="shared" si="246"/>
        <v>4114.3999999999996</v>
      </c>
      <c r="U240" s="13">
        <f t="shared" si="246"/>
        <v>0</v>
      </c>
      <c r="V240" s="13">
        <f t="shared" si="246"/>
        <v>2231.6999999999998</v>
      </c>
      <c r="W240" s="13">
        <f t="shared" si="246"/>
        <v>0</v>
      </c>
      <c r="X240" s="13">
        <f t="shared" si="246"/>
        <v>2507.1999999999998</v>
      </c>
      <c r="Y240" s="13">
        <f t="shared" si="246"/>
        <v>0</v>
      </c>
      <c r="Z240" s="13">
        <f t="shared" si="246"/>
        <v>4352.3</v>
      </c>
      <c r="AA240" s="13">
        <f t="shared" si="246"/>
        <v>0</v>
      </c>
      <c r="AB240" s="13">
        <f t="shared" si="246"/>
        <v>2666.2</v>
      </c>
      <c r="AC240" s="13">
        <f t="shared" si="246"/>
        <v>0</v>
      </c>
      <c r="AD240" s="13">
        <f t="shared" si="246"/>
        <v>6514.7</v>
      </c>
      <c r="AE240" s="13">
        <f t="shared" si="246"/>
        <v>0</v>
      </c>
      <c r="AF240" s="44"/>
      <c r="AG240" s="15"/>
      <c r="AH240" s="15"/>
      <c r="AI240" s="15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:62" ht="18.75" x14ac:dyDescent="0.3">
      <c r="A241" s="19" t="s">
        <v>28</v>
      </c>
      <c r="B241" s="13">
        <f t="shared" ref="B241:E242" si="247">B230+B200+B182</f>
        <v>0</v>
      </c>
      <c r="C241" s="13">
        <f t="shared" si="247"/>
        <v>0</v>
      </c>
      <c r="D241" s="13">
        <f t="shared" si="247"/>
        <v>0</v>
      </c>
      <c r="E241" s="13">
        <f t="shared" si="247"/>
        <v>0</v>
      </c>
      <c r="F241" s="50"/>
      <c r="G241" s="50"/>
      <c r="H241" s="13">
        <f>H230+H200+H182</f>
        <v>0</v>
      </c>
      <c r="I241" s="13">
        <f t="shared" ref="I241:AE242" si="248">I230+I200+I182</f>
        <v>0</v>
      </c>
      <c r="J241" s="13">
        <f t="shared" si="248"/>
        <v>0</v>
      </c>
      <c r="K241" s="13">
        <f t="shared" si="248"/>
        <v>0</v>
      </c>
      <c r="L241" s="13">
        <f t="shared" si="248"/>
        <v>0</v>
      </c>
      <c r="M241" s="13">
        <f t="shared" si="248"/>
        <v>0</v>
      </c>
      <c r="N241" s="13">
        <f t="shared" si="248"/>
        <v>0</v>
      </c>
      <c r="O241" s="13">
        <f t="shared" si="248"/>
        <v>0</v>
      </c>
      <c r="P241" s="13">
        <f t="shared" si="248"/>
        <v>0</v>
      </c>
      <c r="Q241" s="13">
        <f t="shared" si="248"/>
        <v>0</v>
      </c>
      <c r="R241" s="13">
        <f t="shared" si="248"/>
        <v>0</v>
      </c>
      <c r="S241" s="13">
        <f t="shared" si="248"/>
        <v>0</v>
      </c>
      <c r="T241" s="13">
        <f t="shared" si="248"/>
        <v>0</v>
      </c>
      <c r="U241" s="13">
        <f t="shared" si="248"/>
        <v>0</v>
      </c>
      <c r="V241" s="13">
        <f t="shared" si="248"/>
        <v>0</v>
      </c>
      <c r="W241" s="13">
        <f t="shared" si="248"/>
        <v>0</v>
      </c>
      <c r="X241" s="13">
        <f t="shared" si="248"/>
        <v>0</v>
      </c>
      <c r="Y241" s="13">
        <f t="shared" si="248"/>
        <v>0</v>
      </c>
      <c r="Z241" s="13">
        <f t="shared" si="248"/>
        <v>0</v>
      </c>
      <c r="AA241" s="13">
        <f t="shared" si="248"/>
        <v>0</v>
      </c>
      <c r="AB241" s="13">
        <f t="shared" si="248"/>
        <v>0</v>
      </c>
      <c r="AC241" s="13">
        <f t="shared" si="248"/>
        <v>0</v>
      </c>
      <c r="AD241" s="13">
        <f t="shared" si="248"/>
        <v>0</v>
      </c>
      <c r="AE241" s="13">
        <f t="shared" si="248"/>
        <v>0</v>
      </c>
      <c r="AF241" s="44"/>
      <c r="AG241" s="15"/>
      <c r="AH241" s="15"/>
      <c r="AI241" s="1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:62" ht="18.75" x14ac:dyDescent="0.3">
      <c r="A242" s="19" t="s">
        <v>29</v>
      </c>
      <c r="B242" s="13">
        <f t="shared" si="247"/>
        <v>0</v>
      </c>
      <c r="C242" s="13">
        <f t="shared" si="247"/>
        <v>0</v>
      </c>
      <c r="D242" s="13">
        <f t="shared" si="247"/>
        <v>0</v>
      </c>
      <c r="E242" s="13">
        <f t="shared" si="247"/>
        <v>0</v>
      </c>
      <c r="F242" s="21"/>
      <c r="G242" s="21"/>
      <c r="H242" s="13">
        <f>H231+H201+H183</f>
        <v>0</v>
      </c>
      <c r="I242" s="13">
        <f t="shared" si="248"/>
        <v>0</v>
      </c>
      <c r="J242" s="13">
        <f t="shared" si="248"/>
        <v>0</v>
      </c>
      <c r="K242" s="13">
        <f t="shared" si="248"/>
        <v>0</v>
      </c>
      <c r="L242" s="13">
        <f t="shared" si="248"/>
        <v>0</v>
      </c>
      <c r="M242" s="13">
        <f t="shared" si="248"/>
        <v>0</v>
      </c>
      <c r="N242" s="13">
        <f t="shared" si="248"/>
        <v>0</v>
      </c>
      <c r="O242" s="13">
        <f t="shared" si="248"/>
        <v>0</v>
      </c>
      <c r="P242" s="13">
        <f t="shared" si="248"/>
        <v>0</v>
      </c>
      <c r="Q242" s="13">
        <f t="shared" si="248"/>
        <v>0</v>
      </c>
      <c r="R242" s="13">
        <f t="shared" si="248"/>
        <v>0</v>
      </c>
      <c r="S242" s="13">
        <f t="shared" si="248"/>
        <v>0</v>
      </c>
      <c r="T242" s="13">
        <f t="shared" si="248"/>
        <v>0</v>
      </c>
      <c r="U242" s="13">
        <f t="shared" si="248"/>
        <v>0</v>
      </c>
      <c r="V242" s="13">
        <f t="shared" si="248"/>
        <v>0</v>
      </c>
      <c r="W242" s="13">
        <f t="shared" si="248"/>
        <v>0</v>
      </c>
      <c r="X242" s="13">
        <f t="shared" si="248"/>
        <v>0</v>
      </c>
      <c r="Y242" s="13">
        <f t="shared" si="248"/>
        <v>0</v>
      </c>
      <c r="Z242" s="13">
        <f t="shared" si="248"/>
        <v>0</v>
      </c>
      <c r="AA242" s="13">
        <f t="shared" si="248"/>
        <v>0</v>
      </c>
      <c r="AB242" s="13">
        <f t="shared" si="248"/>
        <v>0</v>
      </c>
      <c r="AC242" s="13">
        <f t="shared" si="248"/>
        <v>0</v>
      </c>
      <c r="AD242" s="13">
        <f t="shared" si="248"/>
        <v>0</v>
      </c>
      <c r="AE242" s="13">
        <f t="shared" si="248"/>
        <v>0</v>
      </c>
      <c r="AF242" s="44"/>
      <c r="AG242" s="15"/>
      <c r="AH242" s="15"/>
      <c r="AI242" s="15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:62" ht="18.75" x14ac:dyDescent="0.3">
      <c r="A243" s="97" t="s">
        <v>113</v>
      </c>
      <c r="B243" s="98"/>
      <c r="C243" s="98"/>
      <c r="D243" s="98"/>
      <c r="E243" s="98"/>
      <c r="F243" s="99"/>
      <c r="G243" s="99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100"/>
      <c r="AG243" s="15"/>
      <c r="AH243" s="15"/>
      <c r="AI243" s="15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:62" ht="18.75" x14ac:dyDescent="0.3">
      <c r="A244" s="101" t="s">
        <v>106</v>
      </c>
      <c r="B244" s="98">
        <f>B245+B246+B247+B248</f>
        <v>0</v>
      </c>
      <c r="C244" s="98">
        <f>C245+C246+C247+C248</f>
        <v>0</v>
      </c>
      <c r="D244" s="98">
        <f t="shared" ref="D244:E244" si="249">D245+D246+D247+D248</f>
        <v>0</v>
      </c>
      <c r="E244" s="98">
        <f t="shared" si="249"/>
        <v>0</v>
      </c>
      <c r="F244" s="99" t="e">
        <f>E244/B244*100</f>
        <v>#DIV/0!</v>
      </c>
      <c r="G244" s="99" t="e">
        <f>E244/C244*100</f>
        <v>#DIV/0!</v>
      </c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100"/>
      <c r="AG244" s="15"/>
      <c r="AH244" s="15"/>
      <c r="AI244" s="15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:62" ht="18.75" x14ac:dyDescent="0.3">
      <c r="A245" s="101" t="s">
        <v>28</v>
      </c>
      <c r="B245" s="92"/>
      <c r="C245" s="92"/>
      <c r="D245" s="92"/>
      <c r="E245" s="92"/>
      <c r="F245" s="25" t="e">
        <f t="shared" ref="F245:F248" si="250">E245/B245*100</f>
        <v>#DIV/0!</v>
      </c>
      <c r="G245" s="25" t="e">
        <f t="shared" ref="G245:G248" si="251">E245/C245*100</f>
        <v>#DIV/0!</v>
      </c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44"/>
      <c r="AG245" s="15"/>
      <c r="AH245" s="15"/>
      <c r="AI245" s="15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:62" ht="18.75" x14ac:dyDescent="0.3">
      <c r="A246" s="101" t="s">
        <v>26</v>
      </c>
      <c r="B246" s="92"/>
      <c r="C246" s="92"/>
      <c r="D246" s="92"/>
      <c r="E246" s="92"/>
      <c r="F246" s="25" t="e">
        <f t="shared" si="250"/>
        <v>#DIV/0!</v>
      </c>
      <c r="G246" s="25" t="e">
        <f t="shared" si="251"/>
        <v>#DIV/0!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44"/>
      <c r="AG246" s="15"/>
      <c r="AH246" s="15"/>
      <c r="AI246" s="15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:62" ht="18.75" x14ac:dyDescent="0.3">
      <c r="A247" s="101" t="s">
        <v>27</v>
      </c>
      <c r="B247" s="92"/>
      <c r="C247" s="92"/>
      <c r="D247" s="92"/>
      <c r="E247" s="92"/>
      <c r="F247" s="25" t="e">
        <f t="shared" si="250"/>
        <v>#DIV/0!</v>
      </c>
      <c r="G247" s="25" t="e">
        <f t="shared" si="251"/>
        <v>#DIV/0!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44"/>
      <c r="AG247" s="15"/>
      <c r="AH247" s="15"/>
      <c r="AI247" s="15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:62" ht="18.75" x14ac:dyDescent="0.3">
      <c r="A248" s="101" t="s">
        <v>107</v>
      </c>
      <c r="B248" s="92"/>
      <c r="C248" s="92"/>
      <c r="D248" s="92"/>
      <c r="E248" s="92"/>
      <c r="F248" s="25" t="e">
        <f t="shared" si="250"/>
        <v>#DIV/0!</v>
      </c>
      <c r="G248" s="25" t="e">
        <f t="shared" si="251"/>
        <v>#DIV/0!</v>
      </c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44"/>
      <c r="AG248" s="15"/>
      <c r="AH248" s="15"/>
      <c r="AI248" s="15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:62" ht="18.75" x14ac:dyDescent="0.3">
      <c r="A249" s="102" t="s">
        <v>114</v>
      </c>
      <c r="B249" s="103"/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5"/>
      <c r="AE249" s="106"/>
      <c r="AF249" s="107"/>
      <c r="AG249" s="15"/>
      <c r="AH249" s="15"/>
      <c r="AI249" s="15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:62" ht="18.75" x14ac:dyDescent="0.3">
      <c r="A250" s="102" t="s">
        <v>106</v>
      </c>
      <c r="B250" s="106">
        <f>B251+B252+B253+B254</f>
        <v>0</v>
      </c>
      <c r="C250" s="106">
        <f t="shared" ref="C250:E250" si="252">C251+C252+C253+C254</f>
        <v>0</v>
      </c>
      <c r="D250" s="106">
        <f t="shared" si="252"/>
        <v>0</v>
      </c>
      <c r="E250" s="106">
        <f t="shared" si="252"/>
        <v>0</v>
      </c>
      <c r="F250" s="108" t="e">
        <f>E250/B250*100</f>
        <v>#DIV/0!</v>
      </c>
      <c r="G250" s="108" t="e">
        <f>E250/C250*100</f>
        <v>#DIV/0!</v>
      </c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7"/>
      <c r="AG250" s="15"/>
      <c r="AH250" s="15"/>
      <c r="AI250" s="15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:62" ht="18.75" x14ac:dyDescent="0.3">
      <c r="A251" s="102" t="s">
        <v>28</v>
      </c>
      <c r="B251" s="92"/>
      <c r="C251" s="92"/>
      <c r="D251" s="92"/>
      <c r="E251" s="92"/>
      <c r="F251" s="25" t="e">
        <f t="shared" ref="F251:F254" si="253">E251/B251*100</f>
        <v>#DIV/0!</v>
      </c>
      <c r="G251" s="25" t="e">
        <f t="shared" ref="G251:G254" si="254">E251/C251*100</f>
        <v>#DIV/0!</v>
      </c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44"/>
      <c r="AG251" s="15"/>
      <c r="AH251" s="15"/>
      <c r="AI251" s="15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:62" ht="18.75" x14ac:dyDescent="0.3">
      <c r="A252" s="102" t="s">
        <v>26</v>
      </c>
      <c r="B252" s="92"/>
      <c r="C252" s="92"/>
      <c r="D252" s="92"/>
      <c r="E252" s="92"/>
      <c r="F252" s="25" t="e">
        <f t="shared" si="253"/>
        <v>#DIV/0!</v>
      </c>
      <c r="G252" s="25" t="e">
        <f t="shared" si="254"/>
        <v>#DIV/0!</v>
      </c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44"/>
      <c r="AG252" s="15"/>
      <c r="AH252" s="15"/>
      <c r="AI252" s="15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</row>
    <row r="253" spans="1:62" ht="18.75" x14ac:dyDescent="0.3">
      <c r="A253" s="102" t="s">
        <v>27</v>
      </c>
      <c r="B253" s="92"/>
      <c r="C253" s="92"/>
      <c r="D253" s="92"/>
      <c r="E253" s="92"/>
      <c r="F253" s="25" t="e">
        <f t="shared" si="253"/>
        <v>#DIV/0!</v>
      </c>
      <c r="G253" s="25" t="e">
        <f t="shared" si="254"/>
        <v>#DIV/0!</v>
      </c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44"/>
      <c r="AG253" s="15"/>
      <c r="AH253" s="15"/>
      <c r="AI253" s="15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</row>
    <row r="254" spans="1:62" ht="18.75" x14ac:dyDescent="0.3">
      <c r="A254" s="102" t="s">
        <v>107</v>
      </c>
      <c r="B254" s="92"/>
      <c r="C254" s="92"/>
      <c r="D254" s="92"/>
      <c r="E254" s="92"/>
      <c r="F254" s="25" t="e">
        <f t="shared" si="253"/>
        <v>#DIV/0!</v>
      </c>
      <c r="G254" s="25" t="e">
        <f t="shared" si="254"/>
        <v>#DIV/0!</v>
      </c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44"/>
      <c r="AG254" s="15"/>
      <c r="AH254" s="15"/>
      <c r="AI254" s="15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</row>
    <row r="255" spans="1:62" ht="20.25" x14ac:dyDescent="0.25">
      <c r="A255" s="118" t="s">
        <v>37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20"/>
      <c r="AE255" s="13"/>
      <c r="AF255" s="36"/>
      <c r="AG255" s="15"/>
      <c r="AH255" s="15"/>
      <c r="AI255" s="15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:62" ht="20.25" x14ac:dyDescent="0.25">
      <c r="A256" s="79" t="s">
        <v>101</v>
      </c>
      <c r="B256" s="98"/>
      <c r="C256" s="98"/>
      <c r="D256" s="98"/>
      <c r="E256" s="98"/>
      <c r="F256" s="99"/>
      <c r="G256" s="99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100"/>
      <c r="AG256" s="15"/>
      <c r="AH256" s="15"/>
      <c r="AI256" s="15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:62" ht="20.25" x14ac:dyDescent="0.25">
      <c r="A257" s="118" t="s">
        <v>78</v>
      </c>
      <c r="B257" s="119" t="s">
        <v>38</v>
      </c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3"/>
      <c r="AF257" s="36"/>
      <c r="AG257" s="15"/>
      <c r="AH257" s="15"/>
      <c r="AI257" s="15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:62" ht="18.75" x14ac:dyDescent="0.3">
      <c r="A258" s="19" t="s">
        <v>25</v>
      </c>
      <c r="B258" s="13">
        <f>H258+J258+L258+N258+P258+R258+T258+V258+X258+Z258+AB258+AD258</f>
        <v>326570.29999999993</v>
      </c>
      <c r="C258" s="13">
        <f>C259+C260+C262+C263</f>
        <v>0</v>
      </c>
      <c r="D258" s="13">
        <f>D259+D260+D262+D263</f>
        <v>0</v>
      </c>
      <c r="E258" s="13">
        <f>E259+E260+E262+E263</f>
        <v>0</v>
      </c>
      <c r="F258" s="21">
        <f>E258/B258*100</f>
        <v>0</v>
      </c>
      <c r="G258" s="21" t="e">
        <f>E258/C258*100</f>
        <v>#DIV/0!</v>
      </c>
      <c r="H258" s="13">
        <f t="shared" ref="H258" si="255">H259+H260+H262+H263</f>
        <v>0</v>
      </c>
      <c r="I258" s="13">
        <f>I259+I260+I262+I263</f>
        <v>0</v>
      </c>
      <c r="J258" s="13">
        <f t="shared" ref="J258" si="256">J259+J260+J262+J263</f>
        <v>0</v>
      </c>
      <c r="K258" s="13">
        <f>K259+K260+K262+K263</f>
        <v>0</v>
      </c>
      <c r="L258" s="13">
        <f t="shared" ref="L258" si="257">L259+L260+L262+L263</f>
        <v>0</v>
      </c>
      <c r="M258" s="13">
        <f>M259+M260+M262+M263</f>
        <v>0</v>
      </c>
      <c r="N258" s="13">
        <f t="shared" ref="N258" si="258">N259+N260+N262+N263</f>
        <v>0</v>
      </c>
      <c r="O258" s="13">
        <f>O259+O260+O262+O263</f>
        <v>0</v>
      </c>
      <c r="P258" s="13">
        <f t="shared" ref="P258" si="259">P259+P260+P262+P263</f>
        <v>0</v>
      </c>
      <c r="Q258" s="13">
        <f>Q259+Q260+Q262+Q263</f>
        <v>0</v>
      </c>
      <c r="R258" s="13">
        <f t="shared" ref="R258" si="260">R259+R260+R262+R263</f>
        <v>0</v>
      </c>
      <c r="S258" s="13">
        <f>S259+S260+S262+S263</f>
        <v>0</v>
      </c>
      <c r="T258" s="13">
        <f t="shared" ref="T258" si="261">T259+T260+T262+T263</f>
        <v>0</v>
      </c>
      <c r="U258" s="13">
        <f>U259+U260+U262+U263</f>
        <v>0</v>
      </c>
      <c r="V258" s="13">
        <f t="shared" ref="V258" si="262">V259+V260+V262+V263</f>
        <v>0</v>
      </c>
      <c r="W258" s="13">
        <f>W259+W260+W262+W263</f>
        <v>0</v>
      </c>
      <c r="X258" s="13">
        <f t="shared" ref="X258" si="263">X259+X260+X262+X263</f>
        <v>14196.800000000001</v>
      </c>
      <c r="Y258" s="13">
        <f>Y259+Y260+Y262+Y263</f>
        <v>0</v>
      </c>
      <c r="Z258" s="13">
        <f>Z259+Z260+Z262+Z263</f>
        <v>0</v>
      </c>
      <c r="AA258" s="13">
        <f>AA259+AA260+AA262+AA263</f>
        <v>0</v>
      </c>
      <c r="AB258" s="13">
        <f t="shared" ref="AB258" si="264">AB259+AB260+AB262+AB263</f>
        <v>11503.3</v>
      </c>
      <c r="AC258" s="13">
        <f>AC259+AC260+AC262+AC263</f>
        <v>0</v>
      </c>
      <c r="AD258" s="13">
        <f t="shared" ref="AD258" si="265">AD259+AD260+AD262+AD263</f>
        <v>300870.19999999995</v>
      </c>
      <c r="AE258" s="13">
        <f>AE259+AE260+AE262+AE263</f>
        <v>0</v>
      </c>
      <c r="AF258" s="36"/>
      <c r="AG258" s="15"/>
      <c r="AH258" s="15"/>
      <c r="AI258" s="15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:62" ht="18.75" x14ac:dyDescent="0.3">
      <c r="A259" s="22" t="s">
        <v>26</v>
      </c>
      <c r="B259" s="23">
        <f t="shared" ref="B259:E263" si="266">B266</f>
        <v>293913.19999999995</v>
      </c>
      <c r="C259" s="23">
        <f t="shared" si="266"/>
        <v>0</v>
      </c>
      <c r="D259" s="23">
        <f t="shared" si="266"/>
        <v>0</v>
      </c>
      <c r="E259" s="23">
        <f t="shared" si="266"/>
        <v>0</v>
      </c>
      <c r="F259" s="24">
        <f>E259/B259*100</f>
        <v>0</v>
      </c>
      <c r="G259" s="24" t="e">
        <f>E259/C259*100</f>
        <v>#DIV/0!</v>
      </c>
      <c r="H259" s="23">
        <f>H266</f>
        <v>0</v>
      </c>
      <c r="I259" s="23">
        <f t="shared" ref="I259:AE263" si="267">I266</f>
        <v>0</v>
      </c>
      <c r="J259" s="23">
        <f t="shared" si="267"/>
        <v>0</v>
      </c>
      <c r="K259" s="23">
        <f t="shared" si="267"/>
        <v>0</v>
      </c>
      <c r="L259" s="23">
        <f t="shared" si="267"/>
        <v>0</v>
      </c>
      <c r="M259" s="23">
        <f t="shared" si="267"/>
        <v>0</v>
      </c>
      <c r="N259" s="23">
        <f t="shared" si="267"/>
        <v>0</v>
      </c>
      <c r="O259" s="23">
        <f t="shared" si="267"/>
        <v>0</v>
      </c>
      <c r="P259" s="23">
        <f t="shared" si="267"/>
        <v>0</v>
      </c>
      <c r="Q259" s="23">
        <f t="shared" si="267"/>
        <v>0</v>
      </c>
      <c r="R259" s="23">
        <f t="shared" si="267"/>
        <v>0</v>
      </c>
      <c r="S259" s="23">
        <f t="shared" si="267"/>
        <v>0</v>
      </c>
      <c r="T259" s="23">
        <f t="shared" si="267"/>
        <v>0</v>
      </c>
      <c r="U259" s="23">
        <f t="shared" si="267"/>
        <v>0</v>
      </c>
      <c r="V259" s="23">
        <f t="shared" si="267"/>
        <v>0</v>
      </c>
      <c r="W259" s="23">
        <f t="shared" si="267"/>
        <v>0</v>
      </c>
      <c r="X259" s="23">
        <f t="shared" si="267"/>
        <v>12777.1</v>
      </c>
      <c r="Y259" s="23">
        <f t="shared" si="267"/>
        <v>0</v>
      </c>
      <c r="Z259" s="23">
        <f t="shared" si="267"/>
        <v>0</v>
      </c>
      <c r="AA259" s="23">
        <f t="shared" si="267"/>
        <v>0</v>
      </c>
      <c r="AB259" s="23">
        <f t="shared" si="267"/>
        <v>10353</v>
      </c>
      <c r="AC259" s="23">
        <f t="shared" si="267"/>
        <v>0</v>
      </c>
      <c r="AD259" s="23">
        <f t="shared" si="267"/>
        <v>270783.09999999998</v>
      </c>
      <c r="AE259" s="23">
        <f t="shared" si="267"/>
        <v>0</v>
      </c>
      <c r="AF259" s="36"/>
      <c r="AG259" s="15"/>
      <c r="AH259" s="15"/>
      <c r="AI259" s="15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:62" ht="18.75" x14ac:dyDescent="0.3">
      <c r="A260" s="22" t="s">
        <v>27</v>
      </c>
      <c r="B260" s="23">
        <f t="shared" si="266"/>
        <v>32657.1</v>
      </c>
      <c r="C260" s="23">
        <f t="shared" si="266"/>
        <v>0</v>
      </c>
      <c r="D260" s="23">
        <f t="shared" si="266"/>
        <v>0</v>
      </c>
      <c r="E260" s="23">
        <f t="shared" si="266"/>
        <v>0</v>
      </c>
      <c r="F260" s="24">
        <f>E260/B260*100</f>
        <v>0</v>
      </c>
      <c r="G260" s="24" t="e">
        <f>E260/C260*100</f>
        <v>#DIV/0!</v>
      </c>
      <c r="H260" s="23">
        <f>H267</f>
        <v>0</v>
      </c>
      <c r="I260" s="23">
        <f t="shared" si="267"/>
        <v>0</v>
      </c>
      <c r="J260" s="23">
        <f t="shared" si="267"/>
        <v>0</v>
      </c>
      <c r="K260" s="23">
        <f t="shared" si="267"/>
        <v>0</v>
      </c>
      <c r="L260" s="23">
        <f t="shared" si="267"/>
        <v>0</v>
      </c>
      <c r="M260" s="23">
        <f t="shared" si="267"/>
        <v>0</v>
      </c>
      <c r="N260" s="23">
        <f t="shared" si="267"/>
        <v>0</v>
      </c>
      <c r="O260" s="23">
        <f t="shared" si="267"/>
        <v>0</v>
      </c>
      <c r="P260" s="23">
        <f t="shared" si="267"/>
        <v>0</v>
      </c>
      <c r="Q260" s="23">
        <f t="shared" si="267"/>
        <v>0</v>
      </c>
      <c r="R260" s="23">
        <f t="shared" si="267"/>
        <v>0</v>
      </c>
      <c r="S260" s="23">
        <f t="shared" si="267"/>
        <v>0</v>
      </c>
      <c r="T260" s="23">
        <f t="shared" si="267"/>
        <v>0</v>
      </c>
      <c r="U260" s="23">
        <f t="shared" si="267"/>
        <v>0</v>
      </c>
      <c r="V260" s="23">
        <f t="shared" si="267"/>
        <v>0</v>
      </c>
      <c r="W260" s="23">
        <f t="shared" si="267"/>
        <v>0</v>
      </c>
      <c r="X260" s="23">
        <f t="shared" si="267"/>
        <v>1419.7</v>
      </c>
      <c r="Y260" s="23">
        <f t="shared" si="267"/>
        <v>0</v>
      </c>
      <c r="Z260" s="23">
        <f t="shared" si="267"/>
        <v>0</v>
      </c>
      <c r="AA260" s="23">
        <f t="shared" si="267"/>
        <v>0</v>
      </c>
      <c r="AB260" s="23">
        <f t="shared" si="267"/>
        <v>1150.3</v>
      </c>
      <c r="AC260" s="23">
        <f t="shared" si="267"/>
        <v>0</v>
      </c>
      <c r="AD260" s="23">
        <f t="shared" si="267"/>
        <v>30087.1</v>
      </c>
      <c r="AE260" s="23">
        <f t="shared" si="267"/>
        <v>0</v>
      </c>
      <c r="AF260" s="23"/>
      <c r="AG260" s="15"/>
      <c r="AH260" s="15"/>
      <c r="AI260" s="15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:62" ht="37.5" x14ac:dyDescent="0.3">
      <c r="A261" s="22" t="s">
        <v>30</v>
      </c>
      <c r="B261" s="23">
        <f t="shared" si="266"/>
        <v>32657.1</v>
      </c>
      <c r="C261" s="23">
        <f t="shared" si="266"/>
        <v>0</v>
      </c>
      <c r="D261" s="23">
        <f t="shared" si="266"/>
        <v>0</v>
      </c>
      <c r="E261" s="23">
        <f t="shared" si="266"/>
        <v>0</v>
      </c>
      <c r="F261" s="24">
        <f t="shared" ref="F261" si="268">E261/B261*100</f>
        <v>0</v>
      </c>
      <c r="G261" s="24" t="e">
        <f t="shared" ref="G261" si="269">E261/C261*100</f>
        <v>#DIV/0!</v>
      </c>
      <c r="H261" s="23">
        <f>H268</f>
        <v>0</v>
      </c>
      <c r="I261" s="23">
        <f t="shared" si="267"/>
        <v>0</v>
      </c>
      <c r="J261" s="23">
        <f t="shared" si="267"/>
        <v>0</v>
      </c>
      <c r="K261" s="23">
        <f t="shared" si="267"/>
        <v>0</v>
      </c>
      <c r="L261" s="23">
        <f t="shared" si="267"/>
        <v>0</v>
      </c>
      <c r="M261" s="23">
        <f t="shared" si="267"/>
        <v>0</v>
      </c>
      <c r="N261" s="23">
        <f t="shared" si="267"/>
        <v>0</v>
      </c>
      <c r="O261" s="23">
        <f t="shared" si="267"/>
        <v>0</v>
      </c>
      <c r="P261" s="23">
        <f t="shared" si="267"/>
        <v>0</v>
      </c>
      <c r="Q261" s="23">
        <f t="shared" si="267"/>
        <v>0</v>
      </c>
      <c r="R261" s="23">
        <f t="shared" si="267"/>
        <v>0</v>
      </c>
      <c r="S261" s="23">
        <f t="shared" si="267"/>
        <v>0</v>
      </c>
      <c r="T261" s="23">
        <f t="shared" si="267"/>
        <v>0</v>
      </c>
      <c r="U261" s="23">
        <f t="shared" si="267"/>
        <v>0</v>
      </c>
      <c r="V261" s="23">
        <f t="shared" si="267"/>
        <v>0</v>
      </c>
      <c r="W261" s="23">
        <f t="shared" si="267"/>
        <v>0</v>
      </c>
      <c r="X261" s="23">
        <f t="shared" si="267"/>
        <v>1419.7</v>
      </c>
      <c r="Y261" s="23">
        <f t="shared" si="267"/>
        <v>0</v>
      </c>
      <c r="Z261" s="23">
        <f t="shared" si="267"/>
        <v>0</v>
      </c>
      <c r="AA261" s="23">
        <f t="shared" si="267"/>
        <v>0</v>
      </c>
      <c r="AB261" s="23">
        <f t="shared" si="267"/>
        <v>1150.3</v>
      </c>
      <c r="AC261" s="23">
        <f t="shared" si="267"/>
        <v>0</v>
      </c>
      <c r="AD261" s="23">
        <f t="shared" si="267"/>
        <v>30087.1</v>
      </c>
      <c r="AE261" s="23">
        <f t="shared" si="267"/>
        <v>0</v>
      </c>
      <c r="AF261" s="23"/>
      <c r="AG261" s="15"/>
      <c r="AH261" s="15"/>
      <c r="AI261" s="15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:62" ht="18.75" x14ac:dyDescent="0.3">
      <c r="A262" s="22" t="s">
        <v>28</v>
      </c>
      <c r="B262" s="13">
        <f t="shared" si="266"/>
        <v>0</v>
      </c>
      <c r="C262" s="13">
        <f t="shared" si="266"/>
        <v>0</v>
      </c>
      <c r="D262" s="13">
        <f t="shared" si="266"/>
        <v>0</v>
      </c>
      <c r="E262" s="13">
        <f t="shared" si="266"/>
        <v>0</v>
      </c>
      <c r="F262" s="45"/>
      <c r="G262" s="45"/>
      <c r="H262" s="13">
        <f>H269</f>
        <v>0</v>
      </c>
      <c r="I262" s="13">
        <f t="shared" si="267"/>
        <v>0</v>
      </c>
      <c r="J262" s="13">
        <f t="shared" si="267"/>
        <v>0</v>
      </c>
      <c r="K262" s="13">
        <f t="shared" si="267"/>
        <v>0</v>
      </c>
      <c r="L262" s="13">
        <f t="shared" si="267"/>
        <v>0</v>
      </c>
      <c r="M262" s="13">
        <f t="shared" si="267"/>
        <v>0</v>
      </c>
      <c r="N262" s="13">
        <f t="shared" si="267"/>
        <v>0</v>
      </c>
      <c r="O262" s="13">
        <f t="shared" si="267"/>
        <v>0</v>
      </c>
      <c r="P262" s="13">
        <f t="shared" si="267"/>
        <v>0</v>
      </c>
      <c r="Q262" s="13">
        <f t="shared" si="267"/>
        <v>0</v>
      </c>
      <c r="R262" s="13">
        <f t="shared" si="267"/>
        <v>0</v>
      </c>
      <c r="S262" s="13">
        <f t="shared" si="267"/>
        <v>0</v>
      </c>
      <c r="T262" s="13">
        <f t="shared" si="267"/>
        <v>0</v>
      </c>
      <c r="U262" s="13">
        <f t="shared" si="267"/>
        <v>0</v>
      </c>
      <c r="V262" s="13">
        <f t="shared" si="267"/>
        <v>0</v>
      </c>
      <c r="W262" s="13">
        <f t="shared" si="267"/>
        <v>0</v>
      </c>
      <c r="X262" s="13">
        <f t="shared" si="267"/>
        <v>0</v>
      </c>
      <c r="Y262" s="13">
        <f t="shared" si="267"/>
        <v>0</v>
      </c>
      <c r="Z262" s="13">
        <f t="shared" si="267"/>
        <v>0</v>
      </c>
      <c r="AA262" s="13">
        <f t="shared" si="267"/>
        <v>0</v>
      </c>
      <c r="AB262" s="13">
        <f t="shared" si="267"/>
        <v>0</v>
      </c>
      <c r="AC262" s="13">
        <f t="shared" si="267"/>
        <v>0</v>
      </c>
      <c r="AD262" s="13">
        <f t="shared" si="267"/>
        <v>0</v>
      </c>
      <c r="AE262" s="13">
        <f t="shared" si="267"/>
        <v>0</v>
      </c>
      <c r="AF262" s="36"/>
      <c r="AG262" s="15"/>
      <c r="AH262" s="15"/>
      <c r="AI262" s="15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</row>
    <row r="263" spans="1:62" ht="18.75" x14ac:dyDescent="0.3">
      <c r="A263" s="22" t="s">
        <v>29</v>
      </c>
      <c r="B263" s="23">
        <f t="shared" si="266"/>
        <v>0</v>
      </c>
      <c r="C263" s="23">
        <f t="shared" si="266"/>
        <v>0</v>
      </c>
      <c r="D263" s="23">
        <f t="shared" si="266"/>
        <v>0</v>
      </c>
      <c r="E263" s="23">
        <f t="shared" si="266"/>
        <v>0</v>
      </c>
      <c r="F263" s="54" t="e">
        <f>E263/B263*100</f>
        <v>#DIV/0!</v>
      </c>
      <c r="G263" s="54" t="e">
        <f>E263/C263*100</f>
        <v>#DIV/0!</v>
      </c>
      <c r="H263" s="23">
        <f>H270</f>
        <v>0</v>
      </c>
      <c r="I263" s="23">
        <f t="shared" si="267"/>
        <v>0</v>
      </c>
      <c r="J263" s="23">
        <f t="shared" si="267"/>
        <v>0</v>
      </c>
      <c r="K263" s="23">
        <f t="shared" si="267"/>
        <v>0</v>
      </c>
      <c r="L263" s="23">
        <f t="shared" si="267"/>
        <v>0</v>
      </c>
      <c r="M263" s="23">
        <f t="shared" si="267"/>
        <v>0</v>
      </c>
      <c r="N263" s="23">
        <f t="shared" si="267"/>
        <v>0</v>
      </c>
      <c r="O263" s="23">
        <f t="shared" si="267"/>
        <v>0</v>
      </c>
      <c r="P263" s="23">
        <f t="shared" si="267"/>
        <v>0</v>
      </c>
      <c r="Q263" s="23">
        <f t="shared" si="267"/>
        <v>0</v>
      </c>
      <c r="R263" s="23">
        <f t="shared" si="267"/>
        <v>0</v>
      </c>
      <c r="S263" s="23">
        <f t="shared" si="267"/>
        <v>0</v>
      </c>
      <c r="T263" s="23">
        <f t="shared" si="267"/>
        <v>0</v>
      </c>
      <c r="U263" s="23">
        <f t="shared" si="267"/>
        <v>0</v>
      </c>
      <c r="V263" s="23">
        <f t="shared" si="267"/>
        <v>0</v>
      </c>
      <c r="W263" s="23">
        <f t="shared" si="267"/>
        <v>0</v>
      </c>
      <c r="X263" s="23">
        <f t="shared" si="267"/>
        <v>0</v>
      </c>
      <c r="Y263" s="23">
        <f t="shared" si="267"/>
        <v>0</v>
      </c>
      <c r="Z263" s="23">
        <f t="shared" si="267"/>
        <v>0</v>
      </c>
      <c r="AA263" s="23">
        <f t="shared" si="267"/>
        <v>0</v>
      </c>
      <c r="AB263" s="23">
        <f t="shared" si="267"/>
        <v>0</v>
      </c>
      <c r="AC263" s="23">
        <f t="shared" si="267"/>
        <v>0</v>
      </c>
      <c r="AD263" s="23">
        <f t="shared" si="267"/>
        <v>0</v>
      </c>
      <c r="AE263" s="23">
        <f t="shared" si="267"/>
        <v>0</v>
      </c>
      <c r="AF263" s="36"/>
      <c r="AG263" s="15"/>
      <c r="AH263" s="15"/>
      <c r="AI263" s="15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:62" ht="18.75" x14ac:dyDescent="0.25">
      <c r="A264" s="127" t="s">
        <v>79</v>
      </c>
      <c r="B264" s="128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9"/>
      <c r="AF264" s="36"/>
      <c r="AG264" s="15"/>
      <c r="AH264" s="15"/>
      <c r="AI264" s="1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:62" ht="18.75" x14ac:dyDescent="0.3">
      <c r="A265" s="19" t="s">
        <v>25</v>
      </c>
      <c r="B265" s="13">
        <f>B266+B267+B269+B270</f>
        <v>326570.29999999993</v>
      </c>
      <c r="C265" s="13">
        <f>C266+C267+C269+C270</f>
        <v>0</v>
      </c>
      <c r="D265" s="13">
        <f>D266+D267+D269+D270</f>
        <v>0</v>
      </c>
      <c r="E265" s="13">
        <f>E266+E267+E269+E270</f>
        <v>0</v>
      </c>
      <c r="F265" s="21">
        <f>E265/B265*100</f>
        <v>0</v>
      </c>
      <c r="G265" s="21" t="e">
        <f>E265/C265*100</f>
        <v>#DIV/0!</v>
      </c>
      <c r="H265" s="13">
        <f t="shared" ref="H265:AE265" si="270">H266+H267+H269+H270</f>
        <v>0</v>
      </c>
      <c r="I265" s="13">
        <f t="shared" si="270"/>
        <v>0</v>
      </c>
      <c r="J265" s="13">
        <f t="shared" si="270"/>
        <v>0</v>
      </c>
      <c r="K265" s="13">
        <f t="shared" si="270"/>
        <v>0</v>
      </c>
      <c r="L265" s="13">
        <f t="shared" si="270"/>
        <v>0</v>
      </c>
      <c r="M265" s="13">
        <f t="shared" si="270"/>
        <v>0</v>
      </c>
      <c r="N265" s="13">
        <f t="shared" si="270"/>
        <v>0</v>
      </c>
      <c r="O265" s="13">
        <f t="shared" si="270"/>
        <v>0</v>
      </c>
      <c r="P265" s="13">
        <f t="shared" si="270"/>
        <v>0</v>
      </c>
      <c r="Q265" s="13">
        <f t="shared" si="270"/>
        <v>0</v>
      </c>
      <c r="R265" s="13">
        <f t="shared" si="270"/>
        <v>0</v>
      </c>
      <c r="S265" s="13">
        <f t="shared" si="270"/>
        <v>0</v>
      </c>
      <c r="T265" s="13">
        <f t="shared" si="270"/>
        <v>0</v>
      </c>
      <c r="U265" s="13">
        <f t="shared" si="270"/>
        <v>0</v>
      </c>
      <c r="V265" s="13">
        <f t="shared" si="270"/>
        <v>0</v>
      </c>
      <c r="W265" s="13">
        <f t="shared" si="270"/>
        <v>0</v>
      </c>
      <c r="X265" s="13">
        <f t="shared" si="270"/>
        <v>14196.800000000001</v>
      </c>
      <c r="Y265" s="13">
        <f t="shared" si="270"/>
        <v>0</v>
      </c>
      <c r="Z265" s="13">
        <f t="shared" si="270"/>
        <v>0</v>
      </c>
      <c r="AA265" s="13">
        <f t="shared" si="270"/>
        <v>0</v>
      </c>
      <c r="AB265" s="13">
        <f t="shared" si="270"/>
        <v>11503.3</v>
      </c>
      <c r="AC265" s="13">
        <f t="shared" si="270"/>
        <v>0</v>
      </c>
      <c r="AD265" s="13">
        <f t="shared" si="270"/>
        <v>300870.19999999995</v>
      </c>
      <c r="AE265" s="13">
        <f t="shared" si="270"/>
        <v>0</v>
      </c>
      <c r="AF265" s="36"/>
      <c r="AG265" s="15"/>
      <c r="AH265" s="15"/>
      <c r="AI265" s="15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:62" ht="18.75" x14ac:dyDescent="0.3">
      <c r="A266" s="22" t="s">
        <v>26</v>
      </c>
      <c r="B266" s="23">
        <f>H266+J266+L266+N266+P266+R266+T266+V266+X266+Z266+AB266+AD266</f>
        <v>293913.19999999995</v>
      </c>
      <c r="C266" s="29">
        <f t="shared" ref="C266:C270" si="271">H266</f>
        <v>0</v>
      </c>
      <c r="D266" s="23">
        <f>E266</f>
        <v>0</v>
      </c>
      <c r="E266" s="30">
        <f>I266+K266+M266+O266+Q266+S266+U266+W266+Y266+AA266+AC266+AE266</f>
        <v>0</v>
      </c>
      <c r="F266" s="24">
        <f>E266/B266*100</f>
        <v>0</v>
      </c>
      <c r="G266" s="24" t="e">
        <f>E266/C266*100</f>
        <v>#DIV/0!</v>
      </c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>
        <v>12777.1</v>
      </c>
      <c r="Y266" s="13"/>
      <c r="Z266" s="13"/>
      <c r="AA266" s="13"/>
      <c r="AB266" s="13">
        <v>10353</v>
      </c>
      <c r="AC266" s="13"/>
      <c r="AD266" s="13">
        <v>270783.09999999998</v>
      </c>
      <c r="AE266" s="13"/>
      <c r="AF266" s="36"/>
      <c r="AG266" s="15"/>
      <c r="AH266" s="15"/>
      <c r="AI266" s="15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:62" ht="18.75" x14ac:dyDescent="0.3">
      <c r="A267" s="22" t="s">
        <v>27</v>
      </c>
      <c r="B267" s="23">
        <f>H267+J267+L267+N267+P267+R267+T267+V267+X267+Z267+AB267+AD267</f>
        <v>32657.1</v>
      </c>
      <c r="C267" s="29">
        <f t="shared" si="271"/>
        <v>0</v>
      </c>
      <c r="D267" s="23">
        <f>E267</f>
        <v>0</v>
      </c>
      <c r="E267" s="30">
        <f>I267+K267+M267+O267+Q267+S267+U267+W267+Y267+AA267+AC267+AE267</f>
        <v>0</v>
      </c>
      <c r="F267" s="24">
        <f>E267/B267*100</f>
        <v>0</v>
      </c>
      <c r="G267" s="24" t="e">
        <f>E267/C267*100</f>
        <v>#DIV/0!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>
        <v>1419.7</v>
      </c>
      <c r="Y267" s="23"/>
      <c r="Z267" s="23"/>
      <c r="AA267" s="23"/>
      <c r="AB267" s="23">
        <v>1150.3</v>
      </c>
      <c r="AC267" s="23"/>
      <c r="AD267" s="23">
        <v>30087.1</v>
      </c>
      <c r="AE267" s="23"/>
      <c r="AF267" s="36"/>
      <c r="AG267" s="15"/>
      <c r="AH267" s="15"/>
      <c r="AI267" s="15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:62" ht="37.5" x14ac:dyDescent="0.3">
      <c r="A268" s="22" t="s">
        <v>30</v>
      </c>
      <c r="B268" s="28">
        <f>H268+J268+L268+N268+P268+R268+T268+V268+X268+Z268+AB268+AD268</f>
        <v>32657.1</v>
      </c>
      <c r="C268" s="29">
        <f t="shared" si="271"/>
        <v>0</v>
      </c>
      <c r="D268" s="29">
        <f>E268</f>
        <v>0</v>
      </c>
      <c r="E268" s="28">
        <f t="shared" ref="E268" si="272">I268+K268+M268+O268+Q268+S268+U268+W268+Y268+AA268+AC268+AE268</f>
        <v>0</v>
      </c>
      <c r="F268" s="24">
        <f t="shared" ref="F268" si="273">E268/B268*100</f>
        <v>0</v>
      </c>
      <c r="G268" s="24" t="e">
        <f t="shared" ref="G268" si="274">E268/C268*100</f>
        <v>#DIV/0!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>
        <v>1419.7</v>
      </c>
      <c r="Y268" s="23"/>
      <c r="Z268" s="23"/>
      <c r="AA268" s="23"/>
      <c r="AB268" s="23">
        <v>1150.3</v>
      </c>
      <c r="AC268" s="23"/>
      <c r="AD268" s="23">
        <v>30087.1</v>
      </c>
      <c r="AE268" s="23"/>
      <c r="AF268" s="36"/>
      <c r="AG268" s="15"/>
      <c r="AH268" s="15"/>
      <c r="AI268" s="15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:62" ht="18.75" x14ac:dyDescent="0.3">
      <c r="A269" s="22" t="s">
        <v>28</v>
      </c>
      <c r="B269" s="45"/>
      <c r="C269" s="29">
        <f t="shared" si="271"/>
        <v>0</v>
      </c>
      <c r="D269" s="45"/>
      <c r="E269" s="45"/>
      <c r="F269" s="45"/>
      <c r="G269" s="45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36"/>
      <c r="AG269" s="15"/>
      <c r="AH269" s="15"/>
      <c r="AI269" s="15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:62" ht="18.75" x14ac:dyDescent="0.3">
      <c r="A270" s="22" t="s">
        <v>29</v>
      </c>
      <c r="B270" s="45"/>
      <c r="C270" s="29">
        <f t="shared" si="271"/>
        <v>0</v>
      </c>
      <c r="D270" s="45"/>
      <c r="E270" s="45"/>
      <c r="F270" s="45"/>
      <c r="G270" s="45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36"/>
      <c r="AG270" s="15"/>
      <c r="AH270" s="15"/>
      <c r="AI270" s="15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:62" ht="20.25" x14ac:dyDescent="0.25">
      <c r="A271" s="83" t="s">
        <v>102</v>
      </c>
      <c r="B271" s="84"/>
      <c r="C271" s="85"/>
      <c r="D271" s="85"/>
      <c r="E271" s="84"/>
      <c r="F271" s="86"/>
      <c r="G271" s="86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8"/>
      <c r="AF271" s="89"/>
      <c r="AG271" s="15"/>
      <c r="AH271" s="15"/>
      <c r="AI271" s="15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</row>
    <row r="272" spans="1:62" ht="20.25" x14ac:dyDescent="0.25">
      <c r="A272" s="118" t="s">
        <v>80</v>
      </c>
      <c r="B272" s="119" t="s">
        <v>38</v>
      </c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3"/>
      <c r="AF272" s="36"/>
      <c r="AG272" s="15"/>
      <c r="AH272" s="15"/>
      <c r="AI272" s="15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:62" ht="18.75" x14ac:dyDescent="0.3">
      <c r="A273" s="19" t="s">
        <v>25</v>
      </c>
      <c r="B273" s="13">
        <f>H273+J273+L273+N273+P273+R273+T273+V273+X273+Z273+AB273+AD273</f>
        <v>53591.499999999993</v>
      </c>
      <c r="C273" s="13">
        <f>C274+C275+C276+C277</f>
        <v>9425.1</v>
      </c>
      <c r="D273" s="13">
        <f>D274+D275+D276+D277</f>
        <v>8589.9</v>
      </c>
      <c r="E273" s="13">
        <f>E274+E275+E276+E277</f>
        <v>8589.9</v>
      </c>
      <c r="F273" s="21">
        <f>E273/B273*100</f>
        <v>16.02847466482558</v>
      </c>
      <c r="G273" s="21">
        <f>E273/C273*100</f>
        <v>91.138555559092211</v>
      </c>
      <c r="H273" s="13">
        <f t="shared" ref="H273:AD273" si="275">H274+H275+H276+H277</f>
        <v>4758.8</v>
      </c>
      <c r="I273" s="13">
        <f>I274+I275+I276+I277</f>
        <v>4077.6</v>
      </c>
      <c r="J273" s="13">
        <f t="shared" si="275"/>
        <v>4666.3</v>
      </c>
      <c r="K273" s="13">
        <f>K274+K275+K276+K277</f>
        <v>4512.3</v>
      </c>
      <c r="L273" s="13">
        <f t="shared" si="275"/>
        <v>3907</v>
      </c>
      <c r="M273" s="13">
        <f>M274+M275+M276+M277</f>
        <v>0</v>
      </c>
      <c r="N273" s="13">
        <f t="shared" si="275"/>
        <v>4690.5</v>
      </c>
      <c r="O273" s="13">
        <f>O274+O275+O276+O277</f>
        <v>0</v>
      </c>
      <c r="P273" s="13">
        <f t="shared" si="275"/>
        <v>7843.3</v>
      </c>
      <c r="Q273" s="13">
        <f>Q274+Q275+Q276+Q277</f>
        <v>0</v>
      </c>
      <c r="R273" s="13">
        <f t="shared" si="275"/>
        <v>6910.4</v>
      </c>
      <c r="S273" s="13">
        <f>S274+S275+S276+S277</f>
        <v>0</v>
      </c>
      <c r="T273" s="13">
        <f t="shared" si="275"/>
        <v>4594.1000000000004</v>
      </c>
      <c r="U273" s="13">
        <f>U274+U275+U276+U277</f>
        <v>0</v>
      </c>
      <c r="V273" s="13">
        <f t="shared" si="275"/>
        <v>1665.2</v>
      </c>
      <c r="W273" s="13">
        <f>W274+W275+W276+W277</f>
        <v>0</v>
      </c>
      <c r="X273" s="13">
        <f t="shared" si="275"/>
        <v>2772.9</v>
      </c>
      <c r="Y273" s="13">
        <f>Y274+Y275+Y276+Y277</f>
        <v>0</v>
      </c>
      <c r="Z273" s="13">
        <f>Z274+Z275+Z276+Z277</f>
        <v>4948.1000000000004</v>
      </c>
      <c r="AA273" s="13">
        <f>AA274+AA275+AA276+AA277</f>
        <v>0</v>
      </c>
      <c r="AB273" s="13">
        <f t="shared" si="275"/>
        <v>3275.3</v>
      </c>
      <c r="AC273" s="13">
        <f>AC274+AC275+AC276+AC277</f>
        <v>0</v>
      </c>
      <c r="AD273" s="13">
        <f t="shared" si="275"/>
        <v>3559.6</v>
      </c>
      <c r="AE273" s="13">
        <f>AE274+AE275+AE276+AE277</f>
        <v>0</v>
      </c>
      <c r="AF273" s="36"/>
      <c r="AG273" s="15"/>
      <c r="AH273" s="15"/>
      <c r="AI273" s="15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:62" ht="18.75" x14ac:dyDescent="0.3">
      <c r="A274" s="22" t="s">
        <v>26</v>
      </c>
      <c r="B274" s="23">
        <f>B280+B286+B292</f>
        <v>0</v>
      </c>
      <c r="C274" s="23">
        <f>C280+C286+C292</f>
        <v>0</v>
      </c>
      <c r="D274" s="23">
        <f t="shared" ref="D274:E275" si="276">D280+D286+D292</f>
        <v>0</v>
      </c>
      <c r="E274" s="23">
        <f t="shared" si="276"/>
        <v>0</v>
      </c>
      <c r="F274" s="24" t="e">
        <f>E274/B274*100</f>
        <v>#DIV/0!</v>
      </c>
      <c r="G274" s="24" t="e">
        <f>E274/C274*100</f>
        <v>#DIV/0!</v>
      </c>
      <c r="H274" s="23">
        <f>H280+H286+H292</f>
        <v>0</v>
      </c>
      <c r="I274" s="23">
        <f t="shared" ref="I274:AE275" si="277">I280+I286+I292</f>
        <v>0</v>
      </c>
      <c r="J274" s="23">
        <f t="shared" si="277"/>
        <v>0</v>
      </c>
      <c r="K274" s="23">
        <f t="shared" si="277"/>
        <v>0</v>
      </c>
      <c r="L274" s="23">
        <f t="shared" si="277"/>
        <v>0</v>
      </c>
      <c r="M274" s="23">
        <f t="shared" si="277"/>
        <v>0</v>
      </c>
      <c r="N274" s="23">
        <f t="shared" si="277"/>
        <v>0</v>
      </c>
      <c r="O274" s="23">
        <f t="shared" si="277"/>
        <v>0</v>
      </c>
      <c r="P274" s="23">
        <f t="shared" si="277"/>
        <v>0</v>
      </c>
      <c r="Q274" s="23">
        <f t="shared" si="277"/>
        <v>0</v>
      </c>
      <c r="R274" s="23">
        <f t="shared" si="277"/>
        <v>0</v>
      </c>
      <c r="S274" s="23">
        <f t="shared" si="277"/>
        <v>0</v>
      </c>
      <c r="T274" s="23">
        <f t="shared" si="277"/>
        <v>0</v>
      </c>
      <c r="U274" s="23">
        <f t="shared" si="277"/>
        <v>0</v>
      </c>
      <c r="V274" s="23">
        <f t="shared" si="277"/>
        <v>0</v>
      </c>
      <c r="W274" s="23">
        <f t="shared" si="277"/>
        <v>0</v>
      </c>
      <c r="X274" s="23">
        <f t="shared" si="277"/>
        <v>0</v>
      </c>
      <c r="Y274" s="23">
        <f t="shared" si="277"/>
        <v>0</v>
      </c>
      <c r="Z274" s="23">
        <f t="shared" si="277"/>
        <v>0</v>
      </c>
      <c r="AA274" s="23">
        <f t="shared" si="277"/>
        <v>0</v>
      </c>
      <c r="AB274" s="23">
        <f t="shared" si="277"/>
        <v>0</v>
      </c>
      <c r="AC274" s="23">
        <f t="shared" si="277"/>
        <v>0</v>
      </c>
      <c r="AD274" s="23">
        <f t="shared" si="277"/>
        <v>0</v>
      </c>
      <c r="AE274" s="23">
        <f t="shared" si="277"/>
        <v>0</v>
      </c>
      <c r="AF274" s="36"/>
      <c r="AG274" s="15"/>
      <c r="AH274" s="15"/>
      <c r="AI274" s="15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:62" ht="18.75" x14ac:dyDescent="0.3">
      <c r="A275" s="22" t="s">
        <v>27</v>
      </c>
      <c r="B275" s="23">
        <f>B281+B287+B293</f>
        <v>53591.5</v>
      </c>
      <c r="C275" s="23">
        <f>C281+C287+C293</f>
        <v>9425.1</v>
      </c>
      <c r="D275" s="23">
        <f t="shared" si="276"/>
        <v>8589.9</v>
      </c>
      <c r="E275" s="23">
        <f t="shared" si="276"/>
        <v>8589.9</v>
      </c>
      <c r="F275" s="24">
        <f>E275/B275*100</f>
        <v>16.02847466482558</v>
      </c>
      <c r="G275" s="24">
        <f>E275/C275*100</f>
        <v>91.138555559092211</v>
      </c>
      <c r="H275" s="23">
        <f>H281+H287+H293</f>
        <v>4758.8</v>
      </c>
      <c r="I275" s="23">
        <f t="shared" si="277"/>
        <v>4077.6</v>
      </c>
      <c r="J275" s="23">
        <f t="shared" si="277"/>
        <v>4666.3</v>
      </c>
      <c r="K275" s="23">
        <f t="shared" si="277"/>
        <v>4512.3</v>
      </c>
      <c r="L275" s="23">
        <f t="shared" si="277"/>
        <v>3907</v>
      </c>
      <c r="M275" s="23">
        <f t="shared" si="277"/>
        <v>0</v>
      </c>
      <c r="N275" s="23">
        <f t="shared" si="277"/>
        <v>4690.5</v>
      </c>
      <c r="O275" s="23">
        <f t="shared" si="277"/>
        <v>0</v>
      </c>
      <c r="P275" s="23">
        <f t="shared" si="277"/>
        <v>7843.3</v>
      </c>
      <c r="Q275" s="23">
        <f t="shared" si="277"/>
        <v>0</v>
      </c>
      <c r="R275" s="23">
        <f t="shared" si="277"/>
        <v>6910.4</v>
      </c>
      <c r="S275" s="23">
        <f t="shared" si="277"/>
        <v>0</v>
      </c>
      <c r="T275" s="23">
        <f t="shared" si="277"/>
        <v>4594.1000000000004</v>
      </c>
      <c r="U275" s="23">
        <f t="shared" si="277"/>
        <v>0</v>
      </c>
      <c r="V275" s="23">
        <f t="shared" si="277"/>
        <v>1665.2</v>
      </c>
      <c r="W275" s="23">
        <f t="shared" si="277"/>
        <v>0</v>
      </c>
      <c r="X275" s="23">
        <f t="shared" si="277"/>
        <v>2772.9</v>
      </c>
      <c r="Y275" s="23">
        <f t="shared" si="277"/>
        <v>0</v>
      </c>
      <c r="Z275" s="23">
        <f t="shared" si="277"/>
        <v>4948.1000000000004</v>
      </c>
      <c r="AA275" s="23">
        <f t="shared" si="277"/>
        <v>0</v>
      </c>
      <c r="AB275" s="23">
        <f t="shared" si="277"/>
        <v>3275.3</v>
      </c>
      <c r="AC275" s="23">
        <f t="shared" si="277"/>
        <v>0</v>
      </c>
      <c r="AD275" s="23">
        <f t="shared" si="277"/>
        <v>3559.6</v>
      </c>
      <c r="AE275" s="23">
        <f t="shared" si="277"/>
        <v>0</v>
      </c>
      <c r="AF275" s="23"/>
      <c r="AG275" s="15"/>
      <c r="AH275" s="15"/>
      <c r="AI275" s="15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:62" ht="18.75" x14ac:dyDescent="0.3">
      <c r="A276" s="22" t="s">
        <v>28</v>
      </c>
      <c r="B276" s="45"/>
      <c r="C276" s="45"/>
      <c r="D276" s="45"/>
      <c r="E276" s="45"/>
      <c r="F276" s="45"/>
      <c r="G276" s="45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36"/>
      <c r="AG276" s="15"/>
      <c r="AH276" s="15"/>
      <c r="AI276" s="15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:62" ht="18.75" x14ac:dyDescent="0.3">
      <c r="A277" s="22" t="s">
        <v>29</v>
      </c>
      <c r="B277" s="23">
        <f>B289</f>
        <v>0</v>
      </c>
      <c r="C277" s="23">
        <f>C289</f>
        <v>0</v>
      </c>
      <c r="D277" s="23">
        <f>D289</f>
        <v>0</v>
      </c>
      <c r="E277" s="23">
        <f>E289</f>
        <v>0</v>
      </c>
      <c r="F277" s="54" t="e">
        <f>E277/B277*100</f>
        <v>#DIV/0!</v>
      </c>
      <c r="G277" s="54" t="e">
        <f>E277/C277*100</f>
        <v>#DIV/0!</v>
      </c>
      <c r="H277" s="23">
        <f t="shared" ref="H277:AE277" si="278">H289</f>
        <v>0</v>
      </c>
      <c r="I277" s="23">
        <f t="shared" si="278"/>
        <v>0</v>
      </c>
      <c r="J277" s="23">
        <f t="shared" si="278"/>
        <v>0</v>
      </c>
      <c r="K277" s="23">
        <f t="shared" si="278"/>
        <v>0</v>
      </c>
      <c r="L277" s="23">
        <f t="shared" si="278"/>
        <v>0</v>
      </c>
      <c r="M277" s="23">
        <f t="shared" si="278"/>
        <v>0</v>
      </c>
      <c r="N277" s="23">
        <f t="shared" si="278"/>
        <v>0</v>
      </c>
      <c r="O277" s="23">
        <f t="shared" si="278"/>
        <v>0</v>
      </c>
      <c r="P277" s="23">
        <f t="shared" si="278"/>
        <v>0</v>
      </c>
      <c r="Q277" s="23">
        <f t="shared" si="278"/>
        <v>0</v>
      </c>
      <c r="R277" s="23">
        <f t="shared" si="278"/>
        <v>0</v>
      </c>
      <c r="S277" s="23">
        <f t="shared" si="278"/>
        <v>0</v>
      </c>
      <c r="T277" s="23">
        <f t="shared" si="278"/>
        <v>0</v>
      </c>
      <c r="U277" s="23">
        <f t="shared" si="278"/>
        <v>0</v>
      </c>
      <c r="V277" s="23">
        <f t="shared" si="278"/>
        <v>0</v>
      </c>
      <c r="W277" s="23">
        <f t="shared" si="278"/>
        <v>0</v>
      </c>
      <c r="X277" s="23">
        <f t="shared" si="278"/>
        <v>0</v>
      </c>
      <c r="Y277" s="23">
        <f t="shared" si="278"/>
        <v>0</v>
      </c>
      <c r="Z277" s="23">
        <f t="shared" si="278"/>
        <v>0</v>
      </c>
      <c r="AA277" s="23">
        <f t="shared" si="278"/>
        <v>0</v>
      </c>
      <c r="AB277" s="23">
        <f t="shared" si="278"/>
        <v>0</v>
      </c>
      <c r="AC277" s="23">
        <f t="shared" si="278"/>
        <v>0</v>
      </c>
      <c r="AD277" s="23">
        <f t="shared" si="278"/>
        <v>0</v>
      </c>
      <c r="AE277" s="23">
        <f t="shared" si="278"/>
        <v>0</v>
      </c>
      <c r="AF277" s="36"/>
      <c r="AG277" s="15"/>
      <c r="AH277" s="15"/>
      <c r="AI277" s="15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:62" ht="18.75" x14ac:dyDescent="0.25">
      <c r="A278" s="127" t="s">
        <v>81</v>
      </c>
      <c r="B278" s="128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9"/>
      <c r="AF278" s="36"/>
      <c r="AG278" s="15"/>
      <c r="AH278" s="15"/>
      <c r="AI278" s="15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:62" ht="18.75" x14ac:dyDescent="0.3">
      <c r="A279" s="19" t="s">
        <v>25</v>
      </c>
      <c r="B279" s="13">
        <f>B280+B281+B282+B283</f>
        <v>39884.699999999997</v>
      </c>
      <c r="C279" s="13">
        <f>C280+C281+C282+C283</f>
        <v>6892.5</v>
      </c>
      <c r="D279" s="13">
        <f>D280+D281+D282+D283</f>
        <v>6057.2999999999993</v>
      </c>
      <c r="E279" s="13">
        <f>E280+E281+E282+E283</f>
        <v>6057.2999999999993</v>
      </c>
      <c r="F279" s="21">
        <f>E279/B279*100</f>
        <v>15.187026604186569</v>
      </c>
      <c r="G279" s="21">
        <f>E279/C279*100</f>
        <v>87.882480957562564</v>
      </c>
      <c r="H279" s="13">
        <f t="shared" ref="H279:AE279" si="279">H280+H281+H282+H283</f>
        <v>3966.4</v>
      </c>
      <c r="I279" s="13">
        <f t="shared" si="279"/>
        <v>3285.2</v>
      </c>
      <c r="J279" s="13">
        <f t="shared" si="279"/>
        <v>2926.1</v>
      </c>
      <c r="K279" s="13">
        <f t="shared" si="279"/>
        <v>2772.1</v>
      </c>
      <c r="L279" s="13">
        <f t="shared" si="279"/>
        <v>2810</v>
      </c>
      <c r="M279" s="13">
        <f t="shared" si="279"/>
        <v>0</v>
      </c>
      <c r="N279" s="13">
        <f t="shared" si="279"/>
        <v>3671</v>
      </c>
      <c r="O279" s="13">
        <f t="shared" si="279"/>
        <v>0</v>
      </c>
      <c r="P279" s="13">
        <f t="shared" si="279"/>
        <v>6173</v>
      </c>
      <c r="Q279" s="13">
        <f t="shared" si="279"/>
        <v>0</v>
      </c>
      <c r="R279" s="13">
        <f t="shared" si="279"/>
        <v>5672</v>
      </c>
      <c r="S279" s="13">
        <f t="shared" si="279"/>
        <v>0</v>
      </c>
      <c r="T279" s="13">
        <f t="shared" si="279"/>
        <v>3555</v>
      </c>
      <c r="U279" s="13">
        <f t="shared" si="279"/>
        <v>0</v>
      </c>
      <c r="V279" s="13">
        <f t="shared" si="279"/>
        <v>924.6</v>
      </c>
      <c r="W279" s="13">
        <f t="shared" si="279"/>
        <v>0</v>
      </c>
      <c r="X279" s="13">
        <f t="shared" si="279"/>
        <v>1628</v>
      </c>
      <c r="Y279" s="13">
        <f t="shared" si="279"/>
        <v>0</v>
      </c>
      <c r="Z279" s="13">
        <f t="shared" si="279"/>
        <v>3915.6</v>
      </c>
      <c r="AA279" s="13">
        <f t="shared" si="279"/>
        <v>0</v>
      </c>
      <c r="AB279" s="13">
        <f t="shared" si="279"/>
        <v>2159</v>
      </c>
      <c r="AC279" s="13">
        <f t="shared" si="279"/>
        <v>0</v>
      </c>
      <c r="AD279" s="13">
        <f t="shared" si="279"/>
        <v>2484</v>
      </c>
      <c r="AE279" s="13">
        <f t="shared" si="279"/>
        <v>0</v>
      </c>
      <c r="AF279" s="36"/>
      <c r="AG279" s="15"/>
      <c r="AH279" s="15"/>
      <c r="AI279" s="15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</row>
    <row r="280" spans="1:62" ht="18.75" x14ac:dyDescent="0.3">
      <c r="A280" s="22" t="s">
        <v>26</v>
      </c>
      <c r="B280" s="23">
        <f>H280+J280+L280+N280+P280+R280+T280+V280+X280+Z280+AB280+AD280</f>
        <v>0</v>
      </c>
      <c r="C280" s="29">
        <f t="shared" ref="C280:C283" si="280">H280</f>
        <v>0</v>
      </c>
      <c r="D280" s="23">
        <f>E280</f>
        <v>0</v>
      </c>
      <c r="E280" s="30">
        <f>I280+K280+M280+O280+Q280+S280+U280+W280+Y280+AA280+AC280+AE280</f>
        <v>0</v>
      </c>
      <c r="F280" s="24" t="e">
        <f>E280/B280*100</f>
        <v>#DIV/0!</v>
      </c>
      <c r="G280" s="24" t="e">
        <f>E280/C280*100</f>
        <v>#DIV/0!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36"/>
      <c r="AG280" s="15"/>
      <c r="AH280" s="15"/>
      <c r="AI280" s="15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</row>
    <row r="281" spans="1:62" ht="37.5" x14ac:dyDescent="0.3">
      <c r="A281" s="22" t="s">
        <v>27</v>
      </c>
      <c r="B281" s="23">
        <f>H281+J281+L281+N281+P281+R281+T281+V281+X281+Z281+AB281+AD281</f>
        <v>39884.699999999997</v>
      </c>
      <c r="C281" s="29">
        <f>H281+J281</f>
        <v>6892.5</v>
      </c>
      <c r="D281" s="23">
        <f>E281</f>
        <v>6057.2999999999993</v>
      </c>
      <c r="E281" s="30">
        <f>I281+K281+M281+O281+Q281+S281+U281+W281+Y281+AA281+AC281+AE281</f>
        <v>6057.2999999999993</v>
      </c>
      <c r="F281" s="24">
        <f>E281/B281*100</f>
        <v>15.187026604186569</v>
      </c>
      <c r="G281" s="24">
        <f>E281/C281*100</f>
        <v>87.882480957562564</v>
      </c>
      <c r="H281" s="23">
        <v>3966.4</v>
      </c>
      <c r="I281" s="23">
        <v>3285.2</v>
      </c>
      <c r="J281" s="23">
        <v>2926.1</v>
      </c>
      <c r="K281" s="23">
        <v>2772.1</v>
      </c>
      <c r="L281" s="23">
        <v>2810</v>
      </c>
      <c r="M281" s="23"/>
      <c r="N281" s="23">
        <v>3671</v>
      </c>
      <c r="O281" s="23"/>
      <c r="P281" s="23">
        <v>6173</v>
      </c>
      <c r="Q281" s="23"/>
      <c r="R281" s="23">
        <v>5672</v>
      </c>
      <c r="S281" s="23"/>
      <c r="T281" s="23">
        <v>3555</v>
      </c>
      <c r="U281" s="23"/>
      <c r="V281" s="23">
        <v>924.6</v>
      </c>
      <c r="W281" s="23"/>
      <c r="X281" s="23">
        <v>1628</v>
      </c>
      <c r="Y281" s="23"/>
      <c r="Z281" s="23">
        <v>3915.6</v>
      </c>
      <c r="AA281" s="23"/>
      <c r="AB281" s="23">
        <v>2159</v>
      </c>
      <c r="AC281" s="23"/>
      <c r="AD281" s="23">
        <v>2484</v>
      </c>
      <c r="AE281" s="23"/>
      <c r="AF281" s="36" t="s">
        <v>39</v>
      </c>
      <c r="AG281" s="15"/>
      <c r="AH281" s="15"/>
      <c r="AI281" s="15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</row>
    <row r="282" spans="1:62" ht="18.75" x14ac:dyDescent="0.3">
      <c r="A282" s="22" t="s">
        <v>28</v>
      </c>
      <c r="B282" s="45"/>
      <c r="C282" s="29">
        <f t="shared" si="280"/>
        <v>0</v>
      </c>
      <c r="D282" s="45"/>
      <c r="E282" s="45"/>
      <c r="F282" s="45"/>
      <c r="G282" s="45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36"/>
      <c r="AG282" s="15"/>
      <c r="AH282" s="15"/>
      <c r="AI282" s="15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</row>
    <row r="283" spans="1:62" ht="18.75" x14ac:dyDescent="0.3">
      <c r="A283" s="22" t="s">
        <v>29</v>
      </c>
      <c r="B283" s="45"/>
      <c r="C283" s="29">
        <f t="shared" si="280"/>
        <v>0</v>
      </c>
      <c r="D283" s="45"/>
      <c r="E283" s="45"/>
      <c r="F283" s="45"/>
      <c r="G283" s="45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36"/>
      <c r="AG283" s="15"/>
      <c r="AH283" s="15"/>
      <c r="AI283" s="15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</row>
    <row r="284" spans="1:62" ht="18.75" x14ac:dyDescent="0.25">
      <c r="A284" s="127" t="s">
        <v>82</v>
      </c>
      <c r="B284" s="128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9"/>
      <c r="AF284" s="36"/>
      <c r="AG284" s="15"/>
      <c r="AH284" s="15"/>
      <c r="AI284" s="15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</row>
    <row r="285" spans="1:62" ht="18.75" x14ac:dyDescent="0.3">
      <c r="A285" s="19" t="s">
        <v>25</v>
      </c>
      <c r="B285" s="13">
        <f>B286+B287+B288+B289</f>
        <v>100</v>
      </c>
      <c r="C285" s="13">
        <f>C286+C287+C288+C289</f>
        <v>0</v>
      </c>
      <c r="D285" s="13">
        <f>D286+D287+D288+D289</f>
        <v>0</v>
      </c>
      <c r="E285" s="13">
        <f>E286+E287+E288+E289</f>
        <v>0</v>
      </c>
      <c r="F285" s="21">
        <f>E285/B285*100</f>
        <v>0</v>
      </c>
      <c r="G285" s="21" t="e">
        <f>E285/C285*100</f>
        <v>#DIV/0!</v>
      </c>
      <c r="H285" s="13">
        <f>H286+H287+H288+H289</f>
        <v>0</v>
      </c>
      <c r="I285" s="13">
        <f t="shared" ref="I285:AE285" si="281">I286+I287+I288+I289</f>
        <v>0</v>
      </c>
      <c r="J285" s="13">
        <f t="shared" si="281"/>
        <v>0</v>
      </c>
      <c r="K285" s="13">
        <f t="shared" si="281"/>
        <v>0</v>
      </c>
      <c r="L285" s="13">
        <f t="shared" si="281"/>
        <v>40</v>
      </c>
      <c r="M285" s="13">
        <f t="shared" si="281"/>
        <v>0</v>
      </c>
      <c r="N285" s="13">
        <f t="shared" si="281"/>
        <v>0</v>
      </c>
      <c r="O285" s="13">
        <f t="shared" si="281"/>
        <v>0</v>
      </c>
      <c r="P285" s="13">
        <f t="shared" si="281"/>
        <v>0</v>
      </c>
      <c r="Q285" s="13">
        <f t="shared" si="281"/>
        <v>0</v>
      </c>
      <c r="R285" s="13">
        <f t="shared" si="281"/>
        <v>0</v>
      </c>
      <c r="S285" s="13">
        <f t="shared" si="281"/>
        <v>0</v>
      </c>
      <c r="T285" s="13">
        <f t="shared" si="281"/>
        <v>0</v>
      </c>
      <c r="U285" s="13">
        <f t="shared" si="281"/>
        <v>0</v>
      </c>
      <c r="V285" s="13">
        <f t="shared" si="281"/>
        <v>40</v>
      </c>
      <c r="W285" s="13">
        <f t="shared" si="281"/>
        <v>0</v>
      </c>
      <c r="X285" s="13">
        <f t="shared" si="281"/>
        <v>0</v>
      </c>
      <c r="Y285" s="13">
        <f t="shared" si="281"/>
        <v>0</v>
      </c>
      <c r="Z285" s="13">
        <f t="shared" si="281"/>
        <v>0</v>
      </c>
      <c r="AA285" s="13">
        <f t="shared" si="281"/>
        <v>0</v>
      </c>
      <c r="AB285" s="13">
        <f t="shared" si="281"/>
        <v>20</v>
      </c>
      <c r="AC285" s="13">
        <f t="shared" si="281"/>
        <v>0</v>
      </c>
      <c r="AD285" s="13">
        <f t="shared" si="281"/>
        <v>0</v>
      </c>
      <c r="AE285" s="13">
        <f t="shared" si="281"/>
        <v>0</v>
      </c>
      <c r="AF285" s="133"/>
      <c r="AG285" s="15"/>
      <c r="AH285" s="15"/>
      <c r="AI285" s="15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</row>
    <row r="286" spans="1:62" ht="18.75" x14ac:dyDescent="0.3">
      <c r="A286" s="22" t="s">
        <v>26</v>
      </c>
      <c r="B286" s="45"/>
      <c r="C286" s="29">
        <f t="shared" ref="C286:C289" si="282">H286</f>
        <v>0</v>
      </c>
      <c r="D286" s="45"/>
      <c r="E286" s="45"/>
      <c r="F286" s="45"/>
      <c r="G286" s="45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4"/>
      <c r="AG286" s="15"/>
      <c r="AH286" s="15"/>
      <c r="AI286" s="15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</row>
    <row r="287" spans="1:62" ht="18.75" x14ac:dyDescent="0.3">
      <c r="A287" s="22" t="s">
        <v>27</v>
      </c>
      <c r="B287" s="23">
        <f>H287+J287+L287+N287+P287+R287+T287+V287+X287+Z287+AB287+AD287</f>
        <v>100</v>
      </c>
      <c r="C287" s="29">
        <f t="shared" si="282"/>
        <v>0</v>
      </c>
      <c r="D287" s="23">
        <f>E287</f>
        <v>0</v>
      </c>
      <c r="E287" s="30">
        <f>I287+K287+M287+O287+Q287+S287+U287+W287+Y287+AA287+AC287+AE287</f>
        <v>0</v>
      </c>
      <c r="F287" s="24">
        <f>E287/B287*100</f>
        <v>0</v>
      </c>
      <c r="G287" s="24" t="e">
        <f>E287/C287*100</f>
        <v>#DIV/0!</v>
      </c>
      <c r="H287" s="23"/>
      <c r="I287" s="23"/>
      <c r="J287" s="23"/>
      <c r="K287" s="23"/>
      <c r="L287" s="23">
        <v>40</v>
      </c>
      <c r="M287" s="23"/>
      <c r="N287" s="23"/>
      <c r="O287" s="23"/>
      <c r="P287" s="23"/>
      <c r="Q287" s="23"/>
      <c r="R287" s="23"/>
      <c r="S287" s="23"/>
      <c r="T287" s="23"/>
      <c r="U287" s="23"/>
      <c r="V287" s="23">
        <v>40</v>
      </c>
      <c r="W287" s="23"/>
      <c r="X287" s="23"/>
      <c r="Y287" s="23"/>
      <c r="Z287" s="23"/>
      <c r="AA287" s="23"/>
      <c r="AB287" s="23">
        <v>20</v>
      </c>
      <c r="AC287" s="23"/>
      <c r="AD287" s="23"/>
      <c r="AE287" s="23"/>
      <c r="AF287" s="134"/>
      <c r="AG287" s="15"/>
      <c r="AH287" s="15"/>
      <c r="AI287" s="15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</row>
    <row r="288" spans="1:62" ht="18.75" x14ac:dyDescent="0.3">
      <c r="A288" s="22" t="s">
        <v>28</v>
      </c>
      <c r="B288" s="45"/>
      <c r="C288" s="29">
        <f t="shared" si="282"/>
        <v>0</v>
      </c>
      <c r="D288" s="45"/>
      <c r="E288" s="45"/>
      <c r="F288" s="45"/>
      <c r="G288" s="45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4"/>
      <c r="AG288" s="15"/>
      <c r="AH288" s="15"/>
      <c r="AI288" s="15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</row>
    <row r="289" spans="1:62" ht="18.75" x14ac:dyDescent="0.3">
      <c r="A289" s="22" t="s">
        <v>29</v>
      </c>
      <c r="B289" s="23">
        <f>H289+J289+L289+N289+P289+R289+T289+V289+X289+Z289+AB289+AD289</f>
        <v>0</v>
      </c>
      <c r="C289" s="29">
        <f t="shared" si="282"/>
        <v>0</v>
      </c>
      <c r="D289" s="23">
        <f>E289</f>
        <v>0</v>
      </c>
      <c r="E289" s="55">
        <f>I289+K289+M289+O289+Q289+S289+U289+W289+Y289+AA289+AC289+AE289</f>
        <v>0</v>
      </c>
      <c r="F289" s="54" t="e">
        <f>E289/B289*100</f>
        <v>#DIV/0!</v>
      </c>
      <c r="G289" s="54" t="e">
        <f>E289/C289*100</f>
        <v>#DIV/0!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5"/>
      <c r="AG289" s="15"/>
      <c r="AH289" s="15"/>
      <c r="AI289" s="15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</row>
    <row r="290" spans="1:62" ht="18.75" x14ac:dyDescent="0.25">
      <c r="A290" s="127" t="s">
        <v>83</v>
      </c>
      <c r="B290" s="128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9"/>
      <c r="AF290" s="36"/>
      <c r="AG290" s="15"/>
      <c r="AH290" s="15"/>
      <c r="AI290" s="15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</row>
    <row r="291" spans="1:62" ht="18.75" x14ac:dyDescent="0.3">
      <c r="A291" s="19" t="s">
        <v>25</v>
      </c>
      <c r="B291" s="13">
        <f>B292+B293+B294+B295</f>
        <v>13606.800000000001</v>
      </c>
      <c r="C291" s="13">
        <f>C292+C293+C294+C295</f>
        <v>2532.6</v>
      </c>
      <c r="D291" s="13">
        <f>D292+D293+D294+D295</f>
        <v>2532.6</v>
      </c>
      <c r="E291" s="13">
        <f>E292+E293+E294+E295</f>
        <v>2532.6</v>
      </c>
      <c r="F291" s="21">
        <f>E291/B291*100</f>
        <v>18.612752447305756</v>
      </c>
      <c r="G291" s="21">
        <f>E291/C291*100</f>
        <v>100</v>
      </c>
      <c r="H291" s="13">
        <f>H292+H293+H294+H295</f>
        <v>792.4</v>
      </c>
      <c r="I291" s="13">
        <f t="shared" ref="I291:AE291" si="283">I292+I293+I294+I295</f>
        <v>792.4</v>
      </c>
      <c r="J291" s="13">
        <f t="shared" si="283"/>
        <v>1740.2</v>
      </c>
      <c r="K291" s="13">
        <f t="shared" si="283"/>
        <v>1740.2</v>
      </c>
      <c r="L291" s="13">
        <f t="shared" si="283"/>
        <v>1057</v>
      </c>
      <c r="M291" s="13">
        <f t="shared" si="283"/>
        <v>0</v>
      </c>
      <c r="N291" s="13">
        <f t="shared" si="283"/>
        <v>1019.5</v>
      </c>
      <c r="O291" s="13">
        <f t="shared" si="283"/>
        <v>0</v>
      </c>
      <c r="P291" s="13">
        <f t="shared" si="283"/>
        <v>1670.3</v>
      </c>
      <c r="Q291" s="13">
        <f t="shared" si="283"/>
        <v>0</v>
      </c>
      <c r="R291" s="13">
        <f t="shared" si="283"/>
        <v>1238.4000000000001</v>
      </c>
      <c r="S291" s="13">
        <f t="shared" si="283"/>
        <v>0</v>
      </c>
      <c r="T291" s="13">
        <f t="shared" si="283"/>
        <v>1039.0999999999999</v>
      </c>
      <c r="U291" s="13">
        <f t="shared" si="283"/>
        <v>0</v>
      </c>
      <c r="V291" s="13">
        <f t="shared" si="283"/>
        <v>700.6</v>
      </c>
      <c r="W291" s="13">
        <f t="shared" si="283"/>
        <v>0</v>
      </c>
      <c r="X291" s="13">
        <f t="shared" si="283"/>
        <v>1144.9000000000001</v>
      </c>
      <c r="Y291" s="13">
        <f t="shared" si="283"/>
        <v>0</v>
      </c>
      <c r="Z291" s="13">
        <f t="shared" si="283"/>
        <v>1032.5</v>
      </c>
      <c r="AA291" s="13">
        <f t="shared" si="283"/>
        <v>0</v>
      </c>
      <c r="AB291" s="13">
        <f t="shared" si="283"/>
        <v>1096.3</v>
      </c>
      <c r="AC291" s="13">
        <f t="shared" si="283"/>
        <v>0</v>
      </c>
      <c r="AD291" s="13">
        <f t="shared" si="283"/>
        <v>1075.5999999999999</v>
      </c>
      <c r="AE291" s="13">
        <f t="shared" si="283"/>
        <v>0</v>
      </c>
      <c r="AF291" s="133" t="s">
        <v>95</v>
      </c>
      <c r="AG291" s="15">
        <f t="shared" ref="AG291" si="284">C291-E291</f>
        <v>0</v>
      </c>
      <c r="AH291" s="15"/>
      <c r="AI291" s="15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</row>
    <row r="292" spans="1:62" ht="18.75" x14ac:dyDescent="0.3">
      <c r="A292" s="22" t="s">
        <v>26</v>
      </c>
      <c r="B292" s="45"/>
      <c r="C292" s="29">
        <f t="shared" ref="C292:C295" si="285">H292</f>
        <v>0</v>
      </c>
      <c r="D292" s="45"/>
      <c r="E292" s="45"/>
      <c r="F292" s="45"/>
      <c r="G292" s="45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4"/>
      <c r="AG292" s="15"/>
      <c r="AH292" s="15"/>
      <c r="AI292" s="15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</row>
    <row r="293" spans="1:62" ht="18.75" x14ac:dyDescent="0.3">
      <c r="A293" s="22" t="s">
        <v>27</v>
      </c>
      <c r="B293" s="23">
        <f>H293+J293+L293+N293+P293+R293+T293+V293+X293+Z293+AB293+AD293</f>
        <v>13606.800000000001</v>
      </c>
      <c r="C293" s="29">
        <f>H293+J293</f>
        <v>2532.6</v>
      </c>
      <c r="D293" s="23">
        <f>E293</f>
        <v>2532.6</v>
      </c>
      <c r="E293" s="30">
        <f>I293+K293+M293+O293+Q293+S293+U293+W293+Y293+AA293+AC293+AE293</f>
        <v>2532.6</v>
      </c>
      <c r="F293" s="24">
        <f>E293/B293*100</f>
        <v>18.612752447305756</v>
      </c>
      <c r="G293" s="24">
        <f>E293/C293*100</f>
        <v>100</v>
      </c>
      <c r="H293" s="23">
        <v>792.4</v>
      </c>
      <c r="I293" s="23">
        <v>792.4</v>
      </c>
      <c r="J293" s="23">
        <v>1740.2</v>
      </c>
      <c r="K293" s="23">
        <v>1740.2</v>
      </c>
      <c r="L293" s="23">
        <v>1057</v>
      </c>
      <c r="M293" s="23"/>
      <c r="N293" s="23">
        <v>1019.5</v>
      </c>
      <c r="O293" s="23"/>
      <c r="P293" s="23">
        <v>1670.3</v>
      </c>
      <c r="Q293" s="23"/>
      <c r="R293" s="23">
        <v>1238.4000000000001</v>
      </c>
      <c r="S293" s="23"/>
      <c r="T293" s="23">
        <v>1039.0999999999999</v>
      </c>
      <c r="U293" s="23"/>
      <c r="V293" s="23">
        <v>700.6</v>
      </c>
      <c r="W293" s="23"/>
      <c r="X293" s="23">
        <v>1144.9000000000001</v>
      </c>
      <c r="Y293" s="23"/>
      <c r="Z293" s="23">
        <v>1032.5</v>
      </c>
      <c r="AA293" s="23"/>
      <c r="AB293" s="23">
        <v>1096.3</v>
      </c>
      <c r="AC293" s="23"/>
      <c r="AD293" s="23">
        <v>1075.5999999999999</v>
      </c>
      <c r="AE293" s="23"/>
      <c r="AF293" s="134"/>
      <c r="AG293" s="15"/>
      <c r="AH293" s="15"/>
      <c r="AI293" s="15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</row>
    <row r="294" spans="1:62" ht="18.75" x14ac:dyDescent="0.3">
      <c r="A294" s="22" t="s">
        <v>28</v>
      </c>
      <c r="B294" s="45"/>
      <c r="C294" s="29">
        <f t="shared" si="285"/>
        <v>0</v>
      </c>
      <c r="D294" s="45"/>
      <c r="E294" s="45"/>
      <c r="F294" s="45"/>
      <c r="G294" s="45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4"/>
      <c r="AG294" s="15"/>
      <c r="AH294" s="15"/>
      <c r="AI294" s="15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</row>
    <row r="295" spans="1:62" ht="18.75" x14ac:dyDescent="0.3">
      <c r="A295" s="22" t="s">
        <v>29</v>
      </c>
      <c r="B295" s="45"/>
      <c r="C295" s="29">
        <f t="shared" si="285"/>
        <v>0</v>
      </c>
      <c r="D295" s="45"/>
      <c r="E295" s="45"/>
      <c r="F295" s="45"/>
      <c r="G295" s="45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5"/>
      <c r="AG295" s="15"/>
      <c r="AH295" s="15"/>
      <c r="AI295" s="15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</row>
    <row r="296" spans="1:62" ht="20.25" x14ac:dyDescent="0.25">
      <c r="A296" s="118" t="s">
        <v>84</v>
      </c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3"/>
      <c r="AF296" s="36"/>
      <c r="AG296" s="15"/>
      <c r="AH296" s="15"/>
      <c r="AI296" s="15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</row>
    <row r="297" spans="1:62" ht="18.75" x14ac:dyDescent="0.25">
      <c r="A297" s="56" t="s">
        <v>25</v>
      </c>
      <c r="B297" s="13">
        <f>B298+B299+B301+B302</f>
        <v>248251.6</v>
      </c>
      <c r="C297" s="13">
        <f>C298+C299+C301+C302</f>
        <v>41086.999999999993</v>
      </c>
      <c r="D297" s="13">
        <f>D298+D299+D301+D302</f>
        <v>34808</v>
      </c>
      <c r="E297" s="13">
        <f>E298+E299+E301+E302</f>
        <v>34808</v>
      </c>
      <c r="F297" s="21">
        <f>E297/B297*100</f>
        <v>14.021259077484293</v>
      </c>
      <c r="G297" s="21">
        <f>E297/C297*100</f>
        <v>84.717793949424404</v>
      </c>
      <c r="H297" s="13">
        <f t="shared" ref="H297:AE297" si="286">H298+H299+H301+H302</f>
        <v>16594.400000000001</v>
      </c>
      <c r="I297" s="13">
        <f t="shared" si="286"/>
        <v>14483.300000000001</v>
      </c>
      <c r="J297" s="13">
        <f t="shared" si="286"/>
        <v>24492.600000000002</v>
      </c>
      <c r="K297" s="13">
        <f t="shared" si="286"/>
        <v>20324.699999999997</v>
      </c>
      <c r="L297" s="13">
        <f>L298+L299+L301+L302</f>
        <v>23820.9</v>
      </c>
      <c r="M297" s="13">
        <f t="shared" si="286"/>
        <v>0</v>
      </c>
      <c r="N297" s="13">
        <f>N298+N299+N301+N302</f>
        <v>23625.9</v>
      </c>
      <c r="O297" s="13">
        <f t="shared" si="286"/>
        <v>0</v>
      </c>
      <c r="P297" s="13">
        <f t="shared" si="286"/>
        <v>21830.6</v>
      </c>
      <c r="Q297" s="13">
        <f t="shared" si="286"/>
        <v>0</v>
      </c>
      <c r="R297" s="13">
        <f t="shared" si="286"/>
        <v>13771.100000000002</v>
      </c>
      <c r="S297" s="13">
        <f t="shared" si="286"/>
        <v>0</v>
      </c>
      <c r="T297" s="13">
        <f t="shared" si="286"/>
        <v>0</v>
      </c>
      <c r="U297" s="13">
        <f t="shared" si="286"/>
        <v>0</v>
      </c>
      <c r="V297" s="13">
        <f t="shared" si="286"/>
        <v>42540.4</v>
      </c>
      <c r="W297" s="13">
        <f t="shared" si="286"/>
        <v>0</v>
      </c>
      <c r="X297" s="13">
        <f t="shared" si="286"/>
        <v>16145.9</v>
      </c>
      <c r="Y297" s="13">
        <f t="shared" si="286"/>
        <v>0</v>
      </c>
      <c r="Z297" s="13">
        <f t="shared" si="286"/>
        <v>22807.4</v>
      </c>
      <c r="AA297" s="13">
        <f t="shared" si="286"/>
        <v>0</v>
      </c>
      <c r="AB297" s="13">
        <f t="shared" si="286"/>
        <v>20118.199999999997</v>
      </c>
      <c r="AC297" s="13">
        <f t="shared" si="286"/>
        <v>0</v>
      </c>
      <c r="AD297" s="13">
        <f t="shared" si="286"/>
        <v>22504.2</v>
      </c>
      <c r="AE297" s="13">
        <f t="shared" si="286"/>
        <v>0</v>
      </c>
      <c r="AF297" s="36"/>
      <c r="AG297" s="15"/>
      <c r="AH297" s="15"/>
      <c r="AI297" s="15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</row>
    <row r="298" spans="1:62" ht="18.75" x14ac:dyDescent="0.3">
      <c r="A298" s="22" t="s">
        <v>26</v>
      </c>
      <c r="B298" s="23">
        <f>B305+B311</f>
        <v>142318.30000000002</v>
      </c>
      <c r="C298" s="23">
        <f>C305+C311</f>
        <v>28715.599999999999</v>
      </c>
      <c r="D298" s="23">
        <f>D305+D311</f>
        <v>25343.1</v>
      </c>
      <c r="E298" s="23">
        <f>E305+E311</f>
        <v>25343.1</v>
      </c>
      <c r="F298" s="24">
        <f>E298/B298*100</f>
        <v>17.807337496302299</v>
      </c>
      <c r="G298" s="24">
        <f>E298/C298*100</f>
        <v>88.255512683001569</v>
      </c>
      <c r="H298" s="23">
        <f>H305+H311</f>
        <v>11867.6</v>
      </c>
      <c r="I298" s="23">
        <f>I305+I311</f>
        <v>10733.7</v>
      </c>
      <c r="J298" s="23">
        <f t="shared" ref="J298:AD299" si="287">J305+J311</f>
        <v>16848</v>
      </c>
      <c r="K298" s="23">
        <f>K305+K311</f>
        <v>14609.4</v>
      </c>
      <c r="L298" s="23">
        <f t="shared" si="287"/>
        <v>15995</v>
      </c>
      <c r="M298" s="23">
        <f>M305+M311</f>
        <v>0</v>
      </c>
      <c r="N298" s="23">
        <f t="shared" si="287"/>
        <v>15800</v>
      </c>
      <c r="O298" s="23">
        <f>O305+O311</f>
        <v>0</v>
      </c>
      <c r="P298" s="23">
        <f t="shared" si="287"/>
        <v>14691</v>
      </c>
      <c r="Q298" s="23">
        <f>Q305+Q311</f>
        <v>0</v>
      </c>
      <c r="R298" s="23">
        <f t="shared" si="287"/>
        <v>9518.1</v>
      </c>
      <c r="S298" s="23">
        <f>S305+S311</f>
        <v>0</v>
      </c>
      <c r="T298" s="23">
        <f t="shared" si="287"/>
        <v>0</v>
      </c>
      <c r="U298" s="23">
        <f>U305+U311</f>
        <v>0</v>
      </c>
      <c r="V298" s="23">
        <f t="shared" si="287"/>
        <v>0</v>
      </c>
      <c r="W298" s="23">
        <f>W305+W311</f>
        <v>0</v>
      </c>
      <c r="X298" s="23">
        <f t="shared" si="287"/>
        <v>11583.1</v>
      </c>
      <c r="Y298" s="23">
        <f>Y305+Y311</f>
        <v>0</v>
      </c>
      <c r="Z298" s="23">
        <f t="shared" si="287"/>
        <v>15714.7</v>
      </c>
      <c r="AA298" s="23">
        <f>AA305+AA311</f>
        <v>0</v>
      </c>
      <c r="AB298" s="23">
        <f t="shared" si="287"/>
        <v>14934</v>
      </c>
      <c r="AC298" s="23">
        <f>AC305+AC311</f>
        <v>0</v>
      </c>
      <c r="AD298" s="23">
        <f t="shared" si="287"/>
        <v>15366.8</v>
      </c>
      <c r="AE298" s="23">
        <f>AE305+AE311</f>
        <v>0</v>
      </c>
      <c r="AF298" s="36"/>
      <c r="AG298" s="15"/>
      <c r="AH298" s="15"/>
      <c r="AI298" s="15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</row>
    <row r="299" spans="1:62" ht="18.75" x14ac:dyDescent="0.3">
      <c r="A299" s="22" t="s">
        <v>27</v>
      </c>
      <c r="B299" s="23">
        <f>B306+B312</f>
        <v>81127.399999999994</v>
      </c>
      <c r="C299" s="23">
        <f t="shared" ref="C299:E299" si="288">C306+C312</f>
        <v>7875.2999999999993</v>
      </c>
      <c r="D299" s="23">
        <f t="shared" si="288"/>
        <v>7728.1</v>
      </c>
      <c r="E299" s="23">
        <f t="shared" si="288"/>
        <v>7728.1</v>
      </c>
      <c r="F299" s="24">
        <f>E299/B299*100</f>
        <v>9.5258815147533404</v>
      </c>
      <c r="G299" s="24">
        <f>E299/C299*100</f>
        <v>98.130864855942008</v>
      </c>
      <c r="H299" s="23">
        <f>H306+H312</f>
        <v>3176.4</v>
      </c>
      <c r="I299" s="23">
        <f>I306+I312</f>
        <v>3126.9</v>
      </c>
      <c r="J299" s="23">
        <f>J306+J312</f>
        <v>4698.8999999999996</v>
      </c>
      <c r="K299" s="23">
        <f>K306+K312</f>
        <v>4601.2</v>
      </c>
      <c r="L299" s="23">
        <f t="shared" si="287"/>
        <v>4880.2</v>
      </c>
      <c r="M299" s="23">
        <f>M306+M312</f>
        <v>0</v>
      </c>
      <c r="N299" s="23">
        <f t="shared" si="287"/>
        <v>4880.2</v>
      </c>
      <c r="O299" s="23">
        <f>O306+O312</f>
        <v>0</v>
      </c>
      <c r="P299" s="23">
        <f t="shared" si="287"/>
        <v>4814</v>
      </c>
      <c r="Q299" s="23">
        <f>Q306+Q312</f>
        <v>0</v>
      </c>
      <c r="R299" s="23">
        <f>R306+R312</f>
        <v>3477.8</v>
      </c>
      <c r="S299" s="23">
        <f>S306+S312</f>
        <v>0</v>
      </c>
      <c r="T299" s="23">
        <f t="shared" si="287"/>
        <v>0</v>
      </c>
      <c r="U299" s="23">
        <f>U306+U312</f>
        <v>0</v>
      </c>
      <c r="V299" s="23">
        <f t="shared" si="287"/>
        <v>42540.4</v>
      </c>
      <c r="W299" s="23">
        <f>W306+W312</f>
        <v>0</v>
      </c>
      <c r="X299" s="23">
        <f t="shared" si="287"/>
        <v>2857.4</v>
      </c>
      <c r="Y299" s="23">
        <f>Y306+Y312</f>
        <v>0</v>
      </c>
      <c r="Z299" s="23">
        <f t="shared" si="287"/>
        <v>4147</v>
      </c>
      <c r="AA299" s="23">
        <f>AA306+AA312</f>
        <v>0</v>
      </c>
      <c r="AB299" s="23">
        <f t="shared" si="287"/>
        <v>2548.6</v>
      </c>
      <c r="AC299" s="23">
        <f>AC306+AC312</f>
        <v>0</v>
      </c>
      <c r="AD299" s="23">
        <f>AE306+AD312</f>
        <v>3106.5</v>
      </c>
      <c r="AE299" s="23">
        <f>AE306+AE312</f>
        <v>0</v>
      </c>
      <c r="AF299" s="36"/>
      <c r="AG299" s="15"/>
      <c r="AH299" s="15"/>
      <c r="AI299" s="15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</row>
    <row r="300" spans="1:62" ht="37.5" x14ac:dyDescent="0.3">
      <c r="A300" s="22" t="s">
        <v>30</v>
      </c>
      <c r="B300" s="23">
        <f>B313</f>
        <v>1323.8</v>
      </c>
      <c r="C300" s="23">
        <f>C313</f>
        <v>239.89999999999998</v>
      </c>
      <c r="D300" s="23">
        <f>D313</f>
        <v>92.7</v>
      </c>
      <c r="E300" s="23">
        <f>E313</f>
        <v>92.7</v>
      </c>
      <c r="F300" s="24">
        <f>E300/B300*100</f>
        <v>7.0025683638011786</v>
      </c>
      <c r="G300" s="24">
        <f>E300/C300*100</f>
        <v>38.641100458524392</v>
      </c>
      <c r="H300" s="23">
        <f t="shared" ref="H300:AE300" si="289">H313</f>
        <v>82.7</v>
      </c>
      <c r="I300" s="23">
        <f t="shared" si="289"/>
        <v>33.200000000000003</v>
      </c>
      <c r="J300" s="23">
        <f t="shared" si="289"/>
        <v>157.19999999999999</v>
      </c>
      <c r="K300" s="23">
        <f t="shared" si="289"/>
        <v>59.5</v>
      </c>
      <c r="L300" s="23">
        <f t="shared" si="289"/>
        <v>157.19999999999999</v>
      </c>
      <c r="M300" s="23">
        <f t="shared" si="289"/>
        <v>0</v>
      </c>
      <c r="N300" s="23">
        <f t="shared" si="289"/>
        <v>157.19999999999999</v>
      </c>
      <c r="O300" s="23">
        <f t="shared" si="289"/>
        <v>0</v>
      </c>
      <c r="P300" s="23">
        <f t="shared" si="289"/>
        <v>124.1</v>
      </c>
      <c r="Q300" s="23">
        <f t="shared" si="289"/>
        <v>0</v>
      </c>
      <c r="R300" s="23">
        <f t="shared" si="289"/>
        <v>41.4</v>
      </c>
      <c r="S300" s="23">
        <f t="shared" si="289"/>
        <v>0</v>
      </c>
      <c r="T300" s="23">
        <f t="shared" si="289"/>
        <v>0</v>
      </c>
      <c r="U300" s="23">
        <f t="shared" si="289"/>
        <v>0</v>
      </c>
      <c r="V300" s="23">
        <f t="shared" si="289"/>
        <v>0</v>
      </c>
      <c r="W300" s="23">
        <f t="shared" si="289"/>
        <v>0</v>
      </c>
      <c r="X300" s="23">
        <f t="shared" si="289"/>
        <v>91</v>
      </c>
      <c r="Y300" s="23">
        <f t="shared" si="289"/>
        <v>0</v>
      </c>
      <c r="Z300" s="23">
        <f t="shared" si="289"/>
        <v>157.19999999999999</v>
      </c>
      <c r="AA300" s="23">
        <f t="shared" si="289"/>
        <v>0</v>
      </c>
      <c r="AB300" s="23">
        <f t="shared" si="289"/>
        <v>140.69999999999999</v>
      </c>
      <c r="AC300" s="23">
        <f t="shared" si="289"/>
        <v>0</v>
      </c>
      <c r="AD300" s="23">
        <f t="shared" si="289"/>
        <v>215.1</v>
      </c>
      <c r="AE300" s="23">
        <f t="shared" si="289"/>
        <v>0</v>
      </c>
      <c r="AF300" s="36"/>
      <c r="AG300" s="15"/>
      <c r="AH300" s="15"/>
      <c r="AI300" s="15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</row>
    <row r="301" spans="1:62" ht="18.75" x14ac:dyDescent="0.3">
      <c r="A301" s="22" t="s">
        <v>28</v>
      </c>
      <c r="B301" s="29">
        <f t="shared" ref="B301:E302" si="290">B307+B314</f>
        <v>24805.9</v>
      </c>
      <c r="C301" s="29">
        <f t="shared" si="290"/>
        <v>4496.1000000000004</v>
      </c>
      <c r="D301" s="29">
        <f t="shared" si="290"/>
        <v>1736.8</v>
      </c>
      <c r="E301" s="29">
        <f t="shared" si="290"/>
        <v>1736.8</v>
      </c>
      <c r="F301" s="24">
        <f>E301/B301*100</f>
        <v>7.0015601127151186</v>
      </c>
      <c r="G301" s="24">
        <f>E301/C301*100</f>
        <v>38.629034051733719</v>
      </c>
      <c r="H301" s="29">
        <f t="shared" ref="H301:AE301" si="291">H307+H314</f>
        <v>1550.4</v>
      </c>
      <c r="I301" s="29">
        <f t="shared" si="291"/>
        <v>622.70000000000005</v>
      </c>
      <c r="J301" s="29">
        <f t="shared" si="291"/>
        <v>2945.7</v>
      </c>
      <c r="K301" s="29">
        <f t="shared" si="291"/>
        <v>1114.0999999999999</v>
      </c>
      <c r="L301" s="29">
        <f t="shared" si="291"/>
        <v>2945.7</v>
      </c>
      <c r="M301" s="29">
        <f t="shared" si="291"/>
        <v>0</v>
      </c>
      <c r="N301" s="29">
        <f t="shared" si="291"/>
        <v>2945.7</v>
      </c>
      <c r="O301" s="29">
        <f t="shared" si="291"/>
        <v>0</v>
      </c>
      <c r="P301" s="29">
        <f t="shared" si="291"/>
        <v>2325.6</v>
      </c>
      <c r="Q301" s="29">
        <f t="shared" si="291"/>
        <v>0</v>
      </c>
      <c r="R301" s="29">
        <f t="shared" si="291"/>
        <v>775.2</v>
      </c>
      <c r="S301" s="29">
        <f t="shared" si="291"/>
        <v>0</v>
      </c>
      <c r="T301" s="29">
        <f t="shared" si="291"/>
        <v>0</v>
      </c>
      <c r="U301" s="29">
        <f t="shared" si="291"/>
        <v>0</v>
      </c>
      <c r="V301" s="29">
        <f t="shared" si="291"/>
        <v>0</v>
      </c>
      <c r="W301" s="29">
        <f t="shared" si="291"/>
        <v>0</v>
      </c>
      <c r="X301" s="29">
        <f t="shared" si="291"/>
        <v>1705.4</v>
      </c>
      <c r="Y301" s="29">
        <f t="shared" si="291"/>
        <v>0</v>
      </c>
      <c r="Z301" s="29">
        <f t="shared" si="291"/>
        <v>2945.7</v>
      </c>
      <c r="AA301" s="29">
        <f t="shared" si="291"/>
        <v>0</v>
      </c>
      <c r="AB301" s="29">
        <f t="shared" si="291"/>
        <v>2635.6</v>
      </c>
      <c r="AC301" s="29">
        <f t="shared" si="291"/>
        <v>0</v>
      </c>
      <c r="AD301" s="29">
        <f t="shared" si="291"/>
        <v>4030.9</v>
      </c>
      <c r="AE301" s="29">
        <f t="shared" si="291"/>
        <v>0</v>
      </c>
      <c r="AF301" s="36"/>
      <c r="AG301" s="15"/>
      <c r="AH301" s="15"/>
      <c r="AI301" s="15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</row>
    <row r="302" spans="1:62" ht="18.75" x14ac:dyDescent="0.3">
      <c r="A302" s="22" t="s">
        <v>29</v>
      </c>
      <c r="B302" s="23">
        <f t="shared" si="290"/>
        <v>0</v>
      </c>
      <c r="C302" s="23">
        <f t="shared" si="290"/>
        <v>0</v>
      </c>
      <c r="D302" s="23">
        <f t="shared" si="290"/>
        <v>0</v>
      </c>
      <c r="E302" s="23">
        <f t="shared" si="290"/>
        <v>0</v>
      </c>
      <c r="F302" s="24" t="e">
        <f t="shared" ref="F302:F306" si="292">E302/B302*100</f>
        <v>#DIV/0!</v>
      </c>
      <c r="G302" s="24" t="e">
        <f t="shared" ref="G302:G306" si="293">E302/C302*100</f>
        <v>#DIV/0!</v>
      </c>
      <c r="H302" s="23">
        <f>H308</f>
        <v>0</v>
      </c>
      <c r="I302" s="23">
        <f t="shared" ref="I302:AE302" si="294">I308</f>
        <v>0</v>
      </c>
      <c r="J302" s="23">
        <f t="shared" si="294"/>
        <v>0</v>
      </c>
      <c r="K302" s="23">
        <f t="shared" si="294"/>
        <v>0</v>
      </c>
      <c r="L302" s="23">
        <f t="shared" si="294"/>
        <v>0</v>
      </c>
      <c r="M302" s="23">
        <f t="shared" si="294"/>
        <v>0</v>
      </c>
      <c r="N302" s="23">
        <f t="shared" si="294"/>
        <v>0</v>
      </c>
      <c r="O302" s="23">
        <f t="shared" si="294"/>
        <v>0</v>
      </c>
      <c r="P302" s="23">
        <f t="shared" si="294"/>
        <v>0</v>
      </c>
      <c r="Q302" s="23">
        <f t="shared" si="294"/>
        <v>0</v>
      </c>
      <c r="R302" s="23">
        <f>R308</f>
        <v>0</v>
      </c>
      <c r="S302" s="23">
        <f t="shared" si="294"/>
        <v>0</v>
      </c>
      <c r="T302" s="23">
        <f t="shared" si="294"/>
        <v>0</v>
      </c>
      <c r="U302" s="23">
        <f t="shared" si="294"/>
        <v>0</v>
      </c>
      <c r="V302" s="23">
        <f t="shared" si="294"/>
        <v>0</v>
      </c>
      <c r="W302" s="23">
        <f t="shared" si="294"/>
        <v>0</v>
      </c>
      <c r="X302" s="23">
        <f t="shared" si="294"/>
        <v>0</v>
      </c>
      <c r="Y302" s="23">
        <f t="shared" si="294"/>
        <v>0</v>
      </c>
      <c r="Z302" s="23">
        <f t="shared" si="294"/>
        <v>0</v>
      </c>
      <c r="AA302" s="23">
        <f t="shared" si="294"/>
        <v>0</v>
      </c>
      <c r="AB302" s="23">
        <f t="shared" si="294"/>
        <v>0</v>
      </c>
      <c r="AC302" s="23">
        <f t="shared" si="294"/>
        <v>0</v>
      </c>
      <c r="AD302" s="23">
        <f t="shared" si="294"/>
        <v>0</v>
      </c>
      <c r="AE302" s="23">
        <f t="shared" si="294"/>
        <v>0</v>
      </c>
      <c r="AF302" s="36"/>
      <c r="AG302" s="15"/>
      <c r="AH302" s="15"/>
      <c r="AI302" s="15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</row>
    <row r="303" spans="1:62" ht="18.75" x14ac:dyDescent="0.25">
      <c r="A303" s="127" t="s">
        <v>85</v>
      </c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9"/>
      <c r="AF303" s="36"/>
      <c r="AG303" s="15"/>
      <c r="AH303" s="15"/>
      <c r="AI303" s="15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</row>
    <row r="304" spans="1:62" ht="18.75" x14ac:dyDescent="0.25">
      <c r="A304" s="56" t="s">
        <v>25</v>
      </c>
      <c r="B304" s="13">
        <f>B305+B306+B308+B309</f>
        <v>42540.4</v>
      </c>
      <c r="C304" s="13">
        <f>C305+C306+C308+C309</f>
        <v>0</v>
      </c>
      <c r="D304" s="13">
        <f>D305+D306+D308+D309</f>
        <v>0</v>
      </c>
      <c r="E304" s="13">
        <f>E305+E306+E308+E309</f>
        <v>0</v>
      </c>
      <c r="F304" s="21">
        <f t="shared" si="292"/>
        <v>0</v>
      </c>
      <c r="G304" s="21" t="e">
        <f t="shared" si="293"/>
        <v>#DIV/0!</v>
      </c>
      <c r="H304" s="13"/>
      <c r="I304" s="13"/>
      <c r="J304" s="13">
        <f>J305+J306+J307+J308</f>
        <v>0</v>
      </c>
      <c r="K304" s="13">
        <f t="shared" ref="K304:AB304" si="295">K305+K306+K307+K308</f>
        <v>0</v>
      </c>
      <c r="L304" s="13">
        <f t="shared" si="295"/>
        <v>0</v>
      </c>
      <c r="M304" s="13">
        <f t="shared" si="295"/>
        <v>0</v>
      </c>
      <c r="N304" s="13">
        <f t="shared" si="295"/>
        <v>0</v>
      </c>
      <c r="O304" s="13">
        <f t="shared" si="295"/>
        <v>0</v>
      </c>
      <c r="P304" s="13">
        <f t="shared" si="295"/>
        <v>0</v>
      </c>
      <c r="Q304" s="13">
        <f t="shared" si="295"/>
        <v>0</v>
      </c>
      <c r="R304" s="13">
        <f t="shared" si="295"/>
        <v>0</v>
      </c>
      <c r="S304" s="13">
        <f t="shared" si="295"/>
        <v>0</v>
      </c>
      <c r="T304" s="13">
        <f t="shared" si="295"/>
        <v>0</v>
      </c>
      <c r="U304" s="13">
        <f t="shared" si="295"/>
        <v>0</v>
      </c>
      <c r="V304" s="13">
        <f t="shared" si="295"/>
        <v>42540.4</v>
      </c>
      <c r="W304" s="13">
        <f t="shared" si="295"/>
        <v>0</v>
      </c>
      <c r="X304" s="13">
        <f t="shared" si="295"/>
        <v>0</v>
      </c>
      <c r="Y304" s="13">
        <f t="shared" si="295"/>
        <v>0</v>
      </c>
      <c r="Z304" s="13">
        <f t="shared" si="295"/>
        <v>0</v>
      </c>
      <c r="AA304" s="13">
        <f t="shared" si="295"/>
        <v>0</v>
      </c>
      <c r="AB304" s="13">
        <f t="shared" si="295"/>
        <v>0</v>
      </c>
      <c r="AC304" s="13">
        <f>AC305+AC306+AC307+AC308</f>
        <v>0</v>
      </c>
      <c r="AD304" s="13">
        <f>AD305+AE306+AD307+AD308</f>
        <v>0</v>
      </c>
      <c r="AE304" s="13">
        <f>AE305+AE306+AE307+AE308</f>
        <v>0</v>
      </c>
      <c r="AF304" s="36"/>
      <c r="AG304" s="15"/>
      <c r="AH304" s="15"/>
      <c r="AI304" s="15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</row>
    <row r="305" spans="1:62" ht="18.75" x14ac:dyDescent="0.25">
      <c r="A305" s="57" t="s">
        <v>26</v>
      </c>
      <c r="B305" s="23">
        <f>H305+J305+L305+N305+P305+R305+T305+V305+X305+Z305+AB305+AD305</f>
        <v>0</v>
      </c>
      <c r="C305" s="29">
        <f t="shared" ref="C305:C308" si="296">H305</f>
        <v>0</v>
      </c>
      <c r="D305" s="23"/>
      <c r="E305" s="23"/>
      <c r="F305" s="24"/>
      <c r="G305" s="24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36"/>
      <c r="AG305" s="15"/>
      <c r="AH305" s="15"/>
      <c r="AI305" s="15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</row>
    <row r="306" spans="1:62" ht="37.5" x14ac:dyDescent="0.25">
      <c r="A306" s="57" t="s">
        <v>40</v>
      </c>
      <c r="B306" s="23">
        <f>H306+J306+L306+N306+P306+R306+T306+V306+X306+Z306+AB306+AD306</f>
        <v>42540.4</v>
      </c>
      <c r="C306" s="29">
        <f t="shared" si="296"/>
        <v>0</v>
      </c>
      <c r="D306" s="23">
        <f>E306</f>
        <v>0</v>
      </c>
      <c r="E306" s="30">
        <f>I306+K306+M306+O306+Q306+S306+U306+W306+Y306+AA306+AC306+AE306</f>
        <v>0</v>
      </c>
      <c r="F306" s="24">
        <f t="shared" si="292"/>
        <v>0</v>
      </c>
      <c r="G306" s="24" t="e">
        <f t="shared" si="293"/>
        <v>#DIV/0!</v>
      </c>
      <c r="H306" s="13"/>
      <c r="I306" s="1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>
        <v>42540.4</v>
      </c>
      <c r="W306" s="23"/>
      <c r="X306" s="23"/>
      <c r="Y306" s="23"/>
      <c r="Z306" s="23"/>
      <c r="AA306" s="23"/>
      <c r="AB306" s="23"/>
      <c r="AC306" s="23"/>
      <c r="AD306" s="23"/>
      <c r="AE306" s="23"/>
      <c r="AF306" s="36" t="s">
        <v>44</v>
      </c>
      <c r="AG306" s="15"/>
      <c r="AH306" s="15"/>
      <c r="AI306" s="15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</row>
    <row r="307" spans="1:62" ht="18.75" x14ac:dyDescent="0.3">
      <c r="A307" s="22" t="s">
        <v>28</v>
      </c>
      <c r="B307" s="45"/>
      <c r="C307" s="29">
        <f t="shared" si="296"/>
        <v>0</v>
      </c>
      <c r="D307" s="45"/>
      <c r="E307" s="45"/>
      <c r="F307" s="45"/>
      <c r="G307" s="45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36"/>
      <c r="AG307" s="15"/>
      <c r="AH307" s="15"/>
      <c r="AI307" s="15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</row>
    <row r="308" spans="1:62" ht="18.75" x14ac:dyDescent="0.3">
      <c r="A308" s="22" t="s">
        <v>29</v>
      </c>
      <c r="B308" s="23">
        <f>R308+X308+Z308+T308+V308</f>
        <v>0</v>
      </c>
      <c r="C308" s="29">
        <f t="shared" si="296"/>
        <v>0</v>
      </c>
      <c r="D308" s="23"/>
      <c r="E308" s="30">
        <f>I308+K308+M308+O308+Q308+S308+U308+W308+Y308+AA308+AC308+AE308</f>
        <v>0</v>
      </c>
      <c r="F308" s="24" t="e">
        <f>E308/B308*100</f>
        <v>#DIV/0!</v>
      </c>
      <c r="G308" s="24" t="e">
        <f>E308/C308*100</f>
        <v>#DIV/0!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36"/>
      <c r="AG308" s="15"/>
      <c r="AH308" s="15"/>
      <c r="AI308" s="15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</row>
    <row r="309" spans="1:62" ht="18.75" x14ac:dyDescent="0.25">
      <c r="A309" s="127" t="s">
        <v>86</v>
      </c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9"/>
      <c r="AF309" s="133" t="s">
        <v>115</v>
      </c>
      <c r="AG309" s="15"/>
      <c r="AH309" s="15"/>
      <c r="AI309" s="15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</row>
    <row r="310" spans="1:62" ht="18.75" x14ac:dyDescent="0.3">
      <c r="A310" s="19" t="s">
        <v>25</v>
      </c>
      <c r="B310" s="13">
        <f>B311+B312+B314+B315</f>
        <v>205711.2</v>
      </c>
      <c r="C310" s="13">
        <f>C311+C312+C314+C315</f>
        <v>41086.999999999993</v>
      </c>
      <c r="D310" s="13">
        <f>D311+D312+D314+D315</f>
        <v>34808</v>
      </c>
      <c r="E310" s="13">
        <f>E311+E312+E314+E315</f>
        <v>34808</v>
      </c>
      <c r="F310" s="21">
        <f>E310/B310*100</f>
        <v>16.920809367696073</v>
      </c>
      <c r="G310" s="21">
        <f>E310/C310*100</f>
        <v>84.717793949424404</v>
      </c>
      <c r="H310" s="13">
        <f t="shared" ref="H310:AE310" si="297">H311+H312+H314+H315</f>
        <v>16594.400000000001</v>
      </c>
      <c r="I310" s="13">
        <f t="shared" si="297"/>
        <v>14483.300000000001</v>
      </c>
      <c r="J310" s="13">
        <f t="shared" si="297"/>
        <v>24492.600000000002</v>
      </c>
      <c r="K310" s="13">
        <f t="shared" si="297"/>
        <v>20324.699999999997</v>
      </c>
      <c r="L310" s="13">
        <f>L311+L312+L314+L315</f>
        <v>23820.9</v>
      </c>
      <c r="M310" s="13">
        <f t="shared" si="297"/>
        <v>0</v>
      </c>
      <c r="N310" s="13">
        <f t="shared" si="297"/>
        <v>23625.9</v>
      </c>
      <c r="O310" s="13">
        <f t="shared" si="297"/>
        <v>0</v>
      </c>
      <c r="P310" s="13">
        <f t="shared" si="297"/>
        <v>21830.6</v>
      </c>
      <c r="Q310" s="13">
        <f t="shared" si="297"/>
        <v>0</v>
      </c>
      <c r="R310" s="13">
        <f t="shared" si="297"/>
        <v>13771.100000000002</v>
      </c>
      <c r="S310" s="13">
        <f t="shared" si="297"/>
        <v>0</v>
      </c>
      <c r="T310" s="13">
        <f t="shared" si="297"/>
        <v>0</v>
      </c>
      <c r="U310" s="13">
        <f t="shared" si="297"/>
        <v>0</v>
      </c>
      <c r="V310" s="13">
        <f t="shared" si="297"/>
        <v>0</v>
      </c>
      <c r="W310" s="13">
        <f t="shared" si="297"/>
        <v>0</v>
      </c>
      <c r="X310" s="13">
        <f t="shared" si="297"/>
        <v>16145.9</v>
      </c>
      <c r="Y310" s="13">
        <f t="shared" si="297"/>
        <v>0</v>
      </c>
      <c r="Z310" s="13">
        <f t="shared" si="297"/>
        <v>22807.4</v>
      </c>
      <c r="AA310" s="13">
        <f t="shared" si="297"/>
        <v>0</v>
      </c>
      <c r="AB310" s="13">
        <f t="shared" si="297"/>
        <v>20118.199999999997</v>
      </c>
      <c r="AC310" s="13">
        <f t="shared" si="297"/>
        <v>0</v>
      </c>
      <c r="AD310" s="13">
        <f t="shared" si="297"/>
        <v>22504.2</v>
      </c>
      <c r="AE310" s="13">
        <f t="shared" si="297"/>
        <v>0</v>
      </c>
      <c r="AF310" s="134"/>
      <c r="AG310" s="15"/>
      <c r="AH310" s="15"/>
      <c r="AI310" s="15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</row>
    <row r="311" spans="1:62" ht="18.75" x14ac:dyDescent="0.3">
      <c r="A311" s="22" t="s">
        <v>26</v>
      </c>
      <c r="B311" s="23">
        <f>H311+J311+L311+N311+P311+R311+T311+V311+X311+Z311+AB311+AD311</f>
        <v>142318.30000000002</v>
      </c>
      <c r="C311" s="29">
        <f>H311+J311</f>
        <v>28715.599999999999</v>
      </c>
      <c r="D311" s="23">
        <f>E311</f>
        <v>25343.1</v>
      </c>
      <c r="E311" s="30">
        <f t="shared" ref="E311:E314" si="298">I311+K311+M311+O311+Q311+S311+U311+W311+Y311+AA311+AC311+AE311</f>
        <v>25343.1</v>
      </c>
      <c r="F311" s="24">
        <f>E311/B311*100</f>
        <v>17.807337496302299</v>
      </c>
      <c r="G311" s="24">
        <f>E311/C311*100</f>
        <v>88.255512683001569</v>
      </c>
      <c r="H311" s="23">
        <v>11867.6</v>
      </c>
      <c r="I311" s="78">
        <v>10733.7</v>
      </c>
      <c r="J311" s="23">
        <v>16848</v>
      </c>
      <c r="K311" s="23">
        <v>14609.4</v>
      </c>
      <c r="L311" s="23">
        <v>15995</v>
      </c>
      <c r="M311" s="23"/>
      <c r="N311" s="23">
        <v>15800</v>
      </c>
      <c r="O311" s="23"/>
      <c r="P311" s="23">
        <v>14691</v>
      </c>
      <c r="Q311" s="23"/>
      <c r="R311" s="23">
        <v>9518.1</v>
      </c>
      <c r="S311" s="23"/>
      <c r="T311" s="23"/>
      <c r="U311" s="23"/>
      <c r="V311" s="23"/>
      <c r="W311" s="23"/>
      <c r="X311" s="23">
        <v>11583.1</v>
      </c>
      <c r="Y311" s="23"/>
      <c r="Z311" s="23">
        <v>15714.7</v>
      </c>
      <c r="AA311" s="23"/>
      <c r="AB311" s="23">
        <v>14934</v>
      </c>
      <c r="AC311" s="23"/>
      <c r="AD311" s="23">
        <v>15366.8</v>
      </c>
      <c r="AE311" s="23"/>
      <c r="AF311" s="134"/>
      <c r="AG311" s="15"/>
      <c r="AH311" s="15"/>
      <c r="AI311" s="15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</row>
    <row r="312" spans="1:62" ht="66" customHeight="1" x14ac:dyDescent="0.3">
      <c r="A312" s="22" t="s">
        <v>27</v>
      </c>
      <c r="B312" s="23">
        <f>H312+J312+L312+N312+P312+R312+T312+V312+X312+Z312+AB312+AD312</f>
        <v>38587</v>
      </c>
      <c r="C312" s="29">
        <f t="shared" ref="C312:C314" si="299">H312+J312</f>
        <v>7875.2999999999993</v>
      </c>
      <c r="D312" s="23">
        <f>E312</f>
        <v>7728.1</v>
      </c>
      <c r="E312" s="30">
        <f t="shared" si="298"/>
        <v>7728.1</v>
      </c>
      <c r="F312" s="24">
        <f>E312/B312*100</f>
        <v>20.027729546220229</v>
      </c>
      <c r="G312" s="24">
        <f>E312/C312*100</f>
        <v>98.130864855942008</v>
      </c>
      <c r="H312" s="23">
        <v>3176.4</v>
      </c>
      <c r="I312" s="78">
        <v>3126.9</v>
      </c>
      <c r="J312" s="23">
        <v>4698.8999999999996</v>
      </c>
      <c r="K312" s="23">
        <v>4601.2</v>
      </c>
      <c r="L312" s="23">
        <v>4880.2</v>
      </c>
      <c r="M312" s="23"/>
      <c r="N312" s="23">
        <v>4880.2</v>
      </c>
      <c r="O312" s="23"/>
      <c r="P312" s="23">
        <v>4814</v>
      </c>
      <c r="Q312" s="23"/>
      <c r="R312" s="23">
        <v>3477.8</v>
      </c>
      <c r="S312" s="23"/>
      <c r="T312" s="23"/>
      <c r="U312" s="23"/>
      <c r="V312" s="23"/>
      <c r="W312" s="23"/>
      <c r="X312" s="23">
        <v>2857.4</v>
      </c>
      <c r="Y312" s="23"/>
      <c r="Z312" s="23">
        <v>4147</v>
      </c>
      <c r="AA312" s="23"/>
      <c r="AB312" s="23">
        <v>2548.6</v>
      </c>
      <c r="AC312" s="23"/>
      <c r="AD312" s="23">
        <v>3106.5</v>
      </c>
      <c r="AE312" s="23"/>
      <c r="AF312" s="134"/>
      <c r="AG312" s="15"/>
      <c r="AH312" s="15"/>
      <c r="AI312" s="15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</row>
    <row r="313" spans="1:62" ht="37.5" x14ac:dyDescent="0.3">
      <c r="A313" s="22" t="s">
        <v>30</v>
      </c>
      <c r="B313" s="29">
        <f>H313+J313+L313+N313+P313+R313+T313+V313+X313+Z313+AB313+AD313</f>
        <v>1323.8</v>
      </c>
      <c r="C313" s="29">
        <f t="shared" si="299"/>
        <v>239.89999999999998</v>
      </c>
      <c r="D313" s="23">
        <f>E313</f>
        <v>92.7</v>
      </c>
      <c r="E313" s="30">
        <f t="shared" si="298"/>
        <v>92.7</v>
      </c>
      <c r="F313" s="24">
        <f>E313/B313*100</f>
        <v>7.0025683638011786</v>
      </c>
      <c r="G313" s="24">
        <f>E313/C313*100</f>
        <v>38.641100458524392</v>
      </c>
      <c r="H313" s="23">
        <v>82.7</v>
      </c>
      <c r="I313" s="78">
        <v>33.200000000000003</v>
      </c>
      <c r="J313" s="23">
        <v>157.19999999999999</v>
      </c>
      <c r="K313" s="23">
        <v>59.5</v>
      </c>
      <c r="L313" s="23">
        <v>157.19999999999999</v>
      </c>
      <c r="M313" s="23"/>
      <c r="N313" s="23">
        <v>157.19999999999999</v>
      </c>
      <c r="O313" s="23"/>
      <c r="P313" s="23">
        <v>124.1</v>
      </c>
      <c r="Q313" s="23"/>
      <c r="R313" s="23">
        <v>41.4</v>
      </c>
      <c r="S313" s="23"/>
      <c r="T313" s="23"/>
      <c r="U313" s="23"/>
      <c r="V313" s="23"/>
      <c r="W313" s="23"/>
      <c r="X313" s="23">
        <v>91</v>
      </c>
      <c r="Y313" s="23"/>
      <c r="Z313" s="23">
        <v>157.19999999999999</v>
      </c>
      <c r="AA313" s="23"/>
      <c r="AB313" s="23">
        <v>140.69999999999999</v>
      </c>
      <c r="AC313" s="23"/>
      <c r="AD313" s="23">
        <v>215.1</v>
      </c>
      <c r="AE313" s="23"/>
      <c r="AF313" s="73"/>
      <c r="AG313" s="15"/>
      <c r="AH313" s="15"/>
      <c r="AI313" s="15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</row>
    <row r="314" spans="1:62" ht="18.75" x14ac:dyDescent="0.3">
      <c r="A314" s="22" t="s">
        <v>28</v>
      </c>
      <c r="B314" s="29">
        <f>H314+J314+L314+N314+P314+R314+T314+V314+X314+Z314+AB314+AD314</f>
        <v>24805.9</v>
      </c>
      <c r="C314" s="29">
        <f t="shared" si="299"/>
        <v>4496.1000000000004</v>
      </c>
      <c r="D314" s="23">
        <f>E314</f>
        <v>1736.8</v>
      </c>
      <c r="E314" s="30">
        <f t="shared" si="298"/>
        <v>1736.8</v>
      </c>
      <c r="F314" s="54">
        <f>E314/B314*100</f>
        <v>7.0015601127151186</v>
      </c>
      <c r="G314" s="54">
        <f>E314/C314*100</f>
        <v>38.629034051733719</v>
      </c>
      <c r="H314" s="23">
        <v>1550.4</v>
      </c>
      <c r="I314" s="23">
        <v>622.70000000000005</v>
      </c>
      <c r="J314" s="23">
        <v>2945.7</v>
      </c>
      <c r="K314" s="23">
        <v>1114.0999999999999</v>
      </c>
      <c r="L314" s="23">
        <v>2945.7</v>
      </c>
      <c r="M314" s="23"/>
      <c r="N314" s="23">
        <v>2945.7</v>
      </c>
      <c r="O314" s="23"/>
      <c r="P314" s="23">
        <v>2325.6</v>
      </c>
      <c r="Q314" s="23"/>
      <c r="R314" s="23">
        <v>775.2</v>
      </c>
      <c r="S314" s="23"/>
      <c r="T314" s="23"/>
      <c r="U314" s="23"/>
      <c r="V314" s="23"/>
      <c r="W314" s="23"/>
      <c r="X314" s="23">
        <v>1705.4</v>
      </c>
      <c r="Y314" s="23"/>
      <c r="Z314" s="23">
        <v>2945.7</v>
      </c>
      <c r="AA314" s="23"/>
      <c r="AB314" s="23">
        <v>2635.6</v>
      </c>
      <c r="AC314" s="23"/>
      <c r="AD314" s="23">
        <v>4030.9</v>
      </c>
      <c r="AE314" s="23"/>
      <c r="AF314" s="36"/>
      <c r="AG314" s="33"/>
      <c r="AH314" s="33"/>
      <c r="AI314" s="33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</row>
    <row r="315" spans="1:62" ht="18.75" x14ac:dyDescent="0.3">
      <c r="A315" s="22" t="s">
        <v>29</v>
      </c>
      <c r="B315" s="45"/>
      <c r="C315" s="45"/>
      <c r="D315" s="45"/>
      <c r="E315" s="45"/>
      <c r="F315" s="45"/>
      <c r="G315" s="45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36"/>
      <c r="AG315" s="15"/>
      <c r="AH315" s="15"/>
      <c r="AI315" s="15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</row>
    <row r="316" spans="1:62" ht="20.25" x14ac:dyDescent="0.25">
      <c r="A316" s="118" t="s">
        <v>87</v>
      </c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3"/>
      <c r="AF316" s="36"/>
      <c r="AG316" s="15"/>
      <c r="AH316" s="15"/>
      <c r="AI316" s="15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</row>
    <row r="317" spans="1:62" ht="18.75" x14ac:dyDescent="0.3">
      <c r="A317" s="19" t="s">
        <v>25</v>
      </c>
      <c r="B317" s="13">
        <f>B318+B319+B322+B321</f>
        <v>0</v>
      </c>
      <c r="C317" s="13">
        <f>C318+C319+C322+C321</f>
        <v>0</v>
      </c>
      <c r="D317" s="13">
        <f t="shared" ref="D317:E317" si="300">D318+D319+D322+D321</f>
        <v>0</v>
      </c>
      <c r="E317" s="13">
        <f t="shared" si="300"/>
        <v>0</v>
      </c>
      <c r="F317" s="21" t="e">
        <f>E317/B317*100</f>
        <v>#DIV/0!</v>
      </c>
      <c r="G317" s="21" t="e">
        <f>E317/C317*100</f>
        <v>#DIV/0!</v>
      </c>
      <c r="H317" s="13">
        <f t="shared" ref="H317:AE317" si="301">H318+H319+H322+H321</f>
        <v>0</v>
      </c>
      <c r="I317" s="13">
        <f t="shared" si="301"/>
        <v>0</v>
      </c>
      <c r="J317" s="13">
        <f t="shared" si="301"/>
        <v>0</v>
      </c>
      <c r="K317" s="13">
        <f t="shared" si="301"/>
        <v>0</v>
      </c>
      <c r="L317" s="13">
        <f>L318+L319+L322+L321</f>
        <v>0</v>
      </c>
      <c r="M317" s="13">
        <f t="shared" si="301"/>
        <v>0</v>
      </c>
      <c r="N317" s="13">
        <f t="shared" si="301"/>
        <v>0</v>
      </c>
      <c r="O317" s="13">
        <f t="shared" si="301"/>
        <v>0</v>
      </c>
      <c r="P317" s="13">
        <f t="shared" si="301"/>
        <v>0</v>
      </c>
      <c r="Q317" s="13">
        <f t="shared" si="301"/>
        <v>0</v>
      </c>
      <c r="R317" s="13">
        <f t="shared" si="301"/>
        <v>0</v>
      </c>
      <c r="S317" s="13">
        <f t="shared" si="301"/>
        <v>0</v>
      </c>
      <c r="T317" s="13">
        <f t="shared" si="301"/>
        <v>0</v>
      </c>
      <c r="U317" s="13">
        <f t="shared" si="301"/>
        <v>0</v>
      </c>
      <c r="V317" s="13">
        <f t="shared" si="301"/>
        <v>0</v>
      </c>
      <c r="W317" s="13">
        <f t="shared" si="301"/>
        <v>0</v>
      </c>
      <c r="X317" s="13">
        <f t="shared" si="301"/>
        <v>0</v>
      </c>
      <c r="Y317" s="13">
        <f t="shared" si="301"/>
        <v>0</v>
      </c>
      <c r="Z317" s="13">
        <f t="shared" si="301"/>
        <v>0</v>
      </c>
      <c r="AA317" s="13">
        <f t="shared" si="301"/>
        <v>0</v>
      </c>
      <c r="AB317" s="13">
        <f t="shared" si="301"/>
        <v>0</v>
      </c>
      <c r="AC317" s="13">
        <f t="shared" si="301"/>
        <v>0</v>
      </c>
      <c r="AD317" s="13">
        <f t="shared" si="301"/>
        <v>0</v>
      </c>
      <c r="AE317" s="13">
        <f t="shared" si="301"/>
        <v>0</v>
      </c>
      <c r="AF317" s="58"/>
      <c r="AG317" s="15"/>
      <c r="AH317" s="15"/>
      <c r="AI317" s="15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</row>
    <row r="318" spans="1:62" ht="18.75" x14ac:dyDescent="0.3">
      <c r="A318" s="22" t="s">
        <v>26</v>
      </c>
      <c r="B318" s="23">
        <f t="shared" ref="B318:E322" si="302">B325</f>
        <v>0</v>
      </c>
      <c r="C318" s="23">
        <f t="shared" si="302"/>
        <v>0</v>
      </c>
      <c r="D318" s="23">
        <f t="shared" si="302"/>
        <v>0</v>
      </c>
      <c r="E318" s="23">
        <f t="shared" si="302"/>
        <v>0</v>
      </c>
      <c r="F318" s="24" t="e">
        <f>E318/B318*100</f>
        <v>#DIV/0!</v>
      </c>
      <c r="G318" s="24" t="e">
        <f>E318/C318*100</f>
        <v>#DIV/0!</v>
      </c>
      <c r="H318" s="23">
        <f>H325</f>
        <v>0</v>
      </c>
      <c r="I318" s="23">
        <f t="shared" ref="I318:AE322" si="303">I325</f>
        <v>0</v>
      </c>
      <c r="J318" s="23">
        <f t="shared" si="303"/>
        <v>0</v>
      </c>
      <c r="K318" s="23">
        <f t="shared" si="303"/>
        <v>0</v>
      </c>
      <c r="L318" s="23">
        <f t="shared" si="303"/>
        <v>0</v>
      </c>
      <c r="M318" s="23">
        <f t="shared" si="303"/>
        <v>0</v>
      </c>
      <c r="N318" s="23">
        <f t="shared" si="303"/>
        <v>0</v>
      </c>
      <c r="O318" s="23">
        <f t="shared" si="303"/>
        <v>0</v>
      </c>
      <c r="P318" s="23">
        <f t="shared" si="303"/>
        <v>0</v>
      </c>
      <c r="Q318" s="23">
        <f t="shared" si="303"/>
        <v>0</v>
      </c>
      <c r="R318" s="23">
        <f t="shared" si="303"/>
        <v>0</v>
      </c>
      <c r="S318" s="23">
        <f t="shared" si="303"/>
        <v>0</v>
      </c>
      <c r="T318" s="23">
        <f t="shared" si="303"/>
        <v>0</v>
      </c>
      <c r="U318" s="23">
        <f t="shared" si="303"/>
        <v>0</v>
      </c>
      <c r="V318" s="23">
        <f t="shared" si="303"/>
        <v>0</v>
      </c>
      <c r="W318" s="23">
        <f t="shared" si="303"/>
        <v>0</v>
      </c>
      <c r="X318" s="23">
        <f t="shared" si="303"/>
        <v>0</v>
      </c>
      <c r="Y318" s="23">
        <f t="shared" si="303"/>
        <v>0</v>
      </c>
      <c r="Z318" s="23">
        <f t="shared" si="303"/>
        <v>0</v>
      </c>
      <c r="AA318" s="23">
        <f t="shared" si="303"/>
        <v>0</v>
      </c>
      <c r="AB318" s="23">
        <f t="shared" si="303"/>
        <v>0</v>
      </c>
      <c r="AC318" s="23">
        <f t="shared" si="303"/>
        <v>0</v>
      </c>
      <c r="AD318" s="23">
        <f t="shared" si="303"/>
        <v>0</v>
      </c>
      <c r="AE318" s="23">
        <f t="shared" si="303"/>
        <v>0</v>
      </c>
      <c r="AF318" s="59"/>
      <c r="AG318" s="15"/>
      <c r="AH318" s="15"/>
      <c r="AI318" s="15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</row>
    <row r="319" spans="1:62" ht="18.75" x14ac:dyDescent="0.3">
      <c r="A319" s="22" t="s">
        <v>27</v>
      </c>
      <c r="B319" s="23">
        <f t="shared" si="302"/>
        <v>0</v>
      </c>
      <c r="C319" s="23">
        <f t="shared" si="302"/>
        <v>0</v>
      </c>
      <c r="D319" s="23">
        <f t="shared" si="302"/>
        <v>0</v>
      </c>
      <c r="E319" s="23">
        <f t="shared" si="302"/>
        <v>0</v>
      </c>
      <c r="F319" s="24" t="e">
        <f>E319/B319*100</f>
        <v>#DIV/0!</v>
      </c>
      <c r="G319" s="24" t="e">
        <f>E319/C319*100</f>
        <v>#DIV/0!</v>
      </c>
      <c r="H319" s="23">
        <f t="shared" ref="H319:W322" si="304">H326</f>
        <v>0</v>
      </c>
      <c r="I319" s="23">
        <f t="shared" si="304"/>
        <v>0</v>
      </c>
      <c r="J319" s="23">
        <f t="shared" si="304"/>
        <v>0</v>
      </c>
      <c r="K319" s="23">
        <f t="shared" si="304"/>
        <v>0</v>
      </c>
      <c r="L319" s="23">
        <f t="shared" si="304"/>
        <v>0</v>
      </c>
      <c r="M319" s="23">
        <f t="shared" si="304"/>
        <v>0</v>
      </c>
      <c r="N319" s="23">
        <f t="shared" si="304"/>
        <v>0</v>
      </c>
      <c r="O319" s="23">
        <f t="shared" si="304"/>
        <v>0</v>
      </c>
      <c r="P319" s="23">
        <f t="shared" si="304"/>
        <v>0</v>
      </c>
      <c r="Q319" s="23">
        <f t="shared" si="304"/>
        <v>0</v>
      </c>
      <c r="R319" s="23">
        <f t="shared" si="304"/>
        <v>0</v>
      </c>
      <c r="S319" s="23">
        <f t="shared" si="304"/>
        <v>0</v>
      </c>
      <c r="T319" s="23">
        <f t="shared" si="304"/>
        <v>0</v>
      </c>
      <c r="U319" s="23">
        <f t="shared" si="304"/>
        <v>0</v>
      </c>
      <c r="V319" s="23">
        <f t="shared" si="304"/>
        <v>0</v>
      </c>
      <c r="W319" s="23">
        <f t="shared" si="304"/>
        <v>0</v>
      </c>
      <c r="X319" s="23">
        <f t="shared" si="303"/>
        <v>0</v>
      </c>
      <c r="Y319" s="23">
        <f t="shared" si="303"/>
        <v>0</v>
      </c>
      <c r="Z319" s="23">
        <f t="shared" si="303"/>
        <v>0</v>
      </c>
      <c r="AA319" s="23">
        <f t="shared" si="303"/>
        <v>0</v>
      </c>
      <c r="AB319" s="23">
        <f t="shared" si="303"/>
        <v>0</v>
      </c>
      <c r="AC319" s="23">
        <f t="shared" si="303"/>
        <v>0</v>
      </c>
      <c r="AD319" s="23">
        <f t="shared" si="303"/>
        <v>0</v>
      </c>
      <c r="AE319" s="23">
        <f t="shared" si="303"/>
        <v>0</v>
      </c>
      <c r="AF319" s="59"/>
      <c r="AG319" s="15"/>
      <c r="AH319" s="15"/>
      <c r="AI319" s="1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</row>
    <row r="320" spans="1:62" ht="37.5" x14ac:dyDescent="0.3">
      <c r="A320" s="22" t="s">
        <v>30</v>
      </c>
      <c r="B320" s="23">
        <f t="shared" si="302"/>
        <v>0</v>
      </c>
      <c r="C320" s="23">
        <f t="shared" si="302"/>
        <v>0</v>
      </c>
      <c r="D320" s="23">
        <f t="shared" si="302"/>
        <v>0</v>
      </c>
      <c r="E320" s="23">
        <f t="shared" si="302"/>
        <v>0</v>
      </c>
      <c r="F320" s="24" t="e">
        <f>E320/B320*100</f>
        <v>#DIV/0!</v>
      </c>
      <c r="G320" s="24" t="e">
        <f>E320/C320*100</f>
        <v>#DIV/0!</v>
      </c>
      <c r="H320" s="23">
        <f t="shared" si="304"/>
        <v>0</v>
      </c>
      <c r="I320" s="23">
        <f t="shared" si="303"/>
        <v>0</v>
      </c>
      <c r="J320" s="23">
        <f t="shared" si="303"/>
        <v>0</v>
      </c>
      <c r="K320" s="23">
        <f t="shared" si="303"/>
        <v>0</v>
      </c>
      <c r="L320" s="23">
        <f t="shared" si="303"/>
        <v>0</v>
      </c>
      <c r="M320" s="23">
        <f t="shared" si="303"/>
        <v>0</v>
      </c>
      <c r="N320" s="23">
        <f t="shared" si="303"/>
        <v>0</v>
      </c>
      <c r="O320" s="23">
        <f t="shared" si="303"/>
        <v>0</v>
      </c>
      <c r="P320" s="23">
        <f t="shared" si="303"/>
        <v>0</v>
      </c>
      <c r="Q320" s="23">
        <f t="shared" si="303"/>
        <v>0</v>
      </c>
      <c r="R320" s="23">
        <f t="shared" si="303"/>
        <v>0</v>
      </c>
      <c r="S320" s="23">
        <f t="shared" si="303"/>
        <v>0</v>
      </c>
      <c r="T320" s="23">
        <f t="shared" si="303"/>
        <v>0</v>
      </c>
      <c r="U320" s="23">
        <f t="shared" si="303"/>
        <v>0</v>
      </c>
      <c r="V320" s="23">
        <f t="shared" si="303"/>
        <v>0</v>
      </c>
      <c r="W320" s="23">
        <f t="shared" si="303"/>
        <v>0</v>
      </c>
      <c r="X320" s="23">
        <f t="shared" si="303"/>
        <v>0</v>
      </c>
      <c r="Y320" s="23">
        <f t="shared" si="303"/>
        <v>0</v>
      </c>
      <c r="Z320" s="23">
        <f t="shared" si="303"/>
        <v>0</v>
      </c>
      <c r="AA320" s="23">
        <f t="shared" si="303"/>
        <v>0</v>
      </c>
      <c r="AB320" s="23">
        <f t="shared" si="303"/>
        <v>0</v>
      </c>
      <c r="AC320" s="23">
        <f t="shared" si="303"/>
        <v>0</v>
      </c>
      <c r="AD320" s="23">
        <f t="shared" si="303"/>
        <v>0</v>
      </c>
      <c r="AE320" s="23">
        <f t="shared" si="303"/>
        <v>0</v>
      </c>
      <c r="AF320" s="59"/>
      <c r="AG320" s="15"/>
      <c r="AH320" s="15"/>
      <c r="AI320" s="15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</row>
    <row r="321" spans="1:62" ht="18.75" x14ac:dyDescent="0.3">
      <c r="A321" s="22" t="s">
        <v>28</v>
      </c>
      <c r="B321" s="23">
        <f t="shared" si="302"/>
        <v>0</v>
      </c>
      <c r="C321" s="23">
        <f t="shared" si="302"/>
        <v>0</v>
      </c>
      <c r="D321" s="23">
        <f t="shared" si="302"/>
        <v>0</v>
      </c>
      <c r="E321" s="23">
        <f t="shared" si="302"/>
        <v>0</v>
      </c>
      <c r="F321" s="24" t="e">
        <f>E321/B321*100</f>
        <v>#DIV/0!</v>
      </c>
      <c r="G321" s="24" t="e">
        <f>E321/C321*100</f>
        <v>#DIV/0!</v>
      </c>
      <c r="H321" s="23">
        <f t="shared" si="304"/>
        <v>0</v>
      </c>
      <c r="I321" s="23">
        <f t="shared" si="303"/>
        <v>0</v>
      </c>
      <c r="J321" s="23">
        <f t="shared" si="303"/>
        <v>0</v>
      </c>
      <c r="K321" s="23">
        <f t="shared" si="303"/>
        <v>0</v>
      </c>
      <c r="L321" s="23">
        <f t="shared" si="303"/>
        <v>0</v>
      </c>
      <c r="M321" s="23">
        <f t="shared" si="303"/>
        <v>0</v>
      </c>
      <c r="N321" s="23">
        <f t="shared" si="303"/>
        <v>0</v>
      </c>
      <c r="O321" s="23">
        <f t="shared" si="303"/>
        <v>0</v>
      </c>
      <c r="P321" s="23">
        <f t="shared" si="303"/>
        <v>0</v>
      </c>
      <c r="Q321" s="23">
        <f t="shared" si="303"/>
        <v>0</v>
      </c>
      <c r="R321" s="23">
        <f t="shared" si="303"/>
        <v>0</v>
      </c>
      <c r="S321" s="23">
        <f t="shared" si="303"/>
        <v>0</v>
      </c>
      <c r="T321" s="23">
        <f t="shared" si="303"/>
        <v>0</v>
      </c>
      <c r="U321" s="23">
        <f t="shared" si="303"/>
        <v>0</v>
      </c>
      <c r="V321" s="23">
        <f t="shared" si="303"/>
        <v>0</v>
      </c>
      <c r="W321" s="23">
        <f t="shared" si="303"/>
        <v>0</v>
      </c>
      <c r="X321" s="23">
        <f t="shared" si="303"/>
        <v>0</v>
      </c>
      <c r="Y321" s="23">
        <f t="shared" si="303"/>
        <v>0</v>
      </c>
      <c r="Z321" s="23">
        <f t="shared" si="303"/>
        <v>0</v>
      </c>
      <c r="AA321" s="23">
        <f t="shared" si="303"/>
        <v>0</v>
      </c>
      <c r="AB321" s="23">
        <f t="shared" si="303"/>
        <v>0</v>
      </c>
      <c r="AC321" s="23">
        <f t="shared" si="303"/>
        <v>0</v>
      </c>
      <c r="AD321" s="23">
        <f t="shared" si="303"/>
        <v>0</v>
      </c>
      <c r="AE321" s="23">
        <f t="shared" si="303"/>
        <v>0</v>
      </c>
      <c r="AF321" s="59"/>
      <c r="AG321" s="15"/>
      <c r="AH321" s="15"/>
      <c r="AI321" s="15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</row>
    <row r="322" spans="1:62" ht="18.75" x14ac:dyDescent="0.3">
      <c r="A322" s="22" t="s">
        <v>29</v>
      </c>
      <c r="B322" s="23">
        <f t="shared" si="302"/>
        <v>0</v>
      </c>
      <c r="C322" s="23">
        <f t="shared" si="302"/>
        <v>0</v>
      </c>
      <c r="D322" s="23">
        <f t="shared" si="302"/>
        <v>0</v>
      </c>
      <c r="E322" s="23">
        <f t="shared" si="302"/>
        <v>0</v>
      </c>
      <c r="F322" s="24" t="e">
        <f t="shared" ref="F322" si="305">E322/B322*100</f>
        <v>#DIV/0!</v>
      </c>
      <c r="G322" s="24" t="e">
        <f t="shared" ref="G322" si="306">E322/C322*100</f>
        <v>#DIV/0!</v>
      </c>
      <c r="H322" s="23">
        <f t="shared" si="304"/>
        <v>0</v>
      </c>
      <c r="I322" s="23">
        <f t="shared" si="303"/>
        <v>0</v>
      </c>
      <c r="J322" s="23">
        <f t="shared" si="303"/>
        <v>0</v>
      </c>
      <c r="K322" s="23">
        <f t="shared" si="303"/>
        <v>0</v>
      </c>
      <c r="L322" s="23">
        <f t="shared" si="303"/>
        <v>0</v>
      </c>
      <c r="M322" s="23">
        <f t="shared" si="303"/>
        <v>0</v>
      </c>
      <c r="N322" s="23">
        <f t="shared" si="303"/>
        <v>0</v>
      </c>
      <c r="O322" s="23">
        <f t="shared" si="303"/>
        <v>0</v>
      </c>
      <c r="P322" s="23">
        <f t="shared" si="303"/>
        <v>0</v>
      </c>
      <c r="Q322" s="23">
        <f t="shared" si="303"/>
        <v>0</v>
      </c>
      <c r="R322" s="23">
        <f t="shared" si="303"/>
        <v>0</v>
      </c>
      <c r="S322" s="23">
        <f t="shared" si="303"/>
        <v>0</v>
      </c>
      <c r="T322" s="23">
        <f t="shared" si="303"/>
        <v>0</v>
      </c>
      <c r="U322" s="23">
        <f t="shared" si="303"/>
        <v>0</v>
      </c>
      <c r="V322" s="23">
        <f t="shared" si="303"/>
        <v>0</v>
      </c>
      <c r="W322" s="23">
        <f t="shared" si="303"/>
        <v>0</v>
      </c>
      <c r="X322" s="23">
        <f t="shared" si="303"/>
        <v>0</v>
      </c>
      <c r="Y322" s="23">
        <f t="shared" si="303"/>
        <v>0</v>
      </c>
      <c r="Z322" s="23">
        <f t="shared" si="303"/>
        <v>0</v>
      </c>
      <c r="AA322" s="23">
        <f t="shared" si="303"/>
        <v>0</v>
      </c>
      <c r="AB322" s="23">
        <f t="shared" si="303"/>
        <v>0</v>
      </c>
      <c r="AC322" s="23">
        <f t="shared" si="303"/>
        <v>0</v>
      </c>
      <c r="AD322" s="23">
        <f t="shared" si="303"/>
        <v>0</v>
      </c>
      <c r="AE322" s="23">
        <f t="shared" si="303"/>
        <v>0</v>
      </c>
      <c r="AF322" s="59"/>
      <c r="AG322" s="15"/>
      <c r="AH322" s="15"/>
      <c r="AI322" s="15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</row>
    <row r="323" spans="1:62" ht="18.75" x14ac:dyDescent="0.25">
      <c r="A323" s="127" t="s">
        <v>88</v>
      </c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9"/>
      <c r="AF323" s="127"/>
      <c r="AG323" s="128"/>
      <c r="AH323" s="128"/>
      <c r="AI323" s="128"/>
      <c r="AJ323" s="128"/>
      <c r="AK323" s="128"/>
      <c r="AL323" s="128"/>
      <c r="AM323" s="128"/>
      <c r="AN323" s="128"/>
      <c r="AO323" s="128"/>
      <c r="AP323" s="128"/>
      <c r="AQ323" s="128"/>
      <c r="AR323" s="128"/>
      <c r="AS323" s="128"/>
      <c r="AT323" s="128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8"/>
      <c r="BJ323" s="129"/>
    </row>
    <row r="324" spans="1:62" ht="18.75" x14ac:dyDescent="0.25">
      <c r="A324" s="60" t="s">
        <v>25</v>
      </c>
      <c r="B324" s="13">
        <f>B325+B326+B328+B329</f>
        <v>0</v>
      </c>
      <c r="C324" s="13">
        <f t="shared" ref="C324:E324" si="307">C325+C326+C328+C329</f>
        <v>0</v>
      </c>
      <c r="D324" s="13">
        <f t="shared" si="307"/>
        <v>0</v>
      </c>
      <c r="E324" s="13">
        <f t="shared" si="307"/>
        <v>0</v>
      </c>
      <c r="F324" s="21" t="e">
        <f t="shared" ref="F324:F329" si="308">E324/B324*100</f>
        <v>#DIV/0!</v>
      </c>
      <c r="G324" s="21" t="e">
        <f t="shared" ref="G324:G329" si="309">E324/C324*100</f>
        <v>#DIV/0!</v>
      </c>
      <c r="H324" s="13">
        <f t="shared" ref="H324:AE324" si="310">H325+H326+H328+H329</f>
        <v>0</v>
      </c>
      <c r="I324" s="13">
        <f t="shared" si="310"/>
        <v>0</v>
      </c>
      <c r="J324" s="13">
        <f t="shared" si="310"/>
        <v>0</v>
      </c>
      <c r="K324" s="13">
        <f t="shared" si="310"/>
        <v>0</v>
      </c>
      <c r="L324" s="13">
        <f t="shared" si="310"/>
        <v>0</v>
      </c>
      <c r="M324" s="13">
        <f t="shared" si="310"/>
        <v>0</v>
      </c>
      <c r="N324" s="13">
        <f t="shared" si="310"/>
        <v>0</v>
      </c>
      <c r="O324" s="13">
        <f t="shared" si="310"/>
        <v>0</v>
      </c>
      <c r="P324" s="13">
        <f t="shared" si="310"/>
        <v>0</v>
      </c>
      <c r="Q324" s="13">
        <f t="shared" si="310"/>
        <v>0</v>
      </c>
      <c r="R324" s="13">
        <f t="shared" si="310"/>
        <v>0</v>
      </c>
      <c r="S324" s="13">
        <f t="shared" si="310"/>
        <v>0</v>
      </c>
      <c r="T324" s="13">
        <f t="shared" si="310"/>
        <v>0</v>
      </c>
      <c r="U324" s="13">
        <f t="shared" si="310"/>
        <v>0</v>
      </c>
      <c r="V324" s="13">
        <f t="shared" si="310"/>
        <v>0</v>
      </c>
      <c r="W324" s="13">
        <f t="shared" si="310"/>
        <v>0</v>
      </c>
      <c r="X324" s="13">
        <f t="shared" si="310"/>
        <v>0</v>
      </c>
      <c r="Y324" s="13">
        <f t="shared" si="310"/>
        <v>0</v>
      </c>
      <c r="Z324" s="13">
        <f t="shared" si="310"/>
        <v>0</v>
      </c>
      <c r="AA324" s="13">
        <f t="shared" si="310"/>
        <v>0</v>
      </c>
      <c r="AB324" s="13">
        <f t="shared" si="310"/>
        <v>0</v>
      </c>
      <c r="AC324" s="13">
        <f t="shared" si="310"/>
        <v>0</v>
      </c>
      <c r="AD324" s="13">
        <f t="shared" si="310"/>
        <v>0</v>
      </c>
      <c r="AE324" s="13">
        <f t="shared" si="310"/>
        <v>0</v>
      </c>
      <c r="AF324" s="133"/>
      <c r="AG324" s="139"/>
      <c r="AH324" s="15"/>
      <c r="AI324" s="15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</row>
    <row r="325" spans="1:62" ht="18.75" x14ac:dyDescent="0.3">
      <c r="A325" s="22" t="s">
        <v>26</v>
      </c>
      <c r="B325" s="23">
        <f>H325+J325+L325+N325+P325+R325+T325+V325+X325+Z325+AB325+AD325</f>
        <v>0</v>
      </c>
      <c r="C325" s="23">
        <f t="shared" ref="C325:C326" si="311">I325+K325+M325+O325+Q325+S325+U325+W325+Y325+AA325+AC325+AE325</f>
        <v>0</v>
      </c>
      <c r="D325" s="23">
        <f>E325</f>
        <v>0</v>
      </c>
      <c r="E325" s="30">
        <f>M325+O325+Q325+S325+U325+W325+Y325+AA325+AC325+AE325</f>
        <v>0</v>
      </c>
      <c r="F325" s="24" t="e">
        <f t="shared" si="308"/>
        <v>#DIV/0!</v>
      </c>
      <c r="G325" s="24" t="e">
        <f t="shared" si="309"/>
        <v>#DIV/0!</v>
      </c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4"/>
      <c r="AG325" s="139"/>
      <c r="AH325" s="15"/>
      <c r="AI325" s="15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</row>
    <row r="326" spans="1:62" ht="18.75" x14ac:dyDescent="0.25">
      <c r="A326" s="61" t="s">
        <v>40</v>
      </c>
      <c r="B326" s="23">
        <f>H326+J326+L326+N326+P326+R326+T326+V326+X326+Z326+AB326+AD326</f>
        <v>0</v>
      </c>
      <c r="C326" s="23">
        <f t="shared" si="311"/>
        <v>0</v>
      </c>
      <c r="D326" s="23">
        <f>E326</f>
        <v>0</v>
      </c>
      <c r="E326" s="30">
        <f>I326+K326+M326+O326+Q326+S326+U326+W326+Y326+AA326+AC326+AE326</f>
        <v>0</v>
      </c>
      <c r="F326" s="24" t="e">
        <f t="shared" si="308"/>
        <v>#DIV/0!</v>
      </c>
      <c r="G326" s="24" t="e">
        <f t="shared" si="309"/>
        <v>#DIV/0!</v>
      </c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4"/>
      <c r="AG326" s="139"/>
      <c r="AH326" s="15"/>
      <c r="AI326" s="15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</row>
    <row r="327" spans="1:62" ht="37.5" x14ac:dyDescent="0.25">
      <c r="A327" s="61" t="s">
        <v>30</v>
      </c>
      <c r="B327" s="23">
        <f>H327+J327+L327+N327+P327+R327+T327+V327+X327+Z327+AB327+AD327</f>
        <v>0</v>
      </c>
      <c r="C327" s="30">
        <f t="shared" ref="C327:C328" si="312">H327</f>
        <v>0</v>
      </c>
      <c r="D327" s="23">
        <f>E327</f>
        <v>0</v>
      </c>
      <c r="E327" s="30">
        <f>I327+K327+M327+O327+Q327+S327+U327+W327+Y327+AA327+AC327+AE327</f>
        <v>0</v>
      </c>
      <c r="F327" s="24" t="e">
        <f t="shared" si="308"/>
        <v>#DIV/0!</v>
      </c>
      <c r="G327" s="24" t="e">
        <f t="shared" si="309"/>
        <v>#DIV/0!</v>
      </c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4"/>
      <c r="AG327" s="139"/>
      <c r="AH327" s="15"/>
      <c r="AI327" s="15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</row>
    <row r="328" spans="1:62" ht="18.75" x14ac:dyDescent="0.25">
      <c r="A328" s="61" t="s">
        <v>28</v>
      </c>
      <c r="B328" s="23">
        <f>H328+J328+L328+N328+P328+R328+T328+V328+X328+Z328+AB328+AD328</f>
        <v>0</v>
      </c>
      <c r="C328" s="30">
        <f t="shared" si="312"/>
        <v>0</v>
      </c>
      <c r="D328" s="23">
        <f>E328</f>
        <v>0</v>
      </c>
      <c r="E328" s="30">
        <f>M328+O328+Q328+S328+U328+W328+Y328+AA328+AC328+AE328</f>
        <v>0</v>
      </c>
      <c r="F328" s="24" t="e">
        <f t="shared" si="308"/>
        <v>#DIV/0!</v>
      </c>
      <c r="G328" s="24" t="e">
        <f t="shared" si="309"/>
        <v>#DIV/0!</v>
      </c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4"/>
      <c r="AG328" s="139"/>
      <c r="AH328" s="15"/>
      <c r="AI328" s="15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</row>
    <row r="329" spans="1:62" ht="74.25" customHeight="1" x14ac:dyDescent="0.25">
      <c r="A329" s="61" t="s">
        <v>29</v>
      </c>
      <c r="B329" s="23">
        <f>H329+J329+L329+N329+P329+R329+T329+V329+X329+Z329+AB329+AD329</f>
        <v>0</v>
      </c>
      <c r="C329" s="23">
        <f t="shared" ref="C329:E329" si="313">I329+K329+M329+O329+Q329+S329+U329+W329+Y329+AA329+AC329+AE329</f>
        <v>0</v>
      </c>
      <c r="D329" s="23">
        <f t="shared" si="313"/>
        <v>0</v>
      </c>
      <c r="E329" s="23">
        <f t="shared" si="313"/>
        <v>0</v>
      </c>
      <c r="F329" s="24" t="e">
        <f t="shared" si="308"/>
        <v>#DIV/0!</v>
      </c>
      <c r="G329" s="24" t="e">
        <f t="shared" si="309"/>
        <v>#DIV/0!</v>
      </c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5"/>
      <c r="AG329" s="139"/>
      <c r="AH329" s="15"/>
      <c r="AI329" s="15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</row>
    <row r="330" spans="1:62" ht="56.25" x14ac:dyDescent="0.25">
      <c r="A330" s="56" t="s">
        <v>41</v>
      </c>
      <c r="B330" s="71"/>
      <c r="C330" s="71"/>
      <c r="D330" s="71"/>
      <c r="E330" s="71"/>
      <c r="F330" s="50"/>
      <c r="G330" s="5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44"/>
      <c r="AG330" s="15"/>
      <c r="AH330" s="15"/>
      <c r="AI330" s="15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</row>
    <row r="331" spans="1:62" ht="18.75" x14ac:dyDescent="0.3">
      <c r="A331" s="19" t="s">
        <v>25</v>
      </c>
      <c r="B331" s="13">
        <f>B332+B333+B335+B336</f>
        <v>628413.4</v>
      </c>
      <c r="C331" s="13">
        <f>C332+C333+C335+C336</f>
        <v>50512.1</v>
      </c>
      <c r="D331" s="13">
        <f t="shared" ref="D331" si="314">D332+D333+D335+D336</f>
        <v>43397.9</v>
      </c>
      <c r="E331" s="13">
        <f>E332+E333+E335+E336</f>
        <v>43397.9</v>
      </c>
      <c r="F331" s="21">
        <f>E331/B331*100</f>
        <v>6.9059475816397295</v>
      </c>
      <c r="G331" s="21">
        <f>E331/C331*100</f>
        <v>85.915849865675753</v>
      </c>
      <c r="H331" s="13">
        <f>H332+H333+H335+H336</f>
        <v>21353.200000000004</v>
      </c>
      <c r="I331" s="13">
        <f t="shared" ref="I331:AE331" si="315">I332+I333+I335+I336</f>
        <v>18560.900000000001</v>
      </c>
      <c r="J331" s="13">
        <f t="shared" si="315"/>
        <v>29158.9</v>
      </c>
      <c r="K331" s="13">
        <f t="shared" si="315"/>
        <v>24837</v>
      </c>
      <c r="L331" s="13">
        <f t="shared" si="315"/>
        <v>27727.9</v>
      </c>
      <c r="M331" s="13">
        <f t="shared" si="315"/>
        <v>0</v>
      </c>
      <c r="N331" s="13">
        <f t="shared" si="315"/>
        <v>28316.400000000001</v>
      </c>
      <c r="O331" s="13">
        <f t="shared" si="315"/>
        <v>0</v>
      </c>
      <c r="P331" s="13">
        <f t="shared" si="315"/>
        <v>29673.899999999998</v>
      </c>
      <c r="Q331" s="13">
        <f t="shared" si="315"/>
        <v>0</v>
      </c>
      <c r="R331" s="13">
        <f t="shared" si="315"/>
        <v>20681.500000000004</v>
      </c>
      <c r="S331" s="13">
        <f t="shared" si="315"/>
        <v>0</v>
      </c>
      <c r="T331" s="13">
        <f t="shared" si="315"/>
        <v>4594.1000000000004</v>
      </c>
      <c r="U331" s="13">
        <f t="shared" si="315"/>
        <v>0</v>
      </c>
      <c r="V331" s="13">
        <f t="shared" si="315"/>
        <v>44205.599999999999</v>
      </c>
      <c r="W331" s="13">
        <f t="shared" si="315"/>
        <v>0</v>
      </c>
      <c r="X331" s="13">
        <f t="shared" si="315"/>
        <v>33115.599999999999</v>
      </c>
      <c r="Y331" s="13">
        <f t="shared" si="315"/>
        <v>0</v>
      </c>
      <c r="Z331" s="13">
        <f t="shared" si="315"/>
        <v>27755.500000000004</v>
      </c>
      <c r="AA331" s="13">
        <f t="shared" si="315"/>
        <v>0</v>
      </c>
      <c r="AB331" s="13">
        <f t="shared" si="315"/>
        <v>34896.800000000003</v>
      </c>
      <c r="AC331" s="13">
        <f t="shared" si="315"/>
        <v>0</v>
      </c>
      <c r="AD331" s="13">
        <f t="shared" si="315"/>
        <v>326934</v>
      </c>
      <c r="AE331" s="13">
        <f t="shared" si="315"/>
        <v>0</v>
      </c>
      <c r="AF331" s="44"/>
      <c r="AG331" s="15"/>
      <c r="AH331" s="15"/>
      <c r="AI331" s="15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</row>
    <row r="332" spans="1:62" ht="18.75" x14ac:dyDescent="0.3">
      <c r="A332" s="19" t="s">
        <v>26</v>
      </c>
      <c r="B332" s="53">
        <f t="shared" ref="B332:E333" si="316">B318+B298+B274+B259</f>
        <v>436231.5</v>
      </c>
      <c r="C332" s="53">
        <f t="shared" si="316"/>
        <v>28715.599999999999</v>
      </c>
      <c r="D332" s="53">
        <f t="shared" si="316"/>
        <v>25343.1</v>
      </c>
      <c r="E332" s="53">
        <f t="shared" si="316"/>
        <v>25343.1</v>
      </c>
      <c r="F332" s="21">
        <f>E332/B332*100</f>
        <v>5.8095529552542624</v>
      </c>
      <c r="G332" s="21">
        <f>E332/C332*100</f>
        <v>88.255512683001569</v>
      </c>
      <c r="H332" s="53">
        <f t="shared" ref="H332:AE333" si="317">H318+H298+H274+H259</f>
        <v>11867.6</v>
      </c>
      <c r="I332" s="53">
        <f t="shared" si="317"/>
        <v>10733.7</v>
      </c>
      <c r="J332" s="53">
        <f t="shared" si="317"/>
        <v>16848</v>
      </c>
      <c r="K332" s="53">
        <f t="shared" si="317"/>
        <v>14609.4</v>
      </c>
      <c r="L332" s="53">
        <f t="shared" si="317"/>
        <v>15995</v>
      </c>
      <c r="M332" s="53">
        <f t="shared" si="317"/>
        <v>0</v>
      </c>
      <c r="N332" s="53">
        <f t="shared" si="317"/>
        <v>15800</v>
      </c>
      <c r="O332" s="53">
        <f t="shared" si="317"/>
        <v>0</v>
      </c>
      <c r="P332" s="53">
        <f t="shared" si="317"/>
        <v>14691</v>
      </c>
      <c r="Q332" s="53">
        <f t="shared" si="317"/>
        <v>0</v>
      </c>
      <c r="R332" s="53">
        <f t="shared" si="317"/>
        <v>9518.1</v>
      </c>
      <c r="S332" s="53">
        <f t="shared" si="317"/>
        <v>0</v>
      </c>
      <c r="T332" s="53">
        <f t="shared" si="317"/>
        <v>0</v>
      </c>
      <c r="U332" s="53">
        <f t="shared" si="317"/>
        <v>0</v>
      </c>
      <c r="V332" s="53">
        <f t="shared" si="317"/>
        <v>0</v>
      </c>
      <c r="W332" s="53">
        <f t="shared" si="317"/>
        <v>0</v>
      </c>
      <c r="X332" s="53">
        <f t="shared" si="317"/>
        <v>24360.2</v>
      </c>
      <c r="Y332" s="53">
        <f t="shared" si="317"/>
        <v>0</v>
      </c>
      <c r="Z332" s="53">
        <f t="shared" si="317"/>
        <v>15714.7</v>
      </c>
      <c r="AA332" s="53">
        <f t="shared" si="317"/>
        <v>0</v>
      </c>
      <c r="AB332" s="53">
        <f t="shared" si="317"/>
        <v>25287</v>
      </c>
      <c r="AC332" s="53">
        <f t="shared" si="317"/>
        <v>0</v>
      </c>
      <c r="AD332" s="53">
        <f t="shared" si="317"/>
        <v>286149.89999999997</v>
      </c>
      <c r="AE332" s="53">
        <f t="shared" si="317"/>
        <v>0</v>
      </c>
      <c r="AF332" s="44"/>
      <c r="AG332" s="15"/>
      <c r="AH332" s="15"/>
      <c r="AI332" s="15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</row>
    <row r="333" spans="1:62" ht="18.75" x14ac:dyDescent="0.3">
      <c r="A333" s="19" t="s">
        <v>27</v>
      </c>
      <c r="B333" s="53">
        <f t="shared" si="316"/>
        <v>167376</v>
      </c>
      <c r="C333" s="53">
        <f t="shared" si="316"/>
        <v>17300.400000000001</v>
      </c>
      <c r="D333" s="53">
        <f t="shared" si="316"/>
        <v>16318</v>
      </c>
      <c r="E333" s="53">
        <f t="shared" si="316"/>
        <v>16318</v>
      </c>
      <c r="F333" s="21">
        <f>E333/B333*100</f>
        <v>9.7493069496224063</v>
      </c>
      <c r="G333" s="21">
        <f>E333/C333*100</f>
        <v>94.321518577605133</v>
      </c>
      <c r="H333" s="53">
        <f t="shared" si="317"/>
        <v>7935.2000000000007</v>
      </c>
      <c r="I333" s="53">
        <f t="shared" si="317"/>
        <v>7204.5</v>
      </c>
      <c r="J333" s="53">
        <f t="shared" si="317"/>
        <v>9365.2000000000007</v>
      </c>
      <c r="K333" s="53">
        <f t="shared" si="317"/>
        <v>9113.5</v>
      </c>
      <c r="L333" s="53">
        <f t="shared" si="317"/>
        <v>8787.2000000000007</v>
      </c>
      <c r="M333" s="53">
        <f t="shared" si="317"/>
        <v>0</v>
      </c>
      <c r="N333" s="53">
        <f t="shared" si="317"/>
        <v>9570.7000000000007</v>
      </c>
      <c r="O333" s="53">
        <f t="shared" si="317"/>
        <v>0</v>
      </c>
      <c r="P333" s="53">
        <f t="shared" si="317"/>
        <v>12657.3</v>
      </c>
      <c r="Q333" s="53">
        <f t="shared" si="317"/>
        <v>0</v>
      </c>
      <c r="R333" s="53">
        <f t="shared" si="317"/>
        <v>10388.200000000001</v>
      </c>
      <c r="S333" s="53">
        <f t="shared" si="317"/>
        <v>0</v>
      </c>
      <c r="T333" s="53">
        <f t="shared" si="317"/>
        <v>4594.1000000000004</v>
      </c>
      <c r="U333" s="53">
        <f t="shared" si="317"/>
        <v>0</v>
      </c>
      <c r="V333" s="53">
        <f t="shared" si="317"/>
        <v>44205.599999999999</v>
      </c>
      <c r="W333" s="53">
        <f t="shared" si="317"/>
        <v>0</v>
      </c>
      <c r="X333" s="53">
        <f t="shared" si="317"/>
        <v>7050</v>
      </c>
      <c r="Y333" s="53">
        <f t="shared" si="317"/>
        <v>0</v>
      </c>
      <c r="Z333" s="53">
        <f t="shared" si="317"/>
        <v>9095.1</v>
      </c>
      <c r="AA333" s="53">
        <f t="shared" si="317"/>
        <v>0</v>
      </c>
      <c r="AB333" s="53">
        <f t="shared" si="317"/>
        <v>6974.2</v>
      </c>
      <c r="AC333" s="53">
        <f t="shared" si="317"/>
        <v>0</v>
      </c>
      <c r="AD333" s="53">
        <f t="shared" si="317"/>
        <v>36753.199999999997</v>
      </c>
      <c r="AE333" s="53">
        <f t="shared" si="317"/>
        <v>0</v>
      </c>
      <c r="AF333" s="44"/>
      <c r="AG333" s="15"/>
      <c r="AH333" s="15"/>
      <c r="AI333" s="15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</row>
    <row r="334" spans="1:62" ht="37.5" x14ac:dyDescent="0.3">
      <c r="A334" s="19" t="s">
        <v>30</v>
      </c>
      <c r="B334" s="53">
        <f t="shared" ref="B334:E334" si="318">B320+B300</f>
        <v>1323.8</v>
      </c>
      <c r="C334" s="53">
        <f t="shared" si="318"/>
        <v>239.89999999999998</v>
      </c>
      <c r="D334" s="53">
        <f t="shared" si="318"/>
        <v>92.7</v>
      </c>
      <c r="E334" s="53">
        <f t="shared" si="318"/>
        <v>92.7</v>
      </c>
      <c r="F334" s="21">
        <f t="shared" ref="F334:F336" si="319">E334/B334*100</f>
        <v>7.0025683638011786</v>
      </c>
      <c r="G334" s="21">
        <f t="shared" ref="G334:G336" si="320">E334/C334*100</f>
        <v>38.641100458524392</v>
      </c>
      <c r="H334" s="53">
        <f>H320+H300</f>
        <v>82.7</v>
      </c>
      <c r="I334" s="53">
        <f t="shared" ref="I334:AE334" si="321">I320+I300</f>
        <v>33.200000000000003</v>
      </c>
      <c r="J334" s="53">
        <f t="shared" si="321"/>
        <v>157.19999999999999</v>
      </c>
      <c r="K334" s="53">
        <f t="shared" si="321"/>
        <v>59.5</v>
      </c>
      <c r="L334" s="53">
        <f t="shared" si="321"/>
        <v>157.19999999999999</v>
      </c>
      <c r="M334" s="53">
        <f t="shared" si="321"/>
        <v>0</v>
      </c>
      <c r="N334" s="53">
        <f t="shared" si="321"/>
        <v>157.19999999999999</v>
      </c>
      <c r="O334" s="53">
        <f t="shared" si="321"/>
        <v>0</v>
      </c>
      <c r="P334" s="53">
        <f t="shared" si="321"/>
        <v>124.1</v>
      </c>
      <c r="Q334" s="53">
        <f t="shared" si="321"/>
        <v>0</v>
      </c>
      <c r="R334" s="53">
        <f t="shared" si="321"/>
        <v>41.4</v>
      </c>
      <c r="S334" s="53">
        <f t="shared" si="321"/>
        <v>0</v>
      </c>
      <c r="T334" s="53">
        <f t="shared" si="321"/>
        <v>0</v>
      </c>
      <c r="U334" s="53">
        <f t="shared" si="321"/>
        <v>0</v>
      </c>
      <c r="V334" s="53">
        <f t="shared" si="321"/>
        <v>0</v>
      </c>
      <c r="W334" s="53">
        <f t="shared" si="321"/>
        <v>0</v>
      </c>
      <c r="X334" s="53">
        <f t="shared" si="321"/>
        <v>91</v>
      </c>
      <c r="Y334" s="53">
        <f t="shared" si="321"/>
        <v>0</v>
      </c>
      <c r="Z334" s="53">
        <f t="shared" si="321"/>
        <v>157.19999999999999</v>
      </c>
      <c r="AA334" s="53">
        <f t="shared" si="321"/>
        <v>0</v>
      </c>
      <c r="AB334" s="53">
        <f t="shared" si="321"/>
        <v>140.69999999999999</v>
      </c>
      <c r="AC334" s="53">
        <f t="shared" si="321"/>
        <v>0</v>
      </c>
      <c r="AD334" s="53">
        <f t="shared" si="321"/>
        <v>215.1</v>
      </c>
      <c r="AE334" s="53">
        <f t="shared" si="321"/>
        <v>0</v>
      </c>
      <c r="AF334" s="44"/>
      <c r="AG334" s="15"/>
      <c r="AH334" s="15"/>
      <c r="AI334" s="15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</row>
    <row r="335" spans="1:62" ht="18.75" x14ac:dyDescent="0.3">
      <c r="A335" s="19" t="s">
        <v>28</v>
      </c>
      <c r="B335" s="53">
        <f t="shared" ref="B335:E336" si="322">B321+B301+B276</f>
        <v>24805.9</v>
      </c>
      <c r="C335" s="53">
        <f t="shared" si="322"/>
        <v>4496.1000000000004</v>
      </c>
      <c r="D335" s="53">
        <f t="shared" si="322"/>
        <v>1736.8</v>
      </c>
      <c r="E335" s="53">
        <f t="shared" si="322"/>
        <v>1736.8</v>
      </c>
      <c r="F335" s="21">
        <f t="shared" si="319"/>
        <v>7.0015601127151186</v>
      </c>
      <c r="G335" s="21">
        <f t="shared" si="320"/>
        <v>38.629034051733719</v>
      </c>
      <c r="H335" s="53">
        <f>H321+H301+H276</f>
        <v>1550.4</v>
      </c>
      <c r="I335" s="53">
        <f t="shared" ref="I335:AE336" si="323">I321+I301+I276</f>
        <v>622.70000000000005</v>
      </c>
      <c r="J335" s="53">
        <f t="shared" si="323"/>
        <v>2945.7</v>
      </c>
      <c r="K335" s="53">
        <f t="shared" si="323"/>
        <v>1114.0999999999999</v>
      </c>
      <c r="L335" s="53">
        <f t="shared" si="323"/>
        <v>2945.7</v>
      </c>
      <c r="M335" s="53">
        <f t="shared" si="323"/>
        <v>0</v>
      </c>
      <c r="N335" s="53">
        <f t="shared" si="323"/>
        <v>2945.7</v>
      </c>
      <c r="O335" s="53">
        <f t="shared" si="323"/>
        <v>0</v>
      </c>
      <c r="P335" s="53">
        <f t="shared" si="323"/>
        <v>2325.6</v>
      </c>
      <c r="Q335" s="53">
        <f t="shared" si="323"/>
        <v>0</v>
      </c>
      <c r="R335" s="53">
        <f t="shared" si="323"/>
        <v>775.2</v>
      </c>
      <c r="S335" s="53">
        <f t="shared" si="323"/>
        <v>0</v>
      </c>
      <c r="T335" s="53">
        <f t="shared" si="323"/>
        <v>0</v>
      </c>
      <c r="U335" s="53">
        <f t="shared" si="323"/>
        <v>0</v>
      </c>
      <c r="V335" s="53">
        <f t="shared" si="323"/>
        <v>0</v>
      </c>
      <c r="W335" s="53">
        <f t="shared" si="323"/>
        <v>0</v>
      </c>
      <c r="X335" s="53">
        <f t="shared" si="323"/>
        <v>1705.4</v>
      </c>
      <c r="Y335" s="53">
        <f t="shared" si="323"/>
        <v>0</v>
      </c>
      <c r="Z335" s="53">
        <f t="shared" si="323"/>
        <v>2945.7</v>
      </c>
      <c r="AA335" s="53">
        <f t="shared" si="323"/>
        <v>0</v>
      </c>
      <c r="AB335" s="53">
        <f t="shared" si="323"/>
        <v>2635.6</v>
      </c>
      <c r="AC335" s="53">
        <f t="shared" si="323"/>
        <v>0</v>
      </c>
      <c r="AD335" s="53">
        <f t="shared" si="323"/>
        <v>4030.9</v>
      </c>
      <c r="AE335" s="53">
        <f t="shared" si="323"/>
        <v>0</v>
      </c>
      <c r="AF335" s="44"/>
      <c r="AG335" s="15"/>
      <c r="AH335" s="15"/>
      <c r="AI335" s="15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</row>
    <row r="336" spans="1:62" ht="18.75" x14ac:dyDescent="0.3">
      <c r="A336" s="19" t="s">
        <v>29</v>
      </c>
      <c r="B336" s="53">
        <f t="shared" si="322"/>
        <v>0</v>
      </c>
      <c r="C336" s="53">
        <f t="shared" si="322"/>
        <v>0</v>
      </c>
      <c r="D336" s="53">
        <f t="shared" si="322"/>
        <v>0</v>
      </c>
      <c r="E336" s="53">
        <f t="shared" si="322"/>
        <v>0</v>
      </c>
      <c r="F336" s="21" t="e">
        <f t="shared" si="319"/>
        <v>#DIV/0!</v>
      </c>
      <c r="G336" s="21" t="e">
        <f t="shared" si="320"/>
        <v>#DIV/0!</v>
      </c>
      <c r="H336" s="53">
        <f>H322+H302+H277</f>
        <v>0</v>
      </c>
      <c r="I336" s="53">
        <f t="shared" si="323"/>
        <v>0</v>
      </c>
      <c r="J336" s="53">
        <f t="shared" si="323"/>
        <v>0</v>
      </c>
      <c r="K336" s="53">
        <f t="shared" si="323"/>
        <v>0</v>
      </c>
      <c r="L336" s="53">
        <f t="shared" si="323"/>
        <v>0</v>
      </c>
      <c r="M336" s="53">
        <f t="shared" si="323"/>
        <v>0</v>
      </c>
      <c r="N336" s="53">
        <f t="shared" si="323"/>
        <v>0</v>
      </c>
      <c r="O336" s="53">
        <f t="shared" si="323"/>
        <v>0</v>
      </c>
      <c r="P336" s="53">
        <f t="shared" si="323"/>
        <v>0</v>
      </c>
      <c r="Q336" s="53">
        <f t="shared" si="323"/>
        <v>0</v>
      </c>
      <c r="R336" s="53">
        <f t="shared" si="323"/>
        <v>0</v>
      </c>
      <c r="S336" s="53">
        <f t="shared" si="323"/>
        <v>0</v>
      </c>
      <c r="T336" s="53">
        <f t="shared" si="323"/>
        <v>0</v>
      </c>
      <c r="U336" s="53">
        <f t="shared" si="323"/>
        <v>0</v>
      </c>
      <c r="V336" s="53">
        <f t="shared" si="323"/>
        <v>0</v>
      </c>
      <c r="W336" s="53">
        <f t="shared" si="323"/>
        <v>0</v>
      </c>
      <c r="X336" s="53">
        <f t="shared" si="323"/>
        <v>0</v>
      </c>
      <c r="Y336" s="53">
        <f t="shared" si="323"/>
        <v>0</v>
      </c>
      <c r="Z336" s="53">
        <f t="shared" si="323"/>
        <v>0</v>
      </c>
      <c r="AA336" s="53">
        <f t="shared" si="323"/>
        <v>0</v>
      </c>
      <c r="AB336" s="53">
        <f t="shared" si="323"/>
        <v>0</v>
      </c>
      <c r="AC336" s="53">
        <f t="shared" si="323"/>
        <v>0</v>
      </c>
      <c r="AD336" s="53">
        <f t="shared" si="323"/>
        <v>0</v>
      </c>
      <c r="AE336" s="53">
        <f t="shared" si="323"/>
        <v>0</v>
      </c>
      <c r="AF336" s="44"/>
      <c r="AG336" s="15"/>
      <c r="AH336" s="15"/>
      <c r="AI336" s="15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</row>
    <row r="337" spans="1:62" ht="18.75" x14ac:dyDescent="0.3">
      <c r="A337" s="97" t="s">
        <v>116</v>
      </c>
      <c r="B337" s="98"/>
      <c r="C337" s="98"/>
      <c r="D337" s="98"/>
      <c r="E337" s="98"/>
      <c r="F337" s="99"/>
      <c r="G337" s="99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100"/>
      <c r="AG337" s="15"/>
      <c r="AH337" s="15"/>
      <c r="AI337" s="15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</row>
    <row r="338" spans="1:62" ht="18.75" x14ac:dyDescent="0.3">
      <c r="A338" s="101" t="s">
        <v>106</v>
      </c>
      <c r="B338" s="98">
        <f>B339+B340+B341+B342</f>
        <v>0</v>
      </c>
      <c r="C338" s="98">
        <f>C339+C340+C341+C342</f>
        <v>0</v>
      </c>
      <c r="D338" s="98">
        <f t="shared" ref="D338:E338" si="324">D339+D340+D341+D342</f>
        <v>0</v>
      </c>
      <c r="E338" s="98">
        <f t="shared" si="324"/>
        <v>0</v>
      </c>
      <c r="F338" s="99" t="e">
        <f>E338/B338*100</f>
        <v>#DIV/0!</v>
      </c>
      <c r="G338" s="99" t="e">
        <f>E338/C338*100</f>
        <v>#DIV/0!</v>
      </c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100"/>
      <c r="AG338" s="15"/>
      <c r="AH338" s="15"/>
      <c r="AI338" s="15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</row>
    <row r="339" spans="1:62" ht="18.75" x14ac:dyDescent="0.3">
      <c r="A339" s="101" t="s">
        <v>28</v>
      </c>
      <c r="B339" s="92"/>
      <c r="C339" s="92"/>
      <c r="D339" s="92"/>
      <c r="E339" s="92"/>
      <c r="F339" s="25" t="e">
        <f t="shared" ref="F339:F342" si="325">E339/B339*100</f>
        <v>#DIV/0!</v>
      </c>
      <c r="G339" s="25" t="e">
        <f t="shared" ref="G339:G342" si="326">E339/C339*100</f>
        <v>#DIV/0!</v>
      </c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44"/>
      <c r="AG339" s="15"/>
      <c r="AH339" s="15"/>
      <c r="AI339" s="15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</row>
    <row r="340" spans="1:62" ht="18.75" x14ac:dyDescent="0.3">
      <c r="A340" s="101" t="s">
        <v>26</v>
      </c>
      <c r="B340" s="92"/>
      <c r="C340" s="92"/>
      <c r="D340" s="92"/>
      <c r="E340" s="92"/>
      <c r="F340" s="25" t="e">
        <f t="shared" si="325"/>
        <v>#DIV/0!</v>
      </c>
      <c r="G340" s="25" t="e">
        <f t="shared" si="326"/>
        <v>#DIV/0!</v>
      </c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44"/>
      <c r="AG340" s="15"/>
      <c r="AH340" s="15"/>
      <c r="AI340" s="15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</row>
    <row r="341" spans="1:62" ht="18.75" x14ac:dyDescent="0.3">
      <c r="A341" s="101" t="s">
        <v>27</v>
      </c>
      <c r="B341" s="92"/>
      <c r="C341" s="92"/>
      <c r="D341" s="92"/>
      <c r="E341" s="92"/>
      <c r="F341" s="25" t="e">
        <f t="shared" si="325"/>
        <v>#DIV/0!</v>
      </c>
      <c r="G341" s="25" t="e">
        <f t="shared" si="326"/>
        <v>#DIV/0!</v>
      </c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44"/>
      <c r="AG341" s="15"/>
      <c r="AH341" s="15"/>
      <c r="AI341" s="15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</row>
    <row r="342" spans="1:62" ht="18.75" x14ac:dyDescent="0.3">
      <c r="A342" s="101" t="s">
        <v>107</v>
      </c>
      <c r="B342" s="92"/>
      <c r="C342" s="92"/>
      <c r="D342" s="92"/>
      <c r="E342" s="92"/>
      <c r="F342" s="25" t="e">
        <f t="shared" si="325"/>
        <v>#DIV/0!</v>
      </c>
      <c r="G342" s="25" t="e">
        <f t="shared" si="326"/>
        <v>#DIV/0!</v>
      </c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44"/>
      <c r="AG342" s="15"/>
      <c r="AH342" s="15"/>
      <c r="AI342" s="15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</row>
    <row r="343" spans="1:62" ht="18.75" x14ac:dyDescent="0.3">
      <c r="A343" s="102" t="s">
        <v>117</v>
      </c>
      <c r="B343" s="103"/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5"/>
      <c r="AE343" s="106"/>
      <c r="AF343" s="107"/>
      <c r="AG343" s="15"/>
      <c r="AH343" s="15"/>
      <c r="AI343" s="15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</row>
    <row r="344" spans="1:62" ht="18.75" x14ac:dyDescent="0.3">
      <c r="A344" s="102" t="s">
        <v>106</v>
      </c>
      <c r="B344" s="106">
        <f>B345+B346+B347+B348</f>
        <v>0</v>
      </c>
      <c r="C344" s="106">
        <f t="shared" ref="C344:E344" si="327">C345+C346+C347+C348</f>
        <v>0</v>
      </c>
      <c r="D344" s="106">
        <f t="shared" si="327"/>
        <v>0</v>
      </c>
      <c r="E344" s="106">
        <f t="shared" si="327"/>
        <v>0</v>
      </c>
      <c r="F344" s="108" t="e">
        <f>E344/B344*100</f>
        <v>#DIV/0!</v>
      </c>
      <c r="G344" s="108" t="e">
        <f>E344/C344*100</f>
        <v>#DIV/0!</v>
      </c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7"/>
      <c r="AG344" s="15"/>
      <c r="AH344" s="15"/>
      <c r="AI344" s="15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</row>
    <row r="345" spans="1:62" ht="18.75" x14ac:dyDescent="0.3">
      <c r="A345" s="102" t="s">
        <v>28</v>
      </c>
      <c r="B345" s="92"/>
      <c r="C345" s="92"/>
      <c r="D345" s="92"/>
      <c r="E345" s="92"/>
      <c r="F345" s="25" t="e">
        <f t="shared" ref="F345:F348" si="328">E345/B345*100</f>
        <v>#DIV/0!</v>
      </c>
      <c r="G345" s="25" t="e">
        <f t="shared" ref="G345:G348" si="329">E345/C345*100</f>
        <v>#DIV/0!</v>
      </c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44"/>
      <c r="AG345" s="15"/>
      <c r="AH345" s="15"/>
      <c r="AI345" s="15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</row>
    <row r="346" spans="1:62" ht="18.75" x14ac:dyDescent="0.3">
      <c r="A346" s="102" t="s">
        <v>26</v>
      </c>
      <c r="B346" s="92"/>
      <c r="C346" s="92"/>
      <c r="D346" s="92"/>
      <c r="E346" s="92"/>
      <c r="F346" s="25" t="e">
        <f t="shared" si="328"/>
        <v>#DIV/0!</v>
      </c>
      <c r="G346" s="25" t="e">
        <f t="shared" si="329"/>
        <v>#DIV/0!</v>
      </c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44"/>
      <c r="AG346" s="15"/>
      <c r="AH346" s="15"/>
      <c r="AI346" s="15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</row>
    <row r="347" spans="1:62" ht="18.75" x14ac:dyDescent="0.3">
      <c r="A347" s="102" t="s">
        <v>27</v>
      </c>
      <c r="B347" s="92"/>
      <c r="C347" s="92"/>
      <c r="D347" s="92"/>
      <c r="E347" s="92"/>
      <c r="F347" s="25" t="e">
        <f t="shared" si="328"/>
        <v>#DIV/0!</v>
      </c>
      <c r="G347" s="25" t="e">
        <f t="shared" si="329"/>
        <v>#DIV/0!</v>
      </c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44"/>
      <c r="AG347" s="15"/>
      <c r="AH347" s="15"/>
      <c r="AI347" s="15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</row>
    <row r="348" spans="1:62" ht="18.75" x14ac:dyDescent="0.3">
      <c r="A348" s="102" t="s">
        <v>107</v>
      </c>
      <c r="B348" s="92"/>
      <c r="C348" s="92"/>
      <c r="D348" s="92"/>
      <c r="E348" s="92"/>
      <c r="F348" s="25" t="e">
        <f t="shared" si="328"/>
        <v>#DIV/0!</v>
      </c>
      <c r="G348" s="25" t="e">
        <f t="shared" si="329"/>
        <v>#DIV/0!</v>
      </c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44"/>
      <c r="AG348" s="15"/>
      <c r="AH348" s="15"/>
      <c r="AI348" s="15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</row>
    <row r="349" spans="1:62" ht="56.25" x14ac:dyDescent="0.3">
      <c r="A349" s="101" t="s">
        <v>118</v>
      </c>
      <c r="B349" s="98"/>
      <c r="C349" s="98"/>
      <c r="D349" s="98"/>
      <c r="E349" s="98"/>
      <c r="F349" s="111"/>
      <c r="G349" s="111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100"/>
      <c r="AG349" s="15"/>
      <c r="AH349" s="15"/>
      <c r="AI349" s="15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</row>
    <row r="350" spans="1:62" ht="18.75" x14ac:dyDescent="0.3">
      <c r="A350" s="101" t="s">
        <v>106</v>
      </c>
      <c r="B350" s="98">
        <f>B351+B352+B353+B354</f>
        <v>0</v>
      </c>
      <c r="C350" s="98">
        <f>C351+C352+C353+C354</f>
        <v>0</v>
      </c>
      <c r="D350" s="98">
        <f t="shared" ref="D350:E350" si="330">D351+D352+D353+D354</f>
        <v>0</v>
      </c>
      <c r="E350" s="98">
        <f t="shared" si="330"/>
        <v>0</v>
      </c>
      <c r="F350" s="99" t="e">
        <f>E350/B350*100</f>
        <v>#DIV/0!</v>
      </c>
      <c r="G350" s="99" t="e">
        <f>E350/C350*100</f>
        <v>#DIV/0!</v>
      </c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100"/>
      <c r="AG350" s="15"/>
      <c r="AH350" s="15"/>
      <c r="AI350" s="15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</row>
    <row r="351" spans="1:62" ht="18.75" x14ac:dyDescent="0.3">
      <c r="A351" s="101" t="s">
        <v>28</v>
      </c>
      <c r="B351" s="92"/>
      <c r="C351" s="92"/>
      <c r="D351" s="92"/>
      <c r="E351" s="92"/>
      <c r="F351" s="25" t="e">
        <f t="shared" ref="F351:F354" si="331">E351/B351*100</f>
        <v>#DIV/0!</v>
      </c>
      <c r="G351" s="25" t="e">
        <f t="shared" ref="G351:G354" si="332">E351/C351*100</f>
        <v>#DIV/0!</v>
      </c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44"/>
      <c r="AG351" s="15"/>
      <c r="AH351" s="15"/>
      <c r="AI351" s="15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</row>
    <row r="352" spans="1:62" ht="18.75" x14ac:dyDescent="0.3">
      <c r="A352" s="101" t="s">
        <v>26</v>
      </c>
      <c r="B352" s="92"/>
      <c r="C352" s="92"/>
      <c r="D352" s="92"/>
      <c r="E352" s="92"/>
      <c r="F352" s="25" t="e">
        <f t="shared" si="331"/>
        <v>#DIV/0!</v>
      </c>
      <c r="G352" s="25" t="e">
        <f t="shared" si="332"/>
        <v>#DIV/0!</v>
      </c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44"/>
      <c r="AG352" s="15"/>
      <c r="AH352" s="15"/>
      <c r="AI352" s="15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</row>
    <row r="353" spans="1:62" ht="18.75" x14ac:dyDescent="0.3">
      <c r="A353" s="101" t="s">
        <v>27</v>
      </c>
      <c r="B353" s="92"/>
      <c r="C353" s="92"/>
      <c r="D353" s="92"/>
      <c r="E353" s="92"/>
      <c r="F353" s="25" t="e">
        <f t="shared" si="331"/>
        <v>#DIV/0!</v>
      </c>
      <c r="G353" s="25" t="e">
        <f t="shared" si="332"/>
        <v>#DIV/0!</v>
      </c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44"/>
      <c r="AG353" s="15"/>
      <c r="AH353" s="15"/>
      <c r="AI353" s="15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</row>
    <row r="354" spans="1:62" ht="18.75" x14ac:dyDescent="0.3">
      <c r="A354" s="101" t="s">
        <v>107</v>
      </c>
      <c r="B354" s="92"/>
      <c r="C354" s="92"/>
      <c r="D354" s="92"/>
      <c r="E354" s="92"/>
      <c r="F354" s="25" t="e">
        <f t="shared" si="331"/>
        <v>#DIV/0!</v>
      </c>
      <c r="G354" s="25" t="e">
        <f t="shared" si="332"/>
        <v>#DIV/0!</v>
      </c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44"/>
      <c r="AG354" s="15"/>
      <c r="AH354" s="15"/>
      <c r="AI354" s="15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</row>
    <row r="355" spans="1:62" ht="31.5" customHeight="1" x14ac:dyDescent="0.35">
      <c r="A355" s="112" t="s">
        <v>119</v>
      </c>
      <c r="B355" s="98"/>
      <c r="C355" s="98"/>
      <c r="D355" s="98"/>
      <c r="E355" s="98"/>
      <c r="F355" s="111"/>
      <c r="G355" s="111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100"/>
      <c r="AG355" s="15"/>
      <c r="AH355" s="15"/>
      <c r="AI355" s="15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</row>
    <row r="356" spans="1:62" ht="18.75" x14ac:dyDescent="0.3">
      <c r="A356" s="101" t="s">
        <v>106</v>
      </c>
      <c r="B356" s="98">
        <f>B357+B358+B359+B360</f>
        <v>0</v>
      </c>
      <c r="C356" s="98">
        <f>C357+C358+C359+C360</f>
        <v>0</v>
      </c>
      <c r="D356" s="98">
        <f t="shared" ref="D356:E356" si="333">D357+D358+D359+D360</f>
        <v>0</v>
      </c>
      <c r="E356" s="98">
        <f t="shared" si="333"/>
        <v>0</v>
      </c>
      <c r="F356" s="99" t="e">
        <f>E356/B356*100</f>
        <v>#DIV/0!</v>
      </c>
      <c r="G356" s="99" t="e">
        <f>E356/C356*100</f>
        <v>#DIV/0!</v>
      </c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100"/>
      <c r="AG356" s="15"/>
      <c r="AH356" s="15"/>
      <c r="AI356" s="15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</row>
    <row r="357" spans="1:62" ht="18.75" x14ac:dyDescent="0.3">
      <c r="A357" s="101" t="s">
        <v>28</v>
      </c>
      <c r="B357" s="92"/>
      <c r="C357" s="92"/>
      <c r="D357" s="92"/>
      <c r="E357" s="92"/>
      <c r="F357" s="25" t="e">
        <f t="shared" ref="F357:F360" si="334">E357/B357*100</f>
        <v>#DIV/0!</v>
      </c>
      <c r="G357" s="25" t="e">
        <f t="shared" ref="G357:G360" si="335">E357/C357*100</f>
        <v>#DIV/0!</v>
      </c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44"/>
      <c r="AG357" s="15"/>
      <c r="AH357" s="15"/>
      <c r="AI357" s="15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</row>
    <row r="358" spans="1:62" ht="18.75" x14ac:dyDescent="0.3">
      <c r="A358" s="101" t="s">
        <v>26</v>
      </c>
      <c r="B358" s="92"/>
      <c r="C358" s="92"/>
      <c r="D358" s="92"/>
      <c r="E358" s="92"/>
      <c r="F358" s="25" t="e">
        <f t="shared" si="334"/>
        <v>#DIV/0!</v>
      </c>
      <c r="G358" s="25" t="e">
        <f t="shared" si="335"/>
        <v>#DIV/0!</v>
      </c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44"/>
      <c r="AG358" s="15"/>
      <c r="AH358" s="15"/>
      <c r="AI358" s="15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</row>
    <row r="359" spans="1:62" ht="18.75" x14ac:dyDescent="0.3">
      <c r="A359" s="101" t="s">
        <v>27</v>
      </c>
      <c r="B359" s="92"/>
      <c r="C359" s="92"/>
      <c r="D359" s="92"/>
      <c r="E359" s="92"/>
      <c r="F359" s="25" t="e">
        <f t="shared" si="334"/>
        <v>#DIV/0!</v>
      </c>
      <c r="G359" s="25" t="e">
        <f t="shared" si="335"/>
        <v>#DIV/0!</v>
      </c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44"/>
      <c r="AG359" s="15"/>
      <c r="AH359" s="15"/>
      <c r="AI359" s="15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</row>
    <row r="360" spans="1:62" ht="18.75" x14ac:dyDescent="0.3">
      <c r="A360" s="101" t="s">
        <v>107</v>
      </c>
      <c r="B360" s="92"/>
      <c r="C360" s="92"/>
      <c r="D360" s="92"/>
      <c r="E360" s="92"/>
      <c r="F360" s="25" t="e">
        <f t="shared" si="334"/>
        <v>#DIV/0!</v>
      </c>
      <c r="G360" s="25" t="e">
        <f t="shared" si="335"/>
        <v>#DIV/0!</v>
      </c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44"/>
      <c r="AG360" s="15"/>
      <c r="AH360" s="15"/>
      <c r="AI360" s="15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</row>
    <row r="361" spans="1:62" ht="31.5" customHeight="1" x14ac:dyDescent="0.35">
      <c r="A361" s="112" t="s">
        <v>120</v>
      </c>
      <c r="B361" s="98"/>
      <c r="C361" s="98"/>
      <c r="D361" s="98"/>
      <c r="E361" s="98"/>
      <c r="F361" s="111"/>
      <c r="G361" s="111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100"/>
      <c r="AG361" s="15"/>
      <c r="AH361" s="15"/>
      <c r="AI361" s="15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</row>
    <row r="362" spans="1:62" ht="18.75" x14ac:dyDescent="0.3">
      <c r="A362" s="101" t="s">
        <v>106</v>
      </c>
      <c r="B362" s="98">
        <f>B363+B364+B365+B366</f>
        <v>0</v>
      </c>
      <c r="C362" s="98">
        <f>C363+C364+C365+C366</f>
        <v>0</v>
      </c>
      <c r="D362" s="98">
        <f t="shared" ref="D362:E362" si="336">D363+D364+D365+D366</f>
        <v>0</v>
      </c>
      <c r="E362" s="98">
        <f t="shared" si="336"/>
        <v>0</v>
      </c>
      <c r="F362" s="99" t="e">
        <f>E362/B362*100</f>
        <v>#DIV/0!</v>
      </c>
      <c r="G362" s="99" t="e">
        <f>E362/C362*100</f>
        <v>#DIV/0!</v>
      </c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100"/>
      <c r="AG362" s="15"/>
      <c r="AH362" s="15"/>
      <c r="AI362" s="15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</row>
    <row r="363" spans="1:62" ht="18.75" x14ac:dyDescent="0.3">
      <c r="A363" s="101" t="s">
        <v>28</v>
      </c>
      <c r="B363" s="92"/>
      <c r="C363" s="92"/>
      <c r="D363" s="92"/>
      <c r="E363" s="92"/>
      <c r="F363" s="25" t="e">
        <f t="shared" ref="F363:F366" si="337">E363/B363*100</f>
        <v>#DIV/0!</v>
      </c>
      <c r="G363" s="25" t="e">
        <f t="shared" ref="G363:G366" si="338">E363/C363*100</f>
        <v>#DIV/0!</v>
      </c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44"/>
      <c r="AG363" s="15"/>
      <c r="AH363" s="15"/>
      <c r="AI363" s="15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</row>
    <row r="364" spans="1:62" ht="18.75" x14ac:dyDescent="0.3">
      <c r="A364" s="101" t="s">
        <v>26</v>
      </c>
      <c r="B364" s="92"/>
      <c r="C364" s="92"/>
      <c r="D364" s="92"/>
      <c r="E364" s="92"/>
      <c r="F364" s="25" t="e">
        <f t="shared" si="337"/>
        <v>#DIV/0!</v>
      </c>
      <c r="G364" s="25" t="e">
        <f t="shared" si="338"/>
        <v>#DIV/0!</v>
      </c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44"/>
      <c r="AG364" s="15"/>
      <c r="AH364" s="15"/>
      <c r="AI364" s="15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</row>
    <row r="365" spans="1:62" ht="18.75" x14ac:dyDescent="0.3">
      <c r="A365" s="101" t="s">
        <v>27</v>
      </c>
      <c r="B365" s="92"/>
      <c r="C365" s="92"/>
      <c r="D365" s="92"/>
      <c r="E365" s="92"/>
      <c r="F365" s="25" t="e">
        <f t="shared" si="337"/>
        <v>#DIV/0!</v>
      </c>
      <c r="G365" s="25" t="e">
        <f t="shared" si="338"/>
        <v>#DIV/0!</v>
      </c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44"/>
      <c r="AG365" s="15"/>
      <c r="AH365" s="15"/>
      <c r="AI365" s="15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</row>
    <row r="366" spans="1:62" ht="18.75" x14ac:dyDescent="0.3">
      <c r="A366" s="101" t="s">
        <v>107</v>
      </c>
      <c r="B366" s="92"/>
      <c r="C366" s="92"/>
      <c r="D366" s="92"/>
      <c r="E366" s="92"/>
      <c r="F366" s="25" t="e">
        <f t="shared" si="337"/>
        <v>#DIV/0!</v>
      </c>
      <c r="G366" s="25" t="e">
        <f t="shared" si="338"/>
        <v>#DIV/0!</v>
      </c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44"/>
      <c r="AG366" s="15"/>
      <c r="AH366" s="15"/>
      <c r="AI366" s="15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</row>
    <row r="367" spans="1:62" ht="56.25" x14ac:dyDescent="0.3">
      <c r="A367" s="102" t="s">
        <v>121</v>
      </c>
      <c r="B367" s="106"/>
      <c r="C367" s="106"/>
      <c r="D367" s="106"/>
      <c r="E367" s="106"/>
      <c r="F367" s="113"/>
      <c r="G367" s="113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7"/>
      <c r="AG367" s="15"/>
      <c r="AH367" s="15"/>
      <c r="AI367" s="15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</row>
    <row r="368" spans="1:62" ht="18.75" x14ac:dyDescent="0.3">
      <c r="A368" s="102" t="s">
        <v>106</v>
      </c>
      <c r="B368" s="106">
        <f>B369+B370+B371+B372</f>
        <v>0</v>
      </c>
      <c r="C368" s="106">
        <f t="shared" ref="C368:E368" si="339">C369+C370+C371+C372</f>
        <v>0</v>
      </c>
      <c r="D368" s="106">
        <f t="shared" si="339"/>
        <v>0</v>
      </c>
      <c r="E368" s="106">
        <f t="shared" si="339"/>
        <v>0</v>
      </c>
      <c r="F368" s="108" t="e">
        <f>E368/B368*100</f>
        <v>#DIV/0!</v>
      </c>
      <c r="G368" s="108" t="e">
        <f>E368/C368*100</f>
        <v>#DIV/0!</v>
      </c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7"/>
      <c r="AG368" s="15"/>
      <c r="AH368" s="15"/>
      <c r="AI368" s="15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</row>
    <row r="369" spans="1:62" ht="18.75" x14ac:dyDescent="0.3">
      <c r="A369" s="102" t="s">
        <v>28</v>
      </c>
      <c r="B369" s="92"/>
      <c r="C369" s="92"/>
      <c r="D369" s="92"/>
      <c r="E369" s="92"/>
      <c r="F369" s="25" t="e">
        <f t="shared" ref="F369:F378" si="340">E369/B369*100</f>
        <v>#DIV/0!</v>
      </c>
      <c r="G369" s="25" t="e">
        <f t="shared" ref="G369:G372" si="341">E369/C369*100</f>
        <v>#DIV/0!</v>
      </c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44"/>
      <c r="AG369" s="15"/>
      <c r="AH369" s="15"/>
      <c r="AI369" s="15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</row>
    <row r="370" spans="1:62" ht="18.75" x14ac:dyDescent="0.3">
      <c r="A370" s="102" t="s">
        <v>26</v>
      </c>
      <c r="B370" s="92"/>
      <c r="C370" s="92"/>
      <c r="D370" s="92"/>
      <c r="E370" s="92"/>
      <c r="F370" s="25" t="e">
        <f t="shared" si="340"/>
        <v>#DIV/0!</v>
      </c>
      <c r="G370" s="25" t="e">
        <f t="shared" si="341"/>
        <v>#DIV/0!</v>
      </c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44"/>
      <c r="AG370" s="15"/>
      <c r="AH370" s="15"/>
      <c r="AI370" s="15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</row>
    <row r="371" spans="1:62" ht="18.75" x14ac:dyDescent="0.3">
      <c r="A371" s="102" t="s">
        <v>27</v>
      </c>
      <c r="B371" s="92"/>
      <c r="C371" s="92"/>
      <c r="D371" s="92"/>
      <c r="E371" s="92"/>
      <c r="F371" s="25" t="e">
        <f t="shared" si="340"/>
        <v>#DIV/0!</v>
      </c>
      <c r="G371" s="25" t="e">
        <f t="shared" si="341"/>
        <v>#DIV/0!</v>
      </c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44"/>
      <c r="AG371" s="15"/>
      <c r="AH371" s="15"/>
      <c r="AI371" s="15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</row>
    <row r="372" spans="1:62" ht="18.75" x14ac:dyDescent="0.3">
      <c r="A372" s="102" t="s">
        <v>107</v>
      </c>
      <c r="B372" s="92"/>
      <c r="C372" s="92"/>
      <c r="D372" s="92"/>
      <c r="E372" s="92"/>
      <c r="F372" s="25" t="e">
        <f t="shared" si="340"/>
        <v>#DIV/0!</v>
      </c>
      <c r="G372" s="25" t="e">
        <f t="shared" si="341"/>
        <v>#DIV/0!</v>
      </c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44"/>
      <c r="AG372" s="15"/>
      <c r="AH372" s="15"/>
      <c r="AI372" s="15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</row>
    <row r="373" spans="1:62" ht="47.25" customHeight="1" x14ac:dyDescent="0.25">
      <c r="A373" s="72" t="s">
        <v>42</v>
      </c>
      <c r="B373" s="13">
        <f>B374+B375+B377+B378</f>
        <v>3071096.6999999997</v>
      </c>
      <c r="C373" s="13">
        <f>C374+C375+C377+C378-0.1</f>
        <v>483371.5</v>
      </c>
      <c r="D373" s="13">
        <f>D374+D375+D377+D378</f>
        <v>464228</v>
      </c>
      <c r="E373" s="13">
        <f>E374+E375+E377+E378</f>
        <v>464228</v>
      </c>
      <c r="F373" s="21">
        <f t="shared" si="340"/>
        <v>15.116033304975387</v>
      </c>
      <c r="G373" s="21">
        <f>E373/C373*100</f>
        <v>96.039588598003817</v>
      </c>
      <c r="H373" s="13">
        <f>H374+H375+H377+H378</f>
        <v>202781.90000000002</v>
      </c>
      <c r="I373" s="13">
        <f t="shared" ref="I373:AE373" si="342">I374+I375+I377+I378</f>
        <v>195877.69999999998</v>
      </c>
      <c r="J373" s="13">
        <f t="shared" si="342"/>
        <v>280589.7</v>
      </c>
      <c r="K373" s="13">
        <f t="shared" si="342"/>
        <v>268350.3</v>
      </c>
      <c r="L373" s="13">
        <f t="shared" si="342"/>
        <v>249714</v>
      </c>
      <c r="M373" s="13">
        <f t="shared" si="342"/>
        <v>0</v>
      </c>
      <c r="N373" s="13">
        <f t="shared" si="342"/>
        <v>244734.19999999998</v>
      </c>
      <c r="O373" s="13">
        <f t="shared" si="342"/>
        <v>0</v>
      </c>
      <c r="P373" s="13">
        <f t="shared" si="342"/>
        <v>430434.5</v>
      </c>
      <c r="Q373" s="13">
        <f t="shared" si="342"/>
        <v>0</v>
      </c>
      <c r="R373" s="13">
        <f t="shared" si="342"/>
        <v>242243.50000000003</v>
      </c>
      <c r="S373" s="13">
        <f t="shared" si="342"/>
        <v>0</v>
      </c>
      <c r="T373" s="13">
        <f t="shared" si="342"/>
        <v>161525</v>
      </c>
      <c r="U373" s="13">
        <f t="shared" si="342"/>
        <v>0</v>
      </c>
      <c r="V373" s="13">
        <f t="shared" si="342"/>
        <v>154654.29999999999</v>
      </c>
      <c r="W373" s="13">
        <f t="shared" si="342"/>
        <v>0</v>
      </c>
      <c r="X373" s="13">
        <f t="shared" si="342"/>
        <v>187537.69999999998</v>
      </c>
      <c r="Y373" s="13">
        <f t="shared" si="342"/>
        <v>0</v>
      </c>
      <c r="Z373" s="13">
        <f t="shared" si="342"/>
        <v>185970.8</v>
      </c>
      <c r="AA373" s="13">
        <f t="shared" si="342"/>
        <v>0</v>
      </c>
      <c r="AB373" s="13">
        <f t="shared" si="342"/>
        <v>182869.30000000002</v>
      </c>
      <c r="AC373" s="13">
        <f t="shared" si="342"/>
        <v>0</v>
      </c>
      <c r="AD373" s="13">
        <f t="shared" si="342"/>
        <v>548041.79999999993</v>
      </c>
      <c r="AE373" s="13">
        <f t="shared" si="342"/>
        <v>0</v>
      </c>
      <c r="AF373" s="36"/>
      <c r="AG373" s="15"/>
      <c r="AH373" s="15"/>
      <c r="AI373" s="15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</row>
    <row r="374" spans="1:62" ht="18.75" x14ac:dyDescent="0.3">
      <c r="A374" s="19" t="s">
        <v>26</v>
      </c>
      <c r="B374" s="13">
        <f t="shared" ref="B374:E375" si="343">B332+B239+B125</f>
        <v>2251439.5999999996</v>
      </c>
      <c r="C374" s="13">
        <f t="shared" si="343"/>
        <v>312392.8</v>
      </c>
      <c r="D374" s="13">
        <f t="shared" si="343"/>
        <v>300575.89999999997</v>
      </c>
      <c r="E374" s="13">
        <f t="shared" si="343"/>
        <v>300575.89999999997</v>
      </c>
      <c r="F374" s="21">
        <f t="shared" si="340"/>
        <v>13.350387014601681</v>
      </c>
      <c r="G374" s="21">
        <f t="shared" ref="G374:G378" si="344">E374/C374*100</f>
        <v>96.217294380664327</v>
      </c>
      <c r="H374" s="13">
        <f t="shared" ref="H374:AE375" si="345">H332+H239+H125</f>
        <v>117065.8</v>
      </c>
      <c r="I374" s="13">
        <f t="shared" si="345"/>
        <v>113708.59999999999</v>
      </c>
      <c r="J374" s="13">
        <f t="shared" si="345"/>
        <v>195327</v>
      </c>
      <c r="K374" s="13">
        <f t="shared" si="345"/>
        <v>186867.3</v>
      </c>
      <c r="L374" s="13">
        <f t="shared" si="345"/>
        <v>174431</v>
      </c>
      <c r="M374" s="13">
        <f t="shared" si="345"/>
        <v>0</v>
      </c>
      <c r="N374" s="13">
        <f t="shared" si="345"/>
        <v>171077.9</v>
      </c>
      <c r="O374" s="13">
        <f t="shared" si="345"/>
        <v>0</v>
      </c>
      <c r="P374" s="13">
        <f t="shared" si="345"/>
        <v>352465.7</v>
      </c>
      <c r="Q374" s="13">
        <f t="shared" si="345"/>
        <v>0</v>
      </c>
      <c r="R374" s="13">
        <f t="shared" si="345"/>
        <v>179653.6</v>
      </c>
      <c r="S374" s="13">
        <f t="shared" si="345"/>
        <v>0</v>
      </c>
      <c r="T374" s="13">
        <f t="shared" si="345"/>
        <v>119926.8</v>
      </c>
      <c r="U374" s="13">
        <f t="shared" si="345"/>
        <v>0</v>
      </c>
      <c r="V374" s="13">
        <f t="shared" si="345"/>
        <v>82808.5</v>
      </c>
      <c r="W374" s="13">
        <f t="shared" si="345"/>
        <v>0</v>
      </c>
      <c r="X374" s="13">
        <f t="shared" si="345"/>
        <v>140383.9</v>
      </c>
      <c r="Y374" s="13">
        <f t="shared" si="345"/>
        <v>0</v>
      </c>
      <c r="Z374" s="13">
        <f t="shared" si="345"/>
        <v>133369.5</v>
      </c>
      <c r="AA374" s="13">
        <f t="shared" si="345"/>
        <v>0</v>
      </c>
      <c r="AB374" s="13">
        <f t="shared" si="345"/>
        <v>136608.20000000001</v>
      </c>
      <c r="AC374" s="13">
        <f t="shared" si="345"/>
        <v>0</v>
      </c>
      <c r="AD374" s="13">
        <f t="shared" si="345"/>
        <v>448321.69999999995</v>
      </c>
      <c r="AE374" s="13">
        <f t="shared" si="345"/>
        <v>0</v>
      </c>
      <c r="AF374" s="36"/>
      <c r="AG374" s="15"/>
      <c r="AH374" s="15"/>
      <c r="AI374" s="15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</row>
    <row r="375" spans="1:62" ht="18.75" x14ac:dyDescent="0.3">
      <c r="A375" s="19" t="s">
        <v>27</v>
      </c>
      <c r="B375" s="13">
        <f t="shared" si="343"/>
        <v>745948.1</v>
      </c>
      <c r="C375" s="13">
        <f>C333+C240+C126</f>
        <v>158256.09999999998</v>
      </c>
      <c r="D375" s="13">
        <f t="shared" si="343"/>
        <v>154203.20000000001</v>
      </c>
      <c r="E375" s="13">
        <f t="shared" si="343"/>
        <v>154203.20000000001</v>
      </c>
      <c r="F375" s="21">
        <f t="shared" si="340"/>
        <v>20.672108421484019</v>
      </c>
      <c r="G375" s="21">
        <f t="shared" si="344"/>
        <v>97.439024467303341</v>
      </c>
      <c r="H375" s="13">
        <f t="shared" si="345"/>
        <v>80052.399999999994</v>
      </c>
      <c r="I375" s="13">
        <f t="shared" si="345"/>
        <v>77686.3</v>
      </c>
      <c r="J375" s="13">
        <f t="shared" si="345"/>
        <v>78203.7</v>
      </c>
      <c r="K375" s="13">
        <f t="shared" si="345"/>
        <v>76516.900000000009</v>
      </c>
      <c r="L375" s="13">
        <f t="shared" si="345"/>
        <v>68224</v>
      </c>
      <c r="M375" s="13">
        <f t="shared" si="345"/>
        <v>0</v>
      </c>
      <c r="N375" s="13">
        <f t="shared" si="345"/>
        <v>66584</v>
      </c>
      <c r="O375" s="13">
        <f t="shared" si="345"/>
        <v>0</v>
      </c>
      <c r="P375" s="13">
        <f t="shared" si="345"/>
        <v>68605.7</v>
      </c>
      <c r="Q375" s="13">
        <f t="shared" si="345"/>
        <v>0</v>
      </c>
      <c r="R375" s="13">
        <f t="shared" si="345"/>
        <v>54305.3</v>
      </c>
      <c r="S375" s="13">
        <f t="shared" si="345"/>
        <v>0</v>
      </c>
      <c r="T375" s="13">
        <f t="shared" si="345"/>
        <v>41053.399999999994</v>
      </c>
      <c r="U375" s="13">
        <f t="shared" si="345"/>
        <v>0</v>
      </c>
      <c r="V375" s="13">
        <f t="shared" si="345"/>
        <v>70842.799999999988</v>
      </c>
      <c r="W375" s="13">
        <f t="shared" si="345"/>
        <v>0</v>
      </c>
      <c r="X375" s="13">
        <f t="shared" si="345"/>
        <v>41228.5</v>
      </c>
      <c r="Y375" s="13">
        <f t="shared" si="345"/>
        <v>0</v>
      </c>
      <c r="Z375" s="13">
        <f t="shared" si="345"/>
        <v>45562.3</v>
      </c>
      <c r="AA375" s="13">
        <f t="shared" si="345"/>
        <v>0</v>
      </c>
      <c r="AB375" s="13">
        <f t="shared" si="345"/>
        <v>39612</v>
      </c>
      <c r="AC375" s="13">
        <f t="shared" si="345"/>
        <v>0</v>
      </c>
      <c r="AD375" s="13">
        <f t="shared" si="345"/>
        <v>91674</v>
      </c>
      <c r="AE375" s="13">
        <f t="shared" si="345"/>
        <v>0</v>
      </c>
      <c r="AF375" s="36"/>
      <c r="AG375" s="15"/>
      <c r="AH375" s="15"/>
      <c r="AI375" s="15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</row>
    <row r="376" spans="1:62" ht="37.5" x14ac:dyDescent="0.3">
      <c r="A376" s="19" t="s">
        <v>30</v>
      </c>
      <c r="B376" s="13">
        <f>B334+B127</f>
        <v>4546.6000000000004</v>
      </c>
      <c r="C376" s="13">
        <f>C334+C127</f>
        <v>239.89999999999998</v>
      </c>
      <c r="D376" s="13">
        <f>D334+D127</f>
        <v>92.7</v>
      </c>
      <c r="E376" s="13">
        <f>E334+E127</f>
        <v>92.7</v>
      </c>
      <c r="F376" s="21">
        <f t="shared" si="340"/>
        <v>2.0388862006774295</v>
      </c>
      <c r="G376" s="21">
        <f t="shared" si="344"/>
        <v>38.641100458524392</v>
      </c>
      <c r="H376" s="13">
        <f t="shared" ref="H376:AE376" si="346">H334+H127</f>
        <v>82.7</v>
      </c>
      <c r="I376" s="13">
        <f t="shared" si="346"/>
        <v>33.200000000000003</v>
      </c>
      <c r="J376" s="13">
        <f t="shared" si="346"/>
        <v>157.19999999999999</v>
      </c>
      <c r="K376" s="13">
        <f t="shared" si="346"/>
        <v>59.5</v>
      </c>
      <c r="L376" s="13">
        <f t="shared" si="346"/>
        <v>157.19999999999999</v>
      </c>
      <c r="M376" s="13">
        <f t="shared" si="346"/>
        <v>0</v>
      </c>
      <c r="N376" s="13">
        <f t="shared" si="346"/>
        <v>157.19999999999999</v>
      </c>
      <c r="O376" s="13">
        <f t="shared" si="346"/>
        <v>0</v>
      </c>
      <c r="P376" s="13">
        <f t="shared" si="346"/>
        <v>124.1</v>
      </c>
      <c r="Q376" s="13">
        <f t="shared" si="346"/>
        <v>0</v>
      </c>
      <c r="R376" s="13">
        <f t="shared" si="346"/>
        <v>41.4</v>
      </c>
      <c r="S376" s="13">
        <f t="shared" si="346"/>
        <v>0</v>
      </c>
      <c r="T376" s="13">
        <f t="shared" si="346"/>
        <v>182</v>
      </c>
      <c r="U376" s="13">
        <f t="shared" si="346"/>
        <v>0</v>
      </c>
      <c r="V376" s="13">
        <f t="shared" si="346"/>
        <v>0</v>
      </c>
      <c r="W376" s="13">
        <f t="shared" si="346"/>
        <v>0</v>
      </c>
      <c r="X376" s="13">
        <f t="shared" si="346"/>
        <v>91</v>
      </c>
      <c r="Y376" s="13">
        <f t="shared" si="346"/>
        <v>0</v>
      </c>
      <c r="Z376" s="13">
        <f t="shared" si="346"/>
        <v>157.19999999999999</v>
      </c>
      <c r="AA376" s="13">
        <f t="shared" si="346"/>
        <v>0</v>
      </c>
      <c r="AB376" s="13">
        <f t="shared" si="346"/>
        <v>140.69999999999999</v>
      </c>
      <c r="AC376" s="13">
        <f t="shared" si="346"/>
        <v>0</v>
      </c>
      <c r="AD376" s="13">
        <f t="shared" si="346"/>
        <v>3255.9</v>
      </c>
      <c r="AE376" s="13">
        <f t="shared" si="346"/>
        <v>0</v>
      </c>
      <c r="AF376" s="36"/>
      <c r="AG376" s="15"/>
      <c r="AH376" s="15"/>
      <c r="AI376" s="15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</row>
    <row r="377" spans="1:62" ht="18.75" x14ac:dyDescent="0.3">
      <c r="A377" s="19" t="s">
        <v>28</v>
      </c>
      <c r="B377" s="13">
        <f t="shared" ref="B377:E378" si="347">B335+B241+B128</f>
        <v>73709</v>
      </c>
      <c r="C377" s="13">
        <f t="shared" si="347"/>
        <v>12722.7</v>
      </c>
      <c r="D377" s="13">
        <f t="shared" si="347"/>
        <v>9448.9</v>
      </c>
      <c r="E377" s="13">
        <f t="shared" si="347"/>
        <v>9448.9</v>
      </c>
      <c r="F377" s="21">
        <f t="shared" si="340"/>
        <v>12.819194399598421</v>
      </c>
      <c r="G377" s="21">
        <f t="shared" si="344"/>
        <v>74.268040588868715</v>
      </c>
      <c r="H377" s="13">
        <f t="shared" ref="H377:AE378" si="348">H335+H241+H128</f>
        <v>5663.7000000000007</v>
      </c>
      <c r="I377" s="13">
        <f t="shared" si="348"/>
        <v>4482.8</v>
      </c>
      <c r="J377" s="13">
        <f t="shared" si="348"/>
        <v>7059</v>
      </c>
      <c r="K377" s="13">
        <f t="shared" si="348"/>
        <v>4966.1000000000004</v>
      </c>
      <c r="L377" s="13">
        <f t="shared" si="348"/>
        <v>7059</v>
      </c>
      <c r="M377" s="13">
        <f t="shared" si="348"/>
        <v>0</v>
      </c>
      <c r="N377" s="13">
        <f t="shared" si="348"/>
        <v>7072.3</v>
      </c>
      <c r="O377" s="13">
        <f t="shared" si="348"/>
        <v>0</v>
      </c>
      <c r="P377" s="13">
        <f t="shared" si="348"/>
        <v>9363.1</v>
      </c>
      <c r="Q377" s="13">
        <f t="shared" si="348"/>
        <v>0</v>
      </c>
      <c r="R377" s="13">
        <f t="shared" si="348"/>
        <v>8284.6</v>
      </c>
      <c r="S377" s="13">
        <f t="shared" si="348"/>
        <v>0</v>
      </c>
      <c r="T377" s="13">
        <f t="shared" si="348"/>
        <v>544.79999999999995</v>
      </c>
      <c r="U377" s="13">
        <f t="shared" si="348"/>
        <v>0</v>
      </c>
      <c r="V377" s="13">
        <f t="shared" si="348"/>
        <v>1003</v>
      </c>
      <c r="W377" s="13">
        <f t="shared" si="348"/>
        <v>0</v>
      </c>
      <c r="X377" s="13">
        <f t="shared" si="348"/>
        <v>5925.2999999999993</v>
      </c>
      <c r="Y377" s="13">
        <f t="shared" si="348"/>
        <v>0</v>
      </c>
      <c r="Z377" s="13">
        <f t="shared" si="348"/>
        <v>7039</v>
      </c>
      <c r="AA377" s="13">
        <f t="shared" si="348"/>
        <v>0</v>
      </c>
      <c r="AB377" s="13">
        <f t="shared" si="348"/>
        <v>6649.1</v>
      </c>
      <c r="AC377" s="13">
        <f t="shared" si="348"/>
        <v>0</v>
      </c>
      <c r="AD377" s="13">
        <f t="shared" si="348"/>
        <v>8046.1</v>
      </c>
      <c r="AE377" s="13">
        <f t="shared" si="348"/>
        <v>0</v>
      </c>
      <c r="AF377" s="36"/>
      <c r="AG377" s="15"/>
      <c r="AH377" s="15"/>
      <c r="AI377" s="15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</row>
    <row r="378" spans="1:62" ht="18.75" x14ac:dyDescent="0.3">
      <c r="A378" s="19" t="s">
        <v>29</v>
      </c>
      <c r="B378" s="62">
        <f t="shared" si="347"/>
        <v>0</v>
      </c>
      <c r="C378" s="62">
        <f t="shared" si="347"/>
        <v>0</v>
      </c>
      <c r="D378" s="62">
        <f t="shared" si="347"/>
        <v>0</v>
      </c>
      <c r="E378" s="62">
        <f t="shared" si="347"/>
        <v>0</v>
      </c>
      <c r="F378" s="21" t="e">
        <f t="shared" si="340"/>
        <v>#DIV/0!</v>
      </c>
      <c r="G378" s="21" t="e">
        <f t="shared" si="344"/>
        <v>#DIV/0!</v>
      </c>
      <c r="H378" s="62">
        <f t="shared" si="348"/>
        <v>0</v>
      </c>
      <c r="I378" s="62">
        <f t="shared" si="348"/>
        <v>0</v>
      </c>
      <c r="J378" s="62">
        <f t="shared" si="348"/>
        <v>0</v>
      </c>
      <c r="K378" s="62">
        <f t="shared" si="348"/>
        <v>0</v>
      </c>
      <c r="L378" s="62">
        <f t="shared" si="348"/>
        <v>0</v>
      </c>
      <c r="M378" s="62">
        <f t="shared" si="348"/>
        <v>0</v>
      </c>
      <c r="N378" s="62">
        <f t="shared" si="348"/>
        <v>0</v>
      </c>
      <c r="O378" s="62">
        <f t="shared" si="348"/>
        <v>0</v>
      </c>
      <c r="P378" s="62">
        <f t="shared" si="348"/>
        <v>0</v>
      </c>
      <c r="Q378" s="62">
        <f t="shared" si="348"/>
        <v>0</v>
      </c>
      <c r="R378" s="62">
        <f t="shared" si="348"/>
        <v>0</v>
      </c>
      <c r="S378" s="62">
        <f t="shared" si="348"/>
        <v>0</v>
      </c>
      <c r="T378" s="62">
        <f t="shared" si="348"/>
        <v>0</v>
      </c>
      <c r="U378" s="62">
        <f t="shared" si="348"/>
        <v>0</v>
      </c>
      <c r="V378" s="62">
        <f t="shared" si="348"/>
        <v>0</v>
      </c>
      <c r="W378" s="62">
        <f t="shared" si="348"/>
        <v>0</v>
      </c>
      <c r="X378" s="62">
        <f t="shared" si="348"/>
        <v>0</v>
      </c>
      <c r="Y378" s="62">
        <f t="shared" si="348"/>
        <v>0</v>
      </c>
      <c r="Z378" s="62">
        <f t="shared" si="348"/>
        <v>0</v>
      </c>
      <c r="AA378" s="62">
        <f t="shared" si="348"/>
        <v>0</v>
      </c>
      <c r="AB378" s="62">
        <f t="shared" si="348"/>
        <v>0</v>
      </c>
      <c r="AC378" s="62">
        <f t="shared" si="348"/>
        <v>0</v>
      </c>
      <c r="AD378" s="62">
        <f t="shared" si="348"/>
        <v>0</v>
      </c>
      <c r="AE378" s="62">
        <f t="shared" si="348"/>
        <v>0</v>
      </c>
      <c r="AF378" s="36"/>
      <c r="AG378" s="15"/>
      <c r="AH378" s="15"/>
      <c r="AI378" s="15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</row>
    <row r="379" spans="1:62" ht="15.75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5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</row>
    <row r="380" spans="1:62" ht="64.5" customHeight="1" x14ac:dyDescent="0.25">
      <c r="A380" s="140" t="s">
        <v>45</v>
      </c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3"/>
      <c r="AF380" s="63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</row>
    <row r="381" spans="1:62" ht="15.75" x14ac:dyDescent="0.25">
      <c r="A381" s="6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66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</row>
    <row r="382" spans="1:62" ht="18.75" x14ac:dyDescent="0.25">
      <c r="A382" s="140" t="s">
        <v>43</v>
      </c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3"/>
      <c r="AF382" s="67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</row>
    <row r="383" spans="1:62" ht="15.75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5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</row>
    <row r="384" spans="1:62" ht="15.75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5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</row>
    <row r="385" spans="1:62" ht="15.75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5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</row>
  </sheetData>
  <mergeCells count="92">
    <mergeCell ref="A382:AD382"/>
    <mergeCell ref="A309:AE309"/>
    <mergeCell ref="AF309:AF312"/>
    <mergeCell ref="A316:AD316"/>
    <mergeCell ref="A323:AE323"/>
    <mergeCell ref="AF323:BJ323"/>
    <mergeCell ref="A296:AD296"/>
    <mergeCell ref="A303:AE303"/>
    <mergeCell ref="AF324:AF329"/>
    <mergeCell ref="AG324:AG329"/>
    <mergeCell ref="A380:AD380"/>
    <mergeCell ref="A278:AE278"/>
    <mergeCell ref="A284:AE284"/>
    <mergeCell ref="AF285:AF289"/>
    <mergeCell ref="A290:AE290"/>
    <mergeCell ref="AF291:AF295"/>
    <mergeCell ref="AF104:AF110"/>
    <mergeCell ref="A111:AE111"/>
    <mergeCell ref="A255:AD255"/>
    <mergeCell ref="A257:AD257"/>
    <mergeCell ref="A264:AE264"/>
    <mergeCell ref="A226:AE226"/>
    <mergeCell ref="AF227:AF235"/>
    <mergeCell ref="A232:AE232"/>
    <mergeCell ref="A272:AD272"/>
    <mergeCell ref="A196:AE196"/>
    <mergeCell ref="A202:AE202"/>
    <mergeCell ref="AF202:AF207"/>
    <mergeCell ref="A208:AE208"/>
    <mergeCell ref="A214:AE214"/>
    <mergeCell ref="A220:AE220"/>
    <mergeCell ref="A190:AE190"/>
    <mergeCell ref="A169:AD169"/>
    <mergeCell ref="A171:AE171"/>
    <mergeCell ref="A174:AE174"/>
    <mergeCell ref="AF184:AF189"/>
    <mergeCell ref="AF190:AF193"/>
    <mergeCell ref="A178:AE178"/>
    <mergeCell ref="A184:AE184"/>
    <mergeCell ref="A151:AE151"/>
    <mergeCell ref="AF112:AF117"/>
    <mergeCell ref="A118:AE118"/>
    <mergeCell ref="A10:AD10"/>
    <mergeCell ref="A12:AE12"/>
    <mergeCell ref="A18:AE18"/>
    <mergeCell ref="A43:AE43"/>
    <mergeCell ref="A61:AE61"/>
    <mergeCell ref="A67:AE67"/>
    <mergeCell ref="AF18:AF23"/>
    <mergeCell ref="A24:AE24"/>
    <mergeCell ref="AF24:AF29"/>
    <mergeCell ref="A31:AE31"/>
    <mergeCell ref="A37:AE37"/>
    <mergeCell ref="AF43:AF46"/>
    <mergeCell ref="A49:AE49"/>
    <mergeCell ref="AB6:AC7"/>
    <mergeCell ref="AF6:AF8"/>
    <mergeCell ref="P6:Q7"/>
    <mergeCell ref="AD6:AE7"/>
    <mergeCell ref="A143:AD143"/>
    <mergeCell ref="AF49:AF52"/>
    <mergeCell ref="A55:AE55"/>
    <mergeCell ref="AF55:AF60"/>
    <mergeCell ref="AF67:AF72"/>
    <mergeCell ref="A73:AE73"/>
    <mergeCell ref="AF73:AF79"/>
    <mergeCell ref="A79:AE79"/>
    <mergeCell ref="A85:AE85"/>
    <mergeCell ref="A91:AE91"/>
    <mergeCell ref="A97:AE97"/>
    <mergeCell ref="A104:AE104"/>
    <mergeCell ref="T1:Y1"/>
    <mergeCell ref="T2:AD2"/>
    <mergeCell ref="A3:O3"/>
    <mergeCell ref="T3:AD3"/>
    <mergeCell ref="A4:O4"/>
    <mergeCell ref="N6:O7"/>
    <mergeCell ref="R6:S7"/>
    <mergeCell ref="T6:U7"/>
    <mergeCell ref="V6:W7"/>
    <mergeCell ref="A145:AE145"/>
    <mergeCell ref="F6:G7"/>
    <mergeCell ref="H6:I7"/>
    <mergeCell ref="J6:K7"/>
    <mergeCell ref="L6:M7"/>
    <mergeCell ref="A6:A8"/>
    <mergeCell ref="B6:B7"/>
    <mergeCell ref="C6:C7"/>
    <mergeCell ref="D6:D7"/>
    <mergeCell ref="E6:E7"/>
    <mergeCell ref="X6:Y7"/>
    <mergeCell ref="Z6:AA7"/>
  </mergeCells>
  <pageMargins left="0" right="0" top="0" bottom="0" header="0.31496062992125984" footer="0.31496062992125984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2022-03-16T09:13:21Z</dcterms:modified>
</cp:coreProperties>
</file>