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КФ\FinR\ДУМА\2024\Сентябрь\Уточнение\Проект решения\"/>
    </mc:Choice>
  </mc:AlternateContent>
  <bookViews>
    <workbookView xWindow="0" yWindow="0" windowWidth="18609" windowHeight="8164"/>
  </bookViews>
  <sheets>
    <sheet name="2025-2026" sheetId="1" r:id="rId1"/>
  </sheets>
  <definedNames>
    <definedName name="_xlnm.Print_Titles" localSheetId="0">'2025-2026'!$15:$15</definedName>
    <definedName name="_xlnm.Print_Area" localSheetId="0">'2025-2026'!$A$1:$D$135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 l="1"/>
  <c r="D119" i="1" l="1"/>
  <c r="C119" i="1"/>
  <c r="D117" i="1"/>
  <c r="C117" i="1"/>
  <c r="D103" i="1"/>
  <c r="C103" i="1"/>
  <c r="D106" i="1"/>
  <c r="C106" i="1"/>
  <c r="C70" i="1"/>
  <c r="D70" i="1"/>
  <c r="C59" i="1"/>
  <c r="D59" i="1"/>
  <c r="C57" i="1"/>
  <c r="D57" i="1"/>
  <c r="D19" i="1"/>
  <c r="C19" i="1"/>
  <c r="D125" i="1" l="1"/>
  <c r="C125" i="1"/>
  <c r="C66" i="1" l="1"/>
  <c r="C86" i="1" l="1"/>
  <c r="D86" i="1"/>
  <c r="C18" i="1" l="1"/>
  <c r="D18" i="1"/>
  <c r="D132" i="1"/>
  <c r="C132" i="1"/>
  <c r="D113" i="1"/>
  <c r="C113" i="1"/>
  <c r="D111" i="1"/>
  <c r="C111" i="1"/>
  <c r="D108" i="1"/>
  <c r="C108" i="1"/>
  <c r="D101" i="1"/>
  <c r="C101" i="1"/>
  <c r="C85" i="1" s="1"/>
  <c r="D83" i="1"/>
  <c r="C83" i="1"/>
  <c r="D81" i="1"/>
  <c r="C81" i="1"/>
  <c r="D79" i="1"/>
  <c r="C79" i="1"/>
  <c r="D76" i="1"/>
  <c r="D75" i="1" s="1"/>
  <c r="C76" i="1"/>
  <c r="C75" i="1" s="1"/>
  <c r="D69" i="1"/>
  <c r="C69" i="1"/>
  <c r="D66" i="1"/>
  <c r="D64" i="1"/>
  <c r="C64" i="1"/>
  <c r="D52" i="1"/>
  <c r="D49" i="1" s="1"/>
  <c r="C52" i="1"/>
  <c r="C49" i="1" s="1"/>
  <c r="D50" i="1"/>
  <c r="C50" i="1"/>
  <c r="D46" i="1"/>
  <c r="C46" i="1"/>
  <c r="D43" i="1"/>
  <c r="C43" i="1"/>
  <c r="D41" i="1"/>
  <c r="C41" i="1"/>
  <c r="D38" i="1"/>
  <c r="C38" i="1"/>
  <c r="D36" i="1"/>
  <c r="C36" i="1"/>
  <c r="D33" i="1"/>
  <c r="C33" i="1"/>
  <c r="D27" i="1"/>
  <c r="C27" i="1"/>
  <c r="C116" i="1" l="1"/>
  <c r="C115" i="1" s="1"/>
  <c r="D110" i="1"/>
  <c r="C32" i="1"/>
  <c r="C110" i="1"/>
  <c r="D85" i="1"/>
  <c r="C78" i="1"/>
  <c r="C56" i="1"/>
  <c r="C40" i="1"/>
  <c r="D78" i="1"/>
  <c r="D40" i="1"/>
  <c r="D32" i="1"/>
  <c r="D56" i="1"/>
  <c r="D116" i="1"/>
  <c r="D115" i="1" s="1"/>
  <c r="C17" i="1" l="1"/>
  <c r="D17" i="1"/>
  <c r="D55" i="1"/>
  <c r="C55" i="1"/>
  <c r="C16" i="1" l="1"/>
  <c r="C135" i="1" s="1"/>
  <c r="D16" i="1"/>
  <c r="D135" i="1" s="1"/>
</calcChain>
</file>

<file path=xl/sharedStrings.xml><?xml version="1.0" encoding="utf-8"?>
<sst xmlns="http://schemas.openxmlformats.org/spreadsheetml/2006/main" count="253" uniqueCount="249">
  <si>
    <t>Приложение 2</t>
  </si>
  <si>
    <t>к решению Думы</t>
  </si>
  <si>
    <t>города Когалыма</t>
  </si>
  <si>
    <t>от_______ №____</t>
  </si>
  <si>
    <t>тыс.руб.</t>
  </si>
  <si>
    <t>Наименование показателя</t>
  </si>
  <si>
    <t>Код дохода по бюджетной классификации</t>
  </si>
  <si>
    <t>Сумма на год</t>
  </si>
  <si>
    <t>1</t>
  </si>
  <si>
    <t>Налоговые и неналоговые доходы</t>
  </si>
  <si>
    <t>000 1 00 00000 00 0000 000</t>
  </si>
  <si>
    <t>Налоговые доходы</t>
  </si>
  <si>
    <t>НАЛОГИ НА ПРИБЫЛЬ, ДОХОДЫ</t>
  </si>
  <si>
    <t>000 1 01 00000 00 0000 000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</si>
  <si>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</si>
  <si>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</si>
  <si>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</si>
  <si>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</si>
  <si>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</si>
  <si>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000 1 01 02040 01 0000 110</t>
  </si>
  <si>
    <t>000 1 01 02080 01 0000 110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</si>
  <si>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</si>
  <si>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</si>
  <si>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</si>
  <si>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</si>
  <si>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</si>
  <si>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</si>
  <si>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</si>
  <si>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</si>
  <si>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</si>
  <si>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</si>
  <si>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</si>
  <si>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</si>
  <si>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</si>
  <si>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</si>
  <si>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</si>
  <si>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</si>
  <si>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</si>
  <si>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</si>
  <si>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</si>
  <si>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</si>
  <si>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</si>
  <si>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</si>
  <si>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</si>
  <si>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</si>
  <si>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000 1 05 04010 02 0000 110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</si>
  <si>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</si>
  <si>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</si>
  <si>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</si>
  <si>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</si>
  <si>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</si>
  <si>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000 1 06 01020 04 0000 110</t>
  </si>
  <si>
    <t>Транспортный налог</t>
  </si>
  <si>
    <t>000 1 06 04000 02 0000 110</t>
  </si>
  <si>
    <t>Транспортный налог с организаций</t>
  </si>
  <si>
    <t>000 1 06 04011 02 0000 110</t>
  </si>
  <si>
    <t>Транспортный налог с физических лиц</t>
  </si>
  <si>
    <t>000 1 06 04012 02 0000 110</t>
  </si>
  <si>
    <t>Земельный налог</t>
  </si>
  <si>
    <t>000 1 06 06000 00 0000 110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</si>
  <si>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</si>
  <si>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</si>
  <si>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>Земельный налог с физических лиц, обладающих земельным участком, расположенным в границах городских округов</t>
  </si>
  <si>
    <t>000 1 06 06042 04 0000 110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</si>
  <si>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</si>
  <si>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</si>
  <si>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</si>
  <si>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</si>
  <si>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</si>
  <si>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</si>
  <si>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</si>
  <si>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</si>
  <si>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</si>
  <si>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</si>
  <si>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</si>
  <si>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000 1 08 07173 01 0000 110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</si>
  <si>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</si>
  <si>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</si>
  <si>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</si>
  <si>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</si>
  <si>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</si>
  <si>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>000 1 11 01040 04 0000 120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</si>
  <si>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</si>
  <si>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</si>
  <si>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</si>
  <si>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000 1 11 05012 04 0000 120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</si>
  <si>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</si>
  <si>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000 1 11 05024 04 0000 120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</si>
  <si>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</si>
  <si>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000 1 11 05074 04 0000 120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</si>
  <si>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</si>
  <si>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000 1 11 05312 04 0000 120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</si>
  <si>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</si>
  <si>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</si>
  <si>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</si>
  <si>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000 1 11 07014 04 0000 120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</si>
  <si>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</si>
  <si>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</si>
  <si>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</si>
  <si>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</si>
  <si>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000 1 11 09080 04 0000 120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</si>
  <si>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</si>
  <si>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</si>
  <si>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</si>
  <si>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</si>
  <si>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</si>
  <si>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</si>
  <si>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</si>
  <si>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</si>
  <si>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>000 1 12 01041 01 0000 120</t>
  </si>
  <si>
    <t>000 1 12 01042 01 0000 120</t>
  </si>
  <si>
    <t>ДОХОДЫ ОТ ОКАЗАНИЯ ПЛАТНЫХ УСЛУГ И КОМПЕНСАЦИИ ЗАТРАТ ГОСУДАРСТВА</t>
  </si>
  <si>
    <t>000 1 13 00000 00 0000 000</t>
  </si>
  <si>
    <t>Доходы от оказания платных услуг (работ)</t>
  </si>
  <si>
    <t>000 1 13 01000 00 0000 130</t>
  </si>
  <si>
    <t>Прочие доходы от оказания платных услуг (работ) получателями средств бюджетов городских округов</t>
  </si>
  <si>
    <t>000 1 13 01994 04 0000 130</t>
  </si>
  <si>
    <t>ДОХОДЫ ОТ ПРОДАЖИ МАТЕРИАЛЬНЫХ И НЕМАТЕРИАЛЬНЫХ АКТИВОВ</t>
  </si>
  <si>
    <t>000 1 14 00000 00 0000 000</t>
  </si>
  <si>
    <t>Доходы от продажи квартир</t>
  </si>
  <si>
    <t>000 1 14 01000 00 0000 410</t>
  </si>
  <si>
    <t>Доходы от продажи квартир, находящихся в собственности городских округов</t>
  </si>
  <si>
    <t>000 1 14 01040 04 0000 410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</si>
  <si>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</si>
  <si>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</si>
  <si>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000 1 14 02043 04 0000 410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</si>
  <si>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</si>
  <si>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</si>
  <si>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</si>
  <si>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000 1 14 06012 04 0000 430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</si>
  <si>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</si>
  <si>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</si>
  <si>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</si>
  <si>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</si>
  <si>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</si>
  <si>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</si>
  <si>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</si>
  <si>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</si>
  <si>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</si>
  <si>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</si>
  <si>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>000 1 16 01080 01 0000 140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</si>
  <si>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</si>
  <si>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000 1 16 01090 01 0000 140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</si>
  <si>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</si>
  <si>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000 1 16 01140 01 0000 140</t>
  </si>
  <si>
    <t>000 1 16 01150 01 0000 140</t>
  </si>
  <si>
    <t>000 1 16 01170 01 0000 140</t>
  </si>
  <si>
    <t>000 1 16 01180 01 0000 140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</si>
  <si>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</si>
  <si>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</si>
  <si>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</si>
  <si>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</si>
  <si>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</si>
  <si>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</si>
  <si>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</si>
  <si>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000 1 16 02010 02 0000 140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</si>
  <si>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</si>
  <si>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</si>
  <si>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000 1 16 07010 04 0000 140</t>
  </si>
  <si>
    <t>000 1 16 07090 04 0000 140</t>
  </si>
  <si>
    <t>Платежи в целях возмещения причиненного ущерба (убытков)</t>
  </si>
  <si>
    <t>000 1 16 10000 00 0000 140</t>
  </si>
  <si>
    <t>Платежи, уплачиваемые в целях возмещения вреда</t>
  </si>
  <si>
    <t>000 1 16 11000 01 0000 140</t>
  </si>
  <si>
    <t>000 1 16 11064 01 0000 140</t>
  </si>
  <si>
    <t>ПРОЧИЕ НЕНАЛОГОВЫЕ ДОХОДЫ</t>
  </si>
  <si>
    <t>000 1 17 00000 00 0000 000</t>
  </si>
  <si>
    <t>Прочие неналоговые доходы</t>
  </si>
  <si>
    <t>000 1 17 05000 00 0000 180</t>
  </si>
  <si>
    <t>Прочие неналоговые доходы бюджетов городских округов</t>
  </si>
  <si>
    <t>000 1 17 05040 04 0000 180</t>
  </si>
  <si>
    <t>Инициативные платежи, зачисляемые в бюджеты городских округов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</si>
  <si>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</si>
  <si>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</si>
  <si>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</si>
  <si>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</si>
  <si>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</si>
  <si>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</si>
  <si>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</si>
  <si>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000 2 02 15001 04 0000 150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</si>
  <si>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</si>
  <si>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</si>
  <si>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</si>
  <si>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</si>
  <si>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</si>
  <si>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</si>
  <si>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>Субсидии бюджетам городских округов на поддержку отрасли культуры</t>
  </si>
  <si>
    <t>Прочие субсидии бюджетам городских округов</t>
  </si>
  <si>
    <t>000 2 02 29999 04 0000 150</t>
  </si>
  <si>
    <t>Субвенции бюджетам бюджетной системы Российской Федерации</t>
  </si>
  <si>
    <t>000 2 02 30000 00 0000 150</t>
  </si>
  <si>
    <t>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</si>
  <si>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</si>
  <si>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</si>
  <si>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</si>
  <si>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</si>
  <si>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</si>
  <si>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</si>
  <si>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000 2 02 35135 04 0000 150</t>
  </si>
  <si>
    <t>Субвенции бюджетам городских округов на государственную регистрацию актов гражданского состояния</t>
  </si>
  <si>
    <t>000 2 02 35930 04 0000 150</t>
  </si>
  <si>
    <t>Иные межбюджетные трансферты</t>
  </si>
  <si>
    <t>000 2 02 40000 00 0000 150</t>
  </si>
  <si>
    <t>000 2 02 45303 04 0000 150</t>
  </si>
  <si>
    <t>Прочие межбюджетные трансферты, передаваемые бюджетам городских округов</t>
  </si>
  <si>
    <t>000 2 02 49999 04 0000 150</t>
  </si>
  <si>
    <t xml:space="preserve">ДОХОДЫ БЮДЖЕТА - ВСЕГО </t>
  </si>
  <si>
    <t>Налог на доходы физических лиц</t>
  </si>
  <si>
    <t>000 1 01 02000 01 0000 110</t>
  </si>
  <si>
    <t>000 2 02 25519 04 0000 150</t>
  </si>
  <si>
    <t>000 1 16 01130 01 0000 140</t>
  </si>
  <si>
    <t>2025 год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</si>
  <si>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</si>
  <si>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</si>
  <si>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</si>
  <si>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</si>
  <si>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</si>
  <si>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</si>
  <si>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000 1 16 01330 00 0000 140</t>
  </si>
  <si>
    <t>000 1 17 15000 00 0000 150</t>
  </si>
  <si>
    <t>000 1 17 15020 04 0000 150</t>
  </si>
  <si>
    <t>Инициативные платежи</t>
  </si>
  <si>
    <t>000 2 02 35176 04 0000 150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</si>
  <si>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</si>
  <si>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000 1 16 10031 04 0000 140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</si>
  <si>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</si>
  <si>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000 2 02 25179 04 0000 150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</si>
  <si>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</si>
  <si>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</si>
  <si>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000 1 14 02000 00 0000 000</t>
  </si>
  <si>
    <t>000 1 16 07000 00 0000 140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</si>
  <si>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</si>
  <si>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Доходы бюджета города Когалыма по видам доходов классификации доходов бюджетов                                                                        на плановый период 2025 и 2026 годов </t>
  </si>
  <si>
    <t>2026 год</t>
  </si>
  <si>
    <t>000 1 01 02130 01 0000 110</t>
  </si>
  <si>
    <t>000 1 01 02140 01 0000 110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</si>
  <si>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</si>
  <si>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</si>
  <si>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</si>
  <si>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</si>
  <si>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</si>
  <si>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</si>
  <si>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</si>
  <si>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</si>
  <si>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</si>
  <si>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</si>
  <si>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Плата за размещение отходов производства</t>
  </si>
  <si>
    <t>Плата за размещение твердых коммунальных отходов</t>
  </si>
  <si>
    <t>от 13.12.2023 №350-ГД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</si>
</sst>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#,##0.0"/>
  </numFmts>
  <fonts count="9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3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indexed="8"/>
      <name val="Calibri"/>
      <family val="2"/>
    </font>
    <font>
      <i/>
      <sz val="13"/>
      <name val="Times New Roman"/>
      <family val="1"/>
      <charset val="204"/>
    </font>
    <font>
      <sz val="13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0" fontId="3" fillId="0" borderId="0"/>
    <xf numFmtId="0" fontId="1" fillId="0" borderId="0"/>
    <xf numFmtId="0" fontId="3" fillId="0" borderId="0"/>
    <xf numFmtId="0" fontId="3" fillId="0" borderId="0"/>
  </cellStyleXfs>
  <cellXfs count="53">
    <xf numFmtId="0" fontId="0" fillId="0" borderId="0" xfId="0"/>
    <xf numFmtId="0" fontId="2" fillId="0" borderId="0" xfId="0" applyFont="1" applyFill="1" applyBorder="1" applyAlignment="1">
      <alignment horizontal="justify" vertical="center"/>
    </xf>
    <xf numFmtId="0" fontId="2" fillId="0" borderId="0" xfId="0" applyFont="1" applyFill="1" applyBorder="1" applyAlignment="1">
      <alignment horizontal="center"/>
    </xf>
    <xf numFmtId="165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165" fontId="2" fillId="0" borderId="0" xfId="2" applyNumberFormat="1" applyFont="1" applyFill="1" applyBorder="1" applyAlignment="1" applyProtection="1">
      <alignment horizontal="right"/>
      <protection hidden="1"/>
    </xf>
    <xf numFmtId="165" fontId="2" fillId="0" borderId="0" xfId="0" applyNumberFormat="1" applyFont="1" applyFill="1" applyBorder="1" applyAlignment="1">
      <alignment horizontal="right"/>
    </xf>
    <xf numFmtId="0" fontId="2" fillId="0" borderId="5" xfId="3" applyNumberFormat="1" applyFont="1" applyFill="1" applyBorder="1" applyAlignment="1">
      <alignment horizontal="center" vertical="center" wrapText="1"/>
    </xf>
    <xf numFmtId="0" fontId="5" fillId="0" borderId="5" xfId="3" applyNumberFormat="1" applyFont="1" applyFill="1" applyBorder="1" applyAlignment="1">
      <alignment horizontal="justify" vertical="center" wrapText="1"/>
    </xf>
    <xf numFmtId="0" fontId="5" fillId="0" borderId="5" xfId="3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justify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3" applyNumberFormat="1" applyFont="1" applyFill="1" applyBorder="1" applyAlignment="1">
      <alignment horizontal="justify" vertical="center" wrapText="1"/>
    </xf>
    <xf numFmtId="49" fontId="2" fillId="0" borderId="0" xfId="0" applyNumberFormat="1" applyFont="1" applyFill="1" applyBorder="1"/>
    <xf numFmtId="0" fontId="2" fillId="0" borderId="5" xfId="4" applyNumberFormat="1" applyFont="1" applyFill="1" applyBorder="1" applyAlignment="1" applyProtection="1">
      <alignment horizontal="justify" vertical="top" wrapText="1" shrinkToFit="1"/>
      <protection hidden="1"/>
    </xf>
    <xf numFmtId="0" fontId="5" fillId="0" borderId="0" xfId="0" applyFont="1" applyFill="1" applyBorder="1"/>
    <xf numFmtId="0" fontId="7" fillId="0" borderId="5" xfId="0" applyFont="1" applyFill="1" applyBorder="1" applyAlignment="1">
      <alignment horizontal="justify" vertical="center" wrapText="1"/>
    </xf>
    <xf numFmtId="0" fontId="7" fillId="0" borderId="5" xfId="3" applyNumberFormat="1" applyFont="1" applyFill="1" applyBorder="1" applyAlignment="1">
      <alignment horizontal="center" vertical="center" wrapText="1"/>
    </xf>
    <xf numFmtId="0" fontId="7" fillId="0" borderId="5" xfId="3" applyNumberFormat="1" applyFont="1" applyFill="1" applyBorder="1" applyAlignment="1">
      <alignment horizontal="justify" vertical="center" wrapText="1"/>
    </xf>
    <xf numFmtId="0" fontId="5" fillId="0" borderId="5" xfId="0" applyFont="1" applyFill="1" applyBorder="1" applyAlignment="1">
      <alignment horizontal="justify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justify" vertical="center" wrapText="1" shrinkToFit="1"/>
    </xf>
    <xf numFmtId="0" fontId="2" fillId="0" borderId="2" xfId="3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/>
    <xf numFmtId="0" fontId="7" fillId="0" borderId="2" xfId="3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justify" vertical="center" wrapText="1" shrinkToFit="1"/>
    </xf>
    <xf numFmtId="165" fontId="5" fillId="0" borderId="0" xfId="0" applyNumberFormat="1" applyFont="1" applyFill="1" applyBorder="1" applyAlignment="1">
      <alignment horizontal="center"/>
    </xf>
    <xf numFmtId="0" fontId="2" fillId="2" borderId="5" xfId="0" applyFont="1" applyFill="1" applyBorder="1" applyAlignment="1">
      <alignment horizontal="justify" vertical="center"/>
    </xf>
    <xf numFmtId="165" fontId="8" fillId="0" borderId="2" xfId="1" applyNumberFormat="1" applyFont="1" applyFill="1" applyBorder="1" applyAlignment="1">
      <alignment horizontal="right" vertical="center" wrapText="1"/>
    </xf>
    <xf numFmtId="165" fontId="8" fillId="0" borderId="5" xfId="1" applyNumberFormat="1" applyFont="1" applyFill="1" applyBorder="1" applyAlignment="1">
      <alignment horizontal="right" vertical="center" wrapText="1"/>
    </xf>
    <xf numFmtId="165" fontId="2" fillId="0" borderId="2" xfId="1" applyNumberFormat="1" applyFont="1" applyFill="1" applyBorder="1" applyAlignment="1">
      <alignment horizontal="right" vertical="center" wrapText="1"/>
    </xf>
    <xf numFmtId="165" fontId="2" fillId="0" borderId="5" xfId="1" applyNumberFormat="1" applyFont="1" applyFill="1" applyBorder="1" applyAlignment="1">
      <alignment horizontal="right" vertical="center" wrapText="1"/>
    </xf>
    <xf numFmtId="165" fontId="7" fillId="0" borderId="2" xfId="1" applyNumberFormat="1" applyFont="1" applyFill="1" applyBorder="1" applyAlignment="1">
      <alignment horizontal="right" vertical="center" wrapText="1"/>
    </xf>
    <xf numFmtId="165" fontId="7" fillId="0" borderId="5" xfId="1" applyNumberFormat="1" applyFont="1" applyFill="1" applyBorder="1" applyAlignment="1">
      <alignment horizontal="right" vertical="center" wrapText="1"/>
    </xf>
    <xf numFmtId="165" fontId="5" fillId="0" borderId="2" xfId="1" applyNumberFormat="1" applyFont="1" applyFill="1" applyBorder="1" applyAlignment="1">
      <alignment horizontal="right" vertical="center" wrapText="1"/>
    </xf>
    <xf numFmtId="165" fontId="5" fillId="0" borderId="5" xfId="1" applyNumberFormat="1" applyFont="1" applyFill="1" applyBorder="1" applyAlignment="1">
      <alignment horizontal="right" vertical="center" wrapText="1"/>
    </xf>
    <xf numFmtId="165" fontId="5" fillId="0" borderId="5" xfId="3" applyNumberFormat="1" applyFont="1" applyFill="1" applyBorder="1" applyAlignment="1">
      <alignment horizontal="center" vertical="center" wrapText="1"/>
    </xf>
    <xf numFmtId="3" fontId="2" fillId="0" borderId="5" xfId="3" applyNumberFormat="1" applyFont="1" applyFill="1" applyBorder="1" applyAlignment="1">
      <alignment horizontal="center" vertical="center" wrapText="1"/>
    </xf>
    <xf numFmtId="165" fontId="2" fillId="2" borderId="5" xfId="1" applyNumberFormat="1" applyFont="1" applyFill="1" applyBorder="1" applyAlignment="1">
      <alignment horizontal="right" vertical="center" wrapText="1"/>
    </xf>
    <xf numFmtId="165" fontId="2" fillId="0" borderId="5" xfId="0" applyNumberFormat="1" applyFont="1" applyFill="1" applyBorder="1" applyAlignment="1">
      <alignment horizontal="right" vertical="center"/>
    </xf>
    <xf numFmtId="0" fontId="2" fillId="2" borderId="5" xfId="3" applyNumberFormat="1" applyFont="1" applyFill="1" applyBorder="1" applyAlignment="1">
      <alignment horizontal="justify" vertical="center" wrapText="1"/>
    </xf>
    <xf numFmtId="0" fontId="7" fillId="2" borderId="5" xfId="0" applyFont="1" applyFill="1" applyBorder="1" applyAlignment="1">
      <alignment horizontal="justify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4" fillId="0" borderId="0" xfId="3" applyNumberFormat="1" applyFont="1" applyFill="1" applyBorder="1" applyAlignment="1">
      <alignment horizontal="center" vertical="center" wrapText="1" readingOrder="1"/>
    </xf>
    <xf numFmtId="0" fontId="5" fillId="0" borderId="1" xfId="3" applyNumberFormat="1" applyFont="1" applyFill="1" applyBorder="1" applyAlignment="1">
      <alignment horizontal="center" vertical="center" wrapText="1"/>
    </xf>
    <xf numFmtId="0" fontId="5" fillId="0" borderId="4" xfId="3" applyNumberFormat="1" applyFont="1" applyFill="1" applyBorder="1" applyAlignment="1">
      <alignment horizontal="center" vertical="center" wrapText="1"/>
    </xf>
    <xf numFmtId="165" fontId="5" fillId="0" borderId="2" xfId="3" applyNumberFormat="1" applyFont="1" applyFill="1" applyBorder="1" applyAlignment="1">
      <alignment horizontal="center" vertical="center" wrapText="1"/>
    </xf>
    <xf numFmtId="165" fontId="5" fillId="0" borderId="3" xfId="3" applyNumberFormat="1" applyFont="1" applyFill="1" applyBorder="1" applyAlignment="1">
      <alignment horizontal="center" vertical="center" wrapText="1"/>
    </xf>
    <xf numFmtId="0" fontId="5" fillId="0" borderId="5" xfId="3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/>
    </xf>
  </cellXfs>
  <cellStyles count="6">
    <cellStyle name="Normal" xfId="3"/>
    <cellStyle name="Обычный" xfId="0" builtinId="0"/>
    <cellStyle name="Обычный 2" xfId="2"/>
    <cellStyle name="Обычный 2 4" xfId="5"/>
    <cellStyle name="Обычный 2 5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5"/>
  <sheetViews>
    <sheetView showGridLines="0" tabSelected="1" zoomScale="93" zoomScaleNormal="93" zoomScaleSheetLayoutView="93" workbookViewId="0">
      <selection activeCell="C146" sqref="C146"/>
    </sheetView>
  </sheetViews>
  <sheetFormatPr defaultColWidth="8.8984375" defaultRowHeight="16.649999999999999" x14ac:dyDescent="0.35"/>
  <cols>
    <col min="1" max="1" width="57.69921875" style="1" customWidth="1"/>
    <col min="2" max="2" width="31.59765625" style="2" customWidth="1"/>
    <col min="3" max="4" width="20.59765625" style="3" customWidth="1"/>
    <col min="5" max="5" width="24.8984375" style="5" customWidth="1"/>
    <col min="6" max="6" width="20.09765625" style="5" customWidth="1"/>
    <col min="7" max="16384" width="8.8984375" style="5"/>
  </cols>
  <sheetData>
    <row r="1" spans="1:4" x14ac:dyDescent="0.35">
      <c r="D1" s="4" t="s">
        <v>0</v>
      </c>
    </row>
    <row r="2" spans="1:4" ht="13.3" customHeight="1" x14ac:dyDescent="0.35">
      <c r="D2" s="4" t="s">
        <v>1</v>
      </c>
    </row>
    <row r="3" spans="1:4" x14ac:dyDescent="0.35">
      <c r="D3" s="4" t="s">
        <v>2</v>
      </c>
    </row>
    <row r="4" spans="1:4" x14ac:dyDescent="0.35">
      <c r="D4" s="4" t="s">
        <v>3</v>
      </c>
    </row>
    <row r="5" spans="1:4" ht="22.75" customHeight="1" x14ac:dyDescent="0.35">
      <c r="C5" s="6"/>
      <c r="D5" s="6"/>
    </row>
    <row r="6" spans="1:4" ht="22.75" customHeight="1" x14ac:dyDescent="0.35">
      <c r="C6" s="6"/>
      <c r="D6" s="52" t="s">
        <v>0</v>
      </c>
    </row>
    <row r="7" spans="1:4" ht="18.3" customHeight="1" x14ac:dyDescent="0.35">
      <c r="C7" s="6"/>
      <c r="D7" s="52" t="s">
        <v>1</v>
      </c>
    </row>
    <row r="8" spans="1:4" ht="16.100000000000001" customHeight="1" x14ac:dyDescent="0.35">
      <c r="C8" s="6"/>
      <c r="D8" s="52" t="s">
        <v>2</v>
      </c>
    </row>
    <row r="9" spans="1:4" ht="20.5" customHeight="1" x14ac:dyDescent="0.35">
      <c r="C9" s="6"/>
      <c r="D9" s="52" t="s">
        <v>248</v>
      </c>
    </row>
    <row r="10" spans="1:4" ht="22.75" customHeight="1" x14ac:dyDescent="0.35">
      <c r="C10" s="6"/>
      <c r="D10" s="6"/>
    </row>
    <row r="11" spans="1:4" ht="32.299999999999997" customHeight="1" x14ac:dyDescent="0.35">
      <c r="A11" s="46" t="s">
        <v>232</v>
      </c>
      <c r="B11" s="46"/>
      <c r="C11" s="46"/>
      <c r="D11" s="46"/>
    </row>
    <row r="12" spans="1:4" ht="30.05" customHeight="1" x14ac:dyDescent="0.35">
      <c r="C12" s="7"/>
      <c r="D12" s="7" t="s">
        <v>4</v>
      </c>
    </row>
    <row r="13" spans="1:4" x14ac:dyDescent="0.35">
      <c r="A13" s="47" t="s">
        <v>5</v>
      </c>
      <c r="B13" s="47" t="s">
        <v>6</v>
      </c>
      <c r="C13" s="49" t="s">
        <v>7</v>
      </c>
      <c r="D13" s="50"/>
    </row>
    <row r="14" spans="1:4" x14ac:dyDescent="0.35">
      <c r="A14" s="48"/>
      <c r="B14" s="48"/>
      <c r="C14" s="39" t="s">
        <v>211</v>
      </c>
      <c r="D14" s="39" t="s">
        <v>233</v>
      </c>
    </row>
    <row r="15" spans="1:4" s="2" customFormat="1" x14ac:dyDescent="0.35">
      <c r="A15" s="8" t="s">
        <v>8</v>
      </c>
      <c r="B15" s="8">
        <v>2</v>
      </c>
      <c r="C15" s="40">
        <v>3</v>
      </c>
      <c r="D15" s="40">
        <v>4</v>
      </c>
    </row>
    <row r="16" spans="1:4" s="11" customFormat="1" ht="16.100000000000001" x14ac:dyDescent="0.3">
      <c r="A16" s="9" t="s">
        <v>9</v>
      </c>
      <c r="B16" s="10" t="s">
        <v>10</v>
      </c>
      <c r="C16" s="37">
        <f>C17+C55</f>
        <v>2725897.5999999996</v>
      </c>
      <c r="D16" s="38">
        <f>D17+D55</f>
        <v>2608739.7999999998</v>
      </c>
    </row>
    <row r="17" spans="1:6" s="11" customFormat="1" ht="16.100000000000001" x14ac:dyDescent="0.3">
      <c r="A17" s="51" t="s">
        <v>11</v>
      </c>
      <c r="B17" s="51"/>
      <c r="C17" s="37">
        <f>C18+C27+C32+C40+C49</f>
        <v>2470383.2999999998</v>
      </c>
      <c r="D17" s="38">
        <f>D18+D27+D32+D40+D49</f>
        <v>2350077.1999999997</v>
      </c>
    </row>
    <row r="18" spans="1:6" s="11" customFormat="1" x14ac:dyDescent="0.3">
      <c r="A18" s="12" t="s">
        <v>12</v>
      </c>
      <c r="B18" s="13" t="s">
        <v>13</v>
      </c>
      <c r="C18" s="33">
        <f>C19</f>
        <v>2108518.6999999997</v>
      </c>
      <c r="D18" s="34">
        <f>D19</f>
        <v>1968966.0999999999</v>
      </c>
    </row>
    <row r="19" spans="1:6" s="11" customFormat="1" x14ac:dyDescent="0.3">
      <c r="A19" s="18" t="s">
        <v>207</v>
      </c>
      <c r="B19" s="26" t="s">
        <v>208</v>
      </c>
      <c r="C19" s="35">
        <f>C20+C21+C22+C23+C24+C25+C26</f>
        <v>2108518.6999999997</v>
      </c>
      <c r="D19" s="36">
        <f>D20+D21+D22+D23+D24+D25+D26</f>
        <v>1968966.0999999999</v>
      </c>
      <c r="F19" s="29"/>
    </row>
    <row r="20" spans="1:6" ht="149.55000000000001" x14ac:dyDescent="0.35">
      <c r="A20" s="14" t="s">
        <v>241</v>
      </c>
      <c r="B20" s="8" t="s">
        <v>14</v>
      </c>
      <c r="C20" s="33">
        <f>1605039.5+200000</f>
        <v>1805039.5</v>
      </c>
      <c r="D20" s="34">
        <v>1664897.2</v>
      </c>
    </row>
    <row r="21" spans="1:6" ht="150.80000000000001" customHeight="1" x14ac:dyDescent="0.35">
      <c r="A21" s="14" t="s">
        <v>15</v>
      </c>
      <c r="B21" s="8" t="s">
        <v>16</v>
      </c>
      <c r="C21" s="33">
        <v>2001.4</v>
      </c>
      <c r="D21" s="34">
        <v>2021.5</v>
      </c>
    </row>
    <row r="22" spans="1:6" ht="139.6" customHeight="1" x14ac:dyDescent="0.35">
      <c r="A22" s="14" t="s">
        <v>242</v>
      </c>
      <c r="B22" s="8" t="s">
        <v>17</v>
      </c>
      <c r="C22" s="33">
        <v>8807.5</v>
      </c>
      <c r="D22" s="34">
        <v>8895.6</v>
      </c>
    </row>
    <row r="23" spans="1:6" ht="118.55" customHeight="1" x14ac:dyDescent="0.35">
      <c r="A23" s="14" t="s">
        <v>18</v>
      </c>
      <c r="B23" s="8" t="s">
        <v>19</v>
      </c>
      <c r="C23" s="33">
        <v>17163.7</v>
      </c>
      <c r="D23" s="34">
        <v>17335.400000000001</v>
      </c>
    </row>
    <row r="24" spans="1:6" ht="210.75" customHeight="1" x14ac:dyDescent="0.35">
      <c r="A24" s="14" t="s">
        <v>243</v>
      </c>
      <c r="B24" s="8" t="s">
        <v>20</v>
      </c>
      <c r="C24" s="33">
        <v>95425.9</v>
      </c>
      <c r="D24" s="34">
        <v>94235.199999999997</v>
      </c>
    </row>
    <row r="25" spans="1:6" ht="109.55" customHeight="1" x14ac:dyDescent="0.35">
      <c r="A25" s="14" t="s">
        <v>244</v>
      </c>
      <c r="B25" s="24" t="s">
        <v>234</v>
      </c>
      <c r="C25" s="33">
        <v>13359.6</v>
      </c>
      <c r="D25" s="34">
        <v>13192.9</v>
      </c>
    </row>
    <row r="26" spans="1:6" ht="109.55" customHeight="1" x14ac:dyDescent="0.35">
      <c r="A26" s="14" t="s">
        <v>245</v>
      </c>
      <c r="B26" s="24" t="s">
        <v>235</v>
      </c>
      <c r="C26" s="33">
        <v>166721.1</v>
      </c>
      <c r="D26" s="34">
        <v>168388.3</v>
      </c>
    </row>
    <row r="27" spans="1:6" ht="55.55" customHeight="1" x14ac:dyDescent="0.35">
      <c r="A27" s="12" t="s">
        <v>21</v>
      </c>
      <c r="B27" s="13" t="s">
        <v>22</v>
      </c>
      <c r="C27" s="33">
        <f>C28+C29+C30+C31</f>
        <v>20689.500000000004</v>
      </c>
      <c r="D27" s="34">
        <f>D28+D29+D30+D31</f>
        <v>27902.199999999997</v>
      </c>
    </row>
    <row r="28" spans="1:6" ht="150.80000000000001" customHeight="1" x14ac:dyDescent="0.35">
      <c r="A28" s="14" t="s">
        <v>23</v>
      </c>
      <c r="B28" s="8" t="s">
        <v>24</v>
      </c>
      <c r="C28" s="33">
        <v>12465.1</v>
      </c>
      <c r="D28" s="34">
        <v>17232.8</v>
      </c>
    </row>
    <row r="29" spans="1:6" ht="168.8" customHeight="1" x14ac:dyDescent="0.35">
      <c r="A29" s="14" t="s">
        <v>25</v>
      </c>
      <c r="B29" s="8" t="s">
        <v>26</v>
      </c>
      <c r="C29" s="33">
        <v>-1458.4</v>
      </c>
      <c r="D29" s="34">
        <v>-2184.3000000000002</v>
      </c>
    </row>
    <row r="30" spans="1:6" s="15" customFormat="1" ht="166.75" customHeight="1" x14ac:dyDescent="0.35">
      <c r="A30" s="14" t="s">
        <v>27</v>
      </c>
      <c r="B30" s="8" t="s">
        <v>28</v>
      </c>
      <c r="C30" s="33">
        <v>9613.6</v>
      </c>
      <c r="D30" s="34">
        <v>12757.6</v>
      </c>
      <c r="E30" s="5"/>
    </row>
    <row r="31" spans="1:6" s="15" customFormat="1" ht="150.80000000000001" customHeight="1" x14ac:dyDescent="0.35">
      <c r="A31" s="16" t="s">
        <v>29</v>
      </c>
      <c r="B31" s="8" t="s">
        <v>30</v>
      </c>
      <c r="C31" s="33">
        <v>69.2</v>
      </c>
      <c r="D31" s="34">
        <v>96.1</v>
      </c>
      <c r="E31" s="5"/>
    </row>
    <row r="32" spans="1:6" s="15" customFormat="1" x14ac:dyDescent="0.35">
      <c r="A32" s="12" t="s">
        <v>31</v>
      </c>
      <c r="B32" s="13" t="s">
        <v>32</v>
      </c>
      <c r="C32" s="33">
        <f>C33+C36+C38</f>
        <v>201179.5</v>
      </c>
      <c r="D32" s="34">
        <f>D33+D36+D38</f>
        <v>204269.30000000002</v>
      </c>
      <c r="E32" s="5"/>
    </row>
    <row r="33" spans="1:5" s="15" customFormat="1" ht="33.799999999999997" customHeight="1" x14ac:dyDescent="0.35">
      <c r="A33" s="18" t="s">
        <v>33</v>
      </c>
      <c r="B33" s="27" t="s">
        <v>34</v>
      </c>
      <c r="C33" s="35">
        <f>C34+C35</f>
        <v>194343</v>
      </c>
      <c r="D33" s="36">
        <f>D34+D35</f>
        <v>197161</v>
      </c>
      <c r="E33" s="5"/>
    </row>
    <row r="34" spans="1:5" s="15" customFormat="1" ht="37.549999999999997" customHeight="1" x14ac:dyDescent="0.35">
      <c r="A34" s="14" t="s">
        <v>35</v>
      </c>
      <c r="B34" s="8" t="s">
        <v>36</v>
      </c>
      <c r="C34" s="33">
        <v>134215.29999999999</v>
      </c>
      <c r="D34" s="34">
        <v>136131.4</v>
      </c>
      <c r="E34" s="5"/>
    </row>
    <row r="35" spans="1:5" s="15" customFormat="1" ht="83.25" customHeight="1" x14ac:dyDescent="0.35">
      <c r="A35" s="14" t="s">
        <v>37</v>
      </c>
      <c r="B35" s="8" t="s">
        <v>38</v>
      </c>
      <c r="C35" s="33">
        <v>60127.7</v>
      </c>
      <c r="D35" s="34">
        <v>61029.599999999999</v>
      </c>
      <c r="E35" s="5"/>
    </row>
    <row r="36" spans="1:5" s="15" customFormat="1" x14ac:dyDescent="0.35">
      <c r="A36" s="20" t="s">
        <v>39</v>
      </c>
      <c r="B36" s="19" t="s">
        <v>40</v>
      </c>
      <c r="C36" s="35">
        <f>C37</f>
        <v>41.6</v>
      </c>
      <c r="D36" s="36">
        <f>D37</f>
        <v>41.6</v>
      </c>
      <c r="E36" s="5"/>
    </row>
    <row r="37" spans="1:5" s="15" customFormat="1" x14ac:dyDescent="0.35">
      <c r="A37" s="14" t="s">
        <v>39</v>
      </c>
      <c r="B37" s="8" t="s">
        <v>41</v>
      </c>
      <c r="C37" s="33">
        <v>41.6</v>
      </c>
      <c r="D37" s="34">
        <v>41.6</v>
      </c>
      <c r="E37" s="5"/>
    </row>
    <row r="38" spans="1:5" s="15" customFormat="1" ht="43.75" customHeight="1" x14ac:dyDescent="0.35">
      <c r="A38" s="20" t="s">
        <v>42</v>
      </c>
      <c r="B38" s="19" t="s">
        <v>43</v>
      </c>
      <c r="C38" s="35">
        <f>C39</f>
        <v>6794.9</v>
      </c>
      <c r="D38" s="36">
        <f>D39</f>
        <v>7066.7</v>
      </c>
      <c r="E38" s="5"/>
    </row>
    <row r="39" spans="1:5" s="15" customFormat="1" ht="48.75" customHeight="1" x14ac:dyDescent="0.35">
      <c r="A39" s="14" t="s">
        <v>44</v>
      </c>
      <c r="B39" s="8" t="s">
        <v>45</v>
      </c>
      <c r="C39" s="33">
        <v>6794.9</v>
      </c>
      <c r="D39" s="34">
        <v>7066.7</v>
      </c>
      <c r="E39" s="5"/>
    </row>
    <row r="40" spans="1:5" s="15" customFormat="1" x14ac:dyDescent="0.35">
      <c r="A40" s="12" t="s">
        <v>46</v>
      </c>
      <c r="B40" s="13" t="s">
        <v>47</v>
      </c>
      <c r="C40" s="33">
        <f>C42+C46+C43</f>
        <v>130628.6</v>
      </c>
      <c r="D40" s="34">
        <f>D42+D46+D43</f>
        <v>139572.6</v>
      </c>
      <c r="E40" s="5"/>
    </row>
    <row r="41" spans="1:5" s="15" customFormat="1" x14ac:dyDescent="0.35">
      <c r="A41" s="20" t="s">
        <v>48</v>
      </c>
      <c r="B41" s="19" t="s">
        <v>49</v>
      </c>
      <c r="C41" s="35">
        <f>C42</f>
        <v>44020.6</v>
      </c>
      <c r="D41" s="36">
        <f>D42</f>
        <v>52020.6</v>
      </c>
      <c r="E41" s="5"/>
    </row>
    <row r="42" spans="1:5" s="15" customFormat="1" ht="53.45" customHeight="1" x14ac:dyDescent="0.35">
      <c r="A42" s="14" t="s">
        <v>50</v>
      </c>
      <c r="B42" s="8" t="s">
        <v>51</v>
      </c>
      <c r="C42" s="33">
        <v>44020.6</v>
      </c>
      <c r="D42" s="34">
        <v>52020.6</v>
      </c>
      <c r="E42" s="5"/>
    </row>
    <row r="43" spans="1:5" s="15" customFormat="1" x14ac:dyDescent="0.35">
      <c r="A43" s="20" t="s">
        <v>52</v>
      </c>
      <c r="B43" s="19" t="s">
        <v>53</v>
      </c>
      <c r="C43" s="35">
        <f>C44+C45</f>
        <v>35870</v>
      </c>
      <c r="D43" s="36">
        <f>D44+D45</f>
        <v>36589</v>
      </c>
      <c r="E43" s="5"/>
    </row>
    <row r="44" spans="1:5" s="15" customFormat="1" x14ac:dyDescent="0.35">
      <c r="A44" s="14" t="s">
        <v>54</v>
      </c>
      <c r="B44" s="8" t="s">
        <v>55</v>
      </c>
      <c r="C44" s="33">
        <v>19540</v>
      </c>
      <c r="D44" s="34">
        <v>19932</v>
      </c>
      <c r="E44" s="5"/>
    </row>
    <row r="45" spans="1:5" s="15" customFormat="1" x14ac:dyDescent="0.35">
      <c r="A45" s="14" t="s">
        <v>56</v>
      </c>
      <c r="B45" s="8" t="s">
        <v>57</v>
      </c>
      <c r="C45" s="33">
        <v>16330</v>
      </c>
      <c r="D45" s="34">
        <v>16657</v>
      </c>
      <c r="E45" s="5"/>
    </row>
    <row r="46" spans="1:5" x14ac:dyDescent="0.35">
      <c r="A46" s="18" t="s">
        <v>58</v>
      </c>
      <c r="B46" s="27" t="s">
        <v>59</v>
      </c>
      <c r="C46" s="35">
        <f>C47+C48</f>
        <v>50738</v>
      </c>
      <c r="D46" s="36">
        <f>D47+D48</f>
        <v>50963</v>
      </c>
    </row>
    <row r="47" spans="1:5" ht="45.7" customHeight="1" x14ac:dyDescent="0.35">
      <c r="A47" s="14" t="s">
        <v>60</v>
      </c>
      <c r="B47" s="8" t="s">
        <v>61</v>
      </c>
      <c r="C47" s="33">
        <v>41306</v>
      </c>
      <c r="D47" s="34">
        <v>41389</v>
      </c>
    </row>
    <row r="48" spans="1:5" ht="48.75" customHeight="1" x14ac:dyDescent="0.35">
      <c r="A48" s="14" t="s">
        <v>62</v>
      </c>
      <c r="B48" s="8" t="s">
        <v>63</v>
      </c>
      <c r="C48" s="33">
        <v>9432</v>
      </c>
      <c r="D48" s="34">
        <v>9574</v>
      </c>
    </row>
    <row r="49" spans="1:5" x14ac:dyDescent="0.35">
      <c r="A49" s="12" t="s">
        <v>64</v>
      </c>
      <c r="B49" s="13" t="s">
        <v>65</v>
      </c>
      <c r="C49" s="33">
        <f>C51+C52</f>
        <v>9367</v>
      </c>
      <c r="D49" s="34">
        <f>D51+D52</f>
        <v>9367</v>
      </c>
    </row>
    <row r="50" spans="1:5" ht="49.85" x14ac:dyDescent="0.35">
      <c r="A50" s="18" t="s">
        <v>66</v>
      </c>
      <c r="B50" s="19" t="s">
        <v>67</v>
      </c>
      <c r="C50" s="35">
        <f>C51</f>
        <v>9362</v>
      </c>
      <c r="D50" s="36">
        <f>D51</f>
        <v>9362</v>
      </c>
    </row>
    <row r="51" spans="1:5" ht="65.25" customHeight="1" x14ac:dyDescent="0.35">
      <c r="A51" s="14" t="s">
        <v>68</v>
      </c>
      <c r="B51" s="8" t="s">
        <v>69</v>
      </c>
      <c r="C51" s="33">
        <v>9362</v>
      </c>
      <c r="D51" s="34">
        <v>9362</v>
      </c>
    </row>
    <row r="52" spans="1:5" ht="47.25" customHeight="1" x14ac:dyDescent="0.35">
      <c r="A52" s="18" t="s">
        <v>70</v>
      </c>
      <c r="B52" s="27" t="s">
        <v>71</v>
      </c>
      <c r="C52" s="35">
        <f>C53+C54</f>
        <v>5</v>
      </c>
      <c r="D52" s="36">
        <f>D53+D54</f>
        <v>5</v>
      </c>
    </row>
    <row r="53" spans="1:5" ht="39.75" customHeight="1" x14ac:dyDescent="0.35">
      <c r="A53" s="14" t="s">
        <v>72</v>
      </c>
      <c r="B53" s="8" t="s">
        <v>73</v>
      </c>
      <c r="C53" s="33">
        <v>5</v>
      </c>
      <c r="D53" s="34">
        <v>5</v>
      </c>
    </row>
    <row r="54" spans="1:5" ht="114.65" hidden="1" customHeight="1" x14ac:dyDescent="0.35">
      <c r="A54" s="14" t="s">
        <v>74</v>
      </c>
      <c r="B54" s="8" t="s">
        <v>75</v>
      </c>
      <c r="C54" s="31"/>
      <c r="D54" s="32"/>
    </row>
    <row r="55" spans="1:5" s="17" customFormat="1" ht="19.55" customHeight="1" x14ac:dyDescent="0.3">
      <c r="A55" s="51" t="s">
        <v>76</v>
      </c>
      <c r="B55" s="51"/>
      <c r="C55" s="37">
        <f>C56+C69+C75+C78+C85+C110</f>
        <v>255514.3</v>
      </c>
      <c r="D55" s="38">
        <f>D56+D69+D75+D78+D85+D110</f>
        <v>258662.59999999998</v>
      </c>
    </row>
    <row r="56" spans="1:5" s="17" customFormat="1" ht="49.85" x14ac:dyDescent="0.3">
      <c r="A56" s="12" t="s">
        <v>77</v>
      </c>
      <c r="B56" s="13" t="s">
        <v>78</v>
      </c>
      <c r="C56" s="33">
        <f>C59+C66+C57+C64</f>
        <v>184254.8</v>
      </c>
      <c r="D56" s="34">
        <f>D59+D66+D57+D64</f>
        <v>188764</v>
      </c>
    </row>
    <row r="57" spans="1:5" s="17" customFormat="1" ht="99.7" x14ac:dyDescent="0.3">
      <c r="A57" s="18" t="s">
        <v>79</v>
      </c>
      <c r="B57" s="27" t="s">
        <v>80</v>
      </c>
      <c r="C57" s="35">
        <f>C58</f>
        <v>338.8</v>
      </c>
      <c r="D57" s="36">
        <f>D58</f>
        <v>309.10000000000002</v>
      </c>
    </row>
    <row r="58" spans="1:5" s="17" customFormat="1" ht="75.05" customHeight="1" x14ac:dyDescent="0.3">
      <c r="A58" s="12" t="s">
        <v>212</v>
      </c>
      <c r="B58" s="13" t="s">
        <v>81</v>
      </c>
      <c r="C58" s="33">
        <v>338.8</v>
      </c>
      <c r="D58" s="34">
        <v>309.10000000000002</v>
      </c>
    </row>
    <row r="59" spans="1:5" ht="126" customHeight="1" x14ac:dyDescent="0.35">
      <c r="A59" s="18" t="s">
        <v>82</v>
      </c>
      <c r="B59" s="27" t="s">
        <v>83</v>
      </c>
      <c r="C59" s="35">
        <f>C60+C61+C62+C63</f>
        <v>171483.9</v>
      </c>
      <c r="D59" s="36">
        <f>D60+D61+D62+D63</f>
        <v>175933.7</v>
      </c>
    </row>
    <row r="60" spans="1:5" ht="102.75" customHeight="1" x14ac:dyDescent="0.35">
      <c r="A60" s="14" t="s">
        <v>84</v>
      </c>
      <c r="B60" s="8" t="s">
        <v>85</v>
      </c>
      <c r="C60" s="33">
        <v>126333.9</v>
      </c>
      <c r="D60" s="34">
        <v>131387.20000000001</v>
      </c>
    </row>
    <row r="61" spans="1:5" ht="99" customHeight="1" x14ac:dyDescent="0.35">
      <c r="A61" s="14" t="s">
        <v>86</v>
      </c>
      <c r="B61" s="8" t="s">
        <v>87</v>
      </c>
      <c r="C61" s="33">
        <v>28575.9</v>
      </c>
      <c r="D61" s="34">
        <v>27972.6</v>
      </c>
    </row>
    <row r="62" spans="1:5" s="15" customFormat="1" ht="49.75" customHeight="1" x14ac:dyDescent="0.35">
      <c r="A62" s="14" t="s">
        <v>88</v>
      </c>
      <c r="B62" s="8" t="s">
        <v>89</v>
      </c>
      <c r="C62" s="33">
        <v>16554.900000000001</v>
      </c>
      <c r="D62" s="34">
        <v>16554.900000000001</v>
      </c>
      <c r="E62" s="5"/>
    </row>
    <row r="63" spans="1:5" s="15" customFormat="1" ht="149.94999999999999" customHeight="1" x14ac:dyDescent="0.35">
      <c r="A63" s="14" t="s">
        <v>90</v>
      </c>
      <c r="B63" s="8" t="s">
        <v>91</v>
      </c>
      <c r="C63" s="33">
        <v>19.2</v>
      </c>
      <c r="D63" s="34">
        <v>19</v>
      </c>
      <c r="E63" s="5"/>
    </row>
    <row r="64" spans="1:5" s="15" customFormat="1" ht="36.450000000000003" customHeight="1" x14ac:dyDescent="0.35">
      <c r="A64" s="20" t="s">
        <v>92</v>
      </c>
      <c r="B64" s="19" t="s">
        <v>93</v>
      </c>
      <c r="C64" s="35">
        <f>C65</f>
        <v>267.2</v>
      </c>
      <c r="D64" s="36">
        <f>D65</f>
        <v>356.3</v>
      </c>
      <c r="E64" s="5"/>
    </row>
    <row r="65" spans="1:5" s="15" customFormat="1" ht="68.3" customHeight="1" x14ac:dyDescent="0.35">
      <c r="A65" s="14" t="s">
        <v>94</v>
      </c>
      <c r="B65" s="8" t="s">
        <v>95</v>
      </c>
      <c r="C65" s="33">
        <v>267.2</v>
      </c>
      <c r="D65" s="34">
        <v>356.3</v>
      </c>
      <c r="E65" s="5"/>
    </row>
    <row r="66" spans="1:5" s="15" customFormat="1" ht="96.8" customHeight="1" x14ac:dyDescent="0.35">
      <c r="A66" s="20" t="s">
        <v>96</v>
      </c>
      <c r="B66" s="19" t="s">
        <v>97</v>
      </c>
      <c r="C66" s="36">
        <f>C67+C68</f>
        <v>12164.9</v>
      </c>
      <c r="D66" s="36">
        <f>D67+D68</f>
        <v>12164.9</v>
      </c>
      <c r="E66" s="5"/>
    </row>
    <row r="67" spans="1:5" s="15" customFormat="1" ht="103.75" customHeight="1" x14ac:dyDescent="0.35">
      <c r="A67" s="14" t="s">
        <v>98</v>
      </c>
      <c r="B67" s="8" t="s">
        <v>99</v>
      </c>
      <c r="C67" s="33">
        <v>12023.1</v>
      </c>
      <c r="D67" s="34">
        <v>12023.1</v>
      </c>
      <c r="E67" s="5"/>
    </row>
    <row r="68" spans="1:5" s="15" customFormat="1" ht="136.94999999999999" customHeight="1" x14ac:dyDescent="0.35">
      <c r="A68" s="14" t="s">
        <v>213</v>
      </c>
      <c r="B68" s="8" t="s">
        <v>100</v>
      </c>
      <c r="C68" s="33">
        <v>141.80000000000001</v>
      </c>
      <c r="D68" s="34">
        <v>141.80000000000001</v>
      </c>
      <c r="E68" s="5"/>
    </row>
    <row r="69" spans="1:5" s="15" customFormat="1" ht="33.25" x14ac:dyDescent="0.35">
      <c r="A69" s="12" t="s">
        <v>101</v>
      </c>
      <c r="B69" s="13" t="s">
        <v>102</v>
      </c>
      <c r="C69" s="33">
        <f>C70</f>
        <v>679.80000000000007</v>
      </c>
      <c r="D69" s="34">
        <f>D70</f>
        <v>679.80000000000007</v>
      </c>
      <c r="E69" s="5"/>
    </row>
    <row r="70" spans="1:5" s="15" customFormat="1" ht="37.549999999999997" customHeight="1" x14ac:dyDescent="0.35">
      <c r="A70" s="18" t="s">
        <v>103</v>
      </c>
      <c r="B70" s="19" t="s">
        <v>104</v>
      </c>
      <c r="C70" s="35">
        <f>C71+C72+C73+C74</f>
        <v>679.80000000000007</v>
      </c>
      <c r="D70" s="36">
        <f>D71+D72+D73+D74</f>
        <v>679.80000000000007</v>
      </c>
      <c r="E70" s="5"/>
    </row>
    <row r="71" spans="1:5" s="15" customFormat="1" ht="33.25" x14ac:dyDescent="0.35">
      <c r="A71" s="14" t="s">
        <v>105</v>
      </c>
      <c r="B71" s="8" t="s">
        <v>106</v>
      </c>
      <c r="C71" s="33">
        <v>102.4</v>
      </c>
      <c r="D71" s="34">
        <v>102.4</v>
      </c>
      <c r="E71" s="5"/>
    </row>
    <row r="72" spans="1:5" s="15" customFormat="1" ht="36" customHeight="1" x14ac:dyDescent="0.35">
      <c r="A72" s="14" t="s">
        <v>107</v>
      </c>
      <c r="B72" s="8" t="s">
        <v>108</v>
      </c>
      <c r="C72" s="33">
        <v>13.2</v>
      </c>
      <c r="D72" s="34">
        <v>13.2</v>
      </c>
      <c r="E72" s="5"/>
    </row>
    <row r="73" spans="1:5" s="15" customFormat="1" ht="22.85" customHeight="1" x14ac:dyDescent="0.35">
      <c r="A73" s="14" t="s">
        <v>246</v>
      </c>
      <c r="B73" s="8" t="s">
        <v>109</v>
      </c>
      <c r="C73" s="33">
        <v>497.6</v>
      </c>
      <c r="D73" s="34">
        <v>497.6</v>
      </c>
      <c r="E73" s="5"/>
    </row>
    <row r="74" spans="1:5" s="15" customFormat="1" ht="27.55" customHeight="1" x14ac:dyDescent="0.35">
      <c r="A74" s="14" t="s">
        <v>247</v>
      </c>
      <c r="B74" s="8" t="s">
        <v>110</v>
      </c>
      <c r="C74" s="33">
        <v>66.599999999999994</v>
      </c>
      <c r="D74" s="34">
        <v>66.599999999999994</v>
      </c>
      <c r="E74" s="5"/>
    </row>
    <row r="75" spans="1:5" s="15" customFormat="1" ht="37" customHeight="1" x14ac:dyDescent="0.35">
      <c r="A75" s="12" t="s">
        <v>111</v>
      </c>
      <c r="B75" s="13" t="s">
        <v>112</v>
      </c>
      <c r="C75" s="33">
        <f>C76</f>
        <v>2230.4</v>
      </c>
      <c r="D75" s="34">
        <f>D76</f>
        <v>1796.6</v>
      </c>
      <c r="E75" s="5"/>
    </row>
    <row r="76" spans="1:5" s="15" customFormat="1" ht="19.55" customHeight="1" x14ac:dyDescent="0.35">
      <c r="A76" s="18" t="s">
        <v>113</v>
      </c>
      <c r="B76" s="19" t="s">
        <v>114</v>
      </c>
      <c r="C76" s="35">
        <f>C77</f>
        <v>2230.4</v>
      </c>
      <c r="D76" s="36">
        <f>D77</f>
        <v>1796.6</v>
      </c>
      <c r="E76" s="5"/>
    </row>
    <row r="77" spans="1:5" s="15" customFormat="1" ht="33.799999999999997" customHeight="1" x14ac:dyDescent="0.35">
      <c r="A77" s="14" t="s">
        <v>115</v>
      </c>
      <c r="B77" s="8" t="s">
        <v>116</v>
      </c>
      <c r="C77" s="33">
        <v>2230.4</v>
      </c>
      <c r="D77" s="34">
        <v>1796.6</v>
      </c>
      <c r="E77" s="5"/>
    </row>
    <row r="78" spans="1:5" s="15" customFormat="1" ht="35.450000000000003" customHeight="1" x14ac:dyDescent="0.35">
      <c r="A78" s="12" t="s">
        <v>117</v>
      </c>
      <c r="B78" s="13" t="s">
        <v>118</v>
      </c>
      <c r="C78" s="33">
        <f>C79+C81+C83</f>
        <v>53368.800000000003</v>
      </c>
      <c r="D78" s="34">
        <f>D79+D81+D83</f>
        <v>52885.9</v>
      </c>
      <c r="E78" s="5"/>
    </row>
    <row r="79" spans="1:5" s="15" customFormat="1" x14ac:dyDescent="0.35">
      <c r="A79" s="20" t="s">
        <v>119</v>
      </c>
      <c r="B79" s="19" t="s">
        <v>120</v>
      </c>
      <c r="C79" s="35">
        <f>C80</f>
        <v>39426.400000000001</v>
      </c>
      <c r="D79" s="36">
        <f>D80</f>
        <v>39410.6</v>
      </c>
      <c r="E79" s="5"/>
    </row>
    <row r="80" spans="1:5" s="15" customFormat="1" ht="39.049999999999997" customHeight="1" x14ac:dyDescent="0.35">
      <c r="A80" s="14" t="s">
        <v>121</v>
      </c>
      <c r="B80" s="8" t="s">
        <v>122</v>
      </c>
      <c r="C80" s="33">
        <v>39426.400000000001</v>
      </c>
      <c r="D80" s="34">
        <v>39410.6</v>
      </c>
      <c r="E80" s="5"/>
    </row>
    <row r="81" spans="1:5" s="15" customFormat="1" ht="105.25" customHeight="1" x14ac:dyDescent="0.35">
      <c r="A81" s="20" t="s">
        <v>123</v>
      </c>
      <c r="B81" s="19" t="s">
        <v>229</v>
      </c>
      <c r="C81" s="35">
        <f>C82</f>
        <v>3792.8</v>
      </c>
      <c r="D81" s="36">
        <f>D82</f>
        <v>3718.8</v>
      </c>
      <c r="E81" s="5"/>
    </row>
    <row r="82" spans="1:5" s="15" customFormat="1" ht="123.8" customHeight="1" x14ac:dyDescent="0.35">
      <c r="A82" s="14" t="s">
        <v>124</v>
      </c>
      <c r="B82" s="8" t="s">
        <v>125</v>
      </c>
      <c r="C82" s="33">
        <v>3792.8</v>
      </c>
      <c r="D82" s="34">
        <v>3718.8</v>
      </c>
      <c r="E82" s="5"/>
    </row>
    <row r="83" spans="1:5" s="15" customFormat="1" ht="55" customHeight="1" x14ac:dyDescent="0.35">
      <c r="A83" s="20" t="s">
        <v>126</v>
      </c>
      <c r="B83" s="19" t="s">
        <v>127</v>
      </c>
      <c r="C83" s="35">
        <f>C84</f>
        <v>10149.6</v>
      </c>
      <c r="D83" s="36">
        <f>D84</f>
        <v>9756.5</v>
      </c>
      <c r="E83" s="5"/>
    </row>
    <row r="84" spans="1:5" s="15" customFormat="1" ht="69.8" customHeight="1" x14ac:dyDescent="0.35">
      <c r="A84" s="14" t="s">
        <v>128</v>
      </c>
      <c r="B84" s="8" t="s">
        <v>129</v>
      </c>
      <c r="C84" s="33">
        <v>10149.6</v>
      </c>
      <c r="D84" s="34">
        <v>9756.5</v>
      </c>
      <c r="E84" s="5"/>
    </row>
    <row r="85" spans="1:5" s="15" customFormat="1" ht="24.8" customHeight="1" x14ac:dyDescent="0.35">
      <c r="A85" s="12" t="s">
        <v>130</v>
      </c>
      <c r="B85" s="13" t="s">
        <v>131</v>
      </c>
      <c r="C85" s="33">
        <f>C86+C101+C103+C106+C108</f>
        <v>12479.3</v>
      </c>
      <c r="D85" s="34">
        <f>D86+D101+D103+D106+D108</f>
        <v>12301.8</v>
      </c>
      <c r="E85" s="25"/>
    </row>
    <row r="86" spans="1:5" s="15" customFormat="1" ht="50.3" customHeight="1" x14ac:dyDescent="0.35">
      <c r="A86" s="18" t="s">
        <v>132</v>
      </c>
      <c r="B86" s="19" t="s">
        <v>133</v>
      </c>
      <c r="C86" s="35">
        <f>SUM(C87:C100)</f>
        <v>4173.0999999999995</v>
      </c>
      <c r="D86" s="36">
        <f>SUM(D87:D100)</f>
        <v>4020.4</v>
      </c>
      <c r="E86" s="5"/>
    </row>
    <row r="87" spans="1:5" s="15" customFormat="1" ht="78.25" customHeight="1" x14ac:dyDescent="0.35">
      <c r="A87" s="12" t="s">
        <v>134</v>
      </c>
      <c r="B87" s="8" t="s">
        <v>135</v>
      </c>
      <c r="C87" s="33">
        <v>77</v>
      </c>
      <c r="D87" s="34">
        <v>77</v>
      </c>
      <c r="E87" s="5"/>
    </row>
    <row r="88" spans="1:5" s="15" customFormat="1" ht="107.45" customHeight="1" x14ac:dyDescent="0.35">
      <c r="A88" s="12" t="s">
        <v>136</v>
      </c>
      <c r="B88" s="8" t="s">
        <v>137</v>
      </c>
      <c r="C88" s="33">
        <v>315.39999999999998</v>
      </c>
      <c r="D88" s="34">
        <v>315.39999999999998</v>
      </c>
      <c r="E88" s="5"/>
    </row>
    <row r="89" spans="1:5" s="15" customFormat="1" ht="78.25" customHeight="1" x14ac:dyDescent="0.35">
      <c r="A89" s="12" t="s">
        <v>138</v>
      </c>
      <c r="B89" s="8" t="s">
        <v>139</v>
      </c>
      <c r="C89" s="33">
        <v>38.799999999999997</v>
      </c>
      <c r="D89" s="34">
        <v>38.799999999999997</v>
      </c>
      <c r="E89" s="5"/>
    </row>
    <row r="90" spans="1:5" s="15" customFormat="1" ht="107.35" customHeight="1" x14ac:dyDescent="0.35">
      <c r="A90" s="12" t="s">
        <v>236</v>
      </c>
      <c r="B90" s="8" t="s">
        <v>140</v>
      </c>
      <c r="C90" s="33">
        <v>134</v>
      </c>
      <c r="D90" s="34">
        <v>134</v>
      </c>
      <c r="E90" s="5"/>
    </row>
    <row r="91" spans="1:5" s="15" customFormat="1" ht="89.45" customHeight="1" x14ac:dyDescent="0.35">
      <c r="A91" s="12" t="s">
        <v>141</v>
      </c>
      <c r="B91" s="8" t="s">
        <v>142</v>
      </c>
      <c r="C91" s="33">
        <v>141</v>
      </c>
      <c r="D91" s="34">
        <v>140.6</v>
      </c>
      <c r="E91" s="5"/>
    </row>
    <row r="92" spans="1:5" s="15" customFormat="1" ht="119.25" customHeight="1" x14ac:dyDescent="0.35">
      <c r="A92" s="12" t="s">
        <v>215</v>
      </c>
      <c r="B92" s="8" t="s">
        <v>214</v>
      </c>
      <c r="C92" s="33">
        <v>0.5</v>
      </c>
      <c r="D92" s="34">
        <v>0.5</v>
      </c>
      <c r="E92" s="5"/>
    </row>
    <row r="93" spans="1:5" s="15" customFormat="1" ht="85.75" customHeight="1" x14ac:dyDescent="0.35">
      <c r="A93" s="12" t="s">
        <v>216</v>
      </c>
      <c r="B93" s="24" t="s">
        <v>210</v>
      </c>
      <c r="C93" s="33">
        <v>3.3</v>
      </c>
      <c r="D93" s="34">
        <v>3.3</v>
      </c>
      <c r="E93" s="5"/>
    </row>
    <row r="94" spans="1:5" s="15" customFormat="1" ht="102.75" customHeight="1" x14ac:dyDescent="0.35">
      <c r="A94" s="12" t="s">
        <v>143</v>
      </c>
      <c r="B94" s="8" t="s">
        <v>144</v>
      </c>
      <c r="C94" s="33">
        <v>1063.7</v>
      </c>
      <c r="D94" s="34">
        <v>1063.7</v>
      </c>
      <c r="E94" s="5"/>
    </row>
    <row r="95" spans="1:5" s="15" customFormat="1" ht="133.5" customHeight="1" x14ac:dyDescent="0.35">
      <c r="A95" s="12" t="s">
        <v>237</v>
      </c>
      <c r="B95" s="8" t="s">
        <v>145</v>
      </c>
      <c r="C95" s="33">
        <v>123.1</v>
      </c>
      <c r="D95" s="34">
        <v>23.1</v>
      </c>
      <c r="E95" s="5"/>
    </row>
    <row r="96" spans="1:5" s="15" customFormat="1" ht="86.3" customHeight="1" x14ac:dyDescent="0.35">
      <c r="A96" s="12" t="s">
        <v>217</v>
      </c>
      <c r="B96" s="8" t="s">
        <v>146</v>
      </c>
      <c r="C96" s="33">
        <v>24.6</v>
      </c>
      <c r="D96" s="34">
        <v>24.6</v>
      </c>
      <c r="E96" s="5"/>
    </row>
    <row r="97" spans="1:5" s="15" customFormat="1" ht="128.25" customHeight="1" x14ac:dyDescent="0.35">
      <c r="A97" s="12" t="s">
        <v>227</v>
      </c>
      <c r="B97" s="8" t="s">
        <v>147</v>
      </c>
      <c r="C97" s="33">
        <v>12.7</v>
      </c>
      <c r="D97" s="34">
        <v>12.7</v>
      </c>
      <c r="E97" s="5"/>
    </row>
    <row r="98" spans="1:5" s="15" customFormat="1" ht="79.5" customHeight="1" x14ac:dyDescent="0.35">
      <c r="A98" s="12" t="s">
        <v>148</v>
      </c>
      <c r="B98" s="8" t="s">
        <v>149</v>
      </c>
      <c r="C98" s="33">
        <v>268.2</v>
      </c>
      <c r="D98" s="34">
        <v>268.39999999999998</v>
      </c>
      <c r="E98" s="5"/>
    </row>
    <row r="99" spans="1:5" s="15" customFormat="1" ht="99" customHeight="1" x14ac:dyDescent="0.35">
      <c r="A99" s="12" t="s">
        <v>150</v>
      </c>
      <c r="B99" s="8" t="s">
        <v>151</v>
      </c>
      <c r="C99" s="33">
        <v>1870.4</v>
      </c>
      <c r="D99" s="34">
        <v>1871.2</v>
      </c>
      <c r="E99" s="5"/>
    </row>
    <row r="100" spans="1:5" s="15" customFormat="1" ht="167.3" customHeight="1" x14ac:dyDescent="0.35">
      <c r="A100" s="28" t="s">
        <v>228</v>
      </c>
      <c r="B100" s="24" t="s">
        <v>218</v>
      </c>
      <c r="C100" s="33">
        <v>100.4</v>
      </c>
      <c r="D100" s="34">
        <v>47.1</v>
      </c>
      <c r="E100" s="5"/>
    </row>
    <row r="101" spans="1:5" s="15" customFormat="1" ht="49.75" customHeight="1" x14ac:dyDescent="0.35">
      <c r="A101" s="18" t="s">
        <v>152</v>
      </c>
      <c r="B101" s="19" t="s">
        <v>153</v>
      </c>
      <c r="C101" s="35">
        <f>C102</f>
        <v>365.3</v>
      </c>
      <c r="D101" s="36">
        <f>D102</f>
        <v>358.3</v>
      </c>
      <c r="E101" s="5"/>
    </row>
    <row r="102" spans="1:5" s="15" customFormat="1" ht="88.75" customHeight="1" x14ac:dyDescent="0.35">
      <c r="A102" s="12" t="s">
        <v>154</v>
      </c>
      <c r="B102" s="8" t="s">
        <v>155</v>
      </c>
      <c r="C102" s="33">
        <v>365.3</v>
      </c>
      <c r="D102" s="34">
        <v>358.3</v>
      </c>
      <c r="E102" s="5"/>
    </row>
    <row r="103" spans="1:5" s="15" customFormat="1" ht="149.94999999999999" customHeight="1" x14ac:dyDescent="0.35">
      <c r="A103" s="20" t="s">
        <v>156</v>
      </c>
      <c r="B103" s="19" t="s">
        <v>230</v>
      </c>
      <c r="C103" s="35">
        <f>C104+C105</f>
        <v>1127.5999999999999</v>
      </c>
      <c r="D103" s="36">
        <f>D104+D105</f>
        <v>1099.5</v>
      </c>
      <c r="E103" s="5"/>
    </row>
    <row r="104" spans="1:5" s="15" customFormat="1" ht="99.7" customHeight="1" x14ac:dyDescent="0.35">
      <c r="A104" s="14" t="s">
        <v>157</v>
      </c>
      <c r="B104" s="8" t="s">
        <v>158</v>
      </c>
      <c r="C104" s="33">
        <v>739.9</v>
      </c>
      <c r="D104" s="34">
        <v>633.70000000000005</v>
      </c>
      <c r="E104" s="5"/>
    </row>
    <row r="105" spans="1:5" s="15" customFormat="1" ht="95.3" customHeight="1" x14ac:dyDescent="0.35">
      <c r="A105" s="14" t="s">
        <v>238</v>
      </c>
      <c r="B105" s="8" t="s">
        <v>159</v>
      </c>
      <c r="C105" s="33">
        <v>387.7</v>
      </c>
      <c r="D105" s="34">
        <v>465.8</v>
      </c>
      <c r="E105" s="5"/>
    </row>
    <row r="106" spans="1:5" s="15" customFormat="1" ht="41.95" customHeight="1" x14ac:dyDescent="0.35">
      <c r="A106" s="20" t="s">
        <v>160</v>
      </c>
      <c r="B106" s="19" t="s">
        <v>161</v>
      </c>
      <c r="C106" s="36">
        <f>C107</f>
        <v>116.6</v>
      </c>
      <c r="D106" s="36">
        <f>D107</f>
        <v>126.9</v>
      </c>
      <c r="E106" s="5"/>
    </row>
    <row r="107" spans="1:5" s="15" customFormat="1" ht="49.85" customHeight="1" x14ac:dyDescent="0.35">
      <c r="A107" s="14" t="s">
        <v>223</v>
      </c>
      <c r="B107" s="24" t="s">
        <v>224</v>
      </c>
      <c r="C107" s="33">
        <v>116.6</v>
      </c>
      <c r="D107" s="34">
        <v>126.9</v>
      </c>
      <c r="E107" s="5"/>
    </row>
    <row r="108" spans="1:5" s="15" customFormat="1" ht="23.95" customHeight="1" x14ac:dyDescent="0.35">
      <c r="A108" s="20" t="s">
        <v>162</v>
      </c>
      <c r="B108" s="19" t="s">
        <v>163</v>
      </c>
      <c r="C108" s="35">
        <f>C109</f>
        <v>6696.7</v>
      </c>
      <c r="D108" s="36">
        <f>D109</f>
        <v>6696.7</v>
      </c>
      <c r="E108" s="5"/>
    </row>
    <row r="109" spans="1:5" s="15" customFormat="1" ht="57.05" customHeight="1" x14ac:dyDescent="0.35">
      <c r="A109" s="14" t="s">
        <v>239</v>
      </c>
      <c r="B109" s="8" t="s">
        <v>164</v>
      </c>
      <c r="C109" s="33">
        <v>6696.7</v>
      </c>
      <c r="D109" s="34">
        <v>6696.7</v>
      </c>
      <c r="E109" s="5"/>
    </row>
    <row r="110" spans="1:5" s="15" customFormat="1" x14ac:dyDescent="0.35">
      <c r="A110" s="12" t="s">
        <v>165</v>
      </c>
      <c r="B110" s="13" t="s">
        <v>166</v>
      </c>
      <c r="C110" s="33">
        <f>C111+C113</f>
        <v>2501.1999999999998</v>
      </c>
      <c r="D110" s="34">
        <f>D111+D113</f>
        <v>2234.5</v>
      </c>
      <c r="E110" s="5"/>
    </row>
    <row r="111" spans="1:5" x14ac:dyDescent="0.35">
      <c r="A111" s="20" t="s">
        <v>167</v>
      </c>
      <c r="B111" s="19" t="s">
        <v>168</v>
      </c>
      <c r="C111" s="35">
        <f>C112</f>
        <v>1296.0999999999999</v>
      </c>
      <c r="D111" s="36">
        <f>D112</f>
        <v>1048.5999999999999</v>
      </c>
    </row>
    <row r="112" spans="1:5" ht="37" customHeight="1" x14ac:dyDescent="0.35">
      <c r="A112" s="14" t="s">
        <v>169</v>
      </c>
      <c r="B112" s="8" t="s">
        <v>170</v>
      </c>
      <c r="C112" s="33">
        <v>1296.0999999999999</v>
      </c>
      <c r="D112" s="34">
        <v>1048.5999999999999</v>
      </c>
    </row>
    <row r="113" spans="1:4" ht="20.25" customHeight="1" x14ac:dyDescent="0.35">
      <c r="A113" s="20" t="s">
        <v>221</v>
      </c>
      <c r="B113" s="19" t="s">
        <v>219</v>
      </c>
      <c r="C113" s="35">
        <f>C114</f>
        <v>1205.0999999999999</v>
      </c>
      <c r="D113" s="36">
        <f>D114</f>
        <v>1185.9000000000001</v>
      </c>
    </row>
    <row r="114" spans="1:4" ht="37" customHeight="1" x14ac:dyDescent="0.35">
      <c r="A114" s="14" t="s">
        <v>171</v>
      </c>
      <c r="B114" s="8" t="s">
        <v>220</v>
      </c>
      <c r="C114" s="33">
        <v>1205.0999999999999</v>
      </c>
      <c r="D114" s="34">
        <v>1185.9000000000001</v>
      </c>
    </row>
    <row r="115" spans="1:4" s="17" customFormat="1" ht="19.55" customHeight="1" x14ac:dyDescent="0.3">
      <c r="A115" s="21" t="s">
        <v>172</v>
      </c>
      <c r="B115" s="22" t="s">
        <v>173</v>
      </c>
      <c r="C115" s="37">
        <f>C116</f>
        <v>2949180</v>
      </c>
      <c r="D115" s="38">
        <f>D116</f>
        <v>2893654.9999999995</v>
      </c>
    </row>
    <row r="116" spans="1:4" ht="49.85" x14ac:dyDescent="0.35">
      <c r="A116" s="12" t="s">
        <v>174</v>
      </c>
      <c r="B116" s="13" t="s">
        <v>175</v>
      </c>
      <c r="C116" s="33">
        <f>C119+C125+C132+C117</f>
        <v>2949180</v>
      </c>
      <c r="D116" s="34">
        <f>D119+D125+D132+D117</f>
        <v>2893654.9999999995</v>
      </c>
    </row>
    <row r="117" spans="1:4" ht="36.700000000000003" customHeight="1" x14ac:dyDescent="0.35">
      <c r="A117" s="18" t="s">
        <v>176</v>
      </c>
      <c r="B117" s="27" t="s">
        <v>177</v>
      </c>
      <c r="C117" s="36">
        <f>C118</f>
        <v>275580</v>
      </c>
      <c r="D117" s="36">
        <f>D118</f>
        <v>226620.5</v>
      </c>
    </row>
    <row r="118" spans="1:4" ht="56.1" customHeight="1" x14ac:dyDescent="0.35">
      <c r="A118" s="14" t="s">
        <v>178</v>
      </c>
      <c r="B118" s="8" t="s">
        <v>179</v>
      </c>
      <c r="C118" s="33">
        <v>275580</v>
      </c>
      <c r="D118" s="34">
        <v>226620.5</v>
      </c>
    </row>
    <row r="119" spans="1:4" ht="42.8" customHeight="1" x14ac:dyDescent="0.35">
      <c r="A119" s="18" t="s">
        <v>180</v>
      </c>
      <c r="B119" s="19" t="s">
        <v>181</v>
      </c>
      <c r="C119" s="36">
        <f>C121+C122+C123+C124+C120</f>
        <v>176121.59999999998</v>
      </c>
      <c r="D119" s="36">
        <f>D121+D122+D123+D124+D120</f>
        <v>171582.3</v>
      </c>
    </row>
    <row r="120" spans="1:4" ht="93.75" customHeight="1" x14ac:dyDescent="0.35">
      <c r="A120" s="12" t="s">
        <v>225</v>
      </c>
      <c r="B120" s="24" t="s">
        <v>226</v>
      </c>
      <c r="C120" s="42">
        <v>1166.8</v>
      </c>
      <c r="D120" s="42">
        <v>1410.5</v>
      </c>
    </row>
    <row r="121" spans="1:4" ht="95.15" customHeight="1" x14ac:dyDescent="0.35">
      <c r="A121" s="30" t="s">
        <v>182</v>
      </c>
      <c r="B121" s="8" t="s">
        <v>183</v>
      </c>
      <c r="C121" s="33">
        <v>59698</v>
      </c>
      <c r="D121" s="41">
        <v>59126.3</v>
      </c>
    </row>
    <row r="122" spans="1:4" ht="50.3" customHeight="1" x14ac:dyDescent="0.35">
      <c r="A122" s="14" t="s">
        <v>184</v>
      </c>
      <c r="B122" s="8" t="s">
        <v>185</v>
      </c>
      <c r="C122" s="33">
        <v>7370.6</v>
      </c>
      <c r="D122" s="34">
        <v>8061.7</v>
      </c>
    </row>
    <row r="123" spans="1:4" ht="40.75" customHeight="1" x14ac:dyDescent="0.35">
      <c r="A123" s="14" t="s">
        <v>186</v>
      </c>
      <c r="B123" s="8" t="s">
        <v>209</v>
      </c>
      <c r="C123" s="33">
        <v>234.2</v>
      </c>
      <c r="D123" s="34">
        <v>240.3</v>
      </c>
    </row>
    <row r="124" spans="1:4" x14ac:dyDescent="0.35">
      <c r="A124" s="43" t="s">
        <v>187</v>
      </c>
      <c r="B124" s="8" t="s">
        <v>188</v>
      </c>
      <c r="C124" s="33">
        <v>107652</v>
      </c>
      <c r="D124" s="34">
        <v>102743.5</v>
      </c>
    </row>
    <row r="125" spans="1:4" ht="33.799999999999997" customHeight="1" x14ac:dyDescent="0.35">
      <c r="A125" s="44" t="s">
        <v>189</v>
      </c>
      <c r="B125" s="27" t="s">
        <v>190</v>
      </c>
      <c r="C125" s="35">
        <f>C126+C127+C128+C129+C131+C130</f>
        <v>2439409.4</v>
      </c>
      <c r="D125" s="36">
        <f>D126+D127+D128+D129+D131+D130</f>
        <v>2437383.1999999997</v>
      </c>
    </row>
    <row r="126" spans="1:4" ht="59.3" customHeight="1" x14ac:dyDescent="0.35">
      <c r="A126" s="14" t="s">
        <v>191</v>
      </c>
      <c r="B126" s="8" t="s">
        <v>192</v>
      </c>
      <c r="C126" s="33">
        <v>2384415</v>
      </c>
      <c r="D126" s="34">
        <v>2384345.2999999998</v>
      </c>
    </row>
    <row r="127" spans="1:4" ht="99" customHeight="1" x14ac:dyDescent="0.35">
      <c r="A127" s="14" t="s">
        <v>193</v>
      </c>
      <c r="B127" s="8" t="s">
        <v>194</v>
      </c>
      <c r="C127" s="33">
        <v>41986</v>
      </c>
      <c r="D127" s="34">
        <v>41986</v>
      </c>
    </row>
    <row r="128" spans="1:4" ht="82.55" customHeight="1" x14ac:dyDescent="0.35">
      <c r="A128" s="23" t="s">
        <v>195</v>
      </c>
      <c r="B128" s="8" t="s">
        <v>196</v>
      </c>
      <c r="C128" s="33">
        <v>4.5999999999999996</v>
      </c>
      <c r="D128" s="34">
        <v>57.8</v>
      </c>
    </row>
    <row r="129" spans="1:4" ht="82.55" customHeight="1" x14ac:dyDescent="0.35">
      <c r="A129" s="14" t="s">
        <v>197</v>
      </c>
      <c r="B129" s="8" t="s">
        <v>198</v>
      </c>
      <c r="C129" s="33">
        <v>2066.9</v>
      </c>
      <c r="D129" s="34">
        <v>2114.5</v>
      </c>
    </row>
    <row r="130" spans="1:4" ht="105.25" customHeight="1" x14ac:dyDescent="0.35">
      <c r="A130" s="14" t="s">
        <v>240</v>
      </c>
      <c r="B130" s="24" t="s">
        <v>222</v>
      </c>
      <c r="C130" s="33">
        <v>2057.3000000000002</v>
      </c>
      <c r="D130" s="34">
        <v>0</v>
      </c>
    </row>
    <row r="131" spans="1:4" ht="44.35" customHeight="1" x14ac:dyDescent="0.35">
      <c r="A131" s="14" t="s">
        <v>199</v>
      </c>
      <c r="B131" s="8" t="s">
        <v>200</v>
      </c>
      <c r="C131" s="33">
        <v>8879.6</v>
      </c>
      <c r="D131" s="34">
        <v>8879.6</v>
      </c>
    </row>
    <row r="132" spans="1:4" s="17" customFormat="1" x14ac:dyDescent="0.3">
      <c r="A132" s="18" t="s">
        <v>201</v>
      </c>
      <c r="B132" s="27" t="s">
        <v>202</v>
      </c>
      <c r="C132" s="35">
        <f>C133+C134</f>
        <v>58069</v>
      </c>
      <c r="D132" s="36">
        <f>D133+D134</f>
        <v>58069</v>
      </c>
    </row>
    <row r="133" spans="1:4" s="17" customFormat="1" ht="162.69999999999999" customHeight="1" x14ac:dyDescent="0.3">
      <c r="A133" s="12" t="s">
        <v>231</v>
      </c>
      <c r="B133" s="8" t="s">
        <v>203</v>
      </c>
      <c r="C133" s="33">
        <v>49371.8</v>
      </c>
      <c r="D133" s="34">
        <v>49371.8</v>
      </c>
    </row>
    <row r="134" spans="1:4" ht="41.3" customHeight="1" x14ac:dyDescent="0.35">
      <c r="A134" s="14" t="s">
        <v>204</v>
      </c>
      <c r="B134" s="8" t="s">
        <v>205</v>
      </c>
      <c r="C134" s="33">
        <v>8697.2000000000007</v>
      </c>
      <c r="D134" s="34">
        <v>8697.2000000000007</v>
      </c>
    </row>
    <row r="135" spans="1:4" s="17" customFormat="1" ht="16.100000000000001" x14ac:dyDescent="0.3">
      <c r="A135" s="45" t="s">
        <v>206</v>
      </c>
      <c r="B135" s="45"/>
      <c r="C135" s="37">
        <f>C16+C115</f>
        <v>5675077.5999999996</v>
      </c>
      <c r="D135" s="38">
        <f>D16+D115</f>
        <v>5502394.7999999989</v>
      </c>
    </row>
  </sheetData>
  <mergeCells count="7">
    <mergeCell ref="A135:B135"/>
    <mergeCell ref="A11:D11"/>
    <mergeCell ref="A13:A14"/>
    <mergeCell ref="B13:B14"/>
    <mergeCell ref="C13:D13"/>
    <mergeCell ref="A17:B17"/>
    <mergeCell ref="A55:B55"/>
  </mergeCells>
  <printOptions horizontalCentered="1"/>
  <pageMargins left="0.19685039370078741" right="0.19685039370078741" top="0.19685039370078741" bottom="0.19685039370078741" header="0.39370078740157483" footer="0.39370078740157483"/>
  <pageSetup paperSize="9" scale="60" firstPageNumber="15" fitToHeight="6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2025-2026</vt:lpstr>
      <vt:lpstr>'2025-2026'!Заголовки_для_печати</vt:lpstr>
      <vt:lpstr>'2025-2026'!Область_печати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Феденко Елена Васильевна</dc:creator>
  <cp:lastModifiedBy>Феденко Елена Васильевна</cp:lastModifiedBy>
  <cp:lastPrinted>2023-06-08T04:10:27Z</cp:lastPrinted>
  <dcterms:created xsi:type="dcterms:W3CDTF">2021-10-23T07:51:56Z</dcterms:created>
  <dcterms:modified xsi:type="dcterms:W3CDTF">2024-09-20T04:31:12Z</dcterms:modified>
</cp:coreProperties>
</file>