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28800" windowHeight="10680"/>
  </bookViews>
  <sheets>
    <sheet name="2024" sheetId="1" r:id="rId1"/>
  </sheets>
  <definedNames>
    <definedName name="_xlnm.Print_Titles" localSheetId="0">'2024'!$15:$15</definedName>
    <definedName name="_xlnm.Print_Area" localSheetId="0">'2024'!$A$1:$C$161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C34" i="1"/>
  <c r="C143" i="1" l="1"/>
  <c r="C121" i="1"/>
  <c r="C110" i="1"/>
  <c r="C78" i="1" l="1"/>
  <c r="C21" i="1"/>
  <c r="C19" i="1" s="1"/>
  <c r="C154" i="1" l="1"/>
  <c r="C153" i="1" s="1"/>
  <c r="C151" i="1"/>
  <c r="C150" i="1" s="1"/>
  <c r="C148" i="1"/>
  <c r="C147" i="1" s="1"/>
  <c r="C157" i="1"/>
  <c r="C156" i="1" s="1"/>
  <c r="C126" i="1" l="1"/>
  <c r="C159" i="1" l="1"/>
  <c r="C136" i="1" l="1"/>
  <c r="C108" i="1"/>
  <c r="C59" i="1"/>
  <c r="C88" i="1" l="1"/>
  <c r="C42" i="1" l="1"/>
  <c r="C18" i="1" l="1"/>
  <c r="C117" i="1" l="1"/>
  <c r="C115" i="1"/>
  <c r="C112" i="1"/>
  <c r="C105" i="1"/>
  <c r="C103" i="1"/>
  <c r="C85" i="1"/>
  <c r="C83" i="1"/>
  <c r="C81" i="1"/>
  <c r="C76" i="1"/>
  <c r="C75" i="1" s="1"/>
  <c r="C70" i="1"/>
  <c r="C69" i="1" s="1"/>
  <c r="C66" i="1"/>
  <c r="C64" i="1"/>
  <c r="C57" i="1"/>
  <c r="C50" i="1"/>
  <c r="C51" i="1"/>
  <c r="C47" i="1"/>
  <c r="C44" i="1"/>
  <c r="C39" i="1"/>
  <c r="C37" i="1"/>
  <c r="C28" i="1"/>
  <c r="C87" i="1" l="1"/>
  <c r="C114" i="1"/>
  <c r="C120" i="1"/>
  <c r="C119" i="1" s="1"/>
  <c r="C41" i="1"/>
  <c r="C33" i="1"/>
  <c r="C80" i="1"/>
  <c r="C56" i="1"/>
  <c r="C17" i="1" l="1"/>
  <c r="C55" i="1"/>
  <c r="C16" i="1" l="1"/>
  <c r="C161" i="1" s="1"/>
</calcChain>
</file>

<file path=xl/sharedStrings.xml><?xml version="1.0" encoding="utf-8"?>
<sst xmlns="http://schemas.openxmlformats.org/spreadsheetml/2006/main" count="302" uniqueCount="297">
  <si>
    <t>Приложение 1</t>
  </si>
  <si>
    <t>к решению Думы</t>
  </si>
  <si>
    <t>города Когалыма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</si>
  <si>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</si>
  <si>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</si>
  <si>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</si>
  <si>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</si>
  <si>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</si>
  <si>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</si>
  <si>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</si>
  <si>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</si>
  <si>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</si>
  <si>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</si>
  <si>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</si>
  <si>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</si>
  <si>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</si>
  <si>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</si>
  <si>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</si>
  <si>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</si>
  <si>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</si>
  <si>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</si>
  <si>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</si>
  <si>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</si>
  <si>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</si>
  <si>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</si>
  <si>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</si>
  <si>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</si>
  <si>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</si>
  <si>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</si>
  <si>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</si>
  <si>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</si>
  <si>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</si>
  <si>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</si>
  <si>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</si>
  <si>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</si>
  <si>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</si>
  <si>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</si>
  <si>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</si>
  <si>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</si>
  <si>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</si>
  <si>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</si>
  <si>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</si>
  <si>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</si>
  <si>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</si>
  <si>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</si>
  <si>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</si>
  <si>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</si>
  <si>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</si>
  <si>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</si>
  <si>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</si>
  <si>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</si>
  <si>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</si>
  <si>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</si>
  <si>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</si>
  <si>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</si>
  <si>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</si>
  <si>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</si>
  <si>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</si>
  <si>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</si>
  <si>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</si>
  <si>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</si>
  <si>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</si>
  <si>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</si>
  <si>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</si>
  <si>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</si>
  <si>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</si>
  <si>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</si>
  <si>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</si>
  <si>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</si>
  <si>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</si>
  <si>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</si>
  <si>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</si>
  <si>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</si>
  <si>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</si>
  <si>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</si>
  <si>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</si>
  <si>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</si>
  <si>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</si>
  <si>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</si>
  <si>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</si>
  <si>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</si>
  <si>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</si>
  <si>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</si>
  <si>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</si>
  <si>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</si>
  <si>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</si>
  <si>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</si>
  <si>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</si>
  <si>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</si>
  <si>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</si>
  <si>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</si>
  <si>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</si>
  <si>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</si>
  <si>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</si>
  <si>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</si>
  <si>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</si>
  <si>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</si>
  <si>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</si>
  <si>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</si>
  <si>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</si>
  <si>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</si>
  <si>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</si>
  <si>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</si>
  <si>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</si>
  <si>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</si>
  <si>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</si>
  <si>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</si>
  <si>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</si>
  <si>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</si>
  <si>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</si>
  <si>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</si>
  <si>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</si>
  <si>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</si>
  <si>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</si>
  <si>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</si>
  <si>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</si>
  <si>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</si>
  <si>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</si>
  <si>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</si>
  <si>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</si>
  <si>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</si>
  <si>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</si>
  <si>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</si>
  <si>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</si>
  <si>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</si>
  <si>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</si>
  <si>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</si>
  <si>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</si>
  <si>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</si>
  <si>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</si>
  <si>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</si>
  <si>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</si>
  <si>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</si>
  <si>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</si>
  <si>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</si>
  <si>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</si>
  <si>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</si>
  <si>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</si>
  <si>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</si>
  <si>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</si>
  <si>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</si>
  <si>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</si>
  <si>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</si>
  <si>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</si>
  <si>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</si>
  <si>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</si>
  <si>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</si>
  <si>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</si>
  <si>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</si>
  <si>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</si>
  <si>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</si>
  <si>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</si>
  <si>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</si>
  <si>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</si>
  <si>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</si>
  <si>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</si>
  <si>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</si>
  <si>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</si>
  <si>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</si>
  <si>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</si>
  <si>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</si>
  <si>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</si>
  <si>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</si>
  <si>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</si>
  <si>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</si>
  <si>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</si>
  <si>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</si>
  <si>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</si>
  <si>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</si>
  <si>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</si>
  <si>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</si>
  <si>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</si>
  <si>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</si>
  <si>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</si>
  <si>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</si>
  <si>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</si>
  <si>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</si>
  <si>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</si>
  <si>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</si>
  <si>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</si>
  <si>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</si>
  <si>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</si>
  <si>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</si>
  <si>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</si>
  <si>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</si>
  <si>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</si>
  <si>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</si>
  <si>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</si>
  <si>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</si>
  <si>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</si>
  <si>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</si>
  <si>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</si>
  <si>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</si>
  <si>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</si>
  <si>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</si>
  <si>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</si>
  <si>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</si>
  <si>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</si>
  <si>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</si>
  <si>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</si>
  <si>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</si>
  <si>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</si>
  <si>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</si>
  <si>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</si>
  <si>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</si>
  <si>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</si>
  <si>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</si>
  <si>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</si>
  <si>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</si>
  <si>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</si>
  <si>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</si>
  <si>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</si>
  <si>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</si>
  <si>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</si>
  <si>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</si>
  <si>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</si>
  <si>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</si>
  <si>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</si>
  <si>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</si>
  <si>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</si>
  <si>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</si>
  <si>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</si>
  <si>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</si>
  <si>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</si>
  <si>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</si>
  <si>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</si>
  <si>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</si>
  <si>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</si>
  <si>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</si>
  <si>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</si>
  <si>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</si>
  <si>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</si>
  <si>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</si>
  <si>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Инициативные платежи</t>
  </si>
  <si>
    <t>000 1 01 02130 01 0000 110</t>
  </si>
  <si>
    <t>000 1 01 02140 01 0000 110</t>
  </si>
  <si>
    <t xml:space="preserve">Доходы бюджета города Когалыма по видам доходов классификации доходов бюджетов 
 на 2024 год </t>
  </si>
  <si>
    <t>Дотации бюджетам городских округов на поддержку мер по обеспечению сбалансированности бюджетов</t>
  </si>
  <si>
    <t>от 13.12.2023 №350-ГД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</si>
  <si>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</si>
  <si>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</si>
  <si>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</si>
  <si>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</si>
  <si>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</si>
  <si>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</si>
  <si>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</si>
  <si>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</si>
  <si>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</si>
  <si>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</si>
  <si>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</si>
  <si>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</si>
  <si>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</si>
  <si>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</si>
  <si>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</si>
  <si>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</si>
  <si>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</si>
  <si>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</si>
  <si>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Прочие межбюджетные трансферты, передаваемые бюджетам городских округо</t>
  </si>
  <si>
    <t>Доходы бюджетов городских округов от возврата иными организациями остатков субсидий прошлых лет</t>
  </si>
  <si>
    <t>000 2 18 04030 04 0000 150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</si>
  <si>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</si>
  <si>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000 2 18 00000 00 0000 000</t>
  </si>
  <si>
    <t>000 2 18 00000 04 0000 150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</si>
  <si>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</si>
  <si>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</si>
  <si>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</si>
  <si>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</si>
  <si>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</si>
  <si>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</si>
  <si>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</si>
  <si>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БЕЗВОЗМЕЗДНЫЕ ПОСТУПЛЕНИЯ ОТ НЕГОСУДАРСТВЕННЫХ ОРГАНИЗАЦИЙ</t>
  </si>
  <si>
    <t>2 04 00000 00 0000 000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</si>
  <si>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</si>
  <si>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</si>
  <si>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</si>
  <si>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</si>
  <si>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</si>
  <si>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2 07 00000 00 0000 00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</si>
  <si>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</si>
  <si>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</si>
  <si>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</si>
  <si>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</si>
  <si>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</si>
  <si>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</si>
  <si>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</si>
  <si>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от ________ №____</t>
  </si>
  <si>
    <t>000 1 01 02050 01 0000 110</t>
  </si>
  <si>
    <t>000 1 13 02994 04 0000 130</t>
  </si>
  <si>
    <t>000 1 16 10123 04 0000 140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</si>
  <si>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</si>
  <si>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</si>
  <si>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</si>
  <si>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000 2 02 19999 04 0000 150</t>
  </si>
  <si>
    <t>Прочие дотации бюджетам городских округов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</si>
  <si>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</si>
  <si>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</si>
  <si>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Налог на доходы физических лиц с сумм прибыли контролируемой иностранной компании, полученной физическими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</si>
</sst>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65" fontId="7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1" xfId="2" applyNumberFormat="1" applyFont="1" applyFill="1" applyBorder="1" applyAlignment="1">
      <alignment horizontal="justify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justify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 shrinkToFi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6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justify" vertical="center" wrapText="1" shrinkToFit="1"/>
    </xf>
    <xf numFmtId="0" fontId="6" fillId="2" borderId="1" xfId="0" applyFont="1" applyFill="1" applyBorder="1" applyAlignment="1">
      <alignment horizontal="justify" vertical="center" wrapText="1" shrinkToFit="1"/>
    </xf>
    <xf numFmtId="165" fontId="7" fillId="0" borderId="0" xfId="0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>
      <alignment horizontal="left" vertical="center" wrapText="1"/>
    </xf>
    <xf numFmtId="0" fontId="7" fillId="0" borderId="2" xfId="2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1"/>
  <sheetViews>
    <sheetView showGridLines="0" tabSelected="1" topLeftCell="A175" zoomScaleNormal="100" zoomScaleSheetLayoutView="100" workbookViewId="0">
      <selection activeCell="J19" sqref="J19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17.140625" style="6" customWidth="1"/>
    <col min="4" max="4" width="18.140625" style="4" customWidth="1"/>
    <col min="5" max="16384" width="8.85546875" style="4"/>
  </cols>
  <sheetData>
    <row r="1" spans="1:3" x14ac:dyDescent="0.25">
      <c r="C1" s="7" t="s">
        <v>0</v>
      </c>
    </row>
    <row r="2" spans="1:3" x14ac:dyDescent="0.25">
      <c r="C2" s="7" t="s">
        <v>1</v>
      </c>
    </row>
    <row r="3" spans="1:3" x14ac:dyDescent="0.25">
      <c r="C3" s="7" t="s">
        <v>2</v>
      </c>
    </row>
    <row r="4" spans="1:3" x14ac:dyDescent="0.25">
      <c r="C4" s="7" t="s">
        <v>285</v>
      </c>
    </row>
    <row r="5" spans="1:3" x14ac:dyDescent="0.25">
      <c r="C5" s="3"/>
    </row>
    <row r="6" spans="1:3" x14ac:dyDescent="0.25">
      <c r="C6" s="7" t="s">
        <v>0</v>
      </c>
    </row>
    <row r="7" spans="1:3" x14ac:dyDescent="0.25">
      <c r="C7" s="7" t="s">
        <v>1</v>
      </c>
    </row>
    <row r="8" spans="1:3" x14ac:dyDescent="0.25">
      <c r="C8" s="7" t="s">
        <v>2</v>
      </c>
    </row>
    <row r="9" spans="1:3" x14ac:dyDescent="0.25">
      <c r="C9" s="7" t="s">
        <v>238</v>
      </c>
    </row>
    <row r="12" spans="1:3" ht="33" customHeight="1" x14ac:dyDescent="0.25">
      <c r="A12" s="49" t="s">
        <v>236</v>
      </c>
      <c r="B12" s="49"/>
      <c r="C12" s="49"/>
    </row>
    <row r="13" spans="1:3" x14ac:dyDescent="0.25">
      <c r="C13" s="5" t="s">
        <v>3</v>
      </c>
    </row>
    <row r="14" spans="1:3" s="14" customFormat="1" ht="25.5" x14ac:dyDescent="0.2">
      <c r="A14" s="9" t="s">
        <v>4</v>
      </c>
      <c r="B14" s="10" t="s">
        <v>5</v>
      </c>
      <c r="C14" s="13" t="s">
        <v>6</v>
      </c>
    </row>
    <row r="15" spans="1:3" s="12" customFormat="1" ht="12.75" x14ac:dyDescent="0.2">
      <c r="A15" s="9" t="s">
        <v>7</v>
      </c>
      <c r="B15" s="10">
        <v>2</v>
      </c>
      <c r="C15" s="11">
        <v>3</v>
      </c>
    </row>
    <row r="16" spans="1:3" s="12" customFormat="1" ht="12.75" x14ac:dyDescent="0.2">
      <c r="A16" s="15" t="s">
        <v>8</v>
      </c>
      <c r="B16" s="10" t="s">
        <v>9</v>
      </c>
      <c r="C16" s="16">
        <f>C17+C55</f>
        <v>3124101.7</v>
      </c>
    </row>
    <row r="17" spans="1:3" s="12" customFormat="1" ht="12.75" x14ac:dyDescent="0.2">
      <c r="A17" s="50" t="s">
        <v>10</v>
      </c>
      <c r="B17" s="51"/>
      <c r="C17" s="16">
        <f>C18+C28+C33+C41+C50</f>
        <v>2790357.7</v>
      </c>
    </row>
    <row r="18" spans="1:3" s="12" customFormat="1" ht="12.75" x14ac:dyDescent="0.2">
      <c r="A18" s="17" t="s">
        <v>11</v>
      </c>
      <c r="B18" s="18" t="s">
        <v>12</v>
      </c>
      <c r="C18" s="19">
        <f>C19</f>
        <v>2373577.4</v>
      </c>
    </row>
    <row r="19" spans="1:3" s="12" customFormat="1" ht="12.75" x14ac:dyDescent="0.2">
      <c r="A19" s="20" t="s">
        <v>205</v>
      </c>
      <c r="B19" s="21" t="s">
        <v>206</v>
      </c>
      <c r="C19" s="22">
        <f>C20+C21+C22+C23+C25+C26+C27+C24</f>
        <v>2373577.4</v>
      </c>
    </row>
    <row r="20" spans="1:3" s="14" customFormat="1" ht="97.5" customHeight="1" x14ac:dyDescent="0.2">
      <c r="A20" s="23" t="s">
        <v>251</v>
      </c>
      <c r="B20" s="8" t="s">
        <v>13</v>
      </c>
      <c r="C20" s="19">
        <v>1892228.3</v>
      </c>
    </row>
    <row r="21" spans="1:3" s="14" customFormat="1" ht="96" customHeight="1" x14ac:dyDescent="0.2">
      <c r="A21" s="27" t="s">
        <v>252</v>
      </c>
      <c r="B21" s="8" t="s">
        <v>14</v>
      </c>
      <c r="C21" s="19">
        <f>1981.6+1000</f>
        <v>2981.6</v>
      </c>
    </row>
    <row r="22" spans="1:3" s="14" customFormat="1" ht="74.25" customHeight="1" x14ac:dyDescent="0.2">
      <c r="A22" s="27" t="s">
        <v>245</v>
      </c>
      <c r="B22" s="8" t="s">
        <v>15</v>
      </c>
      <c r="C22" s="19">
        <v>13422.4</v>
      </c>
    </row>
    <row r="23" spans="1:3" s="14" customFormat="1" ht="71.45" customHeight="1" x14ac:dyDescent="0.2">
      <c r="A23" s="27" t="s">
        <v>253</v>
      </c>
      <c r="B23" s="8" t="s">
        <v>16</v>
      </c>
      <c r="C23" s="19">
        <v>20093.8</v>
      </c>
    </row>
    <row r="24" spans="1:3" s="14" customFormat="1" ht="81.75" customHeight="1" x14ac:dyDescent="0.2">
      <c r="A24" s="27" t="s">
        <v>296</v>
      </c>
      <c r="B24" s="8" t="s">
        <v>286</v>
      </c>
      <c r="C24" s="19">
        <v>4.5</v>
      </c>
    </row>
    <row r="25" spans="1:3" s="14" customFormat="1" ht="108" customHeight="1" x14ac:dyDescent="0.2">
      <c r="A25" s="27" t="s">
        <v>254</v>
      </c>
      <c r="B25" s="8" t="s">
        <v>17</v>
      </c>
      <c r="C25" s="19">
        <v>151663.5</v>
      </c>
    </row>
    <row r="26" spans="1:3" s="14" customFormat="1" ht="60.75" customHeight="1" x14ac:dyDescent="0.2">
      <c r="A26" s="27" t="s">
        <v>246</v>
      </c>
      <c r="B26" s="8" t="s">
        <v>234</v>
      </c>
      <c r="C26" s="19">
        <v>15112.9</v>
      </c>
    </row>
    <row r="27" spans="1:3" s="14" customFormat="1" ht="61.5" customHeight="1" x14ac:dyDescent="0.2">
      <c r="A27" s="27" t="s">
        <v>247</v>
      </c>
      <c r="B27" s="8" t="s">
        <v>235</v>
      </c>
      <c r="C27" s="19">
        <v>278070.40000000002</v>
      </c>
    </row>
    <row r="28" spans="1:3" s="14" customFormat="1" ht="25.5" x14ac:dyDescent="0.2">
      <c r="A28" s="30" t="s">
        <v>18</v>
      </c>
      <c r="B28" s="18" t="s">
        <v>19</v>
      </c>
      <c r="C28" s="19">
        <f>C29+C30+C31+C32</f>
        <v>19739.699999999997</v>
      </c>
    </row>
    <row r="29" spans="1:3" s="14" customFormat="1" ht="105.75" customHeight="1" x14ac:dyDescent="0.2">
      <c r="A29" s="27" t="s">
        <v>20</v>
      </c>
      <c r="B29" s="8" t="s">
        <v>21</v>
      </c>
      <c r="C29" s="19">
        <v>12005.2</v>
      </c>
    </row>
    <row r="30" spans="1:3" s="14" customFormat="1" ht="102.75" customHeight="1" x14ac:dyDescent="0.2">
      <c r="A30" s="27" t="s">
        <v>22</v>
      </c>
      <c r="B30" s="8" t="s">
        <v>23</v>
      </c>
      <c r="C30" s="24">
        <v>66.099999999999994</v>
      </c>
    </row>
    <row r="31" spans="1:3" s="25" customFormat="1" ht="96.75" customHeight="1" x14ac:dyDescent="0.2">
      <c r="A31" s="27" t="s">
        <v>24</v>
      </c>
      <c r="B31" s="8" t="s">
        <v>25</v>
      </c>
      <c r="C31" s="24">
        <v>9114.2999999999993</v>
      </c>
    </row>
    <row r="32" spans="1:3" s="25" customFormat="1" ht="89.25" x14ac:dyDescent="0.2">
      <c r="A32" s="44" t="s">
        <v>26</v>
      </c>
      <c r="B32" s="8" t="s">
        <v>27</v>
      </c>
      <c r="C32" s="24">
        <v>-1445.9</v>
      </c>
    </row>
    <row r="33" spans="1:4" s="25" customFormat="1" ht="12.75" x14ac:dyDescent="0.2">
      <c r="A33" s="30" t="s">
        <v>28</v>
      </c>
      <c r="B33" s="18" t="s">
        <v>29</v>
      </c>
      <c r="C33" s="19">
        <f>C34+C37+C39</f>
        <v>277609.59999999998</v>
      </c>
    </row>
    <row r="34" spans="1:4" s="25" customFormat="1" ht="25.5" x14ac:dyDescent="0.2">
      <c r="A34" s="38" t="s">
        <v>30</v>
      </c>
      <c r="B34" s="26" t="s">
        <v>31</v>
      </c>
      <c r="C34" s="22">
        <f>C35+C36</f>
        <v>257595</v>
      </c>
      <c r="D34" s="48"/>
    </row>
    <row r="35" spans="1:4" s="25" customFormat="1" ht="25.5" x14ac:dyDescent="0.2">
      <c r="A35" s="27" t="s">
        <v>228</v>
      </c>
      <c r="B35" s="8" t="s">
        <v>32</v>
      </c>
      <c r="C35" s="19">
        <v>172942</v>
      </c>
      <c r="D35" s="48"/>
    </row>
    <row r="36" spans="1:4" s="25" customFormat="1" ht="51" x14ac:dyDescent="0.2">
      <c r="A36" s="27" t="s">
        <v>33</v>
      </c>
      <c r="B36" s="8" t="s">
        <v>34</v>
      </c>
      <c r="C36" s="19">
        <v>84653</v>
      </c>
      <c r="D36" s="48"/>
    </row>
    <row r="37" spans="1:4" s="25" customFormat="1" ht="12.75" x14ac:dyDescent="0.2">
      <c r="A37" s="33" t="s">
        <v>35</v>
      </c>
      <c r="B37" s="21" t="s">
        <v>36</v>
      </c>
      <c r="C37" s="22">
        <f>C38</f>
        <v>148.6</v>
      </c>
      <c r="D37" s="48"/>
    </row>
    <row r="38" spans="1:4" s="25" customFormat="1" ht="12.75" x14ac:dyDescent="0.2">
      <c r="A38" s="27" t="s">
        <v>35</v>
      </c>
      <c r="B38" s="8" t="s">
        <v>37</v>
      </c>
      <c r="C38" s="19">
        <v>148.6</v>
      </c>
      <c r="D38" s="48"/>
    </row>
    <row r="39" spans="1:4" s="25" customFormat="1" ht="25.5" x14ac:dyDescent="0.2">
      <c r="A39" s="33" t="s">
        <v>38</v>
      </c>
      <c r="B39" s="21" t="s">
        <v>39</v>
      </c>
      <c r="C39" s="22">
        <f>C40</f>
        <v>19866</v>
      </c>
      <c r="D39" s="48"/>
    </row>
    <row r="40" spans="1:4" s="25" customFormat="1" ht="25.5" x14ac:dyDescent="0.2">
      <c r="A40" s="27" t="s">
        <v>40</v>
      </c>
      <c r="B40" s="8" t="s">
        <v>41</v>
      </c>
      <c r="C40" s="19">
        <v>19866</v>
      </c>
      <c r="D40" s="48"/>
    </row>
    <row r="41" spans="1:4" s="25" customFormat="1" ht="12.75" x14ac:dyDescent="0.2">
      <c r="A41" s="30" t="s">
        <v>42</v>
      </c>
      <c r="B41" s="18" t="s">
        <v>43</v>
      </c>
      <c r="C41" s="19">
        <f>C43+C47+C44</f>
        <v>110064</v>
      </c>
      <c r="D41" s="48"/>
    </row>
    <row r="42" spans="1:4" s="25" customFormat="1" ht="12.75" x14ac:dyDescent="0.2">
      <c r="A42" s="33" t="s">
        <v>44</v>
      </c>
      <c r="B42" s="21" t="s">
        <v>45</v>
      </c>
      <c r="C42" s="22">
        <f>C43</f>
        <v>38165</v>
      </c>
      <c r="D42" s="48"/>
    </row>
    <row r="43" spans="1:4" s="25" customFormat="1" ht="40.700000000000003" customHeight="1" x14ac:dyDescent="0.2">
      <c r="A43" s="27" t="s">
        <v>46</v>
      </c>
      <c r="B43" s="8" t="s">
        <v>47</v>
      </c>
      <c r="C43" s="19">
        <v>38165</v>
      </c>
      <c r="D43" s="48"/>
    </row>
    <row r="44" spans="1:4" s="25" customFormat="1" ht="12.75" x14ac:dyDescent="0.2">
      <c r="A44" s="33" t="s">
        <v>48</v>
      </c>
      <c r="B44" s="21" t="s">
        <v>49</v>
      </c>
      <c r="C44" s="22">
        <f>C45+C46</f>
        <v>35166</v>
      </c>
      <c r="D44" s="48"/>
    </row>
    <row r="45" spans="1:4" s="25" customFormat="1" ht="12.75" x14ac:dyDescent="0.2">
      <c r="A45" s="27" t="s">
        <v>50</v>
      </c>
      <c r="B45" s="8" t="s">
        <v>51</v>
      </c>
      <c r="C45" s="19">
        <v>19157</v>
      </c>
      <c r="D45" s="48"/>
    </row>
    <row r="46" spans="1:4" s="25" customFormat="1" ht="12.75" x14ac:dyDescent="0.2">
      <c r="A46" s="27" t="s">
        <v>52</v>
      </c>
      <c r="B46" s="8" t="s">
        <v>53</v>
      </c>
      <c r="C46" s="19">
        <v>16009</v>
      </c>
      <c r="D46" s="48"/>
    </row>
    <row r="47" spans="1:4" s="14" customFormat="1" ht="12.75" x14ac:dyDescent="0.2">
      <c r="A47" s="38" t="s">
        <v>54</v>
      </c>
      <c r="B47" s="26" t="s">
        <v>55</v>
      </c>
      <c r="C47" s="22">
        <f>C48+C49</f>
        <v>36733</v>
      </c>
      <c r="D47" s="48"/>
    </row>
    <row r="48" spans="1:4" s="14" customFormat="1" ht="25.5" x14ac:dyDescent="0.2">
      <c r="A48" s="27" t="s">
        <v>56</v>
      </c>
      <c r="B48" s="28" t="s">
        <v>57</v>
      </c>
      <c r="C48" s="24">
        <v>27440</v>
      </c>
      <c r="D48" s="48"/>
    </row>
    <row r="49" spans="1:4" s="14" customFormat="1" ht="25.5" x14ac:dyDescent="0.2">
      <c r="A49" s="27" t="s">
        <v>58</v>
      </c>
      <c r="B49" s="8" t="s">
        <v>59</v>
      </c>
      <c r="C49" s="19">
        <v>9293</v>
      </c>
      <c r="D49" s="48"/>
    </row>
    <row r="50" spans="1:4" s="14" customFormat="1" ht="12.75" x14ac:dyDescent="0.2">
      <c r="A50" s="30" t="s">
        <v>60</v>
      </c>
      <c r="B50" s="18" t="s">
        <v>61</v>
      </c>
      <c r="C50" s="19">
        <f>C52+C53</f>
        <v>9367</v>
      </c>
      <c r="D50" s="48"/>
    </row>
    <row r="51" spans="1:4" s="14" customFormat="1" ht="25.5" x14ac:dyDescent="0.2">
      <c r="A51" s="38" t="s">
        <v>62</v>
      </c>
      <c r="B51" s="21" t="s">
        <v>63</v>
      </c>
      <c r="C51" s="22">
        <f>C52</f>
        <v>9362</v>
      </c>
      <c r="D51" s="48"/>
    </row>
    <row r="52" spans="1:4" s="14" customFormat="1" ht="38.25" x14ac:dyDescent="0.2">
      <c r="A52" s="27" t="s">
        <v>64</v>
      </c>
      <c r="B52" s="8" t="s">
        <v>65</v>
      </c>
      <c r="C52" s="19">
        <v>9362</v>
      </c>
      <c r="D52" s="48"/>
    </row>
    <row r="53" spans="1:4" s="14" customFormat="1" ht="25.5" x14ac:dyDescent="0.2">
      <c r="A53" s="38" t="s">
        <v>66</v>
      </c>
      <c r="B53" s="26" t="s">
        <v>67</v>
      </c>
      <c r="C53" s="22">
        <f>C54</f>
        <v>5</v>
      </c>
      <c r="D53" s="48"/>
    </row>
    <row r="54" spans="1:4" s="14" customFormat="1" ht="25.5" x14ac:dyDescent="0.2">
      <c r="A54" s="27" t="s">
        <v>68</v>
      </c>
      <c r="B54" s="8" t="s">
        <v>69</v>
      </c>
      <c r="C54" s="19">
        <v>5</v>
      </c>
      <c r="D54" s="48"/>
    </row>
    <row r="55" spans="1:4" s="29" customFormat="1" ht="12.75" x14ac:dyDescent="0.2">
      <c r="A55" s="50" t="s">
        <v>70</v>
      </c>
      <c r="B55" s="51"/>
      <c r="C55" s="16">
        <f>C56+C69+C75+C80+C87+C114</f>
        <v>333743.99999999994</v>
      </c>
      <c r="D55" s="48"/>
    </row>
    <row r="56" spans="1:4" s="29" customFormat="1" ht="38.25" x14ac:dyDescent="0.2">
      <c r="A56" s="17" t="s">
        <v>71</v>
      </c>
      <c r="B56" s="18" t="s">
        <v>72</v>
      </c>
      <c r="C56" s="19">
        <f>C59+C66+C57+C64</f>
        <v>183010.69999999998</v>
      </c>
      <c r="D56" s="48"/>
    </row>
    <row r="57" spans="1:4" s="29" customFormat="1" ht="63.75" x14ac:dyDescent="0.2">
      <c r="A57" s="38" t="s">
        <v>73</v>
      </c>
      <c r="B57" s="26" t="s">
        <v>74</v>
      </c>
      <c r="C57" s="22">
        <f>C58</f>
        <v>312.7</v>
      </c>
      <c r="D57" s="48"/>
    </row>
    <row r="58" spans="1:4" s="29" customFormat="1" ht="45.75" customHeight="1" x14ac:dyDescent="0.2">
      <c r="A58" s="45" t="s">
        <v>221</v>
      </c>
      <c r="B58" s="18" t="s">
        <v>75</v>
      </c>
      <c r="C58" s="19">
        <v>312.7</v>
      </c>
      <c r="D58" s="48"/>
    </row>
    <row r="59" spans="1:4" s="14" customFormat="1" ht="74.25" customHeight="1" x14ac:dyDescent="0.2">
      <c r="A59" s="38" t="s">
        <v>76</v>
      </c>
      <c r="B59" s="26" t="s">
        <v>77</v>
      </c>
      <c r="C59" s="22">
        <f>C60+C61+C62+C63</f>
        <v>170178.99999999997</v>
      </c>
      <c r="D59" s="48"/>
    </row>
    <row r="60" spans="1:4" s="14" customFormat="1" ht="63.75" x14ac:dyDescent="0.2">
      <c r="A60" s="27" t="s">
        <v>78</v>
      </c>
      <c r="B60" s="8" t="s">
        <v>79</v>
      </c>
      <c r="C60" s="19">
        <v>121474.9</v>
      </c>
      <c r="D60" s="48"/>
    </row>
    <row r="61" spans="1:4" s="14" customFormat="1" ht="69" customHeight="1" x14ac:dyDescent="0.2">
      <c r="A61" s="27" t="s">
        <v>80</v>
      </c>
      <c r="B61" s="8" t="s">
        <v>81</v>
      </c>
      <c r="C61" s="19">
        <v>32129.3</v>
      </c>
      <c r="D61" s="48"/>
    </row>
    <row r="62" spans="1:4" s="25" customFormat="1" ht="30" customHeight="1" x14ac:dyDescent="0.2">
      <c r="A62" s="27" t="s">
        <v>82</v>
      </c>
      <c r="B62" s="8" t="s">
        <v>83</v>
      </c>
      <c r="C62" s="19">
        <v>16554.900000000001</v>
      </c>
      <c r="D62" s="48"/>
    </row>
    <row r="63" spans="1:4" s="25" customFormat="1" ht="90" customHeight="1" x14ac:dyDescent="0.2">
      <c r="A63" s="27" t="s">
        <v>84</v>
      </c>
      <c r="B63" s="8" t="s">
        <v>85</v>
      </c>
      <c r="C63" s="19">
        <v>19.899999999999999</v>
      </c>
      <c r="D63" s="48"/>
    </row>
    <row r="64" spans="1:4" s="25" customFormat="1" ht="25.5" x14ac:dyDescent="0.2">
      <c r="A64" s="33" t="s">
        <v>86</v>
      </c>
      <c r="B64" s="21" t="s">
        <v>87</v>
      </c>
      <c r="C64" s="22">
        <f>C65</f>
        <v>200.4</v>
      </c>
      <c r="D64" s="48"/>
    </row>
    <row r="65" spans="1:4" s="25" customFormat="1" ht="50.25" customHeight="1" x14ac:dyDescent="0.2">
      <c r="A65" s="27" t="s">
        <v>88</v>
      </c>
      <c r="B65" s="8" t="s">
        <v>89</v>
      </c>
      <c r="C65" s="19">
        <v>200.4</v>
      </c>
      <c r="D65" s="48"/>
    </row>
    <row r="66" spans="1:4" s="25" customFormat="1" ht="63.75" x14ac:dyDescent="0.2">
      <c r="A66" s="33" t="s">
        <v>90</v>
      </c>
      <c r="B66" s="21" t="s">
        <v>91</v>
      </c>
      <c r="C66" s="22">
        <f>C67+C68</f>
        <v>12318.6</v>
      </c>
      <c r="D66" s="48"/>
    </row>
    <row r="67" spans="1:4" s="25" customFormat="1" ht="63.75" x14ac:dyDescent="0.2">
      <c r="A67" s="27" t="s">
        <v>92</v>
      </c>
      <c r="B67" s="8" t="s">
        <v>93</v>
      </c>
      <c r="C67" s="19">
        <v>12023.1</v>
      </c>
      <c r="D67" s="48"/>
    </row>
    <row r="68" spans="1:4" s="25" customFormat="1" ht="83.25" customHeight="1" x14ac:dyDescent="0.2">
      <c r="A68" s="27" t="s">
        <v>222</v>
      </c>
      <c r="B68" s="8" t="s">
        <v>94</v>
      </c>
      <c r="C68" s="19">
        <v>295.5</v>
      </c>
      <c r="D68" s="48"/>
    </row>
    <row r="69" spans="1:4" s="25" customFormat="1" ht="12.75" x14ac:dyDescent="0.2">
      <c r="A69" s="30" t="s">
        <v>95</v>
      </c>
      <c r="B69" s="18" t="s">
        <v>96</v>
      </c>
      <c r="C69" s="19">
        <f>C70</f>
        <v>2330.4</v>
      </c>
      <c r="D69" s="48"/>
    </row>
    <row r="70" spans="1:4" s="25" customFormat="1" ht="12.75" x14ac:dyDescent="0.2">
      <c r="A70" s="38" t="s">
        <v>97</v>
      </c>
      <c r="B70" s="21" t="s">
        <v>98</v>
      </c>
      <c r="C70" s="22">
        <f>C71+C72+C73+C74</f>
        <v>2330.4</v>
      </c>
      <c r="D70" s="48"/>
    </row>
    <row r="71" spans="1:4" s="25" customFormat="1" ht="25.5" x14ac:dyDescent="0.2">
      <c r="A71" s="27" t="s">
        <v>99</v>
      </c>
      <c r="B71" s="8" t="s">
        <v>100</v>
      </c>
      <c r="C71" s="19">
        <v>680.2</v>
      </c>
      <c r="D71" s="48"/>
    </row>
    <row r="72" spans="1:4" s="25" customFormat="1" ht="12.75" x14ac:dyDescent="0.2">
      <c r="A72" s="27" t="s">
        <v>101</v>
      </c>
      <c r="B72" s="8" t="s">
        <v>102</v>
      </c>
      <c r="C72" s="19">
        <v>12.7</v>
      </c>
      <c r="D72" s="48"/>
    </row>
    <row r="73" spans="1:4" s="25" customFormat="1" ht="12.75" x14ac:dyDescent="0.2">
      <c r="A73" s="27" t="s">
        <v>103</v>
      </c>
      <c r="B73" s="8" t="s">
        <v>104</v>
      </c>
      <c r="C73" s="19">
        <v>445.5</v>
      </c>
      <c r="D73" s="48"/>
    </row>
    <row r="74" spans="1:4" s="25" customFormat="1" ht="12.75" x14ac:dyDescent="0.2">
      <c r="A74" s="27" t="s">
        <v>105</v>
      </c>
      <c r="B74" s="8" t="s">
        <v>106</v>
      </c>
      <c r="C74" s="19">
        <v>1192</v>
      </c>
      <c r="D74" s="48"/>
    </row>
    <row r="75" spans="1:4" s="25" customFormat="1" ht="25.5" x14ac:dyDescent="0.2">
      <c r="A75" s="30" t="s">
        <v>107</v>
      </c>
      <c r="B75" s="18" t="s">
        <v>108</v>
      </c>
      <c r="C75" s="19">
        <f>C76+C78</f>
        <v>4314.3</v>
      </c>
      <c r="D75" s="48"/>
    </row>
    <row r="76" spans="1:4" s="25" customFormat="1" ht="12.75" x14ac:dyDescent="0.2">
      <c r="A76" s="38" t="s">
        <v>109</v>
      </c>
      <c r="B76" s="21" t="s">
        <v>110</v>
      </c>
      <c r="C76" s="22">
        <f>C77</f>
        <v>2441.3000000000002</v>
      </c>
      <c r="D76" s="48"/>
    </row>
    <row r="77" spans="1:4" s="25" customFormat="1" ht="25.5" x14ac:dyDescent="0.2">
      <c r="A77" s="27" t="s">
        <v>111</v>
      </c>
      <c r="B77" s="8" t="s">
        <v>112</v>
      </c>
      <c r="C77" s="19">
        <v>2441.3000000000002</v>
      </c>
      <c r="D77" s="48"/>
    </row>
    <row r="78" spans="1:4" s="25" customFormat="1" ht="12.75" x14ac:dyDescent="0.2">
      <c r="A78" s="38" t="s">
        <v>282</v>
      </c>
      <c r="B78" s="21" t="s">
        <v>283</v>
      </c>
      <c r="C78" s="22">
        <f>C79</f>
        <v>1873</v>
      </c>
      <c r="D78" s="48"/>
    </row>
    <row r="79" spans="1:4" s="25" customFormat="1" ht="12.75" x14ac:dyDescent="0.2">
      <c r="A79" s="27" t="s">
        <v>284</v>
      </c>
      <c r="B79" s="8" t="s">
        <v>287</v>
      </c>
      <c r="C79" s="19">
        <v>1873</v>
      </c>
      <c r="D79" s="48"/>
    </row>
    <row r="80" spans="1:4" s="25" customFormat="1" ht="25.5" x14ac:dyDescent="0.2">
      <c r="A80" s="30" t="s">
        <v>113</v>
      </c>
      <c r="B80" s="18" t="s">
        <v>114</v>
      </c>
      <c r="C80" s="19">
        <f>C81+C83+C85</f>
        <v>124757.19999999998</v>
      </c>
      <c r="D80" s="48"/>
    </row>
    <row r="81" spans="1:4" s="25" customFormat="1" ht="12.75" x14ac:dyDescent="0.2">
      <c r="A81" s="33" t="s">
        <v>115</v>
      </c>
      <c r="B81" s="21" t="s">
        <v>116</v>
      </c>
      <c r="C81" s="22">
        <f>C82</f>
        <v>45083.199999999997</v>
      </c>
      <c r="D81" s="48"/>
    </row>
    <row r="82" spans="1:4" s="25" customFormat="1" ht="32.25" customHeight="1" x14ac:dyDescent="0.2">
      <c r="A82" s="27" t="s">
        <v>117</v>
      </c>
      <c r="B82" s="8" t="s">
        <v>118</v>
      </c>
      <c r="C82" s="19">
        <v>45083.199999999997</v>
      </c>
      <c r="D82" s="48"/>
    </row>
    <row r="83" spans="1:4" s="25" customFormat="1" ht="70.5" customHeight="1" x14ac:dyDescent="0.2">
      <c r="A83" s="33" t="s">
        <v>119</v>
      </c>
      <c r="B83" s="21" t="s">
        <v>230</v>
      </c>
      <c r="C83" s="22">
        <f>C84</f>
        <v>64696.1</v>
      </c>
      <c r="D83" s="48"/>
    </row>
    <row r="84" spans="1:4" s="25" customFormat="1" ht="76.5" x14ac:dyDescent="0.2">
      <c r="A84" s="27" t="s">
        <v>120</v>
      </c>
      <c r="B84" s="8" t="s">
        <v>121</v>
      </c>
      <c r="C84" s="19">
        <v>64696.1</v>
      </c>
      <c r="D84" s="48"/>
    </row>
    <row r="85" spans="1:4" s="25" customFormat="1" ht="34.5" customHeight="1" x14ac:dyDescent="0.2">
      <c r="A85" s="33" t="s">
        <v>122</v>
      </c>
      <c r="B85" s="21" t="s">
        <v>123</v>
      </c>
      <c r="C85" s="22">
        <f>C86</f>
        <v>14977.9</v>
      </c>
      <c r="D85" s="48"/>
    </row>
    <row r="86" spans="1:4" s="25" customFormat="1" ht="43.5" customHeight="1" x14ac:dyDescent="0.2">
      <c r="A86" s="27" t="s">
        <v>124</v>
      </c>
      <c r="B86" s="8" t="s">
        <v>125</v>
      </c>
      <c r="C86" s="19">
        <v>14977.9</v>
      </c>
      <c r="D86" s="48"/>
    </row>
    <row r="87" spans="1:4" s="25" customFormat="1" ht="12.75" x14ac:dyDescent="0.2">
      <c r="A87" s="30" t="s">
        <v>126</v>
      </c>
      <c r="B87" s="31" t="s">
        <v>127</v>
      </c>
      <c r="C87" s="19">
        <f>C88+C103+C105+C108+C112+C110</f>
        <v>15394.100000000002</v>
      </c>
      <c r="D87" s="48"/>
    </row>
    <row r="88" spans="1:4" s="25" customFormat="1" ht="29.25" customHeight="1" x14ac:dyDescent="0.2">
      <c r="A88" s="38" t="s">
        <v>128</v>
      </c>
      <c r="B88" s="21" t="s">
        <v>129</v>
      </c>
      <c r="C88" s="22">
        <f>C89+C90+C91+C92+C93+C94+C95+C96+C97+C98+C99+C100+C101+C102</f>
        <v>4509</v>
      </c>
      <c r="D88" s="48"/>
    </row>
    <row r="89" spans="1:4" s="25" customFormat="1" ht="48.75" customHeight="1" x14ac:dyDescent="0.2">
      <c r="A89" s="30" t="s">
        <v>130</v>
      </c>
      <c r="B89" s="8" t="s">
        <v>131</v>
      </c>
      <c r="C89" s="19">
        <v>78</v>
      </c>
      <c r="D89" s="48"/>
    </row>
    <row r="90" spans="1:4" s="25" customFormat="1" ht="65.25" customHeight="1" x14ac:dyDescent="0.2">
      <c r="A90" s="30" t="s">
        <v>132</v>
      </c>
      <c r="B90" s="8" t="s">
        <v>133</v>
      </c>
      <c r="C90" s="19">
        <v>405.6</v>
      </c>
      <c r="D90" s="48"/>
    </row>
    <row r="91" spans="1:4" s="25" customFormat="1" ht="53.45" customHeight="1" x14ac:dyDescent="0.2">
      <c r="A91" s="30" t="s">
        <v>134</v>
      </c>
      <c r="B91" s="8" t="s">
        <v>135</v>
      </c>
      <c r="C91" s="19">
        <v>39.6</v>
      </c>
      <c r="D91" s="48"/>
    </row>
    <row r="92" spans="1:4" s="25" customFormat="1" ht="60.75" customHeight="1" x14ac:dyDescent="0.2">
      <c r="A92" s="30" t="s">
        <v>248</v>
      </c>
      <c r="B92" s="8" t="s">
        <v>136</v>
      </c>
      <c r="C92" s="19">
        <v>17.2</v>
      </c>
      <c r="D92" s="48"/>
    </row>
    <row r="93" spans="1:4" s="25" customFormat="1" ht="57" customHeight="1" x14ac:dyDescent="0.2">
      <c r="A93" s="30" t="s">
        <v>137</v>
      </c>
      <c r="B93" s="8" t="s">
        <v>138</v>
      </c>
      <c r="C93" s="19">
        <v>145.6</v>
      </c>
      <c r="D93" s="48"/>
    </row>
    <row r="94" spans="1:4" s="25" customFormat="1" ht="69" customHeight="1" x14ac:dyDescent="0.2">
      <c r="A94" s="30" t="s">
        <v>219</v>
      </c>
      <c r="B94" s="8" t="s">
        <v>218</v>
      </c>
      <c r="C94" s="19">
        <v>0.5</v>
      </c>
      <c r="D94" s="48"/>
    </row>
    <row r="95" spans="1:4" s="25" customFormat="1" ht="51" customHeight="1" x14ac:dyDescent="0.2">
      <c r="A95" s="30" t="s">
        <v>212</v>
      </c>
      <c r="B95" s="8" t="s">
        <v>211</v>
      </c>
      <c r="C95" s="19">
        <v>41.5</v>
      </c>
      <c r="D95" s="48"/>
    </row>
    <row r="96" spans="1:4" s="25" customFormat="1" ht="63.75" x14ac:dyDescent="0.2">
      <c r="A96" s="30" t="s">
        <v>139</v>
      </c>
      <c r="B96" s="8" t="s">
        <v>140</v>
      </c>
      <c r="C96" s="19">
        <v>813.1</v>
      </c>
      <c r="D96" s="48"/>
    </row>
    <row r="97" spans="1:4" s="25" customFormat="1" ht="76.5" x14ac:dyDescent="0.2">
      <c r="A97" s="30" t="s">
        <v>249</v>
      </c>
      <c r="B97" s="8" t="s">
        <v>141</v>
      </c>
      <c r="C97" s="19">
        <v>133.6</v>
      </c>
      <c r="D97" s="48"/>
    </row>
    <row r="98" spans="1:4" s="25" customFormat="1" ht="51" x14ac:dyDescent="0.2">
      <c r="A98" s="30" t="s">
        <v>223</v>
      </c>
      <c r="B98" s="8" t="s">
        <v>142</v>
      </c>
      <c r="C98" s="19">
        <v>77</v>
      </c>
      <c r="D98" s="48"/>
    </row>
    <row r="99" spans="1:4" s="25" customFormat="1" ht="76.5" x14ac:dyDescent="0.2">
      <c r="A99" s="30" t="s">
        <v>229</v>
      </c>
      <c r="B99" s="8" t="s">
        <v>143</v>
      </c>
      <c r="C99" s="19">
        <v>12.7</v>
      </c>
      <c r="D99" s="48"/>
    </row>
    <row r="100" spans="1:4" s="25" customFormat="1" ht="38.25" x14ac:dyDescent="0.2">
      <c r="A100" s="30" t="s">
        <v>144</v>
      </c>
      <c r="B100" s="8" t="s">
        <v>145</v>
      </c>
      <c r="C100" s="19">
        <v>389.7</v>
      </c>
      <c r="D100" s="48"/>
    </row>
    <row r="101" spans="1:4" s="25" customFormat="1" ht="51" x14ac:dyDescent="0.2">
      <c r="A101" s="30" t="s">
        <v>146</v>
      </c>
      <c r="B101" s="8" t="s">
        <v>147</v>
      </c>
      <c r="C101" s="19">
        <v>1981.9</v>
      </c>
      <c r="D101" s="48"/>
    </row>
    <row r="102" spans="1:4" s="25" customFormat="1" ht="89.25" x14ac:dyDescent="0.2">
      <c r="A102" s="46" t="s">
        <v>213</v>
      </c>
      <c r="B102" s="32" t="s">
        <v>214</v>
      </c>
      <c r="C102" s="19">
        <v>373</v>
      </c>
      <c r="D102" s="48"/>
    </row>
    <row r="103" spans="1:4" s="25" customFormat="1" ht="25.5" x14ac:dyDescent="0.2">
      <c r="A103" s="38" t="s">
        <v>148</v>
      </c>
      <c r="B103" s="21" t="s">
        <v>149</v>
      </c>
      <c r="C103" s="22">
        <f>C104</f>
        <v>381.3</v>
      </c>
      <c r="D103" s="48"/>
    </row>
    <row r="104" spans="1:4" s="25" customFormat="1" ht="51" x14ac:dyDescent="0.2">
      <c r="A104" s="30" t="s">
        <v>150</v>
      </c>
      <c r="B104" s="8" t="s">
        <v>151</v>
      </c>
      <c r="C104" s="19">
        <v>381.3</v>
      </c>
      <c r="D104" s="48"/>
    </row>
    <row r="105" spans="1:4" s="25" customFormat="1" ht="89.25" x14ac:dyDescent="0.2">
      <c r="A105" s="33" t="s">
        <v>152</v>
      </c>
      <c r="B105" s="21" t="s">
        <v>231</v>
      </c>
      <c r="C105" s="22">
        <f>C106+C107</f>
        <v>3090.3</v>
      </c>
      <c r="D105" s="48"/>
    </row>
    <row r="106" spans="1:4" s="25" customFormat="1" ht="63.75" x14ac:dyDescent="0.2">
      <c r="A106" s="27" t="s">
        <v>153</v>
      </c>
      <c r="B106" s="8" t="s">
        <v>154</v>
      </c>
      <c r="C106" s="19">
        <v>1999.7</v>
      </c>
      <c r="D106" s="48"/>
    </row>
    <row r="107" spans="1:4" s="25" customFormat="1" ht="51" x14ac:dyDescent="0.2">
      <c r="A107" s="27" t="s">
        <v>255</v>
      </c>
      <c r="B107" s="8" t="s">
        <v>155</v>
      </c>
      <c r="C107" s="19">
        <v>1090.5999999999999</v>
      </c>
      <c r="D107" s="48"/>
    </row>
    <row r="108" spans="1:4" s="25" customFormat="1" ht="12.75" x14ac:dyDescent="0.2">
      <c r="A108" s="33" t="s">
        <v>156</v>
      </c>
      <c r="B108" s="21" t="s">
        <v>157</v>
      </c>
      <c r="C108" s="22">
        <f>C109</f>
        <v>365.1</v>
      </c>
      <c r="D108" s="48"/>
    </row>
    <row r="109" spans="1:4" s="25" customFormat="1" ht="38.25" x14ac:dyDescent="0.2">
      <c r="A109" s="27" t="s">
        <v>224</v>
      </c>
      <c r="B109" s="8" t="s">
        <v>225</v>
      </c>
      <c r="C109" s="19">
        <v>365.1</v>
      </c>
      <c r="D109" s="48"/>
    </row>
    <row r="110" spans="1:4" s="25" customFormat="1" ht="12.75" x14ac:dyDescent="0.2">
      <c r="A110" s="27"/>
      <c r="B110" s="21" t="s">
        <v>157</v>
      </c>
      <c r="C110" s="19">
        <f>C111</f>
        <v>351.7</v>
      </c>
      <c r="D110" s="48"/>
    </row>
    <row r="111" spans="1:4" s="25" customFormat="1" ht="51" x14ac:dyDescent="0.2">
      <c r="A111" s="27" t="s">
        <v>289</v>
      </c>
      <c r="B111" s="8" t="s">
        <v>288</v>
      </c>
      <c r="C111" s="19">
        <v>351.7</v>
      </c>
      <c r="D111" s="48"/>
    </row>
    <row r="112" spans="1:4" s="25" customFormat="1" ht="12.75" x14ac:dyDescent="0.2">
      <c r="A112" s="33" t="s">
        <v>158</v>
      </c>
      <c r="B112" s="21" t="s">
        <v>159</v>
      </c>
      <c r="C112" s="22">
        <f>C113</f>
        <v>6696.7</v>
      </c>
      <c r="D112" s="48"/>
    </row>
    <row r="113" spans="1:4" s="25" customFormat="1" ht="38.25" x14ac:dyDescent="0.2">
      <c r="A113" s="27" t="s">
        <v>250</v>
      </c>
      <c r="B113" s="8" t="s">
        <v>160</v>
      </c>
      <c r="C113" s="19">
        <v>6696.7</v>
      </c>
      <c r="D113" s="48"/>
    </row>
    <row r="114" spans="1:4" s="25" customFormat="1" ht="12.75" x14ac:dyDescent="0.2">
      <c r="A114" s="30" t="s">
        <v>161</v>
      </c>
      <c r="B114" s="18" t="s">
        <v>162</v>
      </c>
      <c r="C114" s="19">
        <f>C115+C117</f>
        <v>3937.2999999999997</v>
      </c>
      <c r="D114" s="48"/>
    </row>
    <row r="115" spans="1:4" s="14" customFormat="1" ht="12.75" x14ac:dyDescent="0.2">
      <c r="A115" s="33" t="s">
        <v>163</v>
      </c>
      <c r="B115" s="21" t="s">
        <v>164</v>
      </c>
      <c r="C115" s="22">
        <f>C116</f>
        <v>1575.1</v>
      </c>
      <c r="D115" s="48"/>
    </row>
    <row r="116" spans="1:4" s="14" customFormat="1" ht="12.75" x14ac:dyDescent="0.2">
      <c r="A116" s="27" t="s">
        <v>165</v>
      </c>
      <c r="B116" s="8" t="s">
        <v>166</v>
      </c>
      <c r="C116" s="19">
        <v>1575.1</v>
      </c>
      <c r="D116" s="48"/>
    </row>
    <row r="117" spans="1:4" s="14" customFormat="1" ht="12.75" x14ac:dyDescent="0.2">
      <c r="A117" s="33" t="s">
        <v>233</v>
      </c>
      <c r="B117" s="34" t="s">
        <v>215</v>
      </c>
      <c r="C117" s="22">
        <f>C118</f>
        <v>2362.1999999999998</v>
      </c>
      <c r="D117" s="48"/>
    </row>
    <row r="118" spans="1:4" s="14" customFormat="1" ht="12.75" x14ac:dyDescent="0.2">
      <c r="A118" s="27" t="s">
        <v>167</v>
      </c>
      <c r="B118" s="28" t="s">
        <v>216</v>
      </c>
      <c r="C118" s="19">
        <v>2362.1999999999998</v>
      </c>
      <c r="D118" s="48"/>
    </row>
    <row r="119" spans="1:4" s="29" customFormat="1" ht="12.75" x14ac:dyDescent="0.2">
      <c r="A119" s="35" t="s">
        <v>168</v>
      </c>
      <c r="B119" s="36" t="s">
        <v>169</v>
      </c>
      <c r="C119" s="37">
        <f>C120+C159+C147+C150+C153+C156</f>
        <v>5806068.6000000006</v>
      </c>
      <c r="D119" s="48"/>
    </row>
    <row r="120" spans="1:4" s="14" customFormat="1" ht="25.5" x14ac:dyDescent="0.2">
      <c r="A120" s="30" t="s">
        <v>170</v>
      </c>
      <c r="B120" s="31" t="s">
        <v>171</v>
      </c>
      <c r="C120" s="24">
        <f>C126+C136+C143+C121</f>
        <v>5194570.9000000004</v>
      </c>
      <c r="D120" s="48"/>
    </row>
    <row r="121" spans="1:4" s="14" customFormat="1" ht="25.5" x14ac:dyDescent="0.2">
      <c r="A121" s="38" t="s">
        <v>172</v>
      </c>
      <c r="B121" s="39" t="s">
        <v>173</v>
      </c>
      <c r="C121" s="40">
        <f>C122+C123+C124+C125</f>
        <v>559328.20000000007</v>
      </c>
      <c r="D121" s="48"/>
    </row>
    <row r="122" spans="1:4" s="14" customFormat="1" ht="25.5" x14ac:dyDescent="0.2">
      <c r="A122" s="27" t="s">
        <v>174</v>
      </c>
      <c r="B122" s="28" t="s">
        <v>175</v>
      </c>
      <c r="C122" s="24">
        <v>262191</v>
      </c>
      <c r="D122" s="48"/>
    </row>
    <row r="123" spans="1:4" s="14" customFormat="1" ht="25.5" x14ac:dyDescent="0.2">
      <c r="A123" s="27" t="s">
        <v>237</v>
      </c>
      <c r="B123" s="28" t="s">
        <v>176</v>
      </c>
      <c r="C123" s="24">
        <v>260859.7</v>
      </c>
      <c r="D123" s="48"/>
    </row>
    <row r="124" spans="1:4" s="14" customFormat="1" ht="25.5" x14ac:dyDescent="0.2">
      <c r="A124" s="27" t="s">
        <v>291</v>
      </c>
      <c r="B124" s="28" t="s">
        <v>290</v>
      </c>
      <c r="C124" s="24">
        <v>11815.2</v>
      </c>
      <c r="D124" s="48"/>
    </row>
    <row r="125" spans="1:4" s="14" customFormat="1" ht="12.75" x14ac:dyDescent="0.2">
      <c r="A125" s="27" t="s">
        <v>293</v>
      </c>
      <c r="B125" s="28" t="s">
        <v>292</v>
      </c>
      <c r="C125" s="24">
        <v>24462.3</v>
      </c>
      <c r="D125" s="48"/>
    </row>
    <row r="126" spans="1:4" s="14" customFormat="1" ht="25.5" x14ac:dyDescent="0.2">
      <c r="A126" s="38" t="s">
        <v>177</v>
      </c>
      <c r="B126" s="34" t="s">
        <v>178</v>
      </c>
      <c r="C126" s="40">
        <f>C130+C131+C132+C134+C135+C133+C129+C128+C127</f>
        <v>1692304.7</v>
      </c>
      <c r="D126" s="48"/>
    </row>
    <row r="127" spans="1:4" s="14" customFormat="1" ht="51" x14ac:dyDescent="0.2">
      <c r="A127" s="27" t="s">
        <v>240</v>
      </c>
      <c r="B127" s="28" t="s">
        <v>239</v>
      </c>
      <c r="C127" s="24">
        <v>132545.4</v>
      </c>
      <c r="D127" s="48"/>
    </row>
    <row r="128" spans="1:4" s="14" customFormat="1" ht="35.450000000000003" customHeight="1" x14ac:dyDescent="0.2">
      <c r="A128" s="30" t="s">
        <v>208</v>
      </c>
      <c r="B128" s="28" t="s">
        <v>207</v>
      </c>
      <c r="C128" s="24">
        <v>818522.3</v>
      </c>
      <c r="D128" s="48"/>
    </row>
    <row r="129" spans="1:4" s="14" customFormat="1" ht="51" x14ac:dyDescent="0.2">
      <c r="A129" s="30" t="s">
        <v>227</v>
      </c>
      <c r="B129" s="28" t="s">
        <v>226</v>
      </c>
      <c r="C129" s="41">
        <v>1166.8</v>
      </c>
      <c r="D129" s="48"/>
    </row>
    <row r="130" spans="1:4" s="14" customFormat="1" ht="51" x14ac:dyDescent="0.2">
      <c r="A130" s="27" t="s">
        <v>179</v>
      </c>
      <c r="B130" s="28" t="s">
        <v>180</v>
      </c>
      <c r="C130" s="24">
        <v>63232.1</v>
      </c>
      <c r="D130" s="48"/>
    </row>
    <row r="131" spans="1:4" s="14" customFormat="1" ht="25.5" x14ac:dyDescent="0.2">
      <c r="A131" s="27" t="s">
        <v>181</v>
      </c>
      <c r="B131" s="28" t="s">
        <v>182</v>
      </c>
      <c r="C131" s="24">
        <v>4445.8</v>
      </c>
      <c r="D131" s="48"/>
    </row>
    <row r="132" spans="1:4" s="14" customFormat="1" ht="25.5" x14ac:dyDescent="0.2">
      <c r="A132" s="27" t="s">
        <v>183</v>
      </c>
      <c r="B132" s="28" t="s">
        <v>209</v>
      </c>
      <c r="C132" s="24">
        <v>233.8</v>
      </c>
      <c r="D132" s="48"/>
    </row>
    <row r="133" spans="1:4" s="14" customFormat="1" ht="38.25" x14ac:dyDescent="0.2">
      <c r="A133" s="27" t="s">
        <v>217</v>
      </c>
      <c r="B133" s="28" t="s">
        <v>210</v>
      </c>
      <c r="C133" s="24">
        <v>492614</v>
      </c>
      <c r="D133" s="48"/>
    </row>
    <row r="134" spans="1:4" s="14" customFormat="1" ht="25.5" x14ac:dyDescent="0.2">
      <c r="A134" s="27" t="s">
        <v>184</v>
      </c>
      <c r="B134" s="28" t="s">
        <v>185</v>
      </c>
      <c r="C134" s="19">
        <v>12512.6</v>
      </c>
      <c r="D134" s="48"/>
    </row>
    <row r="135" spans="1:4" s="14" customFormat="1" ht="12.75" x14ac:dyDescent="0.2">
      <c r="A135" s="27" t="s">
        <v>186</v>
      </c>
      <c r="B135" s="28" t="s">
        <v>187</v>
      </c>
      <c r="C135" s="24">
        <v>167031.9</v>
      </c>
      <c r="D135" s="48"/>
    </row>
    <row r="136" spans="1:4" s="14" customFormat="1" ht="25.5" x14ac:dyDescent="0.2">
      <c r="A136" s="38" t="s">
        <v>188</v>
      </c>
      <c r="B136" s="39" t="s">
        <v>189</v>
      </c>
      <c r="C136" s="40">
        <f>C137+C138+C139+C140+C142+C141</f>
        <v>2463452.7999999998</v>
      </c>
      <c r="D136" s="48"/>
    </row>
    <row r="137" spans="1:4" s="14" customFormat="1" ht="25.5" x14ac:dyDescent="0.2">
      <c r="A137" s="27" t="s">
        <v>190</v>
      </c>
      <c r="B137" s="28" t="s">
        <v>191</v>
      </c>
      <c r="C137" s="24">
        <v>2408543.9</v>
      </c>
      <c r="D137" s="48"/>
    </row>
    <row r="138" spans="1:4" s="14" customFormat="1" ht="63.75" x14ac:dyDescent="0.2">
      <c r="A138" s="27" t="s">
        <v>192</v>
      </c>
      <c r="B138" s="28" t="s">
        <v>193</v>
      </c>
      <c r="C138" s="24">
        <v>41986</v>
      </c>
      <c r="D138" s="48"/>
    </row>
    <row r="139" spans="1:4" s="14" customFormat="1" ht="51" x14ac:dyDescent="0.2">
      <c r="A139" s="47" t="s">
        <v>194</v>
      </c>
      <c r="B139" s="28" t="s">
        <v>195</v>
      </c>
      <c r="C139" s="24">
        <v>2.8</v>
      </c>
      <c r="D139" s="48"/>
    </row>
    <row r="140" spans="1:4" s="14" customFormat="1" ht="51" x14ac:dyDescent="0.2">
      <c r="A140" s="27" t="s">
        <v>196</v>
      </c>
      <c r="B140" s="28" t="s">
        <v>197</v>
      </c>
      <c r="C140" s="24">
        <v>1981</v>
      </c>
      <c r="D140" s="48"/>
    </row>
    <row r="141" spans="1:4" s="14" customFormat="1" ht="51" x14ac:dyDescent="0.2">
      <c r="A141" s="27" t="s">
        <v>256</v>
      </c>
      <c r="B141" s="28" t="s">
        <v>220</v>
      </c>
      <c r="C141" s="24">
        <v>2046.6</v>
      </c>
      <c r="D141" s="48"/>
    </row>
    <row r="142" spans="1:4" s="14" customFormat="1" ht="25.5" x14ac:dyDescent="0.2">
      <c r="A142" s="27" t="s">
        <v>198</v>
      </c>
      <c r="B142" s="28" t="s">
        <v>199</v>
      </c>
      <c r="C142" s="24">
        <v>8892.5</v>
      </c>
      <c r="D142" s="48"/>
    </row>
    <row r="143" spans="1:4" s="29" customFormat="1" ht="12.75" x14ac:dyDescent="0.2">
      <c r="A143" s="38" t="s">
        <v>200</v>
      </c>
      <c r="B143" s="39" t="s">
        <v>201</v>
      </c>
      <c r="C143" s="40">
        <f>C145+C146+C144</f>
        <v>479485.2</v>
      </c>
      <c r="D143" s="48"/>
    </row>
    <row r="144" spans="1:4" s="29" customFormat="1" ht="114.75" x14ac:dyDescent="0.2">
      <c r="A144" s="30" t="s">
        <v>295</v>
      </c>
      <c r="B144" s="28" t="s">
        <v>294</v>
      </c>
      <c r="C144" s="24">
        <v>156.19999999999999</v>
      </c>
      <c r="D144" s="48"/>
    </row>
    <row r="145" spans="1:4" s="29" customFormat="1" ht="92.25" customHeight="1" x14ac:dyDescent="0.2">
      <c r="A145" s="30" t="s">
        <v>232</v>
      </c>
      <c r="B145" s="28" t="s">
        <v>202</v>
      </c>
      <c r="C145" s="24">
        <v>91348.3</v>
      </c>
      <c r="D145" s="48"/>
    </row>
    <row r="146" spans="1:4" s="14" customFormat="1" ht="25.5" x14ac:dyDescent="0.2">
      <c r="A146" s="27" t="s">
        <v>257</v>
      </c>
      <c r="B146" s="28" t="s">
        <v>203</v>
      </c>
      <c r="C146" s="24">
        <v>387980.7</v>
      </c>
      <c r="D146" s="48"/>
    </row>
    <row r="147" spans="1:4" s="14" customFormat="1" ht="25.5" x14ac:dyDescent="0.2">
      <c r="A147" s="27" t="s">
        <v>265</v>
      </c>
      <c r="B147" s="28" t="s">
        <v>264</v>
      </c>
      <c r="C147" s="24">
        <f>C148</f>
        <v>1165</v>
      </c>
      <c r="D147" s="48"/>
    </row>
    <row r="148" spans="1:4" s="14" customFormat="1" ht="25.5" x14ac:dyDescent="0.2">
      <c r="A148" s="27" t="s">
        <v>269</v>
      </c>
      <c r="B148" s="28" t="s">
        <v>268</v>
      </c>
      <c r="C148" s="24">
        <f>C149</f>
        <v>1165</v>
      </c>
      <c r="D148" s="48"/>
    </row>
    <row r="149" spans="1:4" s="14" customFormat="1" ht="28.5" customHeight="1" x14ac:dyDescent="0.2">
      <c r="A149" s="27" t="s">
        <v>267</v>
      </c>
      <c r="B149" s="28" t="s">
        <v>266</v>
      </c>
      <c r="C149" s="24">
        <v>1165</v>
      </c>
      <c r="D149" s="48"/>
    </row>
    <row r="150" spans="1:4" s="14" customFormat="1" ht="25.5" x14ac:dyDescent="0.2">
      <c r="A150" s="27" t="s">
        <v>270</v>
      </c>
      <c r="B150" s="28" t="s">
        <v>271</v>
      </c>
      <c r="C150" s="19">
        <f>C151</f>
        <v>400188.8</v>
      </c>
      <c r="D150" s="48"/>
    </row>
    <row r="151" spans="1:4" s="14" customFormat="1" ht="25.5" x14ac:dyDescent="0.2">
      <c r="A151" s="27" t="s">
        <v>273</v>
      </c>
      <c r="B151" s="28" t="s">
        <v>272</v>
      </c>
      <c r="C151" s="19">
        <f>C152</f>
        <v>400188.8</v>
      </c>
      <c r="D151" s="48"/>
    </row>
    <row r="152" spans="1:4" s="14" customFormat="1" ht="31.7" customHeight="1" x14ac:dyDescent="0.2">
      <c r="A152" s="27" t="s">
        <v>275</v>
      </c>
      <c r="B152" s="28" t="s">
        <v>274</v>
      </c>
      <c r="C152" s="19">
        <v>400188.8</v>
      </c>
      <c r="D152" s="48"/>
    </row>
    <row r="153" spans="1:4" s="14" customFormat="1" ht="12.75" x14ac:dyDescent="0.2">
      <c r="A153" s="27" t="s">
        <v>276</v>
      </c>
      <c r="B153" s="28" t="s">
        <v>277</v>
      </c>
      <c r="C153" s="19">
        <f>C154</f>
        <v>210753</v>
      </c>
      <c r="D153" s="48"/>
    </row>
    <row r="154" spans="1:4" s="14" customFormat="1" ht="12.75" x14ac:dyDescent="0.2">
      <c r="A154" s="27" t="s">
        <v>279</v>
      </c>
      <c r="B154" s="28" t="s">
        <v>278</v>
      </c>
      <c r="C154" s="19">
        <f>C155</f>
        <v>210753</v>
      </c>
      <c r="D154" s="48"/>
    </row>
    <row r="155" spans="1:4" s="14" customFormat="1" ht="65.25" customHeight="1" x14ac:dyDescent="0.2">
      <c r="A155" s="27" t="s">
        <v>281</v>
      </c>
      <c r="B155" s="28" t="s">
        <v>280</v>
      </c>
      <c r="C155" s="19">
        <v>210753</v>
      </c>
      <c r="D155" s="48"/>
    </row>
    <row r="156" spans="1:4" s="14" customFormat="1" ht="51" x14ac:dyDescent="0.2">
      <c r="A156" s="27" t="s">
        <v>263</v>
      </c>
      <c r="B156" s="28" t="s">
        <v>261</v>
      </c>
      <c r="C156" s="19">
        <f>C157</f>
        <v>21.7</v>
      </c>
      <c r="D156" s="48"/>
    </row>
    <row r="157" spans="1:4" s="14" customFormat="1" ht="68.25" customHeight="1" x14ac:dyDescent="0.2">
      <c r="A157" s="33" t="s">
        <v>260</v>
      </c>
      <c r="B157" s="42" t="s">
        <v>262</v>
      </c>
      <c r="C157" s="19">
        <f>C158</f>
        <v>21.7</v>
      </c>
      <c r="D157" s="48"/>
    </row>
    <row r="158" spans="1:4" s="14" customFormat="1" ht="25.5" x14ac:dyDescent="0.2">
      <c r="A158" s="27" t="s">
        <v>258</v>
      </c>
      <c r="B158" s="43" t="s">
        <v>259</v>
      </c>
      <c r="C158" s="19">
        <v>21.7</v>
      </c>
      <c r="D158" s="48"/>
    </row>
    <row r="159" spans="1:4" s="14" customFormat="1" ht="38.25" x14ac:dyDescent="0.2">
      <c r="A159" s="27" t="s">
        <v>241</v>
      </c>
      <c r="B159" s="43" t="s">
        <v>242</v>
      </c>
      <c r="C159" s="19">
        <f>C160</f>
        <v>-630.79999999999995</v>
      </c>
      <c r="D159" s="48"/>
    </row>
    <row r="160" spans="1:4" s="14" customFormat="1" ht="55.5" customHeight="1" x14ac:dyDescent="0.2">
      <c r="A160" s="27" t="s">
        <v>243</v>
      </c>
      <c r="B160" s="43" t="s">
        <v>244</v>
      </c>
      <c r="C160" s="19">
        <v>-630.79999999999995</v>
      </c>
      <c r="D160" s="48"/>
    </row>
    <row r="161" spans="1:3" s="29" customFormat="1" ht="12.75" x14ac:dyDescent="0.2">
      <c r="A161" s="52" t="s">
        <v>204</v>
      </c>
      <c r="B161" s="53"/>
      <c r="C161" s="37">
        <f>C16+C119</f>
        <v>8930170.3000000007</v>
      </c>
    </row>
  </sheetData>
  <mergeCells count="4">
    <mergeCell ref="A12:C12"/>
    <mergeCell ref="A17:B17"/>
    <mergeCell ref="A55:B55"/>
    <mergeCell ref="A161:B161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Светличных Лариса Михайловна</cp:lastModifiedBy>
  <cp:lastPrinted>2024-09-19T11:03:22Z</cp:lastPrinted>
  <dcterms:created xsi:type="dcterms:W3CDTF">2021-10-23T07:51:41Z</dcterms:created>
  <dcterms:modified xsi:type="dcterms:W3CDTF">2024-09-22T09:53:51Z</dcterms:modified>
</cp:coreProperties>
</file>