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КФ\FinR\ДУМА\2025\Бюджет 2025-2027\Приложения в Excel\"/>
    </mc:Choice>
  </mc:AlternateContent>
  <bookViews>
    <workbookView xWindow="0" yWindow="0" windowWidth="28800" windowHeight="12180"/>
  </bookViews>
  <sheets>
    <sheet name="2026-2027" sheetId="1" r:id="rId1"/>
  </sheets>
  <definedNames>
    <definedName name="_xlnm.Print_Titles" localSheetId="0">'2026-2027'!$11:$11</definedName>
    <definedName name="_xlnm.Print_Area" localSheetId="0">'2026-2027'!$A$1:$D$132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1" i="1" l="1"/>
  <c r="C51" i="1"/>
  <c r="D124" i="1" l="1"/>
  <c r="C124" i="1"/>
  <c r="D130" i="1"/>
  <c r="C130" i="1"/>
  <c r="D116" i="1" l="1"/>
  <c r="C116" i="1"/>
  <c r="D57" i="1"/>
  <c r="C57" i="1"/>
  <c r="D15" i="1" l="1"/>
  <c r="C15" i="1"/>
  <c r="D114" i="1" l="1"/>
  <c r="C114" i="1"/>
  <c r="D100" i="1"/>
  <c r="C100" i="1"/>
  <c r="D103" i="1"/>
  <c r="C103" i="1"/>
  <c r="C67" i="1"/>
  <c r="D67" i="1"/>
  <c r="C55" i="1"/>
  <c r="D55" i="1"/>
  <c r="C63" i="1" l="1"/>
  <c r="C54" i="1" s="1"/>
  <c r="C83" i="1" l="1"/>
  <c r="D83" i="1"/>
  <c r="C14" i="1" l="1"/>
  <c r="D14" i="1"/>
  <c r="D110" i="1"/>
  <c r="C110" i="1"/>
  <c r="D108" i="1"/>
  <c r="C108" i="1"/>
  <c r="D105" i="1"/>
  <c r="C105" i="1"/>
  <c r="D98" i="1"/>
  <c r="C98" i="1"/>
  <c r="D80" i="1"/>
  <c r="C80" i="1"/>
  <c r="D78" i="1"/>
  <c r="C78" i="1"/>
  <c r="D76" i="1"/>
  <c r="C76" i="1"/>
  <c r="D73" i="1"/>
  <c r="D72" i="1" s="1"/>
  <c r="C73" i="1"/>
  <c r="C72" i="1" s="1"/>
  <c r="D66" i="1"/>
  <c r="C66" i="1"/>
  <c r="D63" i="1"/>
  <c r="D54" i="1" s="1"/>
  <c r="D48" i="1"/>
  <c r="C48" i="1"/>
  <c r="D49" i="1"/>
  <c r="C49" i="1"/>
  <c r="D45" i="1"/>
  <c r="C45" i="1"/>
  <c r="D42" i="1"/>
  <c r="C42" i="1"/>
  <c r="D40" i="1"/>
  <c r="C40" i="1"/>
  <c r="D37" i="1"/>
  <c r="C37" i="1"/>
  <c r="D35" i="1"/>
  <c r="C35" i="1"/>
  <c r="D32" i="1"/>
  <c r="C32" i="1"/>
  <c r="D26" i="1"/>
  <c r="C26" i="1"/>
  <c r="C82" i="1" l="1"/>
  <c r="C113" i="1"/>
  <c r="C112" i="1" s="1"/>
  <c r="D107" i="1"/>
  <c r="C31" i="1"/>
  <c r="C107" i="1"/>
  <c r="D82" i="1"/>
  <c r="C75" i="1"/>
  <c r="C39" i="1"/>
  <c r="D75" i="1"/>
  <c r="D39" i="1"/>
  <c r="D31" i="1"/>
  <c r="D113" i="1"/>
  <c r="D112" i="1" s="1"/>
  <c r="C13" i="1" l="1"/>
  <c r="D13" i="1"/>
  <c r="D53" i="1"/>
  <c r="C53" i="1"/>
  <c r="C12" i="1" l="1"/>
  <c r="C132" i="1" s="1"/>
  <c r="D12" i="1"/>
  <c r="D132" i="1" s="1"/>
</calcChain>
</file>

<file path=xl/sharedStrings.xml><?xml version="1.0" encoding="utf-8"?>
<sst xmlns="http://schemas.openxmlformats.org/spreadsheetml/2006/main" count="249" uniqueCount="248">
  <si>
    <t>Приложение 2</t>
  </si>
  <si>
    <t>к решению Думы</t>
  </si>
  <si>
    <t>города Когалыма</t>
  </si>
  <si>
    <t>от_______ №____</t>
  </si>
  <si>
    <t>тыс.руб.</t>
  </si>
  <si>
    <t>Наименование показателя</t>
  </si>
  <si>
    <t>Код дохода по бюджетной классификации</t>
  </si>
  <si>
    <t>Сумма на год</t>
  </si>
  <si>
    <t>1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</si>
  <si>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</si>
  <si>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</si>
  <si>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</si>
  <si>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</si>
  <si>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</si>
  <si>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000 1 01 02010 01 0000 110</t>
  </si>
  <si>
    <t>000 1 01 02020 01 0000 110</t>
  </si>
  <si>
    <t>000 1 01 02030 01 0000 110</t>
  </si>
  <si>
    <t>000 1 01 02040 01 0000 110</t>
  </si>
  <si>
    <t>000 1 01 02080 01 0000 110</t>
  </si>
  <si>
    <t>НАЛОГИ НА ТОВАРЫ (РАБОТЫ, УСЛУГИ), РЕАЛИЗУЕМЫЕ НА ТЕРРИТОРИИ РОССИЙСКОЙ ФЕДЕРАЦИИ</t>
  </si>
  <si>
    <t>000 1 03 00000 00 0000 000</t>
  </si>
  <si>
    <t>000 1 03 02231 01 0000 110</t>
  </si>
  <si>
    <t>000 1 03 02241 01 0000 110</t>
  </si>
  <si>
    <t>000 1 03 02251 01 0000 110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</si>
  <si>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</si>
  <si>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</si>
  <si>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</si>
  <si>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</si>
  <si>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</si>
  <si>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</si>
  <si>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</si>
  <si>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</si>
  <si>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</si>
  <si>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</si>
  <si>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</si>
  <si>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</si>
  <si>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</si>
  <si>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</si>
  <si>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</si>
  <si>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</si>
  <si>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</si>
  <si>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</si>
  <si>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</si>
  <si>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</si>
  <si>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</si>
  <si>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</si>
  <si>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Транспортный налог</t>
  </si>
  <si>
    <t>000 1 06 04000 02 0000 110</t>
  </si>
  <si>
    <t>Транспортный налог с организаций</t>
  </si>
  <si>
    <t>000 1 06 04011 02 0000 110</t>
  </si>
  <si>
    <t>Транспортный налог с физических лиц</t>
  </si>
  <si>
    <t>000 1 06 04012 02 0000 110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</si>
  <si>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</si>
  <si>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</si>
  <si>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</si>
  <si>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</si>
  <si>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</si>
  <si>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</si>
  <si>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</si>
  <si>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</si>
  <si>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</si>
  <si>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</si>
  <si>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</si>
  <si>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</si>
  <si>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</si>
  <si>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</si>
  <si>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</si>
  <si>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</si>
  <si>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</si>
  <si>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</si>
  <si>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</si>
  <si>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</si>
  <si>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</si>
  <si>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000 1 11 01040 04 0000 120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</si>
  <si>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</si>
  <si>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</si>
  <si>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</si>
  <si>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</si>
  <si>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</si>
  <si>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</si>
  <si>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</si>
  <si>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</si>
  <si>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</si>
  <si>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</si>
  <si>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</si>
  <si>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</si>
  <si>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</si>
  <si>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</si>
  <si>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000 1 11 09080 04 0000 120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</si>
  <si>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</si>
  <si>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</si>
  <si>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</si>
  <si>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</si>
  <si>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</si>
  <si>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</si>
  <si>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</si>
  <si>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</si>
  <si>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</si>
  <si>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</si>
  <si>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размещение твёрдых коммунальных отходов</t>
  </si>
  <si>
    <t>000 1 12 01042 01 0000 120</t>
  </si>
  <si>
    <t>ДОХОДЫ ОТ ОКАЗАНИЯ ПЛАТНЫХ УСЛУГ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</si>
  <si>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</si>
  <si>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</si>
  <si>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</si>
  <si>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</si>
  <si>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</si>
  <si>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ПРОДАЖИ МАТЕРИАЛЬНЫХ И НЕМАТЕРИАЛЬНЫХ АКТИВОВ</t>
  </si>
  <si>
    <t>000 1 14 00000 00 0000 000</t>
  </si>
  <si>
    <t>Доходы от продажи квартир</t>
  </si>
  <si>
    <t>000 1 14 01000 00 0000 410</t>
  </si>
  <si>
    <t>Доходы от продажи квартир, находящихся в собственности городских округов</t>
  </si>
  <si>
    <t>000 1 14 01040 04 0000 410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</si>
  <si>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</si>
  <si>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</si>
  <si>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</si>
  <si>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</si>
  <si>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</si>
  <si>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</si>
  <si>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</si>
  <si>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</si>
  <si>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</si>
  <si>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</si>
  <si>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</si>
  <si>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</si>
  <si>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</si>
  <si>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</si>
  <si>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</si>
  <si>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</si>
  <si>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</si>
  <si>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000 1 16 01080 01 0000 140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</si>
  <si>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</si>
  <si>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</si>
  <si>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</si>
  <si>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</si>
  <si>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000 1 16 01150 01 0000 140</t>
  </si>
  <si>
    <t>000 1 16 01170 01 0000 140</t>
  </si>
  <si>
    <t>000 1 16 01180 01 0000 140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</si>
  <si>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</si>
  <si>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</si>
  <si>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</si>
  <si>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</si>
  <si>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</si>
  <si>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</si>
  <si>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</si>
  <si>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000 1 16 02010 02 0000 140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</si>
  <si>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</si>
  <si>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</si>
  <si>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</si>
  <si>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000 1 16 07090 04 0000 140</t>
  </si>
  <si>
    <t>Платежи в целях возмещения причиненного ущерба (убытков)</t>
  </si>
  <si>
    <t>000 1 16 10000 00 0000 140</t>
  </si>
  <si>
    <t>Платежи, уплачиваемые в целях возмещения вреда</t>
  </si>
  <si>
    <t>000 1 16 11000 01 0000 140</t>
  </si>
  <si>
    <t>000 1 16 11064 01 0000 140</t>
  </si>
  <si>
    <t>ПРОЧИЕ НЕНАЛОГОВЫЕ ДОХОДЫ</t>
  </si>
  <si>
    <t>000 1 17 00000 00 0000 000</t>
  </si>
  <si>
    <t>Прочие неналоговые доходы</t>
  </si>
  <si>
    <t>000 1 17 05000 00 0000 180</t>
  </si>
  <si>
    <t>Прочие неналоговые доходы бюджетов городских округов</t>
  </si>
  <si>
    <t>000 1 17 05040 04 0000 180</t>
  </si>
  <si>
    <t>Инициативные платежи, зачисляемые в бюджеты городских округов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</si>
  <si>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</si>
  <si>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</si>
  <si>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</si>
  <si>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</si>
  <si>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</si>
  <si>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</si>
  <si>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</si>
  <si>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000 2 02 15001 04 0000 150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</si>
  <si>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</si>
  <si>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</si>
  <si>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</si>
  <si>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</si>
  <si>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</si>
  <si>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</si>
  <si>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городских округов на поддержку отрасли культуры</t>
  </si>
  <si>
    <t>Прочие субсидии бюджетам городских округов</t>
  </si>
  <si>
    <t>000 2 02 29999 04 0000 150</t>
  </si>
  <si>
    <t>Субвенции бюджетам бюджетной системы Российской Федерации</t>
  </si>
  <si>
    <t>000 2 02 30000 00 0000 150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</si>
  <si>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</si>
  <si>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</si>
  <si>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</si>
  <si>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</si>
  <si>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</si>
  <si>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</si>
  <si>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</si>
  <si>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</si>
  <si>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Иные межбюджетные трансферты</t>
  </si>
  <si>
    <t>000 2 02 40000 00 0000 150</t>
  </si>
  <si>
    <t>Прочие межбюджетные трансферты, передаваемые бюджетам городских округов</t>
  </si>
  <si>
    <t>000 2 02 49999 04 0000 150</t>
  </si>
  <si>
    <t xml:space="preserve">ДОХОДЫ БЮДЖЕТА - ВСЕГО </t>
  </si>
  <si>
    <t>Налог на доходы физических лиц</t>
  </si>
  <si>
    <t>000 1 01 02000 01 0000 110</t>
  </si>
  <si>
    <t>000 2 02 25519 04 0000 150</t>
  </si>
  <si>
    <t>000 1 16 01130 01 0000 140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</si>
  <si>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</si>
  <si>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</si>
  <si>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</si>
  <si>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</si>
  <si>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000 1 16 01330 00 0000 140</t>
  </si>
  <si>
    <t>000 1 17 15000 00 0000 150</t>
  </si>
  <si>
    <t>000 1 17 15020 04 0000 150</t>
  </si>
  <si>
    <t>Инициативные платежи</t>
  </si>
  <si>
    <t>000 2 02 35176 04 0000 150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</si>
  <si>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</si>
  <si>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000 1 16 10031 04 0000 140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</si>
  <si>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</si>
  <si>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000 2 02 25179 04 0000 150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</si>
  <si>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</si>
  <si>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</si>
  <si>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000 1 14 02000 00 0000 000</t>
  </si>
  <si>
    <t>000 1 16 07000 00 0000 140</t>
  </si>
  <si>
    <t>2026 год</t>
  </si>
  <si>
    <t>000 1 01 02130 01 0000 110</t>
  </si>
  <si>
    <t>000 1 01 02140 01 0000 110</t>
  </si>
  <si>
    <t>2027 год</t>
  </si>
  <si>
    <t>000 1 01 02200 01 0000 110</t>
  </si>
  <si>
    <t>000 1 01 02210 01 0000 110</t>
  </si>
  <si>
    <t>000 1 11 05324 04 0000 120</t>
  </si>
  <si>
    <t>000 1 16 01160 01 0000 140</t>
  </si>
  <si>
    <t>000 2 02 20041 04 0000 150</t>
  </si>
  <si>
    <t xml:space="preserve">Доходы бюджета города Когалыма по видам доходов классификации доходов бюджетов                                                                        на плановый период 2026 и 2027 годов </t>
  </si>
  <si>
    <t>Налог на доходы физических лиц в части суммы налога, превышающей 650 000 рублей, относящейся к части налоговой базы, превышающей          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</si>
  <si>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</si>
  <si>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</si>
  <si>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</si>
  <si>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000 2 02 20077 04 0000 150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</si>
  <si>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</si>
  <si>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городских округов на софинансирование капитальных вложений в объекты муниципальной собственности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</si>
  <si>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</si>
  <si>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</si>
  <si>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</si>
  <si>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</si>
  <si>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</si>
  <si>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статьёй 227.1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</si>
  <si>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</si>
  <si>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</si>
  <si>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</si>
  <si>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остановленным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</si>
  <si>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</si>
  <si>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r>
      <t>Налог на доходы физических лиц в части суммы налога, относящейся к сумме налоговых баз, указанных в пункте 6.1</t>
    </r>
    <r>
      <rPr>
        <sz val="12"/>
        <color rgb="FF000000"/>
        <rFont val="Times New Roman"/>
        <family val="1"/>
        <charset val="204"/>
      </rPr>
      <t xml:space="preserve"> статьи 210 Налогового кодекса Российской Федерации, не превышающей 5 миллионов рублей</t>
    </r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</si>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</sst>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"/>
  </numFmts>
  <fonts count="9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indexed="8"/>
      <name val="Calibri"/>
      <family val="2"/>
    </font>
    <font>
      <i/>
      <sz val="13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</cellStyleXfs>
  <cellXfs count="55">
    <xf numFmtId="0" fontId="0" fillId="0" borderId="0" xfId="0"/>
    <xf numFmtId="0" fontId="2" fillId="0" borderId="0" xfId="0" applyFont="1" applyFill="1" applyBorder="1" applyAlignment="1">
      <alignment horizontal="justify" vertical="center"/>
    </xf>
    <xf numFmtId="0" fontId="2" fillId="0" borderId="0" xfId="0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165" fontId="2" fillId="0" borderId="0" xfId="2" applyNumberFormat="1" applyFont="1" applyFill="1" applyBorder="1" applyAlignment="1" applyProtection="1">
      <alignment horizontal="right"/>
      <protection hidden="1"/>
    </xf>
    <xf numFmtId="165" fontId="2" fillId="0" borderId="0" xfId="0" applyNumberFormat="1" applyFont="1" applyFill="1" applyBorder="1" applyAlignment="1">
      <alignment horizontal="right"/>
    </xf>
    <xf numFmtId="0" fontId="2" fillId="0" borderId="5" xfId="3" applyNumberFormat="1" applyFont="1" applyFill="1" applyBorder="1" applyAlignment="1">
      <alignment horizontal="center" vertical="center" wrapText="1"/>
    </xf>
    <xf numFmtId="0" fontId="5" fillId="0" borderId="5" xfId="3" applyNumberFormat="1" applyFont="1" applyFill="1" applyBorder="1" applyAlignment="1">
      <alignment horizontal="justify" vertical="center" wrapText="1"/>
    </xf>
    <xf numFmtId="0" fontId="5" fillId="0" borderId="5" xfId="3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3" applyNumberFormat="1" applyFont="1" applyFill="1" applyBorder="1" applyAlignment="1">
      <alignment horizontal="justify" vertical="center" wrapText="1"/>
    </xf>
    <xf numFmtId="49" fontId="2" fillId="0" borderId="0" xfId="0" applyNumberFormat="1" applyFont="1" applyFill="1" applyBorder="1"/>
    <xf numFmtId="0" fontId="2" fillId="0" borderId="5" xfId="4" applyNumberFormat="1" applyFont="1" applyFill="1" applyBorder="1" applyAlignment="1" applyProtection="1">
      <alignment horizontal="justify" vertical="top" wrapText="1" shrinkToFit="1"/>
      <protection hidden="1"/>
    </xf>
    <xf numFmtId="0" fontId="5" fillId="0" borderId="0" xfId="0" applyFont="1" applyFill="1" applyBorder="1"/>
    <xf numFmtId="0" fontId="7" fillId="0" borderId="5" xfId="0" applyFont="1" applyFill="1" applyBorder="1" applyAlignment="1">
      <alignment horizontal="justify" vertical="center" wrapText="1"/>
    </xf>
    <xf numFmtId="0" fontId="7" fillId="0" borderId="5" xfId="3" applyNumberFormat="1" applyFont="1" applyFill="1" applyBorder="1" applyAlignment="1">
      <alignment horizontal="center" vertical="center" wrapText="1"/>
    </xf>
    <xf numFmtId="0" fontId="7" fillId="0" borderId="5" xfId="3" applyNumberFormat="1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justify" vertical="center" wrapText="1" shrinkToFit="1"/>
    </xf>
    <xf numFmtId="0" fontId="2" fillId="0" borderId="2" xfId="3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/>
    <xf numFmtId="0" fontId="7" fillId="0" borderId="2" xfId="3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justify" vertical="center" wrapText="1" shrinkToFit="1"/>
    </xf>
    <xf numFmtId="165" fontId="5" fillId="0" borderId="0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justify" vertical="center"/>
    </xf>
    <xf numFmtId="165" fontId="2" fillId="0" borderId="2" xfId="1" applyNumberFormat="1" applyFont="1" applyFill="1" applyBorder="1" applyAlignment="1">
      <alignment horizontal="right" vertical="center" wrapText="1"/>
    </xf>
    <xf numFmtId="165" fontId="2" fillId="0" borderId="5" xfId="1" applyNumberFormat="1" applyFont="1" applyFill="1" applyBorder="1" applyAlignment="1">
      <alignment horizontal="right" vertical="center" wrapText="1"/>
    </xf>
    <xf numFmtId="165" fontId="7" fillId="0" borderId="2" xfId="1" applyNumberFormat="1" applyFont="1" applyFill="1" applyBorder="1" applyAlignment="1">
      <alignment horizontal="right" vertical="center" wrapText="1"/>
    </xf>
    <xf numFmtId="165" fontId="7" fillId="0" borderId="5" xfId="1" applyNumberFormat="1" applyFont="1" applyFill="1" applyBorder="1" applyAlignment="1">
      <alignment horizontal="right" vertical="center" wrapText="1"/>
    </xf>
    <xf numFmtId="165" fontId="5" fillId="0" borderId="2" xfId="1" applyNumberFormat="1" applyFont="1" applyFill="1" applyBorder="1" applyAlignment="1">
      <alignment horizontal="right" vertical="center" wrapText="1"/>
    </xf>
    <xf numFmtId="165" fontId="5" fillId="0" borderId="5" xfId="1" applyNumberFormat="1" applyFont="1" applyFill="1" applyBorder="1" applyAlignment="1">
      <alignment horizontal="right" vertical="center" wrapText="1"/>
    </xf>
    <xf numFmtId="165" fontId="5" fillId="0" borderId="5" xfId="3" applyNumberFormat="1" applyFont="1" applyFill="1" applyBorder="1" applyAlignment="1">
      <alignment horizontal="center" vertical="center" wrapText="1"/>
    </xf>
    <xf numFmtId="3" fontId="2" fillId="0" borderId="5" xfId="3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right" vertical="center"/>
    </xf>
    <xf numFmtId="165" fontId="2" fillId="2" borderId="5" xfId="1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0" xfId="3" applyNumberFormat="1" applyFont="1" applyFill="1" applyBorder="1" applyAlignment="1">
      <alignment horizontal="center" vertical="center" wrapText="1" readingOrder="1"/>
    </xf>
    <xf numFmtId="0" fontId="5" fillId="0" borderId="1" xfId="3" applyNumberFormat="1" applyFont="1" applyFill="1" applyBorder="1" applyAlignment="1">
      <alignment horizontal="center" vertical="center" wrapText="1"/>
    </xf>
    <xf numFmtId="0" fontId="5" fillId="0" borderId="4" xfId="3" applyNumberFormat="1" applyFont="1" applyFill="1" applyBorder="1" applyAlignment="1">
      <alignment horizontal="center" vertical="center" wrapText="1"/>
    </xf>
    <xf numFmtId="165" fontId="5" fillId="0" borderId="2" xfId="3" applyNumberFormat="1" applyFont="1" applyFill="1" applyBorder="1" applyAlignment="1">
      <alignment horizontal="center" vertical="center" wrapText="1"/>
    </xf>
    <xf numFmtId="165" fontId="5" fillId="0" borderId="3" xfId="3" applyNumberFormat="1" applyFont="1" applyFill="1" applyBorder="1" applyAlignment="1">
      <alignment horizontal="center" vertical="center" wrapText="1"/>
    </xf>
    <xf numFmtId="0" fontId="5" fillId="0" borderId="5" xfId="3" applyNumberFormat="1" applyFont="1" applyFill="1" applyBorder="1" applyAlignment="1">
      <alignment horizontal="left" vertical="center" wrapText="1"/>
    </xf>
    <xf numFmtId="0" fontId="2" fillId="0" borderId="1" xfId="3" applyNumberFormat="1" applyFont="1" applyFill="1" applyBorder="1" applyAlignment="1">
      <alignment horizontal="justify" vertical="center" wrapText="1"/>
    </xf>
    <xf numFmtId="0" fontId="2" fillId="0" borderId="4" xfId="3" applyNumberFormat="1" applyFont="1" applyFill="1" applyBorder="1" applyAlignment="1">
      <alignment horizontal="justify" vertical="center" wrapText="1"/>
    </xf>
    <xf numFmtId="0" fontId="2" fillId="0" borderId="1" xfId="3" applyNumberFormat="1" applyFont="1" applyFill="1" applyBorder="1" applyAlignment="1">
      <alignment horizontal="center" vertical="center" wrapText="1"/>
    </xf>
    <xf numFmtId="0" fontId="2" fillId="0" borderId="4" xfId="3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165" fontId="2" fillId="0" borderId="4" xfId="1" applyNumberFormat="1" applyFont="1" applyFill="1" applyBorder="1" applyAlignment="1">
      <alignment horizontal="center" vertical="center" wrapText="1"/>
    </xf>
  </cellXfs>
  <cellStyles count="6">
    <cellStyle name="Normal" xfId="3"/>
    <cellStyle name="Обычный" xfId="0" builtinId="0"/>
    <cellStyle name="Обычный 2" xfId="2"/>
    <cellStyle name="Обычный 2 4" xfId="5"/>
    <cellStyle name="Обычный 2 5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login.consultant.ru/link/?req=doc&amp;base=LAW&amp;n=463356&amp;dst=10149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showGridLines="0" tabSelected="1" topLeftCell="A130" zoomScale="75" zoomScaleNormal="75" zoomScaleSheetLayoutView="93" workbookViewId="0">
      <selection activeCell="A83" sqref="A83"/>
    </sheetView>
  </sheetViews>
  <sheetFormatPr defaultColWidth="8.85546875" defaultRowHeight="16.5" x14ac:dyDescent="0.25"/>
  <cols>
    <col min="1" max="1" width="57.7109375" style="1" customWidth="1"/>
    <col min="2" max="2" width="31.5703125" style="2" customWidth="1"/>
    <col min="3" max="4" width="20.5703125" style="3" customWidth="1"/>
    <col min="5" max="5" width="24.85546875" style="5" customWidth="1"/>
    <col min="6" max="6" width="20.140625" style="5" customWidth="1"/>
    <col min="7" max="16384" width="8.85546875" style="5"/>
  </cols>
  <sheetData>
    <row r="1" spans="1:6" x14ac:dyDescent="0.25">
      <c r="D1" s="4" t="s">
        <v>0</v>
      </c>
    </row>
    <row r="2" spans="1:6" ht="13.35" customHeight="1" x14ac:dyDescent="0.25">
      <c r="D2" s="4" t="s">
        <v>1</v>
      </c>
    </row>
    <row r="3" spans="1:6" x14ac:dyDescent="0.25">
      <c r="D3" s="4" t="s">
        <v>2</v>
      </c>
    </row>
    <row r="4" spans="1:6" x14ac:dyDescent="0.25">
      <c r="D4" s="4" t="s">
        <v>3</v>
      </c>
    </row>
    <row r="5" spans="1:6" ht="22.7" customHeight="1" x14ac:dyDescent="0.25">
      <c r="C5" s="6"/>
      <c r="D5" s="6"/>
    </row>
    <row r="6" spans="1:6" ht="22.7" customHeight="1" x14ac:dyDescent="0.25">
      <c r="C6" s="6"/>
      <c r="D6" s="6"/>
    </row>
    <row r="7" spans="1:6" ht="32.25" customHeight="1" x14ac:dyDescent="0.25">
      <c r="A7" s="43" t="s">
        <v>224</v>
      </c>
      <c r="B7" s="43"/>
      <c r="C7" s="43"/>
      <c r="D7" s="43"/>
    </row>
    <row r="8" spans="1:6" ht="30" customHeight="1" x14ac:dyDescent="0.25">
      <c r="C8" s="7"/>
      <c r="D8" s="7" t="s">
        <v>4</v>
      </c>
    </row>
    <row r="9" spans="1:6" x14ac:dyDescent="0.25">
      <c r="A9" s="44" t="s">
        <v>5</v>
      </c>
      <c r="B9" s="44" t="s">
        <v>6</v>
      </c>
      <c r="C9" s="46" t="s">
        <v>7</v>
      </c>
      <c r="D9" s="47"/>
    </row>
    <row r="10" spans="1:6" x14ac:dyDescent="0.25">
      <c r="A10" s="45"/>
      <c r="B10" s="45"/>
      <c r="C10" s="37" t="s">
        <v>215</v>
      </c>
      <c r="D10" s="37" t="s">
        <v>218</v>
      </c>
    </row>
    <row r="11" spans="1:6" s="2" customFormat="1" x14ac:dyDescent="0.25">
      <c r="A11" s="8" t="s">
        <v>8</v>
      </c>
      <c r="B11" s="8">
        <v>2</v>
      </c>
      <c r="C11" s="38">
        <v>3</v>
      </c>
      <c r="D11" s="38">
        <v>4</v>
      </c>
    </row>
    <row r="12" spans="1:6" s="11" customFormat="1" x14ac:dyDescent="0.25">
      <c r="A12" s="9" t="s">
        <v>9</v>
      </c>
      <c r="B12" s="10" t="s">
        <v>10</v>
      </c>
      <c r="C12" s="35">
        <f>C13+C53</f>
        <v>3286352.9999999995</v>
      </c>
      <c r="D12" s="36">
        <f>D13+D53</f>
        <v>3245235.1999999997</v>
      </c>
    </row>
    <row r="13" spans="1:6" s="11" customFormat="1" x14ac:dyDescent="0.25">
      <c r="A13" s="48" t="s">
        <v>11</v>
      </c>
      <c r="B13" s="48"/>
      <c r="C13" s="35">
        <f>C14+C26+C31+C39+C48</f>
        <v>3027642.0999999996</v>
      </c>
      <c r="D13" s="36">
        <f>D14+D26+D31+D39+D48</f>
        <v>2983231.5999999996</v>
      </c>
    </row>
    <row r="14" spans="1:6" s="11" customFormat="1" x14ac:dyDescent="0.25">
      <c r="A14" s="12" t="s">
        <v>12</v>
      </c>
      <c r="B14" s="13" t="s">
        <v>13</v>
      </c>
      <c r="C14" s="31">
        <f>C15</f>
        <v>2591350.7999999998</v>
      </c>
      <c r="D14" s="32">
        <f>D15</f>
        <v>2533809.5</v>
      </c>
    </row>
    <row r="15" spans="1:6" s="11" customFormat="1" ht="33" x14ac:dyDescent="0.25">
      <c r="A15" s="18" t="s">
        <v>194</v>
      </c>
      <c r="B15" s="26" t="s">
        <v>195</v>
      </c>
      <c r="C15" s="33">
        <f>C16+C17+C18+C19+C20+C22+C23+C24+C25</f>
        <v>2591350.7999999998</v>
      </c>
      <c r="D15" s="34">
        <f>D16+D17+D18+D19+D20+D22+D23+D24+D25</f>
        <v>2533809.5</v>
      </c>
      <c r="F15" s="29"/>
    </row>
    <row r="16" spans="1:6" ht="311.85000000000002" customHeight="1" x14ac:dyDescent="0.25">
      <c r="A16" s="14" t="s">
        <v>234</v>
      </c>
      <c r="B16" s="8" t="s">
        <v>14</v>
      </c>
      <c r="C16" s="31">
        <v>2100325.1</v>
      </c>
      <c r="D16" s="32">
        <v>2055704.5</v>
      </c>
    </row>
    <row r="17" spans="1:5" ht="241.5" customHeight="1" x14ac:dyDescent="0.25">
      <c r="A17" s="14" t="s">
        <v>235</v>
      </c>
      <c r="B17" s="8" t="s">
        <v>15</v>
      </c>
      <c r="C17" s="31">
        <v>3734.3</v>
      </c>
      <c r="D17" s="32">
        <v>3658.9</v>
      </c>
    </row>
    <row r="18" spans="1:5" ht="224.85" customHeight="1" x14ac:dyDescent="0.25">
      <c r="A18" s="14" t="s">
        <v>236</v>
      </c>
      <c r="B18" s="8" t="s">
        <v>16</v>
      </c>
      <c r="C18" s="31">
        <v>4088.7</v>
      </c>
      <c r="D18" s="32">
        <v>3927.8</v>
      </c>
    </row>
    <row r="19" spans="1:5" ht="213.75" customHeight="1" x14ac:dyDescent="0.25">
      <c r="A19" s="14" t="s">
        <v>237</v>
      </c>
      <c r="B19" s="8" t="s">
        <v>17</v>
      </c>
      <c r="C19" s="31">
        <v>23549.599999999999</v>
      </c>
      <c r="D19" s="32">
        <v>23074.1</v>
      </c>
    </row>
    <row r="20" spans="1:5" ht="343.9" customHeight="1" x14ac:dyDescent="0.25">
      <c r="A20" s="49" t="s">
        <v>225</v>
      </c>
      <c r="B20" s="51" t="s">
        <v>18</v>
      </c>
      <c r="C20" s="53">
        <v>123934.3</v>
      </c>
      <c r="D20" s="53">
        <v>127652.4</v>
      </c>
    </row>
    <row r="21" spans="1:5" ht="310.7" customHeight="1" x14ac:dyDescent="0.25">
      <c r="A21" s="50"/>
      <c r="B21" s="52"/>
      <c r="C21" s="54"/>
      <c r="D21" s="54"/>
    </row>
    <row r="22" spans="1:5" ht="175.15" customHeight="1" x14ac:dyDescent="0.25">
      <c r="A22" s="14" t="s">
        <v>226</v>
      </c>
      <c r="B22" s="24" t="s">
        <v>216</v>
      </c>
      <c r="C22" s="31">
        <v>18483.099999999999</v>
      </c>
      <c r="D22" s="32">
        <v>18109.900000000001</v>
      </c>
    </row>
    <row r="23" spans="1:5" ht="177.2" customHeight="1" x14ac:dyDescent="0.25">
      <c r="A23" s="14" t="s">
        <v>238</v>
      </c>
      <c r="B23" s="24" t="s">
        <v>217</v>
      </c>
      <c r="C23" s="31">
        <v>285645</v>
      </c>
      <c r="D23" s="32">
        <v>279878.09999999998</v>
      </c>
    </row>
    <row r="24" spans="1:5" ht="107.45" customHeight="1" x14ac:dyDescent="0.25">
      <c r="A24" s="14" t="s">
        <v>243</v>
      </c>
      <c r="B24" s="24" t="s">
        <v>219</v>
      </c>
      <c r="C24" s="31">
        <v>11516.8</v>
      </c>
      <c r="D24" s="32">
        <v>8355.4</v>
      </c>
    </row>
    <row r="25" spans="1:5" ht="81" customHeight="1" x14ac:dyDescent="0.25">
      <c r="A25" s="14" t="s">
        <v>244</v>
      </c>
      <c r="B25" s="24" t="s">
        <v>220</v>
      </c>
      <c r="C25" s="31">
        <v>20073.900000000001</v>
      </c>
      <c r="D25" s="32">
        <v>13448.4</v>
      </c>
    </row>
    <row r="26" spans="1:5" ht="55.5" customHeight="1" x14ac:dyDescent="0.25">
      <c r="A26" s="12" t="s">
        <v>19</v>
      </c>
      <c r="B26" s="13" t="s">
        <v>20</v>
      </c>
      <c r="C26" s="31">
        <f>C27+C28+C29+C30</f>
        <v>23879</v>
      </c>
      <c r="D26" s="32">
        <f>D27+D28+D29+D30</f>
        <v>25056</v>
      </c>
    </row>
    <row r="27" spans="1:5" ht="150.75" customHeight="1" x14ac:dyDescent="0.25">
      <c r="A27" s="14" t="s">
        <v>239</v>
      </c>
      <c r="B27" s="8" t="s">
        <v>21</v>
      </c>
      <c r="C27" s="31">
        <v>12312</v>
      </c>
      <c r="D27" s="32">
        <v>12805</v>
      </c>
    </row>
    <row r="28" spans="1:5" ht="168.75" customHeight="1" x14ac:dyDescent="0.25">
      <c r="A28" s="14" t="s">
        <v>240</v>
      </c>
      <c r="B28" s="8" t="s">
        <v>22</v>
      </c>
      <c r="C28" s="31">
        <v>58</v>
      </c>
      <c r="D28" s="32">
        <v>61</v>
      </c>
    </row>
    <row r="29" spans="1:5" s="15" customFormat="1" ht="166.7" customHeight="1" x14ac:dyDescent="0.25">
      <c r="A29" s="14" t="s">
        <v>241</v>
      </c>
      <c r="B29" s="8" t="s">
        <v>23</v>
      </c>
      <c r="C29" s="31">
        <v>12767</v>
      </c>
      <c r="D29" s="32">
        <v>13277</v>
      </c>
      <c r="E29" s="5"/>
    </row>
    <row r="30" spans="1:5" s="15" customFormat="1" ht="164.45" customHeight="1" x14ac:dyDescent="0.25">
      <c r="A30" s="16" t="s">
        <v>242</v>
      </c>
      <c r="B30" s="8" t="s">
        <v>24</v>
      </c>
      <c r="C30" s="31">
        <v>-1258</v>
      </c>
      <c r="D30" s="32">
        <v>-1087</v>
      </c>
      <c r="E30" s="5"/>
    </row>
    <row r="31" spans="1:5" s="15" customFormat="1" x14ac:dyDescent="0.25">
      <c r="A31" s="12" t="s">
        <v>25</v>
      </c>
      <c r="B31" s="13" t="s">
        <v>26</v>
      </c>
      <c r="C31" s="31">
        <f>C32+C35+C37</f>
        <v>282526.40000000002</v>
      </c>
      <c r="D31" s="32">
        <f>D32+D35+D37</f>
        <v>293331.8</v>
      </c>
      <c r="E31" s="5"/>
    </row>
    <row r="32" spans="1:5" s="15" customFormat="1" ht="33.75" customHeight="1" x14ac:dyDescent="0.25">
      <c r="A32" s="18" t="s">
        <v>27</v>
      </c>
      <c r="B32" s="27" t="s">
        <v>28</v>
      </c>
      <c r="C32" s="33">
        <f>C33+C34</f>
        <v>261635.8</v>
      </c>
      <c r="D32" s="34">
        <f>D33+D34</f>
        <v>272101.2</v>
      </c>
      <c r="E32" s="5"/>
    </row>
    <row r="33" spans="1:5" s="15" customFormat="1" ht="58.5" customHeight="1" x14ac:dyDescent="0.25">
      <c r="A33" s="14" t="s">
        <v>29</v>
      </c>
      <c r="B33" s="8" t="s">
        <v>30</v>
      </c>
      <c r="C33" s="31">
        <v>183839.6</v>
      </c>
      <c r="D33" s="32">
        <v>191193.1</v>
      </c>
      <c r="E33" s="5"/>
    </row>
    <row r="34" spans="1:5" s="15" customFormat="1" ht="83.25" customHeight="1" x14ac:dyDescent="0.25">
      <c r="A34" s="14" t="s">
        <v>31</v>
      </c>
      <c r="B34" s="8" t="s">
        <v>32</v>
      </c>
      <c r="C34" s="31">
        <v>77796.2</v>
      </c>
      <c r="D34" s="32">
        <v>80908.100000000006</v>
      </c>
      <c r="E34" s="5"/>
    </row>
    <row r="35" spans="1:5" s="15" customFormat="1" ht="33" x14ac:dyDescent="0.25">
      <c r="A35" s="20" t="s">
        <v>33</v>
      </c>
      <c r="B35" s="19" t="s">
        <v>34</v>
      </c>
      <c r="C35" s="33">
        <f>C36</f>
        <v>148.6</v>
      </c>
      <c r="D35" s="34">
        <f>D36</f>
        <v>148.6</v>
      </c>
      <c r="E35" s="5"/>
    </row>
    <row r="36" spans="1:5" s="15" customFormat="1" x14ac:dyDescent="0.25">
      <c r="A36" s="14" t="s">
        <v>33</v>
      </c>
      <c r="B36" s="8" t="s">
        <v>35</v>
      </c>
      <c r="C36" s="31">
        <v>148.6</v>
      </c>
      <c r="D36" s="32">
        <v>148.6</v>
      </c>
      <c r="E36" s="5"/>
    </row>
    <row r="37" spans="1:5" s="15" customFormat="1" ht="43.7" customHeight="1" x14ac:dyDescent="0.25">
      <c r="A37" s="20" t="s">
        <v>36</v>
      </c>
      <c r="B37" s="19" t="s">
        <v>37</v>
      </c>
      <c r="C37" s="33">
        <f>C38</f>
        <v>20742</v>
      </c>
      <c r="D37" s="34">
        <f>D38</f>
        <v>21082</v>
      </c>
      <c r="E37" s="5"/>
    </row>
    <row r="38" spans="1:5" s="15" customFormat="1" ht="48.75" customHeight="1" x14ac:dyDescent="0.25">
      <c r="A38" s="14" t="s">
        <v>38</v>
      </c>
      <c r="B38" s="8" t="s">
        <v>39</v>
      </c>
      <c r="C38" s="31">
        <v>20742</v>
      </c>
      <c r="D38" s="32">
        <v>21082</v>
      </c>
      <c r="E38" s="5"/>
    </row>
    <row r="39" spans="1:5" s="15" customFormat="1" x14ac:dyDescent="0.25">
      <c r="A39" s="12" t="s">
        <v>40</v>
      </c>
      <c r="B39" s="13" t="s">
        <v>41</v>
      </c>
      <c r="C39" s="31">
        <f>C41+C45+C42</f>
        <v>119320.9</v>
      </c>
      <c r="D39" s="32">
        <f>D41+D45+D42</f>
        <v>120469.3</v>
      </c>
      <c r="E39" s="5"/>
    </row>
    <row r="40" spans="1:5" s="15" customFormat="1" ht="33" x14ac:dyDescent="0.25">
      <c r="A40" s="20" t="s">
        <v>42</v>
      </c>
      <c r="B40" s="19" t="s">
        <v>43</v>
      </c>
      <c r="C40" s="33">
        <f>C41</f>
        <v>46031</v>
      </c>
      <c r="D40" s="34">
        <f>D41</f>
        <v>46492</v>
      </c>
      <c r="E40" s="5"/>
    </row>
    <row r="41" spans="1:5" s="15" customFormat="1" ht="69" customHeight="1" x14ac:dyDescent="0.25">
      <c r="A41" s="14" t="s">
        <v>44</v>
      </c>
      <c r="B41" s="8" t="s">
        <v>45</v>
      </c>
      <c r="C41" s="31">
        <v>46031</v>
      </c>
      <c r="D41" s="32">
        <v>46492</v>
      </c>
      <c r="E41" s="5"/>
    </row>
    <row r="42" spans="1:5" s="15" customFormat="1" ht="33" x14ac:dyDescent="0.25">
      <c r="A42" s="20" t="s">
        <v>46</v>
      </c>
      <c r="B42" s="19" t="s">
        <v>47</v>
      </c>
      <c r="C42" s="33">
        <f>C43+C44</f>
        <v>35097.899999999994</v>
      </c>
      <c r="D42" s="34">
        <f>D43+D44</f>
        <v>35624.300000000003</v>
      </c>
      <c r="E42" s="5"/>
    </row>
    <row r="43" spans="1:5" s="15" customFormat="1" x14ac:dyDescent="0.25">
      <c r="A43" s="14" t="s">
        <v>48</v>
      </c>
      <c r="B43" s="8" t="s">
        <v>49</v>
      </c>
      <c r="C43" s="31">
        <v>18442.099999999999</v>
      </c>
      <c r="D43" s="32">
        <v>18718.7</v>
      </c>
      <c r="E43" s="5"/>
    </row>
    <row r="44" spans="1:5" s="15" customFormat="1" x14ac:dyDescent="0.25">
      <c r="A44" s="14" t="s">
        <v>50</v>
      </c>
      <c r="B44" s="8" t="s">
        <v>51</v>
      </c>
      <c r="C44" s="31">
        <v>16655.8</v>
      </c>
      <c r="D44" s="32">
        <v>16905.599999999999</v>
      </c>
      <c r="E44" s="5"/>
    </row>
    <row r="45" spans="1:5" ht="33" x14ac:dyDescent="0.25">
      <c r="A45" s="18" t="s">
        <v>52</v>
      </c>
      <c r="B45" s="27" t="s">
        <v>53</v>
      </c>
      <c r="C45" s="33">
        <f>C46+C47</f>
        <v>38192</v>
      </c>
      <c r="D45" s="34">
        <f>D46+D47</f>
        <v>38353</v>
      </c>
    </row>
    <row r="46" spans="1:5" ht="60.75" customHeight="1" x14ac:dyDescent="0.25">
      <c r="A46" s="14" t="s">
        <v>54</v>
      </c>
      <c r="B46" s="8" t="s">
        <v>55</v>
      </c>
      <c r="C46" s="31">
        <v>27440</v>
      </c>
      <c r="D46" s="32">
        <v>27440</v>
      </c>
    </row>
    <row r="47" spans="1:5" ht="48.75" customHeight="1" x14ac:dyDescent="0.25">
      <c r="A47" s="14" t="s">
        <v>56</v>
      </c>
      <c r="B47" s="8" t="s">
        <v>57</v>
      </c>
      <c r="C47" s="31">
        <v>10752</v>
      </c>
      <c r="D47" s="32">
        <v>10913</v>
      </c>
    </row>
    <row r="48" spans="1:5" x14ac:dyDescent="0.25">
      <c r="A48" s="12" t="s">
        <v>58</v>
      </c>
      <c r="B48" s="13" t="s">
        <v>59</v>
      </c>
      <c r="C48" s="31">
        <f>C50+C51</f>
        <v>10565</v>
      </c>
      <c r="D48" s="32">
        <f>D50+D51</f>
        <v>10565</v>
      </c>
    </row>
    <row r="49" spans="1:5" ht="49.5" x14ac:dyDescent="0.25">
      <c r="A49" s="18" t="s">
        <v>60</v>
      </c>
      <c r="B49" s="19" t="s">
        <v>61</v>
      </c>
      <c r="C49" s="33">
        <f>C50</f>
        <v>10560</v>
      </c>
      <c r="D49" s="34">
        <f>D50</f>
        <v>10560</v>
      </c>
    </row>
    <row r="50" spans="1:5" ht="65.25" customHeight="1" x14ac:dyDescent="0.25">
      <c r="A50" s="14" t="s">
        <v>62</v>
      </c>
      <c r="B50" s="8" t="s">
        <v>63</v>
      </c>
      <c r="C50" s="31">
        <v>10560</v>
      </c>
      <c r="D50" s="32">
        <v>10560</v>
      </c>
    </row>
    <row r="51" spans="1:5" ht="60" customHeight="1" x14ac:dyDescent="0.25">
      <c r="A51" s="18" t="s">
        <v>64</v>
      </c>
      <c r="B51" s="27" t="s">
        <v>65</v>
      </c>
      <c r="C51" s="33">
        <f>C52</f>
        <v>5</v>
      </c>
      <c r="D51" s="33">
        <f>D52</f>
        <v>5</v>
      </c>
    </row>
    <row r="52" spans="1:5" ht="45.75" customHeight="1" x14ac:dyDescent="0.25">
      <c r="A52" s="14" t="s">
        <v>66</v>
      </c>
      <c r="B52" s="8" t="s">
        <v>67</v>
      </c>
      <c r="C52" s="31">
        <v>5</v>
      </c>
      <c r="D52" s="32">
        <v>5</v>
      </c>
    </row>
    <row r="53" spans="1:5" s="17" customFormat="1" ht="19.5" customHeight="1" x14ac:dyDescent="0.25">
      <c r="A53" s="48" t="s">
        <v>68</v>
      </c>
      <c r="B53" s="48"/>
      <c r="C53" s="35">
        <f>C54+C66+C72+C75+C82+C107</f>
        <v>258710.90000000002</v>
      </c>
      <c r="D53" s="36">
        <f>D54+D66+D72+D75+D82+D107</f>
        <v>262003.59999999998</v>
      </c>
    </row>
    <row r="54" spans="1:5" s="17" customFormat="1" ht="49.5" x14ac:dyDescent="0.25">
      <c r="A54" s="12" t="s">
        <v>69</v>
      </c>
      <c r="B54" s="13" t="s">
        <v>70</v>
      </c>
      <c r="C54" s="31">
        <f>C57+C63+C55</f>
        <v>179012.1</v>
      </c>
      <c r="D54" s="32">
        <f>D57+D63+D55</f>
        <v>181668.9</v>
      </c>
    </row>
    <row r="55" spans="1:5" s="17" customFormat="1" ht="117" customHeight="1" x14ac:dyDescent="0.25">
      <c r="A55" s="18" t="s">
        <v>71</v>
      </c>
      <c r="B55" s="27" t="s">
        <v>72</v>
      </c>
      <c r="C55" s="33">
        <f>C56</f>
        <v>514.5</v>
      </c>
      <c r="D55" s="34">
        <f>D56</f>
        <v>506.9</v>
      </c>
    </row>
    <row r="56" spans="1:5" s="17" customFormat="1" ht="75" customHeight="1" x14ac:dyDescent="0.25">
      <c r="A56" s="12" t="s">
        <v>198</v>
      </c>
      <c r="B56" s="13" t="s">
        <v>73</v>
      </c>
      <c r="C56" s="31">
        <v>514.5</v>
      </c>
      <c r="D56" s="32">
        <v>506.9</v>
      </c>
    </row>
    <row r="57" spans="1:5" ht="126" customHeight="1" x14ac:dyDescent="0.25">
      <c r="A57" s="18" t="s">
        <v>74</v>
      </c>
      <c r="B57" s="27" t="s">
        <v>75</v>
      </c>
      <c r="C57" s="34">
        <f>C58+C59+C60+C61+C62</f>
        <v>163852</v>
      </c>
      <c r="D57" s="34">
        <f>D58+D59+D60+D61+D62</f>
        <v>166587.4</v>
      </c>
    </row>
    <row r="58" spans="1:5" ht="102.75" customHeight="1" x14ac:dyDescent="0.25">
      <c r="A58" s="14" t="s">
        <v>76</v>
      </c>
      <c r="B58" s="8" t="s">
        <v>77</v>
      </c>
      <c r="C58" s="31">
        <v>109650.7</v>
      </c>
      <c r="D58" s="32">
        <v>114036.7</v>
      </c>
    </row>
    <row r="59" spans="1:5" ht="99" customHeight="1" x14ac:dyDescent="0.25">
      <c r="A59" s="14" t="s">
        <v>78</v>
      </c>
      <c r="B59" s="8" t="s">
        <v>79</v>
      </c>
      <c r="C59" s="31">
        <v>38159.699999999997</v>
      </c>
      <c r="D59" s="32">
        <v>36509.1</v>
      </c>
    </row>
    <row r="60" spans="1:5" s="15" customFormat="1" ht="49.7" customHeight="1" x14ac:dyDescent="0.25">
      <c r="A60" s="14" t="s">
        <v>80</v>
      </c>
      <c r="B60" s="8" t="s">
        <v>81</v>
      </c>
      <c r="C60" s="31">
        <v>16022.5</v>
      </c>
      <c r="D60" s="32">
        <v>16022.5</v>
      </c>
      <c r="E60" s="5"/>
    </row>
    <row r="61" spans="1:5" s="15" customFormat="1" ht="150" customHeight="1" x14ac:dyDescent="0.25">
      <c r="A61" s="14" t="s">
        <v>82</v>
      </c>
      <c r="B61" s="8" t="s">
        <v>83</v>
      </c>
      <c r="C61" s="31">
        <v>19</v>
      </c>
      <c r="D61" s="32">
        <v>19</v>
      </c>
      <c r="E61" s="5"/>
    </row>
    <row r="62" spans="1:5" s="15" customFormat="1" ht="129" customHeight="1" x14ac:dyDescent="0.25">
      <c r="A62" s="14" t="s">
        <v>227</v>
      </c>
      <c r="B62" s="8" t="s">
        <v>221</v>
      </c>
      <c r="C62" s="31">
        <v>0.1</v>
      </c>
      <c r="D62" s="32">
        <v>0.1</v>
      </c>
      <c r="E62" s="5"/>
    </row>
    <row r="63" spans="1:5" s="15" customFormat="1" ht="119.1" customHeight="1" x14ac:dyDescent="0.25">
      <c r="A63" s="20" t="s">
        <v>84</v>
      </c>
      <c r="B63" s="19" t="s">
        <v>85</v>
      </c>
      <c r="C63" s="34">
        <f>C64+C65</f>
        <v>14645.6</v>
      </c>
      <c r="D63" s="34">
        <f>D64+D65</f>
        <v>14574.6</v>
      </c>
      <c r="E63" s="5"/>
    </row>
    <row r="64" spans="1:5" s="15" customFormat="1" ht="103.7" customHeight="1" x14ac:dyDescent="0.25">
      <c r="A64" s="14" t="s">
        <v>86</v>
      </c>
      <c r="B64" s="8" t="s">
        <v>87</v>
      </c>
      <c r="C64" s="31">
        <v>14380.2</v>
      </c>
      <c r="D64" s="32">
        <v>14380.2</v>
      </c>
      <c r="E64" s="5"/>
    </row>
    <row r="65" spans="1:5" s="15" customFormat="1" ht="136.9" customHeight="1" x14ac:dyDescent="0.25">
      <c r="A65" s="14" t="s">
        <v>199</v>
      </c>
      <c r="B65" s="8" t="s">
        <v>88</v>
      </c>
      <c r="C65" s="31">
        <v>265.39999999999998</v>
      </c>
      <c r="D65" s="32">
        <v>194.4</v>
      </c>
      <c r="E65" s="5"/>
    </row>
    <row r="66" spans="1:5" s="15" customFormat="1" ht="33" x14ac:dyDescent="0.25">
      <c r="A66" s="12" t="s">
        <v>89</v>
      </c>
      <c r="B66" s="13" t="s">
        <v>90</v>
      </c>
      <c r="C66" s="31">
        <f>C67</f>
        <v>1009.0999999999999</v>
      </c>
      <c r="D66" s="32">
        <f>D67</f>
        <v>1009.0999999999999</v>
      </c>
      <c r="E66" s="5"/>
    </row>
    <row r="67" spans="1:5" s="15" customFormat="1" ht="33" x14ac:dyDescent="0.25">
      <c r="A67" s="18" t="s">
        <v>91</v>
      </c>
      <c r="B67" s="19" t="s">
        <v>92</v>
      </c>
      <c r="C67" s="33">
        <f>C68+C69+C70+C71</f>
        <v>1009.0999999999999</v>
      </c>
      <c r="D67" s="34">
        <f>D68+D69+D70+D71</f>
        <v>1009.0999999999999</v>
      </c>
      <c r="E67" s="5"/>
    </row>
    <row r="68" spans="1:5" s="15" customFormat="1" ht="45.75" customHeight="1" x14ac:dyDescent="0.25">
      <c r="A68" s="14" t="s">
        <v>93</v>
      </c>
      <c r="B68" s="8" t="s">
        <v>94</v>
      </c>
      <c r="C68" s="31">
        <v>147.6</v>
      </c>
      <c r="D68" s="32">
        <v>147.6</v>
      </c>
      <c r="E68" s="5"/>
    </row>
    <row r="69" spans="1:5" s="15" customFormat="1" ht="36" customHeight="1" x14ac:dyDescent="0.25">
      <c r="A69" s="14" t="s">
        <v>95</v>
      </c>
      <c r="B69" s="8" t="s">
        <v>96</v>
      </c>
      <c r="C69" s="31">
        <v>9.1999999999999993</v>
      </c>
      <c r="D69" s="32">
        <v>9.1999999999999993</v>
      </c>
      <c r="E69" s="5"/>
    </row>
    <row r="70" spans="1:5" s="15" customFormat="1" ht="22.9" customHeight="1" x14ac:dyDescent="0.25">
      <c r="A70" s="14" t="s">
        <v>97</v>
      </c>
      <c r="B70" s="8" t="s">
        <v>98</v>
      </c>
      <c r="C70" s="31">
        <v>352.4</v>
      </c>
      <c r="D70" s="32">
        <v>352.4</v>
      </c>
      <c r="E70" s="5"/>
    </row>
    <row r="71" spans="1:5" s="15" customFormat="1" ht="27.6" customHeight="1" x14ac:dyDescent="0.25">
      <c r="A71" s="14" t="s">
        <v>99</v>
      </c>
      <c r="B71" s="8" t="s">
        <v>100</v>
      </c>
      <c r="C71" s="31">
        <v>499.9</v>
      </c>
      <c r="D71" s="32">
        <v>499.9</v>
      </c>
      <c r="E71" s="5"/>
    </row>
    <row r="72" spans="1:5" s="15" customFormat="1" ht="36.950000000000003" customHeight="1" x14ac:dyDescent="0.25">
      <c r="A72" s="12" t="s">
        <v>101</v>
      </c>
      <c r="B72" s="13" t="s">
        <v>102</v>
      </c>
      <c r="C72" s="31">
        <f>C73</f>
        <v>1863.6</v>
      </c>
      <c r="D72" s="32">
        <f>D73</f>
        <v>2032.8</v>
      </c>
      <c r="E72" s="5"/>
    </row>
    <row r="73" spans="1:5" s="15" customFormat="1" ht="19.5" customHeight="1" x14ac:dyDescent="0.25">
      <c r="A73" s="18" t="s">
        <v>103</v>
      </c>
      <c r="B73" s="19" t="s">
        <v>104</v>
      </c>
      <c r="C73" s="33">
        <f>C74</f>
        <v>1863.6</v>
      </c>
      <c r="D73" s="34">
        <f>D74</f>
        <v>2032.8</v>
      </c>
      <c r="E73" s="5"/>
    </row>
    <row r="74" spans="1:5" s="15" customFormat="1" ht="33.75" customHeight="1" x14ac:dyDescent="0.25">
      <c r="A74" s="14" t="s">
        <v>105</v>
      </c>
      <c r="B74" s="8" t="s">
        <v>106</v>
      </c>
      <c r="C74" s="31">
        <v>1863.6</v>
      </c>
      <c r="D74" s="32">
        <v>2032.8</v>
      </c>
      <c r="E74" s="5"/>
    </row>
    <row r="75" spans="1:5" s="15" customFormat="1" ht="35.450000000000003" customHeight="1" x14ac:dyDescent="0.25">
      <c r="A75" s="12" t="s">
        <v>107</v>
      </c>
      <c r="B75" s="13" t="s">
        <v>108</v>
      </c>
      <c r="C75" s="31">
        <f>C76+C78+C80</f>
        <v>61362.3</v>
      </c>
      <c r="D75" s="32">
        <f>D76+D78+D80</f>
        <v>61322.600000000006</v>
      </c>
      <c r="E75" s="5"/>
    </row>
    <row r="76" spans="1:5" s="15" customFormat="1" ht="33" x14ac:dyDescent="0.25">
      <c r="A76" s="20" t="s">
        <v>109</v>
      </c>
      <c r="B76" s="19" t="s">
        <v>110</v>
      </c>
      <c r="C76" s="33">
        <f>C77</f>
        <v>44651.3</v>
      </c>
      <c r="D76" s="34">
        <f>D77</f>
        <v>44651.3</v>
      </c>
      <c r="E76" s="5"/>
    </row>
    <row r="77" spans="1:5" s="15" customFormat="1" ht="39" customHeight="1" x14ac:dyDescent="0.25">
      <c r="A77" s="14" t="s">
        <v>111</v>
      </c>
      <c r="B77" s="8" t="s">
        <v>112</v>
      </c>
      <c r="C77" s="31">
        <v>44651.3</v>
      </c>
      <c r="D77" s="32">
        <v>44651.3</v>
      </c>
      <c r="E77" s="5"/>
    </row>
    <row r="78" spans="1:5" s="15" customFormat="1" ht="105.2" customHeight="1" x14ac:dyDescent="0.25">
      <c r="A78" s="20" t="s">
        <v>113</v>
      </c>
      <c r="B78" s="19" t="s">
        <v>213</v>
      </c>
      <c r="C78" s="33">
        <f>C79</f>
        <v>3718.8</v>
      </c>
      <c r="D78" s="34">
        <f>D79</f>
        <v>3614.6</v>
      </c>
      <c r="E78" s="5"/>
    </row>
    <row r="79" spans="1:5" s="15" customFormat="1" ht="123.75" customHeight="1" x14ac:dyDescent="0.25">
      <c r="A79" s="14" t="s">
        <v>114</v>
      </c>
      <c r="B79" s="8" t="s">
        <v>115</v>
      </c>
      <c r="C79" s="31">
        <v>3718.8</v>
      </c>
      <c r="D79" s="32">
        <v>3614.6</v>
      </c>
      <c r="E79" s="5"/>
    </row>
    <row r="80" spans="1:5" s="15" customFormat="1" ht="54.95" customHeight="1" x14ac:dyDescent="0.25">
      <c r="A80" s="20" t="s">
        <v>116</v>
      </c>
      <c r="B80" s="19" t="s">
        <v>117</v>
      </c>
      <c r="C80" s="33">
        <f>C81</f>
        <v>12992.2</v>
      </c>
      <c r="D80" s="34">
        <f>D81</f>
        <v>13056.7</v>
      </c>
      <c r="E80" s="5"/>
    </row>
    <row r="81" spans="1:5" s="15" customFormat="1" ht="69.75" customHeight="1" x14ac:dyDescent="0.25">
      <c r="A81" s="14" t="s">
        <v>118</v>
      </c>
      <c r="B81" s="8" t="s">
        <v>119</v>
      </c>
      <c r="C81" s="31">
        <v>12992.2</v>
      </c>
      <c r="D81" s="32">
        <v>13056.7</v>
      </c>
      <c r="E81" s="5"/>
    </row>
    <row r="82" spans="1:5" s="15" customFormat="1" ht="24.75" customHeight="1" x14ac:dyDescent="0.25">
      <c r="A82" s="12" t="s">
        <v>120</v>
      </c>
      <c r="B82" s="13" t="s">
        <v>121</v>
      </c>
      <c r="C82" s="31">
        <f>C83+C98+C100+C103+C105</f>
        <v>12659.400000000001</v>
      </c>
      <c r="D82" s="32">
        <f>D83+D98+D100+D103+D105</f>
        <v>12746.800000000001</v>
      </c>
      <c r="E82" s="25"/>
    </row>
    <row r="83" spans="1:5" s="15" customFormat="1" ht="50.25" customHeight="1" x14ac:dyDescent="0.25">
      <c r="A83" s="18" t="s">
        <v>122</v>
      </c>
      <c r="B83" s="19" t="s">
        <v>123</v>
      </c>
      <c r="C83" s="33">
        <f>SUM(C84:C97)</f>
        <v>4235.2000000000007</v>
      </c>
      <c r="D83" s="34">
        <f>SUM(D84:D97)</f>
        <v>4236.2000000000007</v>
      </c>
      <c r="E83" s="5"/>
    </row>
    <row r="84" spans="1:5" s="15" customFormat="1" ht="91.35" customHeight="1" x14ac:dyDescent="0.25">
      <c r="A84" s="12" t="s">
        <v>124</v>
      </c>
      <c r="B84" s="8" t="s">
        <v>125</v>
      </c>
      <c r="C84" s="31">
        <v>80.7</v>
      </c>
      <c r="D84" s="32">
        <v>80.7</v>
      </c>
      <c r="E84" s="5"/>
    </row>
    <row r="85" spans="1:5" s="15" customFormat="1" ht="131.85" customHeight="1" x14ac:dyDescent="0.25">
      <c r="A85" s="12" t="s">
        <v>126</v>
      </c>
      <c r="B85" s="8" t="s">
        <v>127</v>
      </c>
      <c r="C85" s="31">
        <v>383.3</v>
      </c>
      <c r="D85" s="32">
        <v>383.3</v>
      </c>
      <c r="E85" s="5"/>
    </row>
    <row r="86" spans="1:5" s="15" customFormat="1" ht="90.75" customHeight="1" x14ac:dyDescent="0.25">
      <c r="A86" s="12" t="s">
        <v>128</v>
      </c>
      <c r="B86" s="8" t="s">
        <v>129</v>
      </c>
      <c r="C86" s="31">
        <v>45.4</v>
      </c>
      <c r="D86" s="32">
        <v>45.4</v>
      </c>
      <c r="E86" s="5"/>
    </row>
    <row r="87" spans="1:5" s="15" customFormat="1" ht="110.25" customHeight="1" x14ac:dyDescent="0.25">
      <c r="A87" s="12" t="s">
        <v>245</v>
      </c>
      <c r="B87" s="8" t="s">
        <v>130</v>
      </c>
      <c r="C87" s="31">
        <v>99</v>
      </c>
      <c r="D87" s="32">
        <v>99</v>
      </c>
      <c r="E87" s="5"/>
    </row>
    <row r="88" spans="1:5" s="15" customFormat="1" ht="89.45" customHeight="1" x14ac:dyDescent="0.25">
      <c r="A88" s="12" t="s">
        <v>131</v>
      </c>
      <c r="B88" s="8" t="s">
        <v>132</v>
      </c>
      <c r="C88" s="31">
        <v>70</v>
      </c>
      <c r="D88" s="32">
        <v>71</v>
      </c>
      <c r="E88" s="5"/>
    </row>
    <row r="89" spans="1:5" s="15" customFormat="1" ht="85.7" customHeight="1" x14ac:dyDescent="0.25">
      <c r="A89" s="12" t="s">
        <v>200</v>
      </c>
      <c r="B89" s="24" t="s">
        <v>197</v>
      </c>
      <c r="C89" s="31">
        <v>3.3</v>
      </c>
      <c r="D89" s="32">
        <v>3.3</v>
      </c>
      <c r="E89" s="5"/>
    </row>
    <row r="90" spans="1:5" s="15" customFormat="1" ht="102.75" customHeight="1" x14ac:dyDescent="0.25">
      <c r="A90" s="12" t="s">
        <v>133</v>
      </c>
      <c r="B90" s="8" t="s">
        <v>134</v>
      </c>
      <c r="C90" s="31">
        <v>902.2</v>
      </c>
      <c r="D90" s="32">
        <v>902.2</v>
      </c>
      <c r="E90" s="5"/>
    </row>
    <row r="91" spans="1:5" s="15" customFormat="1" ht="150.6" customHeight="1" x14ac:dyDescent="0.25">
      <c r="A91" s="12" t="s">
        <v>232</v>
      </c>
      <c r="B91" s="8" t="s">
        <v>135</v>
      </c>
      <c r="C91" s="31">
        <v>21.2</v>
      </c>
      <c r="D91" s="32">
        <v>21.2</v>
      </c>
      <c r="E91" s="5"/>
    </row>
    <row r="92" spans="1:5" s="15" customFormat="1" ht="99.75" customHeight="1" x14ac:dyDescent="0.25">
      <c r="A92" s="12" t="s">
        <v>228</v>
      </c>
      <c r="B92" s="8" t="s">
        <v>222</v>
      </c>
      <c r="C92" s="31">
        <v>0.3</v>
      </c>
      <c r="D92" s="32">
        <v>0.3</v>
      </c>
      <c r="E92" s="5"/>
    </row>
    <row r="93" spans="1:5" s="15" customFormat="1" ht="102" customHeight="1" x14ac:dyDescent="0.25">
      <c r="A93" s="12" t="s">
        <v>201</v>
      </c>
      <c r="B93" s="8" t="s">
        <v>136</v>
      </c>
      <c r="C93" s="31">
        <v>10.5</v>
      </c>
      <c r="D93" s="32">
        <v>10.5</v>
      </c>
      <c r="E93" s="5"/>
    </row>
    <row r="94" spans="1:5" s="15" customFormat="1" ht="150.6" customHeight="1" x14ac:dyDescent="0.25">
      <c r="A94" s="12" t="s">
        <v>211</v>
      </c>
      <c r="B94" s="8" t="s">
        <v>137</v>
      </c>
      <c r="C94" s="31">
        <v>10.7</v>
      </c>
      <c r="D94" s="32">
        <v>10.7</v>
      </c>
      <c r="E94" s="5"/>
    </row>
    <row r="95" spans="1:5" s="15" customFormat="1" ht="90.95" customHeight="1" x14ac:dyDescent="0.25">
      <c r="A95" s="12" t="s">
        <v>138</v>
      </c>
      <c r="B95" s="8" t="s">
        <v>139</v>
      </c>
      <c r="C95" s="31">
        <v>323.7</v>
      </c>
      <c r="D95" s="32">
        <v>323.7</v>
      </c>
      <c r="E95" s="5"/>
    </row>
    <row r="96" spans="1:5" s="15" customFormat="1" ht="99" customHeight="1" x14ac:dyDescent="0.25">
      <c r="A96" s="12" t="s">
        <v>140</v>
      </c>
      <c r="B96" s="8" t="s">
        <v>141</v>
      </c>
      <c r="C96" s="31">
        <v>2146.9</v>
      </c>
      <c r="D96" s="32">
        <v>2146.9</v>
      </c>
      <c r="E96" s="5"/>
    </row>
    <row r="97" spans="1:5" s="15" customFormat="1" ht="180" customHeight="1" x14ac:dyDescent="0.25">
      <c r="A97" s="28" t="s">
        <v>212</v>
      </c>
      <c r="B97" s="24" t="s">
        <v>202</v>
      </c>
      <c r="C97" s="31">
        <v>138</v>
      </c>
      <c r="D97" s="32">
        <v>138</v>
      </c>
      <c r="E97" s="5"/>
    </row>
    <row r="98" spans="1:5" s="15" customFormat="1" ht="49.7" customHeight="1" x14ac:dyDescent="0.25">
      <c r="A98" s="18" t="s">
        <v>142</v>
      </c>
      <c r="B98" s="19" t="s">
        <v>143</v>
      </c>
      <c r="C98" s="33">
        <f>C99</f>
        <v>365.5</v>
      </c>
      <c r="D98" s="34">
        <f>D99</f>
        <v>365.5</v>
      </c>
      <c r="E98" s="5"/>
    </row>
    <row r="99" spans="1:5" s="15" customFormat="1" ht="88.7" customHeight="1" x14ac:dyDescent="0.25">
      <c r="A99" s="12" t="s">
        <v>144</v>
      </c>
      <c r="B99" s="8" t="s">
        <v>145</v>
      </c>
      <c r="C99" s="31">
        <v>365.5</v>
      </c>
      <c r="D99" s="32">
        <v>365.5</v>
      </c>
      <c r="E99" s="5"/>
    </row>
    <row r="100" spans="1:5" s="15" customFormat="1" ht="167.25" customHeight="1" x14ac:dyDescent="0.25">
      <c r="A100" s="20" t="s">
        <v>146</v>
      </c>
      <c r="B100" s="19" t="s">
        <v>214</v>
      </c>
      <c r="C100" s="33">
        <f>C101+C102</f>
        <v>1190.2</v>
      </c>
      <c r="D100" s="34">
        <f>D101+D102</f>
        <v>1219.3</v>
      </c>
      <c r="E100" s="5"/>
    </row>
    <row r="101" spans="1:5" s="15" customFormat="1" ht="108" customHeight="1" x14ac:dyDescent="0.25">
      <c r="A101" s="14" t="s">
        <v>147</v>
      </c>
      <c r="B101" s="8" t="s">
        <v>148</v>
      </c>
      <c r="C101" s="31">
        <v>712.5</v>
      </c>
      <c r="D101" s="32">
        <v>757.4</v>
      </c>
      <c r="E101" s="5"/>
    </row>
    <row r="102" spans="1:5" s="15" customFormat="1" ht="112.5" customHeight="1" x14ac:dyDescent="0.25">
      <c r="A102" s="14" t="s">
        <v>246</v>
      </c>
      <c r="B102" s="8" t="s">
        <v>149</v>
      </c>
      <c r="C102" s="31">
        <v>477.7</v>
      </c>
      <c r="D102" s="32">
        <v>461.9</v>
      </c>
      <c r="E102" s="5"/>
    </row>
    <row r="103" spans="1:5" s="15" customFormat="1" ht="42" customHeight="1" x14ac:dyDescent="0.25">
      <c r="A103" s="20" t="s">
        <v>150</v>
      </c>
      <c r="B103" s="19" t="s">
        <v>151</v>
      </c>
      <c r="C103" s="34">
        <f>C104</f>
        <v>171.8</v>
      </c>
      <c r="D103" s="34">
        <f>D104</f>
        <v>229.1</v>
      </c>
      <c r="E103" s="5"/>
    </row>
    <row r="104" spans="1:5" s="15" customFormat="1" ht="49.9" customHeight="1" x14ac:dyDescent="0.25">
      <c r="A104" s="14" t="s">
        <v>207</v>
      </c>
      <c r="B104" s="24" t="s">
        <v>208</v>
      </c>
      <c r="C104" s="31">
        <v>171.8</v>
      </c>
      <c r="D104" s="32">
        <v>229.1</v>
      </c>
      <c r="E104" s="5"/>
    </row>
    <row r="105" spans="1:5" s="15" customFormat="1" ht="24" customHeight="1" x14ac:dyDescent="0.25">
      <c r="A105" s="20" t="s">
        <v>152</v>
      </c>
      <c r="B105" s="19" t="s">
        <v>153</v>
      </c>
      <c r="C105" s="33">
        <f>C106</f>
        <v>6696.7</v>
      </c>
      <c r="D105" s="34">
        <f>D106</f>
        <v>6696.7</v>
      </c>
      <c r="E105" s="5"/>
    </row>
    <row r="106" spans="1:5" s="15" customFormat="1" ht="75.75" customHeight="1" x14ac:dyDescent="0.25">
      <c r="A106" s="14" t="s">
        <v>233</v>
      </c>
      <c r="B106" s="8" t="s">
        <v>154</v>
      </c>
      <c r="C106" s="31">
        <v>6696.7</v>
      </c>
      <c r="D106" s="32">
        <v>6696.7</v>
      </c>
      <c r="E106" s="5"/>
    </row>
    <row r="107" spans="1:5" s="15" customFormat="1" x14ac:dyDescent="0.25">
      <c r="A107" s="12" t="s">
        <v>155</v>
      </c>
      <c r="B107" s="13" t="s">
        <v>156</v>
      </c>
      <c r="C107" s="31">
        <f>C108+C110</f>
        <v>2804.3999999999996</v>
      </c>
      <c r="D107" s="32">
        <f>D108+D110</f>
        <v>3223.4</v>
      </c>
      <c r="E107" s="5"/>
    </row>
    <row r="108" spans="1:5" ht="33" x14ac:dyDescent="0.25">
      <c r="A108" s="20" t="s">
        <v>157</v>
      </c>
      <c r="B108" s="19" t="s">
        <v>158</v>
      </c>
      <c r="C108" s="33">
        <f>C109</f>
        <v>1083.5999999999999</v>
      </c>
      <c r="D108" s="34">
        <f>D109</f>
        <v>1327</v>
      </c>
    </row>
    <row r="109" spans="1:5" ht="36.950000000000003" customHeight="1" x14ac:dyDescent="0.25">
      <c r="A109" s="14" t="s">
        <v>159</v>
      </c>
      <c r="B109" s="8" t="s">
        <v>160</v>
      </c>
      <c r="C109" s="31">
        <v>1083.5999999999999</v>
      </c>
      <c r="D109" s="32">
        <v>1327</v>
      </c>
    </row>
    <row r="110" spans="1:5" ht="20.25" customHeight="1" x14ac:dyDescent="0.25">
      <c r="A110" s="20" t="s">
        <v>205</v>
      </c>
      <c r="B110" s="19" t="s">
        <v>203</v>
      </c>
      <c r="C110" s="33">
        <f>C111</f>
        <v>1720.8</v>
      </c>
      <c r="D110" s="34">
        <f>D111</f>
        <v>1896.4</v>
      </c>
    </row>
    <row r="111" spans="1:5" ht="36.950000000000003" customHeight="1" x14ac:dyDescent="0.25">
      <c r="A111" s="14" t="s">
        <v>161</v>
      </c>
      <c r="B111" s="8" t="s">
        <v>204</v>
      </c>
      <c r="C111" s="31">
        <v>1720.8</v>
      </c>
      <c r="D111" s="32">
        <v>1896.4</v>
      </c>
    </row>
    <row r="112" spans="1:5" s="17" customFormat="1" ht="19.5" customHeight="1" x14ac:dyDescent="0.25">
      <c r="A112" s="21" t="s">
        <v>162</v>
      </c>
      <c r="B112" s="22" t="s">
        <v>163</v>
      </c>
      <c r="C112" s="35">
        <f>C113</f>
        <v>3592979.6000000006</v>
      </c>
      <c r="D112" s="36">
        <f>D113</f>
        <v>3114682</v>
      </c>
    </row>
    <row r="113" spans="1:4" ht="49.5" x14ac:dyDescent="0.25">
      <c r="A113" s="12" t="s">
        <v>164</v>
      </c>
      <c r="B113" s="13" t="s">
        <v>165</v>
      </c>
      <c r="C113" s="31">
        <f>C116+C124+C130+C114</f>
        <v>3592979.6000000006</v>
      </c>
      <c r="D113" s="32">
        <f>D116+D124+D130+D114</f>
        <v>3114682</v>
      </c>
    </row>
    <row r="114" spans="1:4" ht="36.75" customHeight="1" x14ac:dyDescent="0.25">
      <c r="A114" s="18" t="s">
        <v>166</v>
      </c>
      <c r="B114" s="27" t="s">
        <v>167</v>
      </c>
      <c r="C114" s="34">
        <f>C115</f>
        <v>90648.2</v>
      </c>
      <c r="D114" s="34">
        <f>D115</f>
        <v>60455.199999999997</v>
      </c>
    </row>
    <row r="115" spans="1:4" ht="56.1" customHeight="1" x14ac:dyDescent="0.25">
      <c r="A115" s="14" t="s">
        <v>168</v>
      </c>
      <c r="B115" s="8" t="s">
        <v>169</v>
      </c>
      <c r="C115" s="31">
        <v>90648.2</v>
      </c>
      <c r="D115" s="32">
        <v>60455.199999999997</v>
      </c>
    </row>
    <row r="116" spans="1:4" ht="63" customHeight="1" x14ac:dyDescent="0.25">
      <c r="A116" s="18" t="s">
        <v>170</v>
      </c>
      <c r="B116" s="19" t="s">
        <v>171</v>
      </c>
      <c r="C116" s="34">
        <f>C120+C121+C122+C123+C119+C117+C118</f>
        <v>849034.9</v>
      </c>
      <c r="D116" s="34">
        <f>D120+D121+D122+D123+D119+D117+D118</f>
        <v>400905.69999999995</v>
      </c>
    </row>
    <row r="117" spans="1:4" ht="100.35" customHeight="1" x14ac:dyDescent="0.25">
      <c r="A117" s="12" t="s">
        <v>230</v>
      </c>
      <c r="B117" s="24" t="s">
        <v>223</v>
      </c>
      <c r="C117" s="34">
        <v>42662.6</v>
      </c>
      <c r="D117" s="34">
        <v>190751.9</v>
      </c>
    </row>
    <row r="118" spans="1:4" ht="74.25" customHeight="1" x14ac:dyDescent="0.25">
      <c r="A118" s="41" t="s">
        <v>231</v>
      </c>
      <c r="B118" s="24" t="s">
        <v>229</v>
      </c>
      <c r="C118" s="34">
        <v>597656</v>
      </c>
      <c r="D118" s="34">
        <v>0</v>
      </c>
    </row>
    <row r="119" spans="1:4" ht="105.75" customHeight="1" x14ac:dyDescent="0.25">
      <c r="A119" s="12" t="s">
        <v>209</v>
      </c>
      <c r="B119" s="24" t="s">
        <v>210</v>
      </c>
      <c r="C119" s="39">
        <v>945</v>
      </c>
      <c r="D119" s="39">
        <v>945</v>
      </c>
    </row>
    <row r="120" spans="1:4" ht="95.1" customHeight="1" x14ac:dyDescent="0.25">
      <c r="A120" s="30" t="s">
        <v>172</v>
      </c>
      <c r="B120" s="8" t="s">
        <v>173</v>
      </c>
      <c r="C120" s="31">
        <v>25519.200000000001</v>
      </c>
      <c r="D120" s="40">
        <v>29534.2</v>
      </c>
    </row>
    <row r="121" spans="1:4" ht="50.25" customHeight="1" x14ac:dyDescent="0.25">
      <c r="A121" s="14" t="s">
        <v>174</v>
      </c>
      <c r="B121" s="8" t="s">
        <v>175</v>
      </c>
      <c r="C121" s="31">
        <v>8924.6</v>
      </c>
      <c r="D121" s="32">
        <v>8924.6</v>
      </c>
    </row>
    <row r="122" spans="1:4" ht="40.700000000000003" customHeight="1" x14ac:dyDescent="0.25">
      <c r="A122" s="14" t="s">
        <v>176</v>
      </c>
      <c r="B122" s="8" t="s">
        <v>196</v>
      </c>
      <c r="C122" s="31">
        <v>161</v>
      </c>
      <c r="D122" s="32">
        <v>161</v>
      </c>
    </row>
    <row r="123" spans="1:4" x14ac:dyDescent="0.25">
      <c r="A123" s="14" t="s">
        <v>177</v>
      </c>
      <c r="B123" s="8" t="s">
        <v>178</v>
      </c>
      <c r="C123" s="31">
        <v>173166.5</v>
      </c>
      <c r="D123" s="32">
        <v>170589</v>
      </c>
    </row>
    <row r="124" spans="1:4" ht="33" x14ac:dyDescent="0.25">
      <c r="A124" s="18" t="s">
        <v>179</v>
      </c>
      <c r="B124" s="27" t="s">
        <v>180</v>
      </c>
      <c r="C124" s="33">
        <f>C125+C126+C127+C129+C128</f>
        <v>2644599.3000000003</v>
      </c>
      <c r="D124" s="34">
        <f>D125+D126+D127+D129+D128</f>
        <v>2644623.9</v>
      </c>
    </row>
    <row r="125" spans="1:4" ht="59.25" customHeight="1" x14ac:dyDescent="0.25">
      <c r="A125" s="14" t="s">
        <v>181</v>
      </c>
      <c r="B125" s="8" t="s">
        <v>182</v>
      </c>
      <c r="C125" s="31">
        <v>2601838.2000000002</v>
      </c>
      <c r="D125" s="32">
        <v>2601843.1</v>
      </c>
    </row>
    <row r="126" spans="1:4" ht="99" customHeight="1" x14ac:dyDescent="0.25">
      <c r="A126" s="14" t="s">
        <v>183</v>
      </c>
      <c r="B126" s="8" t="s">
        <v>184</v>
      </c>
      <c r="C126" s="31">
        <v>37510</v>
      </c>
      <c r="D126" s="32">
        <v>37510</v>
      </c>
    </row>
    <row r="127" spans="1:4" ht="82.5" customHeight="1" x14ac:dyDescent="0.25">
      <c r="A127" s="23" t="s">
        <v>185</v>
      </c>
      <c r="B127" s="8" t="s">
        <v>186</v>
      </c>
      <c r="C127" s="31">
        <v>38.200000000000003</v>
      </c>
      <c r="D127" s="32">
        <v>7.9</v>
      </c>
    </row>
    <row r="128" spans="1:4" ht="105.2" customHeight="1" x14ac:dyDescent="0.25">
      <c r="A128" s="14" t="s">
        <v>247</v>
      </c>
      <c r="B128" s="24" t="s">
        <v>206</v>
      </c>
      <c r="C128" s="31">
        <v>2250</v>
      </c>
      <c r="D128" s="32">
        <v>2300</v>
      </c>
    </row>
    <row r="129" spans="1:4" ht="63" customHeight="1" x14ac:dyDescent="0.25">
      <c r="A129" s="14" t="s">
        <v>187</v>
      </c>
      <c r="B129" s="8" t="s">
        <v>188</v>
      </c>
      <c r="C129" s="31">
        <v>2962.9</v>
      </c>
      <c r="D129" s="32">
        <v>2962.9</v>
      </c>
    </row>
    <row r="130" spans="1:4" s="17" customFormat="1" ht="33" x14ac:dyDescent="0.25">
      <c r="A130" s="18" t="s">
        <v>189</v>
      </c>
      <c r="B130" s="27" t="s">
        <v>190</v>
      </c>
      <c r="C130" s="33">
        <f>C131</f>
        <v>8697.2000000000007</v>
      </c>
      <c r="D130" s="34">
        <f>D131</f>
        <v>8697.2000000000007</v>
      </c>
    </row>
    <row r="131" spans="1:4" ht="41.25" customHeight="1" x14ac:dyDescent="0.25">
      <c r="A131" s="14" t="s">
        <v>191</v>
      </c>
      <c r="B131" s="8" t="s">
        <v>192</v>
      </c>
      <c r="C131" s="31">
        <v>8697.2000000000007</v>
      </c>
      <c r="D131" s="32">
        <v>8697.2000000000007</v>
      </c>
    </row>
    <row r="132" spans="1:4" s="17" customFormat="1" x14ac:dyDescent="0.25">
      <c r="A132" s="42" t="s">
        <v>193</v>
      </c>
      <c r="B132" s="42"/>
      <c r="C132" s="35">
        <f>C12+C112</f>
        <v>6879332.5999999996</v>
      </c>
      <c r="D132" s="36">
        <f>D12+D112</f>
        <v>6359917.1999999993</v>
      </c>
    </row>
  </sheetData>
  <mergeCells count="11">
    <mergeCell ref="A132:B132"/>
    <mergeCell ref="A7:D7"/>
    <mergeCell ref="A9:A10"/>
    <mergeCell ref="B9:B10"/>
    <mergeCell ref="C9:D9"/>
    <mergeCell ref="A13:B13"/>
    <mergeCell ref="A53:B53"/>
    <mergeCell ref="A20:A21"/>
    <mergeCell ref="B20:B21"/>
    <mergeCell ref="C20:C21"/>
    <mergeCell ref="D20:D21"/>
  </mergeCells>
  <hyperlinks>
    <hyperlink ref="A18" r:id="rId1" display="https://login.consultant.ru/link/?req=doc&amp;base=LAW&amp;n=463356&amp;dst=101491"/>
  </hyperlinks>
  <printOptions horizontalCentered="1"/>
  <pageMargins left="0.19685039370078741" right="0.19685039370078741" top="0.19685039370078741" bottom="0.19685039370078741" header="0.39370078740157483" footer="0.39370078740157483"/>
  <pageSetup paperSize="9" scale="60" firstPageNumber="15" fitToHeight="6" orientation="portrait" useFirstPageNumber="1" r:id="rId2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2026-2027</vt:lpstr>
      <vt:lpstr>'2026-2027'!Заголовки_для_печати</vt:lpstr>
      <vt:lpstr>'2026-2027'!Область_печати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Феденко Елена Васильевна</dc:creator>
  <cp:lastModifiedBy>Крыловская Ираида Александровна</cp:lastModifiedBy>
  <cp:lastPrinted>2024-11-08T11:50:08Z</cp:lastPrinted>
  <dcterms:created xsi:type="dcterms:W3CDTF">2021-10-23T07:51:56Z</dcterms:created>
  <dcterms:modified xsi:type="dcterms:W3CDTF">2024-11-11T11:23:17Z</dcterms:modified>
</cp:coreProperties>
</file>