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май 2018" sheetId="1" r:id="rId1"/>
  </sheets>
  <definedNames>
    <definedName name="_xlfn.IFERROR" hidden="1">#NAME?</definedName>
    <definedName name="_xlnm.Print_Titles" localSheetId="0">'май 2018'!$A:$A,'май 2018'!$5:$7</definedName>
    <definedName name="_xlnm.Print_Area" localSheetId="0">'май 2018'!$A$1:$AF$170</definedName>
  </definedNames>
  <calcPr fullCalcOnLoad="1"/>
</workbook>
</file>

<file path=xl/sharedStrings.xml><?xml version="1.0" encoding="utf-8"?>
<sst xmlns="http://schemas.openxmlformats.org/spreadsheetml/2006/main" count="217" uniqueCount="75">
  <si>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</si>
  <si>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</si>
  <si>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</si>
  <si>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</si>
  <si>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</si>
  <si>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</si>
  <si>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</si>
  <si>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</si>
  <si>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</si>
  <si>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</si>
  <si>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</si>
  <si>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</si>
  <si>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</si>
  <si>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</si>
  <si>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</si>
  <si>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</si>
  <si>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</si>
  <si>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</si>
  <si>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</si>
  <si>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</si>
  <si>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</si>
  <si>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</si>
  <si>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</si>
  <si>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</si>
  <si>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</si>
  <si>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</si>
  <si>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</si>
  <si>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</si>
  <si>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</si>
  <si>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</si>
  <si>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</si>
  <si>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1.1.2. Корректировка стратегии социально-экономического развития города когалыма до 2020 гола и на период до 2030 года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</si>
  <si>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</si>
  <si>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</si>
  <si>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3.1.1. Организация мониторинга деятельности субъектов малого и среднего предпринимательства</t>
  </si>
  <si>
    <t>3.1.2. Организация образовательных мероприятий для субъектов малого и среднего предпринимательства</t>
  </si>
  <si>
    <t xml:space="preserve">3.1.3. Организация мероприятий по популяризации и пропаганде предпринимательской деятельности 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</si>
  <si>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</si>
  <si>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</si>
  <si>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</si>
  <si>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3.2.1. Компенсация части затрат на аренду нежилых помещений</t>
  </si>
  <si>
    <t>3.2.2. Компенсация части затрат по предоставленным консалтинговым услугам</t>
  </si>
  <si>
    <t>3.2.3.  Компенсация части затрат, связанных со специальной оценкой условий труда</t>
  </si>
  <si>
    <t>3.2.4.  Компенсация части затрат по приобретению оборудования (основных средств) и лицензионных программных продуктов</t>
  </si>
  <si>
    <t xml:space="preserve">3.2.7. Компенсации части затрат, связанных с прохождением курсов повышения квалификации </t>
  </si>
  <si>
    <t>3.2.8. Грантовая поддержка на развитие предпринимательства</t>
  </si>
  <si>
    <t>3.3.Финансовая поддержка социального предпринимательства</t>
  </si>
  <si>
    <t>3.3.1.Компенсация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</si>
  <si>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3.3.3. Компенсация затрат по приобретению оборудования (основных средств) и лицензионных программных продуктов</t>
  </si>
  <si>
    <t>3.3.2. Компенсация арендных платежей за нежилые помещения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</si>
  <si>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</si>
  <si>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</si>
  <si>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3.4.1. Предоставление субсидий на создание и (или) обеспечение деятельности центров молодежного инновационного творсчества</t>
  </si>
  <si>
    <t>3.4.2. Компенсация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муниципального образования автономного округа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</si>
  <si>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</si>
  <si>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</si>
  <si>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</si>
  <si>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</si>
  <si>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</si>
  <si>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</si>
  <si>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</si>
  <si>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</si>
  <si>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</si>
  <si>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Освоение денежных средств по мероприятиям программы запланировано на 2-4 кварталы 2018 года.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</si>
  <si>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</si>
  <si>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год</t>
  </si>
  <si>
    <t>мес</t>
  </si>
  <si>
    <t>касса</t>
  </si>
  <si>
    <t>Ответственный за составление сетевого графика: 
Степаненко Н.А..  Тел.93-752</t>
  </si>
  <si>
    <t xml:space="preserve"> Начальник управления экономики ____________Е.Г.Загорская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</si>
  <si>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01.05.2018</t>
  </si>
  <si>
    <t>План на 01.06.2018</t>
  </si>
  <si>
    <t>Профинансировано на 01.06.2017</t>
  </si>
  <si>
    <t>Кассовый расход на 01.06.2017</t>
  </si>
  <si>
    <t>Всего МАУ "МФЦ г.Когалыма" за январь-май 2018 года было оказано 20 048  услуг, проведено 
5 029 консультаций.
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</si>
</sst>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Alignment="1">
      <alignment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 applyProtection="1">
      <alignment horizontal="center"/>
      <protection/>
    </xf>
    <xf numFmtId="176" fontId="5" fillId="31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0" applyNumberFormat="1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wrapText="1"/>
      <protection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4" fillId="0" borderId="10" xfId="6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10" borderId="10" xfId="0" applyFont="1" applyFill="1" applyBorder="1" applyAlignment="1" applyProtection="1">
      <alignment wrapText="1"/>
      <protection/>
    </xf>
    <xf numFmtId="176" fontId="4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vertical="center" wrapText="1"/>
    </xf>
    <xf numFmtId="176" fontId="4" fillId="10" borderId="0" xfId="0" applyNumberFormat="1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76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justify" wrapText="1"/>
    </xf>
    <xf numFmtId="176" fontId="5" fillId="10" borderId="1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vertical="center" wrapText="1"/>
    </xf>
    <xf numFmtId="176" fontId="5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left" wrapText="1"/>
    </xf>
    <xf numFmtId="0" fontId="2" fillId="31" borderId="0" xfId="0" applyFont="1" applyFill="1" applyAlignment="1">
      <alignment vertical="center" wrapText="1"/>
    </xf>
    <xf numFmtId="190" fontId="10" fillId="34" borderId="12" xfId="0" applyNumberFormat="1" applyFont="1" applyFill="1" applyBorder="1" applyAlignment="1">
      <alignment wrapText="1"/>
    </xf>
    <xf numFmtId="176" fontId="5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3"/>
  <sheetViews>
    <sheetView showGridLines="0" tabSelected="1" view="pageBreakPreview" zoomScale="57" zoomScaleNormal="55" zoomScaleSheetLayoutView="57" zoomScalePageLayoutView="0" workbookViewId="0" topLeftCell="A1">
      <pane xSplit="7" ySplit="7" topLeftCell="X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G1" sqref="AG1:AL16384"/>
    </sheetView>
  </sheetViews>
  <sheetFormatPr defaultColWidth="9.140625" defaultRowHeight="12.75"/>
  <cols>
    <col min="1" max="1" width="45.421875" style="4" customWidth="1"/>
    <col min="2" max="7" width="18.8515625" style="4" customWidth="1"/>
    <col min="8" max="8" width="21.421875" style="1" customWidth="1"/>
    <col min="9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5" customWidth="1"/>
    <col min="22" max="23" width="19.00390625" style="5" customWidth="1"/>
    <col min="24" max="25" width="18.28125" style="5" customWidth="1"/>
    <col min="26" max="27" width="19.421875" style="5" customWidth="1"/>
    <col min="28" max="29" width="17.57421875" style="5" customWidth="1"/>
    <col min="30" max="30" width="19.7109375" style="5" customWidth="1"/>
    <col min="31" max="31" width="18.7109375" style="32" customWidth="1"/>
    <col min="32" max="32" width="38.140625" style="1" customWidth="1"/>
    <col min="33" max="33" width="16.00390625" style="1" hidden="1" customWidth="1"/>
    <col min="34" max="34" width="14.8515625" style="1" hidden="1" customWidth="1"/>
    <col min="35" max="35" width="15.421875" style="1" hidden="1" customWidth="1"/>
    <col min="36" max="36" width="10.28125" style="1" hidden="1" customWidth="1"/>
    <col min="37" max="37" width="14.57421875" style="1" hidden="1" customWidth="1"/>
    <col min="38" max="38" width="0" style="1" hidden="1" customWidth="1"/>
    <col min="39" max="16384" width="9.140625" style="1" customWidth="1"/>
  </cols>
  <sheetData>
    <row r="1" spans="22:30" ht="32.25" customHeight="1">
      <c r="V1" s="17"/>
      <c r="W1" s="17"/>
      <c r="X1" s="73"/>
      <c r="Y1" s="73"/>
      <c r="Z1" s="73"/>
      <c r="AA1" s="73"/>
      <c r="AB1" s="73"/>
      <c r="AC1" s="73"/>
      <c r="AD1" s="73"/>
    </row>
    <row r="2" spans="1:30" ht="39.75" customHeight="1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4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20.25" customHeight="1">
      <c r="A4" s="18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79" t="s">
        <v>19</v>
      </c>
      <c r="AC4" s="79"/>
      <c r="AD4" s="80"/>
    </row>
    <row r="5" spans="1:32" s="7" customFormat="1" ht="18.75" customHeight="1">
      <c r="A5" s="77" t="s">
        <v>18</v>
      </c>
      <c r="B5" s="78" t="s">
        <v>55</v>
      </c>
      <c r="C5" s="83" t="s">
        <v>71</v>
      </c>
      <c r="D5" s="83" t="s">
        <v>72</v>
      </c>
      <c r="E5" s="83" t="s">
        <v>73</v>
      </c>
      <c r="F5" s="81" t="s">
        <v>56</v>
      </c>
      <c r="G5" s="82"/>
      <c r="H5" s="81" t="s">
        <v>0</v>
      </c>
      <c r="I5" s="82"/>
      <c r="J5" s="81" t="s">
        <v>1</v>
      </c>
      <c r="K5" s="82"/>
      <c r="L5" s="81" t="s">
        <v>2</v>
      </c>
      <c r="M5" s="82"/>
      <c r="N5" s="81" t="s">
        <v>3</v>
      </c>
      <c r="O5" s="82"/>
      <c r="P5" s="81" t="s">
        <v>4</v>
      </c>
      <c r="Q5" s="82"/>
      <c r="R5" s="81" t="s">
        <v>5</v>
      </c>
      <c r="S5" s="82"/>
      <c r="T5" s="81" t="s">
        <v>6</v>
      </c>
      <c r="U5" s="82"/>
      <c r="V5" s="81" t="s">
        <v>7</v>
      </c>
      <c r="W5" s="82"/>
      <c r="X5" s="81" t="s">
        <v>8</v>
      </c>
      <c r="Y5" s="82"/>
      <c r="Z5" s="81" t="s">
        <v>9</v>
      </c>
      <c r="AA5" s="82"/>
      <c r="AB5" s="81" t="s">
        <v>10</v>
      </c>
      <c r="AC5" s="82"/>
      <c r="AD5" s="81" t="s">
        <v>11</v>
      </c>
      <c r="AE5" s="82"/>
      <c r="AF5" s="85" t="s">
        <v>60</v>
      </c>
    </row>
    <row r="6" spans="1:32" s="9" customFormat="1" ht="93" customHeight="1">
      <c r="A6" s="77"/>
      <c r="B6" s="78"/>
      <c r="C6" s="84"/>
      <c r="D6" s="84"/>
      <c r="E6" s="84"/>
      <c r="F6" s="6" t="s">
        <v>57</v>
      </c>
      <c r="G6" s="6" t="s">
        <v>58</v>
      </c>
      <c r="H6" s="8" t="s">
        <v>12</v>
      </c>
      <c r="I6" s="8" t="s">
        <v>59</v>
      </c>
      <c r="J6" s="8" t="s">
        <v>12</v>
      </c>
      <c r="K6" s="8" t="s">
        <v>59</v>
      </c>
      <c r="L6" s="8" t="s">
        <v>12</v>
      </c>
      <c r="M6" s="8" t="s">
        <v>59</v>
      </c>
      <c r="N6" s="8" t="s">
        <v>12</v>
      </c>
      <c r="O6" s="8" t="s">
        <v>59</v>
      </c>
      <c r="P6" s="8" t="s">
        <v>12</v>
      </c>
      <c r="Q6" s="8" t="s">
        <v>59</v>
      </c>
      <c r="R6" s="8" t="s">
        <v>12</v>
      </c>
      <c r="S6" s="8" t="s">
        <v>59</v>
      </c>
      <c r="T6" s="8" t="s">
        <v>12</v>
      </c>
      <c r="U6" s="8" t="s">
        <v>59</v>
      </c>
      <c r="V6" s="8" t="s">
        <v>12</v>
      </c>
      <c r="W6" s="8" t="s">
        <v>59</v>
      </c>
      <c r="X6" s="8" t="s">
        <v>12</v>
      </c>
      <c r="Y6" s="8" t="s">
        <v>59</v>
      </c>
      <c r="Z6" s="8" t="s">
        <v>12</v>
      </c>
      <c r="AA6" s="8" t="s">
        <v>59</v>
      </c>
      <c r="AB6" s="8" t="s">
        <v>12</v>
      </c>
      <c r="AC6" s="8" t="s">
        <v>59</v>
      </c>
      <c r="AD6" s="8" t="s">
        <v>12</v>
      </c>
      <c r="AE6" s="8" t="s">
        <v>59</v>
      </c>
      <c r="AF6" s="86"/>
    </row>
    <row r="7" spans="1:35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50">
        <v>31</v>
      </c>
      <c r="AF7" s="87"/>
      <c r="AG7" s="11" t="s">
        <v>65</v>
      </c>
      <c r="AH7" s="11" t="s">
        <v>66</v>
      </c>
      <c r="AI7" s="11" t="s">
        <v>67</v>
      </c>
    </row>
    <row r="8" spans="1:32" s="13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44"/>
      <c r="AF8" s="46"/>
    </row>
    <row r="9" spans="1:35" s="56" customFormat="1" ht="80.25" customHeight="1">
      <c r="A9" s="52" t="s">
        <v>20</v>
      </c>
      <c r="B9" s="53">
        <f>B11</f>
        <v>35924.694</v>
      </c>
      <c r="C9" s="53">
        <f>C11</f>
        <v>15956.83</v>
      </c>
      <c r="D9" s="53">
        <f>D11</f>
        <v>14303.273000000001</v>
      </c>
      <c r="E9" s="53">
        <f>E11</f>
        <v>14303.273000000001</v>
      </c>
      <c r="F9" s="53">
        <f>E9/B9*100</f>
        <v>39.81459939505678</v>
      </c>
      <c r="G9" s="53">
        <f>E9/C9*100</f>
        <v>89.6373089141139</v>
      </c>
      <c r="H9" s="53">
        <f aca="true" t="shared" si="0" ref="H9:M9">H11</f>
        <v>6659.546</v>
      </c>
      <c r="I9" s="53">
        <f t="shared" si="0"/>
        <v>4858.02</v>
      </c>
      <c r="J9" s="53">
        <f t="shared" si="0"/>
        <v>2830.85</v>
      </c>
      <c r="K9" s="53">
        <f t="shared" si="0"/>
        <v>2744.38</v>
      </c>
      <c r="L9" s="53">
        <f t="shared" si="0"/>
        <v>1058.9070000000002</v>
      </c>
      <c r="M9" s="53">
        <f t="shared" si="0"/>
        <v>1610.595</v>
      </c>
      <c r="N9" s="53">
        <f aca="true" t="shared" si="1" ref="N9:AE9">N11</f>
        <v>2789.35</v>
      </c>
      <c r="O9" s="53">
        <f t="shared" si="1"/>
        <v>2445.3720000000003</v>
      </c>
      <c r="P9" s="53">
        <f t="shared" si="1"/>
        <v>2618.177</v>
      </c>
      <c r="Q9" s="53">
        <f t="shared" si="1"/>
        <v>2644.906</v>
      </c>
      <c r="R9" s="53">
        <f t="shared" si="1"/>
        <v>2408.356</v>
      </c>
      <c r="S9" s="53">
        <f t="shared" si="1"/>
        <v>0</v>
      </c>
      <c r="T9" s="53">
        <f t="shared" si="1"/>
        <v>4218.92</v>
      </c>
      <c r="U9" s="53">
        <f t="shared" si="1"/>
        <v>0</v>
      </c>
      <c r="V9" s="53">
        <f t="shared" si="1"/>
        <v>2463.46</v>
      </c>
      <c r="W9" s="53">
        <f t="shared" si="1"/>
        <v>0</v>
      </c>
      <c r="X9" s="53">
        <f t="shared" si="1"/>
        <v>1141.798</v>
      </c>
      <c r="Y9" s="53">
        <f t="shared" si="1"/>
        <v>0</v>
      </c>
      <c r="Z9" s="53">
        <f t="shared" si="1"/>
        <v>2507.56</v>
      </c>
      <c r="AA9" s="53">
        <f t="shared" si="1"/>
        <v>0</v>
      </c>
      <c r="AB9" s="53">
        <f t="shared" si="1"/>
        <v>1444.5800000000002</v>
      </c>
      <c r="AC9" s="53">
        <f t="shared" si="1"/>
        <v>0</v>
      </c>
      <c r="AD9" s="53">
        <f t="shared" si="1"/>
        <v>5783.19</v>
      </c>
      <c r="AE9" s="53">
        <f t="shared" si="1"/>
        <v>0</v>
      </c>
      <c r="AF9" s="54"/>
      <c r="AG9" s="55">
        <f>H9+J9+L9+N9+P9+R9+T9+V9+X9+Z9+AB9+AD9</f>
        <v>35924.694</v>
      </c>
      <c r="AH9" s="55">
        <f>H9+J9+L9+N9+P9</f>
        <v>15956.83</v>
      </c>
      <c r="AI9" s="55">
        <f>I9+K9+M9+O9+Q9+S9+U9+W9+Y9+AA9+AC9+AE9</f>
        <v>14303.273000000001</v>
      </c>
    </row>
    <row r="10" spans="1:35" s="14" customFormat="1" ht="102" customHeight="1">
      <c r="A10" s="35" t="s">
        <v>29</v>
      </c>
      <c r="B10" s="28">
        <f>B11</f>
        <v>35924.694</v>
      </c>
      <c r="C10" s="28">
        <f>C11</f>
        <v>15956.83</v>
      </c>
      <c r="D10" s="28">
        <f>D11</f>
        <v>14303.273000000001</v>
      </c>
      <c r="E10" s="28">
        <f>E11</f>
        <v>14303.273000000001</v>
      </c>
      <c r="F10" s="28">
        <f aca="true" t="shared" si="2" ref="F10:F73">E10/B10*100</f>
        <v>39.81459939505678</v>
      </c>
      <c r="G10" s="28">
        <f>E10/C10*100</f>
        <v>89.6373089141139</v>
      </c>
      <c r="H10" s="28">
        <f>H11</f>
        <v>6659.546</v>
      </c>
      <c r="I10" s="28">
        <f>I11</f>
        <v>4858.02</v>
      </c>
      <c r="J10" s="28">
        <f aca="true" t="shared" si="3" ref="J10:AE10">J11</f>
        <v>2830.85</v>
      </c>
      <c r="K10" s="28">
        <f t="shared" si="3"/>
        <v>2744.38</v>
      </c>
      <c r="L10" s="28">
        <f t="shared" si="3"/>
        <v>1058.9070000000002</v>
      </c>
      <c r="M10" s="28">
        <f t="shared" si="3"/>
        <v>1610.595</v>
      </c>
      <c r="N10" s="28">
        <f t="shared" si="3"/>
        <v>2789.35</v>
      </c>
      <c r="O10" s="28">
        <f t="shared" si="3"/>
        <v>2445.3720000000003</v>
      </c>
      <c r="P10" s="28">
        <f t="shared" si="3"/>
        <v>2618.177</v>
      </c>
      <c r="Q10" s="28">
        <f t="shared" si="3"/>
        <v>2644.906</v>
      </c>
      <c r="R10" s="28">
        <f t="shared" si="3"/>
        <v>2408.356</v>
      </c>
      <c r="S10" s="28">
        <f t="shared" si="3"/>
        <v>0</v>
      </c>
      <c r="T10" s="28">
        <f t="shared" si="3"/>
        <v>4218.92</v>
      </c>
      <c r="U10" s="28">
        <f t="shared" si="3"/>
        <v>0</v>
      </c>
      <c r="V10" s="28">
        <f t="shared" si="3"/>
        <v>2463.46</v>
      </c>
      <c r="W10" s="28">
        <f t="shared" si="3"/>
        <v>0</v>
      </c>
      <c r="X10" s="28">
        <f t="shared" si="3"/>
        <v>1141.798</v>
      </c>
      <c r="Y10" s="28">
        <f t="shared" si="3"/>
        <v>0</v>
      </c>
      <c r="Z10" s="28">
        <f t="shared" si="3"/>
        <v>2507.56</v>
      </c>
      <c r="AA10" s="28">
        <f t="shared" si="3"/>
        <v>0</v>
      </c>
      <c r="AB10" s="28">
        <f t="shared" si="3"/>
        <v>1444.5800000000002</v>
      </c>
      <c r="AC10" s="28">
        <f t="shared" si="3"/>
        <v>0</v>
      </c>
      <c r="AD10" s="28">
        <f t="shared" si="3"/>
        <v>5783.19</v>
      </c>
      <c r="AE10" s="28">
        <f t="shared" si="3"/>
        <v>0</v>
      </c>
      <c r="AF10" s="48"/>
      <c r="AG10" s="51">
        <f aca="true" t="shared" si="4" ref="AG10:AG73">H10+J10+L10+N10+P10+R10+T10+V10+X10+Z10+AB10+AD10</f>
        <v>35924.694</v>
      </c>
      <c r="AH10" s="55">
        <f aca="true" t="shared" si="5" ref="AH10:AH73">H10+J10+L10+N10+P10</f>
        <v>15956.83</v>
      </c>
      <c r="AI10" s="55">
        <f aca="true" t="shared" si="6" ref="AI10:AI73">I10+K10+M10+O10+Q10+S10+U10+W10+Y10+AA10+AC10+AE10</f>
        <v>14303.273000000001</v>
      </c>
    </row>
    <row r="11" spans="1:35" s="43" customFormat="1" ht="18.75">
      <c r="A11" s="36" t="s">
        <v>17</v>
      </c>
      <c r="B11" s="29">
        <f>B13</f>
        <v>35924.694</v>
      </c>
      <c r="C11" s="29">
        <f>C13</f>
        <v>15956.83</v>
      </c>
      <c r="D11" s="29">
        <f>D13</f>
        <v>14303.273000000001</v>
      </c>
      <c r="E11" s="29">
        <f>E13</f>
        <v>14303.273000000001</v>
      </c>
      <c r="F11" s="29">
        <f>E11/B11*100</f>
        <v>39.81459939505678</v>
      </c>
      <c r="G11" s="29">
        <f>E11/C11*100</f>
        <v>89.6373089141139</v>
      </c>
      <c r="H11" s="29">
        <f aca="true" t="shared" si="7" ref="H11:M11">H13</f>
        <v>6659.546</v>
      </c>
      <c r="I11" s="29">
        <f t="shared" si="7"/>
        <v>4858.02</v>
      </c>
      <c r="J11" s="29">
        <f t="shared" si="7"/>
        <v>2830.85</v>
      </c>
      <c r="K11" s="29">
        <f t="shared" si="7"/>
        <v>2744.38</v>
      </c>
      <c r="L11" s="29">
        <f t="shared" si="7"/>
        <v>1058.9070000000002</v>
      </c>
      <c r="M11" s="29">
        <f t="shared" si="7"/>
        <v>1610.595</v>
      </c>
      <c r="N11" s="29">
        <f aca="true" t="shared" si="8" ref="N11:AE11">N13</f>
        <v>2789.35</v>
      </c>
      <c r="O11" s="29">
        <f t="shared" si="8"/>
        <v>2445.3720000000003</v>
      </c>
      <c r="P11" s="29">
        <f t="shared" si="8"/>
        <v>2618.177</v>
      </c>
      <c r="Q11" s="29">
        <f t="shared" si="8"/>
        <v>2644.906</v>
      </c>
      <c r="R11" s="29">
        <f t="shared" si="8"/>
        <v>2408.356</v>
      </c>
      <c r="S11" s="29">
        <f t="shared" si="8"/>
        <v>0</v>
      </c>
      <c r="T11" s="29">
        <f t="shared" si="8"/>
        <v>4218.92</v>
      </c>
      <c r="U11" s="29">
        <f t="shared" si="8"/>
        <v>0</v>
      </c>
      <c r="V11" s="29">
        <f t="shared" si="8"/>
        <v>2463.46</v>
      </c>
      <c r="W11" s="29">
        <f t="shared" si="8"/>
        <v>0</v>
      </c>
      <c r="X11" s="29">
        <f t="shared" si="8"/>
        <v>1141.798</v>
      </c>
      <c r="Y11" s="29">
        <f t="shared" si="8"/>
        <v>0</v>
      </c>
      <c r="Z11" s="29">
        <f t="shared" si="8"/>
        <v>2507.56</v>
      </c>
      <c r="AA11" s="29">
        <f t="shared" si="8"/>
        <v>0</v>
      </c>
      <c r="AB11" s="29">
        <f t="shared" si="8"/>
        <v>1444.5800000000002</v>
      </c>
      <c r="AC11" s="29">
        <f t="shared" si="8"/>
        <v>0</v>
      </c>
      <c r="AD11" s="29">
        <f t="shared" si="8"/>
        <v>5783.19</v>
      </c>
      <c r="AE11" s="29">
        <f t="shared" si="8"/>
        <v>0</v>
      </c>
      <c r="AF11" s="48"/>
      <c r="AG11" s="51">
        <f t="shared" si="4"/>
        <v>35924.694</v>
      </c>
      <c r="AH11" s="55">
        <f t="shared" si="5"/>
        <v>15956.83</v>
      </c>
      <c r="AI11" s="55">
        <f t="shared" si="6"/>
        <v>14303.273000000001</v>
      </c>
    </row>
    <row r="12" spans="1:35" s="43" customFormat="1" ht="18.75" hidden="1">
      <c r="A12" s="37" t="s">
        <v>13</v>
      </c>
      <c r="B12" s="29"/>
      <c r="C12" s="29"/>
      <c r="D12" s="29"/>
      <c r="E12" s="29"/>
      <c r="F12" s="29" t="e">
        <f t="shared" si="2"/>
        <v>#DIV/0!</v>
      </c>
      <c r="G12" s="29" t="e">
        <f>E12/C12*100</f>
        <v>#DIV/0!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8"/>
      <c r="AG12" s="51">
        <f t="shared" si="4"/>
        <v>0</v>
      </c>
      <c r="AH12" s="55">
        <f t="shared" si="5"/>
        <v>0</v>
      </c>
      <c r="AI12" s="55">
        <f t="shared" si="6"/>
        <v>0</v>
      </c>
    </row>
    <row r="13" spans="1:35" s="43" customFormat="1" ht="18.75">
      <c r="A13" s="37" t="s">
        <v>14</v>
      </c>
      <c r="B13" s="30">
        <f>B16+B21+B27</f>
        <v>35924.694</v>
      </c>
      <c r="C13" s="30">
        <f>C16+C21+C27</f>
        <v>15956.83</v>
      </c>
      <c r="D13" s="30">
        <f>D16+D21+D27</f>
        <v>14303.273000000001</v>
      </c>
      <c r="E13" s="30">
        <f>E16+E21+E27</f>
        <v>14303.273000000001</v>
      </c>
      <c r="F13" s="30">
        <f t="shared" si="2"/>
        <v>39.81459939505678</v>
      </c>
      <c r="G13" s="30">
        <f>E13/C13*100</f>
        <v>89.6373089141139</v>
      </c>
      <c r="H13" s="30">
        <f aca="true" t="shared" si="9" ref="H13:M13">H16+H21+H27</f>
        <v>6659.546</v>
      </c>
      <c r="I13" s="30">
        <f t="shared" si="9"/>
        <v>4858.02</v>
      </c>
      <c r="J13" s="30">
        <f t="shared" si="9"/>
        <v>2830.85</v>
      </c>
      <c r="K13" s="30">
        <f t="shared" si="9"/>
        <v>2744.38</v>
      </c>
      <c r="L13" s="30">
        <f t="shared" si="9"/>
        <v>1058.9070000000002</v>
      </c>
      <c r="M13" s="30">
        <f t="shared" si="9"/>
        <v>1610.595</v>
      </c>
      <c r="N13" s="30">
        <f aca="true" t="shared" si="10" ref="N13:AE13">N16+N21+N27</f>
        <v>2789.35</v>
      </c>
      <c r="O13" s="30">
        <f t="shared" si="10"/>
        <v>2445.3720000000003</v>
      </c>
      <c r="P13" s="30">
        <f t="shared" si="10"/>
        <v>2618.177</v>
      </c>
      <c r="Q13" s="30">
        <f t="shared" si="10"/>
        <v>2644.906</v>
      </c>
      <c r="R13" s="30">
        <f t="shared" si="10"/>
        <v>2408.356</v>
      </c>
      <c r="S13" s="30">
        <f t="shared" si="10"/>
        <v>0</v>
      </c>
      <c r="T13" s="30">
        <f t="shared" si="10"/>
        <v>4218.92</v>
      </c>
      <c r="U13" s="30">
        <f t="shared" si="10"/>
        <v>0</v>
      </c>
      <c r="V13" s="30">
        <f t="shared" si="10"/>
        <v>2463.46</v>
      </c>
      <c r="W13" s="30">
        <f t="shared" si="10"/>
        <v>0</v>
      </c>
      <c r="X13" s="30">
        <f t="shared" si="10"/>
        <v>1141.798</v>
      </c>
      <c r="Y13" s="30">
        <f t="shared" si="10"/>
        <v>0</v>
      </c>
      <c r="Z13" s="30">
        <f t="shared" si="10"/>
        <v>2507.56</v>
      </c>
      <c r="AA13" s="30">
        <f t="shared" si="10"/>
        <v>0</v>
      </c>
      <c r="AB13" s="30">
        <f t="shared" si="10"/>
        <v>1444.5800000000002</v>
      </c>
      <c r="AC13" s="30">
        <f t="shared" si="10"/>
        <v>0</v>
      </c>
      <c r="AD13" s="30">
        <f t="shared" si="10"/>
        <v>5783.19</v>
      </c>
      <c r="AE13" s="30">
        <f t="shared" si="10"/>
        <v>0</v>
      </c>
      <c r="AF13" s="48"/>
      <c r="AG13" s="51">
        <f t="shared" si="4"/>
        <v>35924.694</v>
      </c>
      <c r="AH13" s="55">
        <f t="shared" si="5"/>
        <v>15956.83</v>
      </c>
      <c r="AI13" s="55">
        <f t="shared" si="6"/>
        <v>14303.273000000001</v>
      </c>
    </row>
    <row r="14" spans="1:37" s="14" customFormat="1" ht="78" customHeight="1">
      <c r="A14" s="41" t="s">
        <v>21</v>
      </c>
      <c r="B14" s="24">
        <f>B15</f>
        <v>21.996999999999996</v>
      </c>
      <c r="C14" s="24">
        <f>C15</f>
        <v>2.797</v>
      </c>
      <c r="D14" s="24">
        <f aca="true" t="shared" si="11" ref="C14:E15">D15</f>
        <v>2.773</v>
      </c>
      <c r="E14" s="24">
        <f t="shared" si="11"/>
        <v>2.773</v>
      </c>
      <c r="F14" s="24">
        <f t="shared" si="2"/>
        <v>12.606264490612359</v>
      </c>
      <c r="G14" s="24">
        <f>_xlfn.IFERROR(E14/C14*100,0)</f>
        <v>99.1419377904898</v>
      </c>
      <c r="H14" s="24">
        <f aca="true" t="shared" si="12" ref="H14:AE14">H15</f>
        <v>0</v>
      </c>
      <c r="I14" s="24">
        <f t="shared" si="12"/>
        <v>0</v>
      </c>
      <c r="J14" s="24">
        <f t="shared" si="12"/>
        <v>0</v>
      </c>
      <c r="K14" s="24">
        <f t="shared" si="12"/>
        <v>0</v>
      </c>
      <c r="L14" s="24">
        <f t="shared" si="12"/>
        <v>0.4</v>
      </c>
      <c r="M14" s="24">
        <f t="shared" si="12"/>
        <v>0</v>
      </c>
      <c r="N14" s="24">
        <f t="shared" si="12"/>
        <v>1.6</v>
      </c>
      <c r="O14" s="24">
        <f t="shared" si="12"/>
        <v>1.976</v>
      </c>
      <c r="P14" s="24">
        <f t="shared" si="12"/>
        <v>0.797</v>
      </c>
      <c r="Q14" s="24">
        <f t="shared" si="12"/>
        <v>0.797</v>
      </c>
      <c r="R14" s="24">
        <f t="shared" si="12"/>
        <v>1.9</v>
      </c>
      <c r="S14" s="24">
        <f t="shared" si="12"/>
        <v>0</v>
      </c>
      <c r="T14" s="24">
        <f t="shared" si="12"/>
        <v>1.8</v>
      </c>
      <c r="U14" s="24">
        <f t="shared" si="12"/>
        <v>0</v>
      </c>
      <c r="V14" s="24">
        <f t="shared" si="12"/>
        <v>2.6</v>
      </c>
      <c r="W14" s="24">
        <f t="shared" si="12"/>
        <v>0</v>
      </c>
      <c r="X14" s="24">
        <f t="shared" si="12"/>
        <v>2.3</v>
      </c>
      <c r="Y14" s="24">
        <f t="shared" si="12"/>
        <v>0</v>
      </c>
      <c r="Z14" s="24">
        <f t="shared" si="12"/>
        <v>0.5</v>
      </c>
      <c r="AA14" s="24">
        <f t="shared" si="12"/>
        <v>0</v>
      </c>
      <c r="AB14" s="24">
        <f t="shared" si="12"/>
        <v>4.9</v>
      </c>
      <c r="AC14" s="24">
        <f t="shared" si="12"/>
        <v>0</v>
      </c>
      <c r="AD14" s="24">
        <f t="shared" si="12"/>
        <v>5.2</v>
      </c>
      <c r="AE14" s="24">
        <f t="shared" si="12"/>
        <v>0</v>
      </c>
      <c r="AF14" s="47" t="s">
        <v>62</v>
      </c>
      <c r="AG14" s="51">
        <f t="shared" si="4"/>
        <v>21.996999999999996</v>
      </c>
      <c r="AH14" s="55">
        <f t="shared" si="5"/>
        <v>2.797</v>
      </c>
      <c r="AI14" s="55">
        <f t="shared" si="6"/>
        <v>2.773</v>
      </c>
      <c r="AK14" s="72">
        <f>E14-C14</f>
        <v>-0.02400000000000002</v>
      </c>
    </row>
    <row r="15" spans="1:37" s="14" customFormat="1" ht="18.75">
      <c r="A15" s="3" t="s">
        <v>17</v>
      </c>
      <c r="B15" s="27">
        <f>B16</f>
        <v>21.996999999999996</v>
      </c>
      <c r="C15" s="27">
        <f t="shared" si="11"/>
        <v>2.797</v>
      </c>
      <c r="D15" s="27">
        <f t="shared" si="11"/>
        <v>2.773</v>
      </c>
      <c r="E15" s="27">
        <f t="shared" si="11"/>
        <v>2.773</v>
      </c>
      <c r="F15" s="27">
        <f t="shared" si="2"/>
        <v>12.606264490612359</v>
      </c>
      <c r="G15" s="24">
        <f aca="true" t="shared" si="13" ref="G15:G23">_xlfn.IFERROR(E15/C15*100,0)</f>
        <v>99.1419377904898</v>
      </c>
      <c r="H15" s="27">
        <f aca="true" t="shared" si="14" ref="H15:AD15">H16</f>
        <v>0</v>
      </c>
      <c r="I15" s="27">
        <f t="shared" si="14"/>
        <v>0</v>
      </c>
      <c r="J15" s="27">
        <f t="shared" si="14"/>
        <v>0</v>
      </c>
      <c r="K15" s="27">
        <f t="shared" si="14"/>
        <v>0</v>
      </c>
      <c r="L15" s="27">
        <f t="shared" si="14"/>
        <v>0.4</v>
      </c>
      <c r="M15" s="27">
        <f t="shared" si="14"/>
        <v>0</v>
      </c>
      <c r="N15" s="27">
        <f t="shared" si="14"/>
        <v>1.6</v>
      </c>
      <c r="O15" s="27">
        <f t="shared" si="14"/>
        <v>1.976</v>
      </c>
      <c r="P15" s="27">
        <f t="shared" si="14"/>
        <v>0.797</v>
      </c>
      <c r="Q15" s="27">
        <f t="shared" si="14"/>
        <v>0.797</v>
      </c>
      <c r="R15" s="27">
        <f t="shared" si="14"/>
        <v>1.9</v>
      </c>
      <c r="S15" s="27">
        <f t="shared" si="14"/>
        <v>0</v>
      </c>
      <c r="T15" s="27">
        <f t="shared" si="14"/>
        <v>1.8</v>
      </c>
      <c r="U15" s="27">
        <f t="shared" si="14"/>
        <v>0</v>
      </c>
      <c r="V15" s="27">
        <f t="shared" si="14"/>
        <v>2.6</v>
      </c>
      <c r="W15" s="27">
        <f t="shared" si="14"/>
        <v>0</v>
      </c>
      <c r="X15" s="27">
        <f t="shared" si="14"/>
        <v>2.3</v>
      </c>
      <c r="Y15" s="27">
        <f t="shared" si="14"/>
        <v>0</v>
      </c>
      <c r="Z15" s="27">
        <f t="shared" si="14"/>
        <v>0.5</v>
      </c>
      <c r="AA15" s="27">
        <f t="shared" si="14"/>
        <v>0</v>
      </c>
      <c r="AB15" s="27">
        <f t="shared" si="14"/>
        <v>4.9</v>
      </c>
      <c r="AC15" s="27">
        <f t="shared" si="14"/>
        <v>0</v>
      </c>
      <c r="AD15" s="27">
        <f t="shared" si="14"/>
        <v>5.2</v>
      </c>
      <c r="AE15" s="24">
        <v>0</v>
      </c>
      <c r="AF15" s="47"/>
      <c r="AG15" s="51">
        <f t="shared" si="4"/>
        <v>21.996999999999996</v>
      </c>
      <c r="AH15" s="55">
        <f t="shared" si="5"/>
        <v>2.797</v>
      </c>
      <c r="AI15" s="55">
        <f t="shared" si="6"/>
        <v>2.773</v>
      </c>
      <c r="AK15" s="72">
        <f aca="true" t="shared" si="15" ref="AK15:AK78">E15-C15</f>
        <v>-0.02400000000000002</v>
      </c>
    </row>
    <row r="16" spans="1:37" s="13" customFormat="1" ht="18.75">
      <c r="A16" s="2" t="s">
        <v>14</v>
      </c>
      <c r="B16" s="38">
        <f>H16+J16+L16+N16+P16+R16+T16+V16+X16+Z16+AB16+AD16</f>
        <v>21.996999999999996</v>
      </c>
      <c r="C16" s="38">
        <f>H16+J16+L16+N16+P16</f>
        <v>2.797</v>
      </c>
      <c r="D16" s="38">
        <f>E16</f>
        <v>2.773</v>
      </c>
      <c r="E16" s="38">
        <f>I16+K16+M16+O16+Q16+S16+U16+W16+Y16+AA16+AC16+AE16</f>
        <v>2.773</v>
      </c>
      <c r="F16" s="38">
        <f>E16/B16*100</f>
        <v>12.606264490612359</v>
      </c>
      <c r="G16" s="38">
        <f t="shared" si="13"/>
        <v>99.1419377904898</v>
      </c>
      <c r="H16" s="38">
        <v>0</v>
      </c>
      <c r="I16" s="38">
        <v>0</v>
      </c>
      <c r="J16" s="38">
        <v>0</v>
      </c>
      <c r="K16" s="38">
        <v>0</v>
      </c>
      <c r="L16" s="38">
        <v>0.4</v>
      </c>
      <c r="M16" s="38">
        <v>0</v>
      </c>
      <c r="N16" s="38">
        <v>1.6</v>
      </c>
      <c r="O16" s="38">
        <v>1.976</v>
      </c>
      <c r="P16" s="38">
        <v>0.797</v>
      </c>
      <c r="Q16" s="38">
        <v>0.797</v>
      </c>
      <c r="R16" s="38">
        <v>1.9</v>
      </c>
      <c r="S16" s="38">
        <v>0</v>
      </c>
      <c r="T16" s="38">
        <v>1.8</v>
      </c>
      <c r="U16" s="38">
        <v>0</v>
      </c>
      <c r="V16" s="38">
        <v>2.6</v>
      </c>
      <c r="W16" s="38">
        <v>0</v>
      </c>
      <c r="X16" s="38">
        <v>2.3</v>
      </c>
      <c r="Y16" s="38">
        <v>0</v>
      </c>
      <c r="Z16" s="38">
        <v>0.5</v>
      </c>
      <c r="AA16" s="38">
        <v>0</v>
      </c>
      <c r="AB16" s="38">
        <v>4.9</v>
      </c>
      <c r="AC16" s="38">
        <v>0</v>
      </c>
      <c r="AD16" s="38">
        <v>5.2</v>
      </c>
      <c r="AE16" s="38">
        <v>0</v>
      </c>
      <c r="AF16" s="46"/>
      <c r="AG16" s="61">
        <f t="shared" si="4"/>
        <v>21.996999999999996</v>
      </c>
      <c r="AH16" s="55">
        <f t="shared" si="5"/>
        <v>2.797</v>
      </c>
      <c r="AI16" s="55">
        <f t="shared" si="6"/>
        <v>2.773</v>
      </c>
      <c r="AK16" s="72">
        <f t="shared" si="15"/>
        <v>-0.02400000000000002</v>
      </c>
    </row>
    <row r="17" spans="1:37" s="14" customFormat="1" ht="18.75" hidden="1">
      <c r="A17" s="2" t="s">
        <v>13</v>
      </c>
      <c r="B17" s="25"/>
      <c r="C17" s="25"/>
      <c r="D17" s="25"/>
      <c r="E17" s="25"/>
      <c r="F17" s="25" t="e">
        <f t="shared" si="2"/>
        <v>#DIV/0!</v>
      </c>
      <c r="G17" s="24">
        <f t="shared" si="13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5"/>
      <c r="AF17" s="47"/>
      <c r="AG17" s="51">
        <f t="shared" si="4"/>
        <v>0</v>
      </c>
      <c r="AH17" s="55">
        <f t="shared" si="5"/>
        <v>0</v>
      </c>
      <c r="AI17" s="55">
        <f t="shared" si="6"/>
        <v>0</v>
      </c>
      <c r="AK17" s="72">
        <f t="shared" si="15"/>
        <v>0</v>
      </c>
    </row>
    <row r="18" spans="1:37" s="14" customFormat="1" ht="84" customHeight="1">
      <c r="A18" s="41" t="s">
        <v>31</v>
      </c>
      <c r="B18" s="24">
        <f>B19</f>
        <v>2866.7</v>
      </c>
      <c r="C18" s="24">
        <f>C19</f>
        <v>0</v>
      </c>
      <c r="D18" s="24">
        <f>D19</f>
        <v>0</v>
      </c>
      <c r="E18" s="24">
        <f>E19</f>
        <v>0</v>
      </c>
      <c r="F18" s="24">
        <f t="shared" si="2"/>
        <v>0</v>
      </c>
      <c r="G18" s="24">
        <f t="shared" si="13"/>
        <v>0</v>
      </c>
      <c r="H18" s="24">
        <f aca="true" t="shared" si="16" ref="H18:AE18">H19</f>
        <v>0</v>
      </c>
      <c r="I18" s="24">
        <f t="shared" si="16"/>
        <v>0</v>
      </c>
      <c r="J18" s="24">
        <f t="shared" si="16"/>
        <v>0</v>
      </c>
      <c r="K18" s="24">
        <f t="shared" si="16"/>
        <v>0</v>
      </c>
      <c r="L18" s="24">
        <f t="shared" si="16"/>
        <v>0</v>
      </c>
      <c r="M18" s="24">
        <f t="shared" si="16"/>
        <v>0</v>
      </c>
      <c r="N18" s="24">
        <f t="shared" si="16"/>
        <v>0</v>
      </c>
      <c r="O18" s="24">
        <f t="shared" si="16"/>
        <v>0</v>
      </c>
      <c r="P18" s="24">
        <f t="shared" si="16"/>
        <v>0</v>
      </c>
      <c r="Q18" s="24">
        <f t="shared" si="16"/>
        <v>0</v>
      </c>
      <c r="R18" s="24">
        <f t="shared" si="16"/>
        <v>0</v>
      </c>
      <c r="S18" s="24">
        <f t="shared" si="16"/>
        <v>0</v>
      </c>
      <c r="T18" s="24">
        <f t="shared" si="16"/>
        <v>0</v>
      </c>
      <c r="U18" s="24">
        <f t="shared" si="16"/>
        <v>0</v>
      </c>
      <c r="V18" s="24">
        <f t="shared" si="16"/>
        <v>0</v>
      </c>
      <c r="W18" s="24">
        <f t="shared" si="16"/>
        <v>0</v>
      </c>
      <c r="X18" s="24">
        <f t="shared" si="16"/>
        <v>0</v>
      </c>
      <c r="Y18" s="24">
        <f t="shared" si="16"/>
        <v>0</v>
      </c>
      <c r="Z18" s="24">
        <f t="shared" si="16"/>
        <v>0</v>
      </c>
      <c r="AA18" s="24">
        <f t="shared" si="16"/>
        <v>0</v>
      </c>
      <c r="AB18" s="24">
        <f t="shared" si="16"/>
        <v>0</v>
      </c>
      <c r="AC18" s="24">
        <f t="shared" si="16"/>
        <v>0</v>
      </c>
      <c r="AD18" s="24">
        <f t="shared" si="16"/>
        <v>2866.7</v>
      </c>
      <c r="AE18" s="24">
        <f t="shared" si="16"/>
        <v>0</v>
      </c>
      <c r="AF18" s="47"/>
      <c r="AG18" s="51">
        <f t="shared" si="4"/>
        <v>2866.7</v>
      </c>
      <c r="AH18" s="55">
        <f t="shared" si="5"/>
        <v>0</v>
      </c>
      <c r="AI18" s="55">
        <f t="shared" si="6"/>
        <v>0</v>
      </c>
      <c r="AK18" s="72">
        <f t="shared" si="15"/>
        <v>0</v>
      </c>
    </row>
    <row r="19" spans="1:37" s="14" customFormat="1" ht="18.75">
      <c r="A19" s="3" t="s">
        <v>17</v>
      </c>
      <c r="B19" s="27">
        <f>B21</f>
        <v>2866.7</v>
      </c>
      <c r="C19" s="27">
        <f>C21</f>
        <v>0</v>
      </c>
      <c r="D19" s="27">
        <f>D21</f>
        <v>0</v>
      </c>
      <c r="E19" s="27">
        <f>E21</f>
        <v>0</v>
      </c>
      <c r="F19" s="27">
        <f t="shared" si="2"/>
        <v>0</v>
      </c>
      <c r="G19" s="24">
        <f t="shared" si="13"/>
        <v>0</v>
      </c>
      <c r="H19" s="27">
        <f>H21</f>
        <v>0</v>
      </c>
      <c r="I19" s="27">
        <f aca="true" t="shared" si="17" ref="I19:AD19">I21</f>
        <v>0</v>
      </c>
      <c r="J19" s="27">
        <f t="shared" si="17"/>
        <v>0</v>
      </c>
      <c r="K19" s="27">
        <f t="shared" si="17"/>
        <v>0</v>
      </c>
      <c r="L19" s="27">
        <f t="shared" si="17"/>
        <v>0</v>
      </c>
      <c r="M19" s="27">
        <f t="shared" si="17"/>
        <v>0</v>
      </c>
      <c r="N19" s="27">
        <f t="shared" si="17"/>
        <v>0</v>
      </c>
      <c r="O19" s="27">
        <f t="shared" si="17"/>
        <v>0</v>
      </c>
      <c r="P19" s="27">
        <f t="shared" si="17"/>
        <v>0</v>
      </c>
      <c r="Q19" s="27">
        <f t="shared" si="17"/>
        <v>0</v>
      </c>
      <c r="R19" s="27">
        <f t="shared" si="17"/>
        <v>0</v>
      </c>
      <c r="S19" s="27">
        <f t="shared" si="17"/>
        <v>0</v>
      </c>
      <c r="T19" s="27">
        <f t="shared" si="17"/>
        <v>0</v>
      </c>
      <c r="U19" s="27">
        <f t="shared" si="17"/>
        <v>0</v>
      </c>
      <c r="V19" s="27">
        <f t="shared" si="17"/>
        <v>0</v>
      </c>
      <c r="W19" s="27">
        <f t="shared" si="17"/>
        <v>0</v>
      </c>
      <c r="X19" s="27">
        <f t="shared" si="17"/>
        <v>0</v>
      </c>
      <c r="Y19" s="27">
        <f t="shared" si="17"/>
        <v>0</v>
      </c>
      <c r="Z19" s="27">
        <f t="shared" si="17"/>
        <v>0</v>
      </c>
      <c r="AA19" s="27">
        <f t="shared" si="17"/>
        <v>0</v>
      </c>
      <c r="AB19" s="27">
        <f t="shared" si="17"/>
        <v>0</v>
      </c>
      <c r="AC19" s="27">
        <f t="shared" si="17"/>
        <v>0</v>
      </c>
      <c r="AD19" s="27">
        <f t="shared" si="17"/>
        <v>2866.7</v>
      </c>
      <c r="AE19" s="24">
        <v>0</v>
      </c>
      <c r="AF19" s="47"/>
      <c r="AG19" s="51">
        <f t="shared" si="4"/>
        <v>2866.7</v>
      </c>
      <c r="AH19" s="55">
        <f t="shared" si="5"/>
        <v>0</v>
      </c>
      <c r="AI19" s="55">
        <f t="shared" si="6"/>
        <v>0</v>
      </c>
      <c r="AK19" s="72">
        <f t="shared" si="15"/>
        <v>0</v>
      </c>
    </row>
    <row r="20" spans="1:37" s="14" customFormat="1" ht="18.75" hidden="1">
      <c r="A20" s="2" t="s">
        <v>13</v>
      </c>
      <c r="B20" s="25"/>
      <c r="C20" s="25"/>
      <c r="D20" s="25"/>
      <c r="E20" s="25"/>
      <c r="F20" s="25" t="e">
        <f t="shared" si="2"/>
        <v>#DIV/0!</v>
      </c>
      <c r="G20" s="24">
        <f t="shared" si="13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8">
        <f>AE21</f>
        <v>0</v>
      </c>
      <c r="AF20" s="47"/>
      <c r="AG20" s="51">
        <f t="shared" si="4"/>
        <v>0</v>
      </c>
      <c r="AH20" s="55">
        <f t="shared" si="5"/>
        <v>0</v>
      </c>
      <c r="AI20" s="55">
        <f t="shared" si="6"/>
        <v>0</v>
      </c>
      <c r="AK20" s="72">
        <f t="shared" si="15"/>
        <v>0</v>
      </c>
    </row>
    <row r="21" spans="1:37" s="13" customFormat="1" ht="18.75">
      <c r="A21" s="2" t="s">
        <v>14</v>
      </c>
      <c r="B21" s="38">
        <f>H21+J21+L21+N21+P21+R21+T21+V21+X21+Z21+AB21+AD21</f>
        <v>2866.7</v>
      </c>
      <c r="C21" s="38">
        <f>H21+J21+L21+N21+P21</f>
        <v>0</v>
      </c>
      <c r="D21" s="38">
        <f>E21</f>
        <v>0</v>
      </c>
      <c r="E21" s="38">
        <f>I21+K21+M21+O21+Q21+S21+U21+W21+Y21+AA21+AC21+AE21</f>
        <v>0</v>
      </c>
      <c r="F21" s="38">
        <f t="shared" si="2"/>
        <v>0</v>
      </c>
      <c r="G21" s="38">
        <f t="shared" si="13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2866.7</v>
      </c>
      <c r="AE21" s="38">
        <v>0</v>
      </c>
      <c r="AF21" s="46"/>
      <c r="AG21" s="61">
        <f t="shared" si="4"/>
        <v>2866.7</v>
      </c>
      <c r="AH21" s="55">
        <f t="shared" si="5"/>
        <v>0</v>
      </c>
      <c r="AI21" s="55">
        <f t="shared" si="6"/>
        <v>0</v>
      </c>
      <c r="AK21" s="72">
        <f t="shared" si="15"/>
        <v>0</v>
      </c>
    </row>
    <row r="22" spans="1:37" s="14" customFormat="1" ht="18.75" hidden="1">
      <c r="A22" s="2" t="s">
        <v>15</v>
      </c>
      <c r="B22" s="25"/>
      <c r="C22" s="25"/>
      <c r="D22" s="25"/>
      <c r="E22" s="25"/>
      <c r="F22" s="25" t="e">
        <f t="shared" si="2"/>
        <v>#DIV/0!</v>
      </c>
      <c r="G22" s="24">
        <f t="shared" si="13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f>AE23</f>
        <v>0</v>
      </c>
      <c r="AF22" s="47"/>
      <c r="AG22" s="51">
        <f t="shared" si="4"/>
        <v>0</v>
      </c>
      <c r="AH22" s="55">
        <f t="shared" si="5"/>
        <v>0</v>
      </c>
      <c r="AI22" s="55">
        <f t="shared" si="6"/>
        <v>0</v>
      </c>
      <c r="AK22" s="72">
        <f t="shared" si="15"/>
        <v>0</v>
      </c>
    </row>
    <row r="23" spans="1:37" s="14" customFormat="1" ht="18.75" hidden="1">
      <c r="A23" s="2" t="s">
        <v>16</v>
      </c>
      <c r="B23" s="25"/>
      <c r="C23" s="25"/>
      <c r="D23" s="25"/>
      <c r="E23" s="25"/>
      <c r="F23" s="25" t="e">
        <f t="shared" si="2"/>
        <v>#DIV/0!</v>
      </c>
      <c r="G23" s="24">
        <f t="shared" si="13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f>AE24</f>
        <v>0</v>
      </c>
      <c r="AF23" s="47"/>
      <c r="AG23" s="51">
        <f t="shared" si="4"/>
        <v>0</v>
      </c>
      <c r="AH23" s="55">
        <f t="shared" si="5"/>
        <v>0</v>
      </c>
      <c r="AI23" s="55">
        <f t="shared" si="6"/>
        <v>0</v>
      </c>
      <c r="AK23" s="72">
        <f t="shared" si="15"/>
        <v>0</v>
      </c>
    </row>
    <row r="24" spans="1:37" s="14" customFormat="1" ht="109.5" customHeight="1">
      <c r="A24" s="41" t="s">
        <v>32</v>
      </c>
      <c r="B24" s="24">
        <f>B25</f>
        <v>33035.997</v>
      </c>
      <c r="C24" s="24">
        <f>C25</f>
        <v>15954.033</v>
      </c>
      <c r="D24" s="24">
        <f>D25</f>
        <v>14300.500000000002</v>
      </c>
      <c r="E24" s="24">
        <f>E25</f>
        <v>14300.500000000002</v>
      </c>
      <c r="F24" s="24">
        <f t="shared" si="2"/>
        <v>43.28762955148592</v>
      </c>
      <c r="G24" s="24">
        <f aca="true" t="shared" si="18" ref="G24:G44">E24/C24*100</f>
        <v>89.63564259895917</v>
      </c>
      <c r="H24" s="24">
        <f>H27</f>
        <v>6659.546</v>
      </c>
      <c r="I24" s="24">
        <f aca="true" t="shared" si="19" ref="I24:AE24">I27</f>
        <v>4858.02</v>
      </c>
      <c r="J24" s="24">
        <f t="shared" si="19"/>
        <v>2830.85</v>
      </c>
      <c r="K24" s="24">
        <f t="shared" si="19"/>
        <v>2744.38</v>
      </c>
      <c r="L24" s="24">
        <f t="shared" si="19"/>
        <v>1058.507</v>
      </c>
      <c r="M24" s="24">
        <f t="shared" si="19"/>
        <v>1610.595</v>
      </c>
      <c r="N24" s="24">
        <f t="shared" si="19"/>
        <v>2787.75</v>
      </c>
      <c r="O24" s="24">
        <f t="shared" si="19"/>
        <v>2443.396</v>
      </c>
      <c r="P24" s="24">
        <f t="shared" si="19"/>
        <v>2617.38</v>
      </c>
      <c r="Q24" s="24">
        <f t="shared" si="19"/>
        <v>2644.109</v>
      </c>
      <c r="R24" s="24">
        <f t="shared" si="19"/>
        <v>2406.456</v>
      </c>
      <c r="S24" s="24">
        <f t="shared" si="19"/>
        <v>0</v>
      </c>
      <c r="T24" s="24">
        <f t="shared" si="19"/>
        <v>4217.12</v>
      </c>
      <c r="U24" s="24">
        <f t="shared" si="19"/>
        <v>0</v>
      </c>
      <c r="V24" s="24">
        <f t="shared" si="19"/>
        <v>2460.86</v>
      </c>
      <c r="W24" s="24">
        <f t="shared" si="19"/>
        <v>0</v>
      </c>
      <c r="X24" s="24">
        <f t="shared" si="19"/>
        <v>1139.498</v>
      </c>
      <c r="Y24" s="24">
        <f t="shared" si="19"/>
        <v>0</v>
      </c>
      <c r="Z24" s="24">
        <f t="shared" si="19"/>
        <v>2507.06</v>
      </c>
      <c r="AA24" s="24">
        <f t="shared" si="19"/>
        <v>0</v>
      </c>
      <c r="AB24" s="24">
        <f t="shared" si="19"/>
        <v>1439.68</v>
      </c>
      <c r="AC24" s="24">
        <f t="shared" si="19"/>
        <v>0</v>
      </c>
      <c r="AD24" s="24">
        <f t="shared" si="19"/>
        <v>2911.29</v>
      </c>
      <c r="AE24" s="24">
        <f t="shared" si="19"/>
        <v>0</v>
      </c>
      <c r="AF24" s="47" t="s">
        <v>61</v>
      </c>
      <c r="AG24" s="51">
        <f t="shared" si="4"/>
        <v>33035.997</v>
      </c>
      <c r="AH24" s="55">
        <f t="shared" si="5"/>
        <v>15954.033</v>
      </c>
      <c r="AI24" s="55">
        <f t="shared" si="6"/>
        <v>14300.500000000002</v>
      </c>
      <c r="AK24" s="72">
        <f t="shared" si="15"/>
        <v>-1653.5329999999976</v>
      </c>
    </row>
    <row r="25" spans="1:37" s="14" customFormat="1" ht="18.75">
      <c r="A25" s="3" t="s">
        <v>17</v>
      </c>
      <c r="B25" s="27">
        <f>B27</f>
        <v>33035.997</v>
      </c>
      <c r="C25" s="27">
        <f>C27</f>
        <v>15954.033</v>
      </c>
      <c r="D25" s="27">
        <f>D27</f>
        <v>14300.500000000002</v>
      </c>
      <c r="E25" s="27">
        <f>E27</f>
        <v>14300.500000000002</v>
      </c>
      <c r="F25" s="27">
        <f t="shared" si="2"/>
        <v>43.28762955148592</v>
      </c>
      <c r="G25" s="27">
        <f t="shared" si="18"/>
        <v>89.63564259895917</v>
      </c>
      <c r="H25" s="24">
        <f>H27</f>
        <v>6659.546</v>
      </c>
      <c r="I25" s="24">
        <f aca="true" t="shared" si="20" ref="I25:AD25">I27</f>
        <v>4858.02</v>
      </c>
      <c r="J25" s="24">
        <f t="shared" si="20"/>
        <v>2830.85</v>
      </c>
      <c r="K25" s="24">
        <f t="shared" si="20"/>
        <v>2744.38</v>
      </c>
      <c r="L25" s="24">
        <f t="shared" si="20"/>
        <v>1058.507</v>
      </c>
      <c r="M25" s="24">
        <f t="shared" si="20"/>
        <v>1610.595</v>
      </c>
      <c r="N25" s="24">
        <f t="shared" si="20"/>
        <v>2787.75</v>
      </c>
      <c r="O25" s="24">
        <f t="shared" si="20"/>
        <v>2443.396</v>
      </c>
      <c r="P25" s="24">
        <f t="shared" si="20"/>
        <v>2617.38</v>
      </c>
      <c r="Q25" s="24">
        <f t="shared" si="20"/>
        <v>2644.109</v>
      </c>
      <c r="R25" s="24">
        <f t="shared" si="20"/>
        <v>2406.456</v>
      </c>
      <c r="S25" s="24">
        <f t="shared" si="20"/>
        <v>0</v>
      </c>
      <c r="T25" s="24">
        <f t="shared" si="20"/>
        <v>4217.12</v>
      </c>
      <c r="U25" s="24">
        <f t="shared" si="20"/>
        <v>0</v>
      </c>
      <c r="V25" s="24">
        <f t="shared" si="20"/>
        <v>2460.86</v>
      </c>
      <c r="W25" s="24">
        <f t="shared" si="20"/>
        <v>0</v>
      </c>
      <c r="X25" s="24">
        <f t="shared" si="20"/>
        <v>1139.498</v>
      </c>
      <c r="Y25" s="24">
        <f t="shared" si="20"/>
        <v>0</v>
      </c>
      <c r="Z25" s="24">
        <f t="shared" si="20"/>
        <v>2507.06</v>
      </c>
      <c r="AA25" s="24">
        <f t="shared" si="20"/>
        <v>0</v>
      </c>
      <c r="AB25" s="24">
        <f t="shared" si="20"/>
        <v>1439.68</v>
      </c>
      <c r="AC25" s="24">
        <f t="shared" si="20"/>
        <v>0</v>
      </c>
      <c r="AD25" s="24">
        <f t="shared" si="20"/>
        <v>2911.29</v>
      </c>
      <c r="AE25" s="24">
        <v>0</v>
      </c>
      <c r="AF25" s="47"/>
      <c r="AG25" s="51">
        <f t="shared" si="4"/>
        <v>33035.997</v>
      </c>
      <c r="AH25" s="55">
        <f t="shared" si="5"/>
        <v>15954.033</v>
      </c>
      <c r="AI25" s="55">
        <f t="shared" si="6"/>
        <v>14300.500000000002</v>
      </c>
      <c r="AK25" s="72">
        <f t="shared" si="15"/>
        <v>-1653.5329999999976</v>
      </c>
    </row>
    <row r="26" spans="1:37" s="14" customFormat="1" ht="18.75" hidden="1">
      <c r="A26" s="2" t="s">
        <v>13</v>
      </c>
      <c r="B26" s="25"/>
      <c r="C26" s="25"/>
      <c r="D26" s="25"/>
      <c r="E26" s="25"/>
      <c r="F26" s="25" t="e">
        <f t="shared" si="2"/>
        <v>#DIV/0!</v>
      </c>
      <c r="G26" s="25" t="e">
        <f t="shared" si="18"/>
        <v>#DIV/0!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f>AE29</f>
        <v>0</v>
      </c>
      <c r="AF26" s="47"/>
      <c r="AG26" s="51">
        <f t="shared" si="4"/>
        <v>0</v>
      </c>
      <c r="AH26" s="55">
        <f t="shared" si="5"/>
        <v>0</v>
      </c>
      <c r="AI26" s="55">
        <f t="shared" si="6"/>
        <v>0</v>
      </c>
      <c r="AK26" s="72">
        <f t="shared" si="15"/>
        <v>0</v>
      </c>
    </row>
    <row r="27" spans="1:37" s="13" customFormat="1" ht="18.75">
      <c r="A27" s="2" t="s">
        <v>14</v>
      </c>
      <c r="B27" s="26">
        <f>H27+J27+L27+N27+P27+R27+T27+V27+X27+Z27+AB27+AD27</f>
        <v>33035.997</v>
      </c>
      <c r="C27" s="26">
        <f>H27+J27+L27+N27+P27</f>
        <v>15954.033</v>
      </c>
      <c r="D27" s="26">
        <f>E27</f>
        <v>14300.500000000002</v>
      </c>
      <c r="E27" s="26">
        <f>I27+K27+M27+O27+Q27+S27+U27+W27+Y27+AA27+AC27+AE27</f>
        <v>14300.500000000002</v>
      </c>
      <c r="F27" s="26">
        <f t="shared" si="2"/>
        <v>43.28762955148592</v>
      </c>
      <c r="G27" s="26">
        <f t="shared" si="18"/>
        <v>89.63564259895917</v>
      </c>
      <c r="H27" s="38">
        <v>6659.546</v>
      </c>
      <c r="I27" s="38">
        <v>4858.02</v>
      </c>
      <c r="J27" s="38">
        <v>2830.85</v>
      </c>
      <c r="K27" s="38">
        <v>2744.38</v>
      </c>
      <c r="L27" s="38">
        <v>1058.507</v>
      </c>
      <c r="M27" s="38">
        <v>1610.595</v>
      </c>
      <c r="N27" s="38">
        <v>2787.75</v>
      </c>
      <c r="O27" s="38">
        <v>2443.396</v>
      </c>
      <c r="P27" s="38">
        <v>2617.38</v>
      </c>
      <c r="Q27" s="38">
        <v>2644.109</v>
      </c>
      <c r="R27" s="38">
        <v>2406.456</v>
      </c>
      <c r="S27" s="38">
        <v>0</v>
      </c>
      <c r="T27" s="38">
        <v>4217.12</v>
      </c>
      <c r="U27" s="38">
        <v>0</v>
      </c>
      <c r="V27" s="38">
        <v>2460.86</v>
      </c>
      <c r="W27" s="38">
        <v>0</v>
      </c>
      <c r="X27" s="38">
        <v>1139.498</v>
      </c>
      <c r="Y27" s="38">
        <v>0</v>
      </c>
      <c r="Z27" s="38">
        <v>2507.06</v>
      </c>
      <c r="AA27" s="38">
        <v>0</v>
      </c>
      <c r="AB27" s="38">
        <v>1439.68</v>
      </c>
      <c r="AC27" s="38">
        <v>0</v>
      </c>
      <c r="AD27" s="38">
        <v>2911.29</v>
      </c>
      <c r="AE27" s="38">
        <v>0</v>
      </c>
      <c r="AF27" s="46"/>
      <c r="AG27" s="61">
        <f t="shared" si="4"/>
        <v>33035.997</v>
      </c>
      <c r="AH27" s="55">
        <f t="shared" si="5"/>
        <v>15954.033</v>
      </c>
      <c r="AI27" s="55">
        <f t="shared" si="6"/>
        <v>14300.500000000002</v>
      </c>
      <c r="AK27" s="72">
        <f t="shared" si="15"/>
        <v>-1653.5329999999976</v>
      </c>
    </row>
    <row r="28" spans="1:37" s="14" customFormat="1" ht="18.75" hidden="1">
      <c r="A28" s="2" t="s">
        <v>15</v>
      </c>
      <c r="B28" s="25"/>
      <c r="C28" s="25"/>
      <c r="D28" s="25"/>
      <c r="E28" s="25"/>
      <c r="F28" s="25" t="e">
        <f t="shared" si="2"/>
        <v>#DIV/0!</v>
      </c>
      <c r="G28" s="25" t="e">
        <f t="shared" si="18"/>
        <v>#DIV/0!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5"/>
      <c r="AF28" s="47"/>
      <c r="AG28" s="51">
        <f t="shared" si="4"/>
        <v>0</v>
      </c>
      <c r="AH28" s="55">
        <f t="shared" si="5"/>
        <v>0</v>
      </c>
      <c r="AI28" s="55">
        <f t="shared" si="6"/>
        <v>0</v>
      </c>
      <c r="AK28" s="72">
        <f t="shared" si="15"/>
        <v>0</v>
      </c>
    </row>
    <row r="29" spans="1:37" s="14" customFormat="1" ht="18.75" hidden="1">
      <c r="A29" s="2" t="s">
        <v>16</v>
      </c>
      <c r="B29" s="25"/>
      <c r="C29" s="25"/>
      <c r="D29" s="25"/>
      <c r="E29" s="25"/>
      <c r="F29" s="25" t="e">
        <f t="shared" si="2"/>
        <v>#DIV/0!</v>
      </c>
      <c r="G29" s="25" t="e">
        <f t="shared" si="18"/>
        <v>#DIV/0!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5"/>
      <c r="AF29" s="47"/>
      <c r="AG29" s="51">
        <f t="shared" si="4"/>
        <v>0</v>
      </c>
      <c r="AH29" s="55">
        <f t="shared" si="5"/>
        <v>0</v>
      </c>
      <c r="AI29" s="55">
        <f t="shared" si="6"/>
        <v>0</v>
      </c>
      <c r="AK29" s="72">
        <f t="shared" si="15"/>
        <v>0</v>
      </c>
    </row>
    <row r="30" spans="1:37" s="56" customFormat="1" ht="75">
      <c r="A30" s="57" t="s">
        <v>26</v>
      </c>
      <c r="B30" s="58">
        <f>B32+B40</f>
        <v>45693.00399999999</v>
      </c>
      <c r="C30" s="58">
        <f>C32+C40</f>
        <v>20942.697999999997</v>
      </c>
      <c r="D30" s="58">
        <f>D32+D40</f>
        <v>19907.793</v>
      </c>
      <c r="E30" s="58">
        <f>E32+E40</f>
        <v>19907.793</v>
      </c>
      <c r="F30" s="58">
        <f>E30/B30*100</f>
        <v>43.56857999530958</v>
      </c>
      <c r="G30" s="58">
        <f t="shared" si="18"/>
        <v>95.05839696489919</v>
      </c>
      <c r="H30" s="58">
        <f>H32+H40</f>
        <v>3558.4390000000003</v>
      </c>
      <c r="I30" s="58">
        <f aca="true" t="shared" si="21" ref="I30:AE30">I32+I40</f>
        <v>3281.9300000000003</v>
      </c>
      <c r="J30" s="58">
        <f t="shared" si="21"/>
        <v>4441.668</v>
      </c>
      <c r="K30" s="58">
        <f>K32+K40</f>
        <v>4142.86</v>
      </c>
      <c r="L30" s="58">
        <f t="shared" si="21"/>
        <v>3835.5310000000004</v>
      </c>
      <c r="M30" s="58">
        <f t="shared" si="21"/>
        <v>4118.257</v>
      </c>
      <c r="N30" s="58">
        <f t="shared" si="21"/>
        <v>4722.5</v>
      </c>
      <c r="O30" s="58">
        <f t="shared" si="21"/>
        <v>4110.442</v>
      </c>
      <c r="P30" s="58">
        <f t="shared" si="21"/>
        <v>4384.56</v>
      </c>
      <c r="Q30" s="58">
        <f t="shared" si="21"/>
        <v>4254.304</v>
      </c>
      <c r="R30" s="58">
        <f t="shared" si="21"/>
        <v>3606.614</v>
      </c>
      <c r="S30" s="58">
        <f t="shared" si="21"/>
        <v>0</v>
      </c>
      <c r="T30" s="58">
        <f t="shared" si="21"/>
        <v>5025.81</v>
      </c>
      <c r="U30" s="58">
        <f t="shared" si="21"/>
        <v>0</v>
      </c>
      <c r="V30" s="58">
        <f t="shared" si="21"/>
        <v>3272.2599999999998</v>
      </c>
      <c r="W30" s="58">
        <f t="shared" si="21"/>
        <v>0</v>
      </c>
      <c r="X30" s="58">
        <f t="shared" si="21"/>
        <v>2807.41</v>
      </c>
      <c r="Y30" s="58">
        <f t="shared" si="21"/>
        <v>0</v>
      </c>
      <c r="Z30" s="58">
        <f t="shared" si="21"/>
        <v>3430.54</v>
      </c>
      <c r="AA30" s="58">
        <f t="shared" si="21"/>
        <v>0</v>
      </c>
      <c r="AB30" s="58">
        <f t="shared" si="21"/>
        <v>2958.982</v>
      </c>
      <c r="AC30" s="58">
        <f t="shared" si="21"/>
        <v>0</v>
      </c>
      <c r="AD30" s="58">
        <f t="shared" si="21"/>
        <v>3648.69</v>
      </c>
      <c r="AE30" s="58">
        <f t="shared" si="21"/>
        <v>0</v>
      </c>
      <c r="AF30" s="54"/>
      <c r="AG30" s="55">
        <f t="shared" si="4"/>
        <v>45693.004</v>
      </c>
      <c r="AH30" s="55">
        <f t="shared" si="5"/>
        <v>20942.698</v>
      </c>
      <c r="AI30" s="55">
        <f t="shared" si="6"/>
        <v>19907.792999999998</v>
      </c>
      <c r="AK30" s="72">
        <f t="shared" si="15"/>
        <v>-1034.9049999999952</v>
      </c>
    </row>
    <row r="31" spans="1:37" s="14" customFormat="1" ht="108.75" customHeight="1">
      <c r="A31" s="39" t="s">
        <v>30</v>
      </c>
      <c r="B31" s="33">
        <f>B32</f>
        <v>39854.401999999995</v>
      </c>
      <c r="C31" s="33">
        <f>C32</f>
        <v>17720.6</v>
      </c>
      <c r="D31" s="33">
        <f>D32</f>
        <v>16944.182</v>
      </c>
      <c r="E31" s="33">
        <f>E32</f>
        <v>16944.182</v>
      </c>
      <c r="F31" s="33">
        <f t="shared" si="2"/>
        <v>42.51520823220482</v>
      </c>
      <c r="G31" s="33">
        <f t="shared" si="18"/>
        <v>95.61855693373815</v>
      </c>
      <c r="H31" s="33">
        <f>H32</f>
        <v>2277.4</v>
      </c>
      <c r="I31" s="33">
        <f aca="true" t="shared" si="22" ref="I31:AE31">I32</f>
        <v>2277.4</v>
      </c>
      <c r="J31" s="33">
        <f t="shared" si="22"/>
        <v>3924.15</v>
      </c>
      <c r="K31" s="33">
        <f t="shared" si="22"/>
        <v>3620.97</v>
      </c>
      <c r="L31" s="33">
        <f t="shared" si="22"/>
        <v>3619.51</v>
      </c>
      <c r="M31" s="33">
        <f t="shared" si="22"/>
        <v>3922.694</v>
      </c>
      <c r="N31" s="33">
        <f t="shared" si="22"/>
        <v>3986.9300000000003</v>
      </c>
      <c r="O31" s="33">
        <f t="shared" si="22"/>
        <v>3362.9120000000003</v>
      </c>
      <c r="P31" s="33">
        <f t="shared" si="22"/>
        <v>3912.61</v>
      </c>
      <c r="Q31" s="33">
        <f t="shared" si="22"/>
        <v>3760.206</v>
      </c>
      <c r="R31" s="33">
        <f t="shared" si="22"/>
        <v>3291.38</v>
      </c>
      <c r="S31" s="33">
        <f t="shared" si="22"/>
        <v>0</v>
      </c>
      <c r="T31" s="33">
        <f t="shared" si="22"/>
        <v>4400.8</v>
      </c>
      <c r="U31" s="33">
        <f t="shared" si="22"/>
        <v>0</v>
      </c>
      <c r="V31" s="33">
        <f t="shared" si="22"/>
        <v>2936.16</v>
      </c>
      <c r="W31" s="33">
        <f t="shared" si="22"/>
        <v>0</v>
      </c>
      <c r="X31" s="33">
        <f t="shared" si="22"/>
        <v>2654.35</v>
      </c>
      <c r="Y31" s="33">
        <f t="shared" si="22"/>
        <v>0</v>
      </c>
      <c r="Z31" s="33">
        <f t="shared" si="22"/>
        <v>3006.17</v>
      </c>
      <c r="AA31" s="33">
        <f t="shared" si="22"/>
        <v>0</v>
      </c>
      <c r="AB31" s="33">
        <f t="shared" si="22"/>
        <v>2711.872</v>
      </c>
      <c r="AC31" s="33">
        <f t="shared" si="22"/>
        <v>0</v>
      </c>
      <c r="AD31" s="33">
        <f t="shared" si="22"/>
        <v>3133.07</v>
      </c>
      <c r="AE31" s="33">
        <f t="shared" si="22"/>
        <v>0</v>
      </c>
      <c r="AF31" s="48"/>
      <c r="AG31" s="51">
        <f t="shared" si="4"/>
        <v>39854.402</v>
      </c>
      <c r="AH31" s="55">
        <f t="shared" si="5"/>
        <v>17720.600000000002</v>
      </c>
      <c r="AI31" s="55">
        <f t="shared" si="6"/>
        <v>16944.182</v>
      </c>
      <c r="AK31" s="72">
        <f t="shared" si="15"/>
        <v>-776.4179999999978</v>
      </c>
    </row>
    <row r="32" spans="1:37" s="43" customFormat="1" ht="18.75">
      <c r="A32" s="36" t="s">
        <v>17</v>
      </c>
      <c r="B32" s="33">
        <f>B33+B34</f>
        <v>39854.401999999995</v>
      </c>
      <c r="C32" s="33">
        <f>C33+C34</f>
        <v>17720.6</v>
      </c>
      <c r="D32" s="33">
        <f>D33+D34</f>
        <v>16944.182</v>
      </c>
      <c r="E32" s="33">
        <f>E33+E34</f>
        <v>16944.182</v>
      </c>
      <c r="F32" s="33">
        <f t="shared" si="2"/>
        <v>42.51520823220482</v>
      </c>
      <c r="G32" s="33">
        <f t="shared" si="18"/>
        <v>95.61855693373815</v>
      </c>
      <c r="H32" s="33">
        <f>H33+H34</f>
        <v>2277.4</v>
      </c>
      <c r="I32" s="33">
        <f aca="true" t="shared" si="23" ref="I32:AE32">I33+I34</f>
        <v>2277.4</v>
      </c>
      <c r="J32" s="33">
        <f t="shared" si="23"/>
        <v>3924.15</v>
      </c>
      <c r="K32" s="33">
        <f t="shared" si="23"/>
        <v>3620.97</v>
      </c>
      <c r="L32" s="33">
        <f t="shared" si="23"/>
        <v>3619.51</v>
      </c>
      <c r="M32" s="33">
        <f t="shared" si="23"/>
        <v>3922.694</v>
      </c>
      <c r="N32" s="33">
        <f t="shared" si="23"/>
        <v>3986.9300000000003</v>
      </c>
      <c r="O32" s="33">
        <f t="shared" si="23"/>
        <v>3362.9120000000003</v>
      </c>
      <c r="P32" s="33">
        <f t="shared" si="23"/>
        <v>3912.61</v>
      </c>
      <c r="Q32" s="33">
        <f t="shared" si="23"/>
        <v>3760.206</v>
      </c>
      <c r="R32" s="33">
        <f t="shared" si="23"/>
        <v>3291.38</v>
      </c>
      <c r="S32" s="33">
        <f t="shared" si="23"/>
        <v>0</v>
      </c>
      <c r="T32" s="33">
        <f t="shared" si="23"/>
        <v>4400.8</v>
      </c>
      <c r="U32" s="33">
        <f t="shared" si="23"/>
        <v>0</v>
      </c>
      <c r="V32" s="33">
        <f t="shared" si="23"/>
        <v>2936.16</v>
      </c>
      <c r="W32" s="33">
        <f t="shared" si="23"/>
        <v>0</v>
      </c>
      <c r="X32" s="33">
        <f t="shared" si="23"/>
        <v>2654.35</v>
      </c>
      <c r="Y32" s="33">
        <f t="shared" si="23"/>
        <v>0</v>
      </c>
      <c r="Z32" s="33">
        <f t="shared" si="23"/>
        <v>3006.17</v>
      </c>
      <c r="AA32" s="33">
        <f t="shared" si="23"/>
        <v>0</v>
      </c>
      <c r="AB32" s="33">
        <f t="shared" si="23"/>
        <v>2711.872</v>
      </c>
      <c r="AC32" s="33">
        <f t="shared" si="23"/>
        <v>0</v>
      </c>
      <c r="AD32" s="33">
        <f t="shared" si="23"/>
        <v>3133.07</v>
      </c>
      <c r="AE32" s="33">
        <f t="shared" si="23"/>
        <v>0</v>
      </c>
      <c r="AF32" s="48"/>
      <c r="AG32" s="51">
        <f t="shared" si="4"/>
        <v>39854.402</v>
      </c>
      <c r="AH32" s="55">
        <f t="shared" si="5"/>
        <v>17720.600000000002</v>
      </c>
      <c r="AI32" s="55">
        <f t="shared" si="6"/>
        <v>16944.182</v>
      </c>
      <c r="AK32" s="72">
        <f t="shared" si="15"/>
        <v>-776.4179999999978</v>
      </c>
    </row>
    <row r="33" spans="1:37" s="67" customFormat="1" ht="18.75" customHeight="1">
      <c r="A33" s="37" t="s">
        <v>13</v>
      </c>
      <c r="B33" s="29">
        <f aca="true" t="shared" si="24" ref="B33:E34">B37</f>
        <v>27474.791999999994</v>
      </c>
      <c r="C33" s="29">
        <f t="shared" si="24"/>
        <v>10610.75</v>
      </c>
      <c r="D33" s="29">
        <f t="shared" si="24"/>
        <v>9834.327000000001</v>
      </c>
      <c r="E33" s="29">
        <f t="shared" si="24"/>
        <v>9834.327000000001</v>
      </c>
      <c r="F33" s="29">
        <f t="shared" si="2"/>
        <v>35.79399982354736</v>
      </c>
      <c r="G33" s="29">
        <f t="shared" si="18"/>
        <v>92.68267558843627</v>
      </c>
      <c r="H33" s="29">
        <f>H37</f>
        <v>255.34</v>
      </c>
      <c r="I33" s="29">
        <f aca="true" t="shared" si="25" ref="I33:AE33">I37</f>
        <v>255.34</v>
      </c>
      <c r="J33" s="29">
        <f t="shared" si="25"/>
        <v>2959.86</v>
      </c>
      <c r="K33" s="29">
        <f t="shared" si="25"/>
        <v>2656.68</v>
      </c>
      <c r="L33" s="29">
        <f t="shared" si="25"/>
        <v>2161.13</v>
      </c>
      <c r="M33" s="29">
        <f>M37</f>
        <v>2464.312</v>
      </c>
      <c r="N33" s="29">
        <f t="shared" si="25"/>
        <v>2520.54</v>
      </c>
      <c r="O33" s="29">
        <f t="shared" si="25"/>
        <v>1896.52</v>
      </c>
      <c r="P33" s="29">
        <f t="shared" si="25"/>
        <v>2713.88</v>
      </c>
      <c r="Q33" s="29">
        <f t="shared" si="25"/>
        <v>2561.475</v>
      </c>
      <c r="R33" s="29">
        <f t="shared" si="25"/>
        <v>2443.12</v>
      </c>
      <c r="S33" s="29">
        <f t="shared" si="25"/>
        <v>0</v>
      </c>
      <c r="T33" s="29">
        <f t="shared" si="25"/>
        <v>2839.6200000000003</v>
      </c>
      <c r="U33" s="29">
        <f t="shared" si="25"/>
        <v>0</v>
      </c>
      <c r="V33" s="29">
        <f t="shared" si="25"/>
        <v>2501.83</v>
      </c>
      <c r="W33" s="29">
        <f t="shared" si="25"/>
        <v>0</v>
      </c>
      <c r="X33" s="29">
        <f t="shared" si="25"/>
        <v>1984.67</v>
      </c>
      <c r="Y33" s="29">
        <f t="shared" si="25"/>
        <v>0</v>
      </c>
      <c r="Z33" s="29">
        <f t="shared" si="25"/>
        <v>2282.67</v>
      </c>
      <c r="AA33" s="29">
        <f t="shared" si="25"/>
        <v>0</v>
      </c>
      <c r="AB33" s="29">
        <f t="shared" si="25"/>
        <v>2436.692</v>
      </c>
      <c r="AC33" s="29">
        <f t="shared" si="25"/>
        <v>0</v>
      </c>
      <c r="AD33" s="29">
        <f t="shared" si="25"/>
        <v>2375.44</v>
      </c>
      <c r="AE33" s="29">
        <f t="shared" si="25"/>
        <v>0</v>
      </c>
      <c r="AF33" s="49"/>
      <c r="AG33" s="61">
        <f t="shared" si="4"/>
        <v>27474.791999999994</v>
      </c>
      <c r="AH33" s="55">
        <f t="shared" si="5"/>
        <v>10610.75</v>
      </c>
      <c r="AI33" s="55">
        <f t="shared" si="6"/>
        <v>9834.327000000001</v>
      </c>
      <c r="AK33" s="72">
        <f t="shared" si="15"/>
        <v>-776.4229999999989</v>
      </c>
    </row>
    <row r="34" spans="1:37" s="67" customFormat="1" ht="18.75">
      <c r="A34" s="37" t="s">
        <v>14</v>
      </c>
      <c r="B34" s="34">
        <f t="shared" si="24"/>
        <v>12379.61</v>
      </c>
      <c r="C34" s="34">
        <f t="shared" si="24"/>
        <v>7109.85</v>
      </c>
      <c r="D34" s="34">
        <f t="shared" si="24"/>
        <v>7109.855</v>
      </c>
      <c r="E34" s="34">
        <f t="shared" si="24"/>
        <v>7109.855</v>
      </c>
      <c r="F34" s="34">
        <f t="shared" si="2"/>
        <v>57.43197887494031</v>
      </c>
      <c r="G34" s="34">
        <f t="shared" si="18"/>
        <v>100.00007032497169</v>
      </c>
      <c r="H34" s="34">
        <f>H38</f>
        <v>2022.06</v>
      </c>
      <c r="I34" s="34">
        <f aca="true" t="shared" si="26" ref="I34:AE34">I38</f>
        <v>2022.06</v>
      </c>
      <c r="J34" s="34">
        <f t="shared" si="26"/>
        <v>964.29</v>
      </c>
      <c r="K34" s="34">
        <f t="shared" si="26"/>
        <v>964.29</v>
      </c>
      <c r="L34" s="34">
        <f t="shared" si="26"/>
        <v>1458.38</v>
      </c>
      <c r="M34" s="34">
        <f>M38</f>
        <v>1458.382</v>
      </c>
      <c r="N34" s="34">
        <f t="shared" si="26"/>
        <v>1466.39</v>
      </c>
      <c r="O34" s="34">
        <f t="shared" si="26"/>
        <v>1466.392</v>
      </c>
      <c r="P34" s="34">
        <f t="shared" si="26"/>
        <v>1198.73</v>
      </c>
      <c r="Q34" s="34">
        <f t="shared" si="26"/>
        <v>1198.731</v>
      </c>
      <c r="R34" s="34">
        <f t="shared" si="26"/>
        <v>848.26</v>
      </c>
      <c r="S34" s="34">
        <f t="shared" si="26"/>
        <v>0</v>
      </c>
      <c r="T34" s="34">
        <f t="shared" si="26"/>
        <v>1561.18</v>
      </c>
      <c r="U34" s="34">
        <f t="shared" si="26"/>
        <v>0</v>
      </c>
      <c r="V34" s="34">
        <f t="shared" si="26"/>
        <v>434.33</v>
      </c>
      <c r="W34" s="34">
        <f t="shared" si="26"/>
        <v>0</v>
      </c>
      <c r="X34" s="34">
        <f t="shared" si="26"/>
        <v>669.68</v>
      </c>
      <c r="Y34" s="34">
        <f t="shared" si="26"/>
        <v>0</v>
      </c>
      <c r="Z34" s="34">
        <f t="shared" si="26"/>
        <v>723.5</v>
      </c>
      <c r="AA34" s="34">
        <f t="shared" si="26"/>
        <v>0</v>
      </c>
      <c r="AB34" s="34">
        <f t="shared" si="26"/>
        <v>275.18</v>
      </c>
      <c r="AC34" s="34">
        <f t="shared" si="26"/>
        <v>0</v>
      </c>
      <c r="AD34" s="34">
        <f t="shared" si="26"/>
        <v>757.63</v>
      </c>
      <c r="AE34" s="34">
        <f t="shared" si="26"/>
        <v>0</v>
      </c>
      <c r="AF34" s="49"/>
      <c r="AG34" s="61">
        <f t="shared" si="4"/>
        <v>12379.61</v>
      </c>
      <c r="AH34" s="55">
        <f t="shared" si="5"/>
        <v>7109.85</v>
      </c>
      <c r="AI34" s="55">
        <f t="shared" si="6"/>
        <v>7109.855</v>
      </c>
      <c r="AK34" s="72">
        <f t="shared" si="15"/>
        <v>0.004999999999199645</v>
      </c>
    </row>
    <row r="35" spans="1:37" s="14" customFormat="1" ht="154.5" customHeight="1">
      <c r="A35" s="41" t="s">
        <v>22</v>
      </c>
      <c r="B35" s="27">
        <f>B36</f>
        <v>39854.401999999995</v>
      </c>
      <c r="C35" s="27">
        <f>C36</f>
        <v>17720.6</v>
      </c>
      <c r="D35" s="27">
        <f>D36</f>
        <v>16944.182</v>
      </c>
      <c r="E35" s="27">
        <f>E36</f>
        <v>16944.182</v>
      </c>
      <c r="F35" s="27">
        <f>E35/B35*100</f>
        <v>42.51520823220482</v>
      </c>
      <c r="G35" s="27">
        <f t="shared" si="18"/>
        <v>95.61855693373815</v>
      </c>
      <c r="H35" s="24">
        <f>H36</f>
        <v>2277.4</v>
      </c>
      <c r="I35" s="24">
        <f aca="true" t="shared" si="27" ref="I35:AE35">I36</f>
        <v>2277.4</v>
      </c>
      <c r="J35" s="24">
        <f t="shared" si="27"/>
        <v>3924.15</v>
      </c>
      <c r="K35" s="24">
        <f t="shared" si="27"/>
        <v>3620.97</v>
      </c>
      <c r="L35" s="24">
        <f t="shared" si="27"/>
        <v>3619.51</v>
      </c>
      <c r="M35" s="24">
        <f t="shared" si="27"/>
        <v>3922.694</v>
      </c>
      <c r="N35" s="24">
        <f t="shared" si="27"/>
        <v>3986.9300000000003</v>
      </c>
      <c r="O35" s="24">
        <f t="shared" si="27"/>
        <v>3362.9120000000003</v>
      </c>
      <c r="P35" s="24">
        <f t="shared" si="27"/>
        <v>3912.61</v>
      </c>
      <c r="Q35" s="24">
        <f t="shared" si="27"/>
        <v>3760.206</v>
      </c>
      <c r="R35" s="24">
        <f t="shared" si="27"/>
        <v>3291.38</v>
      </c>
      <c r="S35" s="24">
        <f t="shared" si="27"/>
        <v>0</v>
      </c>
      <c r="T35" s="24">
        <f t="shared" si="27"/>
        <v>4400.8</v>
      </c>
      <c r="U35" s="24">
        <f t="shared" si="27"/>
        <v>0</v>
      </c>
      <c r="V35" s="24">
        <f t="shared" si="27"/>
        <v>2936.16</v>
      </c>
      <c r="W35" s="24">
        <f t="shared" si="27"/>
        <v>0</v>
      </c>
      <c r="X35" s="24">
        <f t="shared" si="27"/>
        <v>2654.35</v>
      </c>
      <c r="Y35" s="24">
        <f t="shared" si="27"/>
        <v>0</v>
      </c>
      <c r="Z35" s="24">
        <f t="shared" si="27"/>
        <v>3006.17</v>
      </c>
      <c r="AA35" s="24">
        <f t="shared" si="27"/>
        <v>0</v>
      </c>
      <c r="AB35" s="24">
        <f t="shared" si="27"/>
        <v>2711.872</v>
      </c>
      <c r="AC35" s="24">
        <f t="shared" si="27"/>
        <v>0</v>
      </c>
      <c r="AD35" s="24">
        <f t="shared" si="27"/>
        <v>3133.07</v>
      </c>
      <c r="AE35" s="24">
        <f t="shared" si="27"/>
        <v>0</v>
      </c>
      <c r="AF35" s="47" t="s">
        <v>74</v>
      </c>
      <c r="AG35" s="51">
        <f t="shared" si="4"/>
        <v>39854.402</v>
      </c>
      <c r="AH35" s="55">
        <f t="shared" si="5"/>
        <v>17720.600000000002</v>
      </c>
      <c r="AI35" s="55">
        <f t="shared" si="6"/>
        <v>16944.182</v>
      </c>
      <c r="AK35" s="72">
        <f t="shared" si="15"/>
        <v>-776.4179999999978</v>
      </c>
    </row>
    <row r="36" spans="1:37" s="14" customFormat="1" ht="18.75">
      <c r="A36" s="3" t="s">
        <v>17</v>
      </c>
      <c r="B36" s="27">
        <f>B37+B38</f>
        <v>39854.401999999995</v>
      </c>
      <c r="C36" s="27">
        <f>C37+C38</f>
        <v>17720.6</v>
      </c>
      <c r="D36" s="27">
        <f>D37+D38</f>
        <v>16944.182</v>
      </c>
      <c r="E36" s="27">
        <f>E37+E38</f>
        <v>16944.182</v>
      </c>
      <c r="F36" s="27">
        <f t="shared" si="2"/>
        <v>42.51520823220482</v>
      </c>
      <c r="G36" s="27">
        <f t="shared" si="18"/>
        <v>95.61855693373815</v>
      </c>
      <c r="H36" s="27">
        <f aca="true" t="shared" si="28" ref="H36:AD36">H37+H38</f>
        <v>2277.4</v>
      </c>
      <c r="I36" s="27">
        <f t="shared" si="28"/>
        <v>2277.4</v>
      </c>
      <c r="J36" s="27">
        <f t="shared" si="28"/>
        <v>3924.15</v>
      </c>
      <c r="K36" s="27">
        <f t="shared" si="28"/>
        <v>3620.97</v>
      </c>
      <c r="L36" s="27">
        <f t="shared" si="28"/>
        <v>3619.51</v>
      </c>
      <c r="M36" s="27">
        <f t="shared" si="28"/>
        <v>3922.694</v>
      </c>
      <c r="N36" s="27">
        <f t="shared" si="28"/>
        <v>3986.9300000000003</v>
      </c>
      <c r="O36" s="27">
        <f t="shared" si="28"/>
        <v>3362.9120000000003</v>
      </c>
      <c r="P36" s="27">
        <f t="shared" si="28"/>
        <v>3912.61</v>
      </c>
      <c r="Q36" s="27">
        <f t="shared" si="28"/>
        <v>3760.206</v>
      </c>
      <c r="R36" s="27">
        <f t="shared" si="28"/>
        <v>3291.38</v>
      </c>
      <c r="S36" s="27">
        <f t="shared" si="28"/>
        <v>0</v>
      </c>
      <c r="T36" s="27">
        <f t="shared" si="28"/>
        <v>4400.8</v>
      </c>
      <c r="U36" s="27">
        <f t="shared" si="28"/>
        <v>0</v>
      </c>
      <c r="V36" s="27">
        <f t="shared" si="28"/>
        <v>2936.16</v>
      </c>
      <c r="W36" s="27">
        <f t="shared" si="28"/>
        <v>0</v>
      </c>
      <c r="X36" s="27">
        <f t="shared" si="28"/>
        <v>2654.35</v>
      </c>
      <c r="Y36" s="27">
        <f t="shared" si="28"/>
        <v>0</v>
      </c>
      <c r="Z36" s="27">
        <f t="shared" si="28"/>
        <v>3006.17</v>
      </c>
      <c r="AA36" s="27">
        <f t="shared" si="28"/>
        <v>0</v>
      </c>
      <c r="AB36" s="27">
        <f t="shared" si="28"/>
        <v>2711.872</v>
      </c>
      <c r="AC36" s="27">
        <f t="shared" si="28"/>
        <v>0</v>
      </c>
      <c r="AD36" s="27">
        <f t="shared" si="28"/>
        <v>3133.07</v>
      </c>
      <c r="AE36" s="24">
        <v>0</v>
      </c>
      <c r="AF36" s="47"/>
      <c r="AG36" s="51">
        <f t="shared" si="4"/>
        <v>39854.402</v>
      </c>
      <c r="AH36" s="55">
        <f t="shared" si="5"/>
        <v>17720.600000000002</v>
      </c>
      <c r="AI36" s="55">
        <f t="shared" si="6"/>
        <v>16944.182</v>
      </c>
      <c r="AK36" s="72">
        <f t="shared" si="15"/>
        <v>-776.4179999999978</v>
      </c>
    </row>
    <row r="37" spans="1:37" s="13" customFormat="1" ht="21" customHeight="1">
      <c r="A37" s="2" t="s">
        <v>13</v>
      </c>
      <c r="B37" s="26">
        <f>H37+J37+L37+N37+P37+R37+T37+V37+X37+Z37+AB37+AD37</f>
        <v>27474.791999999994</v>
      </c>
      <c r="C37" s="26">
        <f>H37+J37+L37+N37+P37</f>
        <v>10610.75</v>
      </c>
      <c r="D37" s="26">
        <f>E37</f>
        <v>9834.327000000001</v>
      </c>
      <c r="E37" s="26">
        <f>I37+K37+M37+O37+Q37+S37+U37+W37+Y37+AA37+AC37+AE37</f>
        <v>9834.327000000001</v>
      </c>
      <c r="F37" s="26">
        <f t="shared" si="2"/>
        <v>35.79399982354736</v>
      </c>
      <c r="G37" s="26">
        <f t="shared" si="18"/>
        <v>92.68267558843627</v>
      </c>
      <c r="H37" s="38">
        <v>255.34</v>
      </c>
      <c r="I37" s="38">
        <v>255.34</v>
      </c>
      <c r="J37" s="38">
        <v>2959.86</v>
      </c>
      <c r="K37" s="38">
        <v>2656.68</v>
      </c>
      <c r="L37" s="38">
        <v>2161.13</v>
      </c>
      <c r="M37" s="38">
        <v>2464.312</v>
      </c>
      <c r="N37" s="38">
        <v>2520.54</v>
      </c>
      <c r="O37" s="38">
        <v>1896.52</v>
      </c>
      <c r="P37" s="38">
        <v>2713.88</v>
      </c>
      <c r="Q37" s="38">
        <v>2561.475</v>
      </c>
      <c r="R37" s="38">
        <v>2443.12</v>
      </c>
      <c r="S37" s="38">
        <v>0</v>
      </c>
      <c r="T37" s="38">
        <f>2400.32+439.3</f>
        <v>2839.6200000000003</v>
      </c>
      <c r="U37" s="38">
        <v>0</v>
      </c>
      <c r="V37" s="38">
        <v>2501.83</v>
      </c>
      <c r="W37" s="38">
        <v>0</v>
      </c>
      <c r="X37" s="38">
        <v>1984.67</v>
      </c>
      <c r="Y37" s="38">
        <v>0</v>
      </c>
      <c r="Z37" s="38">
        <v>2282.67</v>
      </c>
      <c r="AA37" s="38">
        <v>0</v>
      </c>
      <c r="AB37" s="38">
        <v>2436.692</v>
      </c>
      <c r="AC37" s="38">
        <v>0</v>
      </c>
      <c r="AD37" s="38">
        <v>2375.44</v>
      </c>
      <c r="AE37" s="38">
        <v>0</v>
      </c>
      <c r="AF37" s="46"/>
      <c r="AG37" s="61">
        <f t="shared" si="4"/>
        <v>27474.791999999994</v>
      </c>
      <c r="AH37" s="55">
        <f t="shared" si="5"/>
        <v>10610.75</v>
      </c>
      <c r="AI37" s="55">
        <f t="shared" si="6"/>
        <v>9834.327000000001</v>
      </c>
      <c r="AK37" s="72">
        <f t="shared" si="15"/>
        <v>-776.4229999999989</v>
      </c>
    </row>
    <row r="38" spans="1:37" s="13" customFormat="1" ht="18.75">
      <c r="A38" s="2" t="s">
        <v>14</v>
      </c>
      <c r="B38" s="26">
        <f>H38+J38+L38+N38+P38+R38+T38+V38+X38+Z38+AB38+AD38</f>
        <v>12379.61</v>
      </c>
      <c r="C38" s="26">
        <f>H38+J38+L38+N38+P38</f>
        <v>7109.85</v>
      </c>
      <c r="D38" s="26">
        <f>E38</f>
        <v>7109.855</v>
      </c>
      <c r="E38" s="26">
        <f>I38+K38+M38+O38+Q38+S38+U38+W38+Y38+AA38+AC38+AE38</f>
        <v>7109.855</v>
      </c>
      <c r="F38" s="26">
        <f t="shared" si="2"/>
        <v>57.43197887494031</v>
      </c>
      <c r="G38" s="26">
        <f t="shared" si="18"/>
        <v>100.00007032497169</v>
      </c>
      <c r="H38" s="38">
        <v>2022.06</v>
      </c>
      <c r="I38" s="38">
        <v>2022.06</v>
      </c>
      <c r="J38" s="38">
        <v>964.29</v>
      </c>
      <c r="K38" s="38">
        <v>964.29</v>
      </c>
      <c r="L38" s="38">
        <v>1458.38</v>
      </c>
      <c r="M38" s="38">
        <v>1458.382</v>
      </c>
      <c r="N38" s="38">
        <v>1466.39</v>
      </c>
      <c r="O38" s="38">
        <v>1466.392</v>
      </c>
      <c r="P38" s="38">
        <v>1198.73</v>
      </c>
      <c r="Q38" s="38">
        <v>1198.731</v>
      </c>
      <c r="R38" s="38">
        <v>848.26</v>
      </c>
      <c r="S38" s="38">
        <v>0</v>
      </c>
      <c r="T38" s="38">
        <v>1561.18</v>
      </c>
      <c r="U38" s="38">
        <v>0</v>
      </c>
      <c r="V38" s="38">
        <v>434.33</v>
      </c>
      <c r="W38" s="38">
        <v>0</v>
      </c>
      <c r="X38" s="38">
        <v>669.68</v>
      </c>
      <c r="Y38" s="38">
        <v>0</v>
      </c>
      <c r="Z38" s="38">
        <v>723.5</v>
      </c>
      <c r="AA38" s="38">
        <v>0</v>
      </c>
      <c r="AB38" s="38">
        <v>275.18</v>
      </c>
      <c r="AC38" s="38">
        <v>0</v>
      </c>
      <c r="AD38" s="38">
        <v>757.63</v>
      </c>
      <c r="AE38" s="38">
        <v>0</v>
      </c>
      <c r="AF38" s="46"/>
      <c r="AG38" s="61">
        <f t="shared" si="4"/>
        <v>12379.61</v>
      </c>
      <c r="AH38" s="55">
        <f t="shared" si="5"/>
        <v>7109.85</v>
      </c>
      <c r="AI38" s="55">
        <f t="shared" si="6"/>
        <v>7109.855</v>
      </c>
      <c r="AK38" s="72">
        <f t="shared" si="15"/>
        <v>0.004999999999199645</v>
      </c>
    </row>
    <row r="39" spans="1:37" s="14" customFormat="1" ht="109.5" customHeight="1">
      <c r="A39" s="68" t="s">
        <v>27</v>
      </c>
      <c r="B39" s="28">
        <f>B40</f>
        <v>5838.602</v>
      </c>
      <c r="C39" s="28">
        <f>C40</f>
        <v>3222.098</v>
      </c>
      <c r="D39" s="28">
        <f>D40</f>
        <v>2963.611</v>
      </c>
      <c r="E39" s="33">
        <f>E40</f>
        <v>2963.611</v>
      </c>
      <c r="F39" s="33">
        <f>E39/B39*100</f>
        <v>50.758914548379906</v>
      </c>
      <c r="G39" s="33">
        <f t="shared" si="18"/>
        <v>91.97768038091951</v>
      </c>
      <c r="H39" s="28">
        <f>H40</f>
        <v>1281.039</v>
      </c>
      <c r="I39" s="28">
        <f aca="true" t="shared" si="29" ref="I39:AE39">I40</f>
        <v>1004.53</v>
      </c>
      <c r="J39" s="28">
        <f t="shared" si="29"/>
        <v>517.518</v>
      </c>
      <c r="K39" s="28">
        <f t="shared" si="29"/>
        <v>521.89</v>
      </c>
      <c r="L39" s="28">
        <f t="shared" si="29"/>
        <v>216.021</v>
      </c>
      <c r="M39" s="28">
        <f t="shared" si="29"/>
        <v>195.563</v>
      </c>
      <c r="N39" s="28">
        <f t="shared" si="29"/>
        <v>735.57</v>
      </c>
      <c r="O39" s="28">
        <f t="shared" si="29"/>
        <v>747.53</v>
      </c>
      <c r="P39" s="28">
        <f t="shared" si="29"/>
        <v>471.95</v>
      </c>
      <c r="Q39" s="28">
        <f t="shared" si="29"/>
        <v>494.098</v>
      </c>
      <c r="R39" s="28">
        <f t="shared" si="29"/>
        <v>315.234</v>
      </c>
      <c r="S39" s="28">
        <f t="shared" si="29"/>
        <v>0</v>
      </c>
      <c r="T39" s="28">
        <f t="shared" si="29"/>
        <v>625.01</v>
      </c>
      <c r="U39" s="28">
        <f t="shared" si="29"/>
        <v>0</v>
      </c>
      <c r="V39" s="28">
        <f t="shared" si="29"/>
        <v>336.1</v>
      </c>
      <c r="W39" s="28">
        <f t="shared" si="29"/>
        <v>0</v>
      </c>
      <c r="X39" s="28">
        <f t="shared" si="29"/>
        <v>153.06</v>
      </c>
      <c r="Y39" s="28">
        <f t="shared" si="29"/>
        <v>0</v>
      </c>
      <c r="Z39" s="28">
        <f t="shared" si="29"/>
        <v>424.37</v>
      </c>
      <c r="AA39" s="28">
        <f t="shared" si="29"/>
        <v>0</v>
      </c>
      <c r="AB39" s="28">
        <f t="shared" si="29"/>
        <v>247.11</v>
      </c>
      <c r="AC39" s="28">
        <f t="shared" si="29"/>
        <v>0</v>
      </c>
      <c r="AD39" s="28">
        <f t="shared" si="29"/>
        <v>515.62</v>
      </c>
      <c r="AE39" s="28">
        <f t="shared" si="29"/>
        <v>0</v>
      </c>
      <c r="AF39" s="48" t="s">
        <v>64</v>
      </c>
      <c r="AG39" s="51">
        <f t="shared" si="4"/>
        <v>5838.602</v>
      </c>
      <c r="AH39" s="55">
        <f t="shared" si="5"/>
        <v>3222.098</v>
      </c>
      <c r="AI39" s="55">
        <f t="shared" si="6"/>
        <v>2963.611</v>
      </c>
      <c r="AK39" s="72">
        <f t="shared" si="15"/>
        <v>-258.4870000000001</v>
      </c>
    </row>
    <row r="40" spans="1:37" s="43" customFormat="1" ht="18.75">
      <c r="A40" s="36" t="s">
        <v>17</v>
      </c>
      <c r="B40" s="33">
        <f>B42</f>
        <v>5838.602</v>
      </c>
      <c r="C40" s="33">
        <f>C42</f>
        <v>3222.098</v>
      </c>
      <c r="D40" s="33">
        <f>D42</f>
        <v>2963.611</v>
      </c>
      <c r="E40" s="33">
        <f>E42</f>
        <v>2963.611</v>
      </c>
      <c r="F40" s="33">
        <f t="shared" si="2"/>
        <v>50.758914548379906</v>
      </c>
      <c r="G40" s="33">
        <f t="shared" si="18"/>
        <v>91.97768038091951</v>
      </c>
      <c r="H40" s="33">
        <f aca="true" t="shared" si="30" ref="H40:AD40">H42</f>
        <v>1281.039</v>
      </c>
      <c r="I40" s="33">
        <f t="shared" si="30"/>
        <v>1004.53</v>
      </c>
      <c r="J40" s="33">
        <f t="shared" si="30"/>
        <v>517.518</v>
      </c>
      <c r="K40" s="33">
        <f t="shared" si="30"/>
        <v>521.89</v>
      </c>
      <c r="L40" s="33">
        <f t="shared" si="30"/>
        <v>216.021</v>
      </c>
      <c r="M40" s="33">
        <f t="shared" si="30"/>
        <v>195.563</v>
      </c>
      <c r="N40" s="33">
        <f t="shared" si="30"/>
        <v>735.57</v>
      </c>
      <c r="O40" s="33">
        <f t="shared" si="30"/>
        <v>747.53</v>
      </c>
      <c r="P40" s="33">
        <f t="shared" si="30"/>
        <v>471.95</v>
      </c>
      <c r="Q40" s="33">
        <f t="shared" si="30"/>
        <v>494.098</v>
      </c>
      <c r="R40" s="33">
        <f t="shared" si="30"/>
        <v>315.234</v>
      </c>
      <c r="S40" s="33">
        <f t="shared" si="30"/>
        <v>0</v>
      </c>
      <c r="T40" s="33">
        <f t="shared" si="30"/>
        <v>625.01</v>
      </c>
      <c r="U40" s="33">
        <f t="shared" si="30"/>
        <v>0</v>
      </c>
      <c r="V40" s="33">
        <f t="shared" si="30"/>
        <v>336.1</v>
      </c>
      <c r="W40" s="33">
        <f t="shared" si="30"/>
        <v>0</v>
      </c>
      <c r="X40" s="33">
        <f t="shared" si="30"/>
        <v>153.06</v>
      </c>
      <c r="Y40" s="33">
        <f t="shared" si="30"/>
        <v>0</v>
      </c>
      <c r="Z40" s="33">
        <f t="shared" si="30"/>
        <v>424.37</v>
      </c>
      <c r="AA40" s="33">
        <f t="shared" si="30"/>
        <v>0</v>
      </c>
      <c r="AB40" s="33">
        <f t="shared" si="30"/>
        <v>247.11</v>
      </c>
      <c r="AC40" s="33">
        <f t="shared" si="30"/>
        <v>0</v>
      </c>
      <c r="AD40" s="33">
        <f t="shared" si="30"/>
        <v>515.62</v>
      </c>
      <c r="AE40" s="28">
        <v>0</v>
      </c>
      <c r="AF40" s="48"/>
      <c r="AG40" s="51">
        <f t="shared" si="4"/>
        <v>5838.602</v>
      </c>
      <c r="AH40" s="55">
        <f t="shared" si="5"/>
        <v>3222.098</v>
      </c>
      <c r="AI40" s="55">
        <f t="shared" si="6"/>
        <v>2963.611</v>
      </c>
      <c r="AK40" s="72">
        <f t="shared" si="15"/>
        <v>-258.4870000000001</v>
      </c>
    </row>
    <row r="41" spans="1:37" s="43" customFormat="1" ht="18.75" hidden="1">
      <c r="A41" s="37" t="s">
        <v>13</v>
      </c>
      <c r="B41" s="29"/>
      <c r="C41" s="29"/>
      <c r="D41" s="29"/>
      <c r="E41" s="29"/>
      <c r="F41" s="29" t="e">
        <f t="shared" si="2"/>
        <v>#DIV/0!</v>
      </c>
      <c r="G41" s="29" t="e">
        <f t="shared" si="18"/>
        <v>#DIV/0!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48"/>
      <c r="AG41" s="51">
        <f t="shared" si="4"/>
        <v>0</v>
      </c>
      <c r="AH41" s="55">
        <f t="shared" si="5"/>
        <v>0</v>
      </c>
      <c r="AI41" s="55">
        <f t="shared" si="6"/>
        <v>0</v>
      </c>
      <c r="AK41" s="72">
        <f t="shared" si="15"/>
        <v>0</v>
      </c>
    </row>
    <row r="42" spans="1:37" s="67" customFormat="1" ht="18.75">
      <c r="A42" s="37" t="s">
        <v>14</v>
      </c>
      <c r="B42" s="34">
        <f>H42+J42+L42+N42+P42+R42+T42+V42+X42+Z42+AB42+AD42</f>
        <v>5838.602</v>
      </c>
      <c r="C42" s="34">
        <f>H42+J42+L42+N42+P42</f>
        <v>3222.098</v>
      </c>
      <c r="D42" s="34">
        <f>E42</f>
        <v>2963.611</v>
      </c>
      <c r="E42" s="34">
        <f>I42+K42+M42+O42+Q42+S42+U42+W42+Y42+AA42+AC42+AE42</f>
        <v>2963.611</v>
      </c>
      <c r="F42" s="34">
        <f t="shared" si="2"/>
        <v>50.758914548379906</v>
      </c>
      <c r="G42" s="34">
        <f t="shared" si="18"/>
        <v>91.97768038091951</v>
      </c>
      <c r="H42" s="30">
        <v>1281.039</v>
      </c>
      <c r="I42" s="30">
        <v>1004.53</v>
      </c>
      <c r="J42" s="30">
        <v>517.518</v>
      </c>
      <c r="K42" s="30">
        <v>521.89</v>
      </c>
      <c r="L42" s="30">
        <v>216.021</v>
      </c>
      <c r="M42" s="30">
        <v>195.563</v>
      </c>
      <c r="N42" s="30">
        <v>735.57</v>
      </c>
      <c r="O42" s="30">
        <v>747.53</v>
      </c>
      <c r="P42" s="30">
        <v>471.95</v>
      </c>
      <c r="Q42" s="30">
        <v>494.098</v>
      </c>
      <c r="R42" s="30">
        <v>315.234</v>
      </c>
      <c r="S42" s="30">
        <v>0</v>
      </c>
      <c r="T42" s="30">
        <v>625.01</v>
      </c>
      <c r="U42" s="30">
        <v>0</v>
      </c>
      <c r="V42" s="30">
        <v>336.1</v>
      </c>
      <c r="W42" s="30">
        <v>0</v>
      </c>
      <c r="X42" s="30">
        <v>153.06</v>
      </c>
      <c r="Y42" s="30">
        <v>0</v>
      </c>
      <c r="Z42" s="30">
        <v>424.37</v>
      </c>
      <c r="AA42" s="30">
        <v>0</v>
      </c>
      <c r="AB42" s="30">
        <v>247.11</v>
      </c>
      <c r="AC42" s="30">
        <v>0</v>
      </c>
      <c r="AD42" s="30">
        <v>515.62</v>
      </c>
      <c r="AE42" s="30">
        <v>0</v>
      </c>
      <c r="AF42" s="49"/>
      <c r="AG42" s="61">
        <f t="shared" si="4"/>
        <v>5838.602</v>
      </c>
      <c r="AH42" s="55">
        <f t="shared" si="5"/>
        <v>3222.098</v>
      </c>
      <c r="AI42" s="55">
        <f t="shared" si="6"/>
        <v>2963.611</v>
      </c>
      <c r="AK42" s="72">
        <f t="shared" si="15"/>
        <v>-258.4870000000001</v>
      </c>
    </row>
    <row r="43" spans="1:37" s="14" customFormat="1" ht="18.75" hidden="1">
      <c r="A43" s="2" t="s">
        <v>15</v>
      </c>
      <c r="B43" s="25"/>
      <c r="C43" s="25"/>
      <c r="D43" s="25"/>
      <c r="E43" s="25"/>
      <c r="F43" s="25" t="e">
        <f t="shared" si="2"/>
        <v>#DIV/0!</v>
      </c>
      <c r="G43" s="25" t="e">
        <f t="shared" si="18"/>
        <v>#DIV/0!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5"/>
      <c r="AF43" s="47"/>
      <c r="AG43" s="51">
        <f t="shared" si="4"/>
        <v>0</v>
      </c>
      <c r="AH43" s="55">
        <f t="shared" si="5"/>
        <v>0</v>
      </c>
      <c r="AI43" s="55">
        <f t="shared" si="6"/>
        <v>0</v>
      </c>
      <c r="AK43" s="72">
        <f t="shared" si="15"/>
        <v>0</v>
      </c>
    </row>
    <row r="44" spans="1:37" s="14" customFormat="1" ht="18.75" hidden="1">
      <c r="A44" s="2" t="s">
        <v>16</v>
      </c>
      <c r="B44" s="25"/>
      <c r="C44" s="25"/>
      <c r="D44" s="25"/>
      <c r="E44" s="25"/>
      <c r="F44" s="25" t="e">
        <f t="shared" si="2"/>
        <v>#DIV/0!</v>
      </c>
      <c r="G44" s="25" t="e">
        <f t="shared" si="18"/>
        <v>#DIV/0!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5"/>
      <c r="AF44" s="47"/>
      <c r="AG44" s="51">
        <f t="shared" si="4"/>
        <v>0</v>
      </c>
      <c r="AH44" s="55">
        <f t="shared" si="5"/>
        <v>0</v>
      </c>
      <c r="AI44" s="55">
        <f t="shared" si="6"/>
        <v>0</v>
      </c>
      <c r="AK44" s="72">
        <f t="shared" si="15"/>
        <v>0</v>
      </c>
    </row>
    <row r="45" spans="1:37" s="56" customFormat="1" ht="75">
      <c r="A45" s="57" t="s">
        <v>28</v>
      </c>
      <c r="B45" s="58">
        <f>B47+B76+B126+B147</f>
        <v>11472.7</v>
      </c>
      <c r="C45" s="58">
        <f>C47+C76+C126+C147</f>
        <v>18.238</v>
      </c>
      <c r="D45" s="58">
        <f>D47+D76+D126+D147</f>
        <v>0</v>
      </c>
      <c r="E45" s="58">
        <f>E47+E76+E126+E147</f>
        <v>0</v>
      </c>
      <c r="F45" s="58">
        <f aca="true" t="shared" si="31" ref="F45:F51">E45/B45*100</f>
        <v>0</v>
      </c>
      <c r="G45" s="58">
        <f>_xlfn.IFERROR(E45/C45*100,0)</f>
        <v>0</v>
      </c>
      <c r="H45" s="58">
        <f aca="true" t="shared" si="32" ref="H45:AD45">H47+H76+H126+H147</f>
        <v>0</v>
      </c>
      <c r="I45" s="58">
        <f t="shared" si="32"/>
        <v>0</v>
      </c>
      <c r="J45" s="58">
        <f t="shared" si="32"/>
        <v>0</v>
      </c>
      <c r="K45" s="58">
        <f t="shared" si="32"/>
        <v>0</v>
      </c>
      <c r="L45" s="58">
        <f t="shared" si="32"/>
        <v>0</v>
      </c>
      <c r="M45" s="58">
        <f t="shared" si="32"/>
        <v>0</v>
      </c>
      <c r="N45" s="58">
        <f t="shared" si="32"/>
        <v>0</v>
      </c>
      <c r="O45" s="58">
        <f t="shared" si="32"/>
        <v>0</v>
      </c>
      <c r="P45" s="58">
        <f t="shared" si="32"/>
        <v>18.238</v>
      </c>
      <c r="Q45" s="58">
        <f t="shared" si="32"/>
        <v>0</v>
      </c>
      <c r="R45" s="58">
        <f>R47+R76+R126+R147</f>
        <v>2239.937</v>
      </c>
      <c r="S45" s="58">
        <f t="shared" si="32"/>
        <v>0</v>
      </c>
      <c r="T45" s="58">
        <f t="shared" si="32"/>
        <v>513.738</v>
      </c>
      <c r="U45" s="58">
        <f t="shared" si="32"/>
        <v>0</v>
      </c>
      <c r="V45" s="58">
        <f t="shared" si="32"/>
        <v>8.737</v>
      </c>
      <c r="W45" s="58">
        <f t="shared" si="32"/>
        <v>0</v>
      </c>
      <c r="X45" s="58">
        <f t="shared" si="32"/>
        <v>8.738</v>
      </c>
      <c r="Y45" s="58">
        <f t="shared" si="32"/>
        <v>0</v>
      </c>
      <c r="Z45" s="58">
        <f t="shared" si="32"/>
        <v>103.737</v>
      </c>
      <c r="AA45" s="58">
        <f t="shared" si="32"/>
        <v>0</v>
      </c>
      <c r="AB45" s="58">
        <f t="shared" si="32"/>
        <v>8570.838</v>
      </c>
      <c r="AC45" s="58">
        <f t="shared" si="32"/>
        <v>0</v>
      </c>
      <c r="AD45" s="58">
        <f t="shared" si="32"/>
        <v>8.737</v>
      </c>
      <c r="AE45" s="58">
        <f>AE46</f>
        <v>0</v>
      </c>
      <c r="AF45" s="54"/>
      <c r="AG45" s="55">
        <f t="shared" si="4"/>
        <v>11472.699999999999</v>
      </c>
      <c r="AH45" s="55">
        <f t="shared" si="5"/>
        <v>18.238</v>
      </c>
      <c r="AI45" s="55">
        <f t="shared" si="6"/>
        <v>0</v>
      </c>
      <c r="AK45" s="72">
        <f t="shared" si="15"/>
        <v>-18.238</v>
      </c>
    </row>
    <row r="46" spans="1:37" s="14" customFormat="1" ht="93.75" customHeight="1">
      <c r="A46" s="39" t="s">
        <v>33</v>
      </c>
      <c r="B46" s="33">
        <f>B47</f>
        <v>4609.4</v>
      </c>
      <c r="C46" s="33">
        <f>C47</f>
        <v>8.738</v>
      </c>
      <c r="D46" s="33">
        <f>D47</f>
        <v>0</v>
      </c>
      <c r="E46" s="33">
        <f>E47</f>
        <v>0</v>
      </c>
      <c r="F46" s="33">
        <f t="shared" si="31"/>
        <v>0</v>
      </c>
      <c r="G46" s="33">
        <f aca="true" t="shared" si="33" ref="G46:G109">_xlfn.IFERROR(E46/C46*100,0)</f>
        <v>0</v>
      </c>
      <c r="H46" s="33">
        <f>H47</f>
        <v>0</v>
      </c>
      <c r="I46" s="33">
        <f aca="true" t="shared" si="34" ref="I46:AD46">I47</f>
        <v>0</v>
      </c>
      <c r="J46" s="33">
        <f t="shared" si="34"/>
        <v>0</v>
      </c>
      <c r="K46" s="33">
        <f t="shared" si="34"/>
        <v>0</v>
      </c>
      <c r="L46" s="33">
        <f t="shared" si="34"/>
        <v>0</v>
      </c>
      <c r="M46" s="33">
        <f t="shared" si="34"/>
        <v>0</v>
      </c>
      <c r="N46" s="33">
        <f t="shared" si="34"/>
        <v>0</v>
      </c>
      <c r="O46" s="33">
        <f t="shared" si="34"/>
        <v>0</v>
      </c>
      <c r="P46" s="33">
        <f t="shared" si="34"/>
        <v>8.738</v>
      </c>
      <c r="Q46" s="33">
        <f t="shared" si="34"/>
        <v>0</v>
      </c>
      <c r="R46" s="33">
        <f t="shared" si="34"/>
        <v>8.737</v>
      </c>
      <c r="S46" s="33">
        <f t="shared" si="34"/>
        <v>0</v>
      </c>
      <c r="T46" s="33">
        <f t="shared" si="34"/>
        <v>513.738</v>
      </c>
      <c r="U46" s="33">
        <f t="shared" si="34"/>
        <v>0</v>
      </c>
      <c r="V46" s="33">
        <f t="shared" si="34"/>
        <v>8.737</v>
      </c>
      <c r="W46" s="33">
        <f t="shared" si="34"/>
        <v>0</v>
      </c>
      <c r="X46" s="33">
        <f t="shared" si="34"/>
        <v>8.738</v>
      </c>
      <c r="Y46" s="33">
        <f t="shared" si="34"/>
        <v>0</v>
      </c>
      <c r="Z46" s="33">
        <f t="shared" si="34"/>
        <v>103.737</v>
      </c>
      <c r="AA46" s="33">
        <f t="shared" si="34"/>
        <v>0</v>
      </c>
      <c r="AB46" s="33">
        <f t="shared" si="34"/>
        <v>3948.238</v>
      </c>
      <c r="AC46" s="33">
        <f t="shared" si="34"/>
        <v>0</v>
      </c>
      <c r="AD46" s="33">
        <f t="shared" si="34"/>
        <v>8.737</v>
      </c>
      <c r="AE46" s="33">
        <f>AE47</f>
        <v>0</v>
      </c>
      <c r="AF46" s="48" t="s">
        <v>63</v>
      </c>
      <c r="AG46" s="51">
        <f>H46+J46+L46+N46+P46+R46+T46+V46+X46+Z46+AB46+AD46</f>
        <v>4609.4</v>
      </c>
      <c r="AH46" s="55">
        <f t="shared" si="5"/>
        <v>8.738</v>
      </c>
      <c r="AI46" s="55">
        <f t="shared" si="6"/>
        <v>0</v>
      </c>
      <c r="AK46" s="72">
        <f t="shared" si="15"/>
        <v>-8.738</v>
      </c>
    </row>
    <row r="47" spans="1:37" s="43" customFormat="1" ht="18.75">
      <c r="A47" s="36" t="s">
        <v>17</v>
      </c>
      <c r="B47" s="33">
        <f>B49+B48</f>
        <v>4609.4</v>
      </c>
      <c r="C47" s="33">
        <f>C49</f>
        <v>8.738</v>
      </c>
      <c r="D47" s="33">
        <f>D49</f>
        <v>0</v>
      </c>
      <c r="E47" s="33">
        <f>E49</f>
        <v>0</v>
      </c>
      <c r="F47" s="33">
        <f t="shared" si="31"/>
        <v>0</v>
      </c>
      <c r="G47" s="33">
        <f t="shared" si="33"/>
        <v>0</v>
      </c>
      <c r="H47" s="33">
        <f>H49+H48</f>
        <v>0</v>
      </c>
      <c r="I47" s="33">
        <f aca="true" t="shared" si="35" ref="I47:AE47">I49+I48</f>
        <v>0</v>
      </c>
      <c r="J47" s="33">
        <f t="shared" si="35"/>
        <v>0</v>
      </c>
      <c r="K47" s="33">
        <f t="shared" si="35"/>
        <v>0</v>
      </c>
      <c r="L47" s="33">
        <f t="shared" si="35"/>
        <v>0</v>
      </c>
      <c r="M47" s="33">
        <f t="shared" si="35"/>
        <v>0</v>
      </c>
      <c r="N47" s="33">
        <f t="shared" si="35"/>
        <v>0</v>
      </c>
      <c r="O47" s="33">
        <f t="shared" si="35"/>
        <v>0</v>
      </c>
      <c r="P47" s="33">
        <f t="shared" si="35"/>
        <v>8.738</v>
      </c>
      <c r="Q47" s="33">
        <f t="shared" si="35"/>
        <v>0</v>
      </c>
      <c r="R47" s="33">
        <f t="shared" si="35"/>
        <v>8.737</v>
      </c>
      <c r="S47" s="33">
        <f t="shared" si="35"/>
        <v>0</v>
      </c>
      <c r="T47" s="33">
        <f t="shared" si="35"/>
        <v>513.738</v>
      </c>
      <c r="U47" s="33">
        <f t="shared" si="35"/>
        <v>0</v>
      </c>
      <c r="V47" s="33">
        <f t="shared" si="35"/>
        <v>8.737</v>
      </c>
      <c r="W47" s="33">
        <f t="shared" si="35"/>
        <v>0</v>
      </c>
      <c r="X47" s="33">
        <f t="shared" si="35"/>
        <v>8.738</v>
      </c>
      <c r="Y47" s="33">
        <f t="shared" si="35"/>
        <v>0</v>
      </c>
      <c r="Z47" s="33">
        <f t="shared" si="35"/>
        <v>103.737</v>
      </c>
      <c r="AA47" s="33">
        <f t="shared" si="35"/>
        <v>0</v>
      </c>
      <c r="AB47" s="33">
        <f t="shared" si="35"/>
        <v>3948.238</v>
      </c>
      <c r="AC47" s="33">
        <f t="shared" si="35"/>
        <v>0</v>
      </c>
      <c r="AD47" s="33">
        <f t="shared" si="35"/>
        <v>8.737</v>
      </c>
      <c r="AE47" s="33">
        <f t="shared" si="35"/>
        <v>0</v>
      </c>
      <c r="AF47" s="48"/>
      <c r="AG47" s="51">
        <f t="shared" si="4"/>
        <v>4609.4</v>
      </c>
      <c r="AH47" s="55">
        <f t="shared" si="5"/>
        <v>8.738</v>
      </c>
      <c r="AI47" s="55">
        <f t="shared" si="6"/>
        <v>0</v>
      </c>
      <c r="AK47" s="72">
        <f t="shared" si="15"/>
        <v>-8.738</v>
      </c>
    </row>
    <row r="48" spans="1:37" s="66" customFormat="1" ht="22.5" customHeight="1">
      <c r="A48" s="37" t="s">
        <v>13</v>
      </c>
      <c r="B48" s="34">
        <f>B52+B64</f>
        <v>4499.5</v>
      </c>
      <c r="C48" s="34">
        <f>C52+C64</f>
        <v>0</v>
      </c>
      <c r="D48" s="34">
        <f>D52+D64</f>
        <v>0</v>
      </c>
      <c r="E48" s="34">
        <f>E52+E64</f>
        <v>0</v>
      </c>
      <c r="F48" s="34">
        <f t="shared" si="31"/>
        <v>0</v>
      </c>
      <c r="G48" s="34">
        <f t="shared" si="33"/>
        <v>0</v>
      </c>
      <c r="H48" s="34">
        <f aca="true" t="shared" si="36" ref="H48:AE48">H52+H64</f>
        <v>0</v>
      </c>
      <c r="I48" s="34">
        <f t="shared" si="36"/>
        <v>0</v>
      </c>
      <c r="J48" s="34">
        <f t="shared" si="36"/>
        <v>0</v>
      </c>
      <c r="K48" s="34">
        <f t="shared" si="36"/>
        <v>0</v>
      </c>
      <c r="L48" s="34">
        <f t="shared" si="36"/>
        <v>0</v>
      </c>
      <c r="M48" s="34">
        <f t="shared" si="36"/>
        <v>0</v>
      </c>
      <c r="N48" s="34">
        <f t="shared" si="36"/>
        <v>0</v>
      </c>
      <c r="O48" s="34">
        <f t="shared" si="36"/>
        <v>0</v>
      </c>
      <c r="P48" s="34">
        <f t="shared" si="36"/>
        <v>0</v>
      </c>
      <c r="Q48" s="34">
        <f t="shared" si="36"/>
        <v>0</v>
      </c>
      <c r="R48" s="34">
        <f t="shared" si="36"/>
        <v>0</v>
      </c>
      <c r="S48" s="34">
        <f t="shared" si="36"/>
        <v>0</v>
      </c>
      <c r="T48" s="34">
        <f t="shared" si="36"/>
        <v>475</v>
      </c>
      <c r="U48" s="34">
        <f t="shared" si="36"/>
        <v>0</v>
      </c>
      <c r="V48" s="34">
        <f t="shared" si="36"/>
        <v>0</v>
      </c>
      <c r="W48" s="34">
        <f t="shared" si="36"/>
        <v>0</v>
      </c>
      <c r="X48" s="34">
        <f t="shared" si="36"/>
        <v>0</v>
      </c>
      <c r="Y48" s="34">
        <f t="shared" si="36"/>
        <v>0</v>
      </c>
      <c r="Z48" s="34">
        <f t="shared" si="36"/>
        <v>95</v>
      </c>
      <c r="AA48" s="34">
        <f t="shared" si="36"/>
        <v>0</v>
      </c>
      <c r="AB48" s="34">
        <f t="shared" si="36"/>
        <v>3929.5</v>
      </c>
      <c r="AC48" s="34">
        <f t="shared" si="36"/>
        <v>0</v>
      </c>
      <c r="AD48" s="34">
        <f t="shared" si="36"/>
        <v>0</v>
      </c>
      <c r="AE48" s="34">
        <f t="shared" si="36"/>
        <v>0</v>
      </c>
      <c r="AF48" s="34"/>
      <c r="AG48" s="65">
        <f t="shared" si="4"/>
        <v>4499.5</v>
      </c>
      <c r="AH48" s="55">
        <f t="shared" si="5"/>
        <v>0</v>
      </c>
      <c r="AI48" s="55">
        <f t="shared" si="6"/>
        <v>0</v>
      </c>
      <c r="AK48" s="72">
        <f t="shared" si="15"/>
        <v>0</v>
      </c>
    </row>
    <row r="49" spans="1:37" s="67" customFormat="1" ht="18.75">
      <c r="A49" s="37" t="s">
        <v>14</v>
      </c>
      <c r="B49" s="34">
        <f>B53+B59+B65+B69+B72</f>
        <v>109.9</v>
      </c>
      <c r="C49" s="34">
        <f>C53+C59+C65+C69+C72</f>
        <v>8.738</v>
      </c>
      <c r="D49" s="34">
        <f>D53+D59+D65+D69+D72</f>
        <v>0</v>
      </c>
      <c r="E49" s="34">
        <f>E53+E59+E65+E69+E72</f>
        <v>0</v>
      </c>
      <c r="F49" s="29">
        <f t="shared" si="31"/>
        <v>0</v>
      </c>
      <c r="G49" s="29">
        <f t="shared" si="33"/>
        <v>0</v>
      </c>
      <c r="H49" s="34">
        <f>H53+H59+H65+H69+H72</f>
        <v>0</v>
      </c>
      <c r="I49" s="34">
        <f aca="true" t="shared" si="37" ref="I49:AD49">I53+I59+I65+I69+I72</f>
        <v>0</v>
      </c>
      <c r="J49" s="34">
        <f t="shared" si="37"/>
        <v>0</v>
      </c>
      <c r="K49" s="34">
        <f t="shared" si="37"/>
        <v>0</v>
      </c>
      <c r="L49" s="34">
        <f t="shared" si="37"/>
        <v>0</v>
      </c>
      <c r="M49" s="34">
        <f t="shared" si="37"/>
        <v>0</v>
      </c>
      <c r="N49" s="34">
        <f t="shared" si="37"/>
        <v>0</v>
      </c>
      <c r="O49" s="34">
        <f t="shared" si="37"/>
        <v>0</v>
      </c>
      <c r="P49" s="34">
        <f t="shared" si="37"/>
        <v>8.738</v>
      </c>
      <c r="Q49" s="34">
        <f t="shared" si="37"/>
        <v>0</v>
      </c>
      <c r="R49" s="34">
        <f t="shared" si="37"/>
        <v>8.737</v>
      </c>
      <c r="S49" s="34">
        <f t="shared" si="37"/>
        <v>0</v>
      </c>
      <c r="T49" s="34">
        <f t="shared" si="37"/>
        <v>38.738</v>
      </c>
      <c r="U49" s="34">
        <f t="shared" si="37"/>
        <v>0</v>
      </c>
      <c r="V49" s="34">
        <f t="shared" si="37"/>
        <v>8.737</v>
      </c>
      <c r="W49" s="34">
        <f t="shared" si="37"/>
        <v>0</v>
      </c>
      <c r="X49" s="34">
        <f t="shared" si="37"/>
        <v>8.738</v>
      </c>
      <c r="Y49" s="34">
        <f t="shared" si="37"/>
        <v>0</v>
      </c>
      <c r="Z49" s="34">
        <f t="shared" si="37"/>
        <v>8.737</v>
      </c>
      <c r="AA49" s="34">
        <f t="shared" si="37"/>
        <v>0</v>
      </c>
      <c r="AB49" s="34">
        <f t="shared" si="37"/>
        <v>18.738</v>
      </c>
      <c r="AC49" s="34">
        <f t="shared" si="37"/>
        <v>0</v>
      </c>
      <c r="AD49" s="34">
        <f t="shared" si="37"/>
        <v>8.737</v>
      </c>
      <c r="AE49" s="29">
        <v>0</v>
      </c>
      <c r="AF49" s="49"/>
      <c r="AG49" s="61">
        <f t="shared" si="4"/>
        <v>109.89999999999999</v>
      </c>
      <c r="AH49" s="55">
        <f t="shared" si="5"/>
        <v>8.738</v>
      </c>
      <c r="AI49" s="55">
        <f t="shared" si="6"/>
        <v>0</v>
      </c>
      <c r="AK49" s="72">
        <f>E49-C49</f>
        <v>-8.738</v>
      </c>
    </row>
    <row r="50" spans="1:37" s="14" customFormat="1" ht="56.25">
      <c r="A50" s="41" t="s">
        <v>34</v>
      </c>
      <c r="B50" s="27">
        <f>B51</f>
        <v>3844.5</v>
      </c>
      <c r="C50" s="27">
        <f>C51</f>
        <v>0</v>
      </c>
      <c r="D50" s="27">
        <f>D51</f>
        <v>0</v>
      </c>
      <c r="E50" s="27">
        <f>E51</f>
        <v>0</v>
      </c>
      <c r="F50" s="27">
        <f t="shared" si="31"/>
        <v>0</v>
      </c>
      <c r="G50" s="27">
        <f>_xlfn.IFERROR(E50/C50*100,0)</f>
        <v>0</v>
      </c>
      <c r="H50" s="24">
        <f>H51</f>
        <v>0</v>
      </c>
      <c r="I50" s="24">
        <f aca="true" t="shared" si="38" ref="I50:AE50">I51</f>
        <v>0</v>
      </c>
      <c r="J50" s="24">
        <f t="shared" si="38"/>
        <v>0</v>
      </c>
      <c r="K50" s="24">
        <f t="shared" si="38"/>
        <v>0</v>
      </c>
      <c r="L50" s="24">
        <f t="shared" si="38"/>
        <v>0</v>
      </c>
      <c r="M50" s="24">
        <f t="shared" si="38"/>
        <v>0</v>
      </c>
      <c r="N50" s="24">
        <f t="shared" si="38"/>
        <v>0</v>
      </c>
      <c r="O50" s="24">
        <f t="shared" si="38"/>
        <v>0</v>
      </c>
      <c r="P50" s="24">
        <f t="shared" si="38"/>
        <v>0</v>
      </c>
      <c r="Q50" s="24">
        <f t="shared" si="38"/>
        <v>0</v>
      </c>
      <c r="R50" s="24">
        <f t="shared" si="38"/>
        <v>0</v>
      </c>
      <c r="S50" s="24">
        <f t="shared" si="38"/>
        <v>0</v>
      </c>
      <c r="T50" s="24">
        <f t="shared" si="38"/>
        <v>0</v>
      </c>
      <c r="U50" s="24">
        <f t="shared" si="38"/>
        <v>0</v>
      </c>
      <c r="V50" s="24">
        <f t="shared" si="38"/>
        <v>0</v>
      </c>
      <c r="W50" s="24">
        <f t="shared" si="38"/>
        <v>0</v>
      </c>
      <c r="X50" s="24">
        <f t="shared" si="38"/>
        <v>0</v>
      </c>
      <c r="Y50" s="24">
        <f t="shared" si="38"/>
        <v>0</v>
      </c>
      <c r="Z50" s="24">
        <f t="shared" si="38"/>
        <v>0</v>
      </c>
      <c r="AA50" s="24">
        <f t="shared" si="38"/>
        <v>0</v>
      </c>
      <c r="AB50" s="24">
        <f t="shared" si="38"/>
        <v>3844.5</v>
      </c>
      <c r="AC50" s="24">
        <f t="shared" si="38"/>
        <v>0</v>
      </c>
      <c r="AD50" s="24">
        <f t="shared" si="38"/>
        <v>0</v>
      </c>
      <c r="AE50" s="24">
        <f t="shared" si="38"/>
        <v>0</v>
      </c>
      <c r="AF50" s="47"/>
      <c r="AG50" s="51">
        <f t="shared" si="4"/>
        <v>3844.5</v>
      </c>
      <c r="AH50" s="55">
        <f t="shared" si="5"/>
        <v>0</v>
      </c>
      <c r="AI50" s="55">
        <f t="shared" si="6"/>
        <v>0</v>
      </c>
      <c r="AK50" s="72">
        <f t="shared" si="15"/>
        <v>0</v>
      </c>
    </row>
    <row r="51" spans="1:37" s="62" customFormat="1" ht="18.75">
      <c r="A51" s="3" t="s">
        <v>17</v>
      </c>
      <c r="B51" s="27">
        <f>B53+B52</f>
        <v>3844.5</v>
      </c>
      <c r="C51" s="27">
        <f>C53+C52</f>
        <v>0</v>
      </c>
      <c r="D51" s="27">
        <f>D53+D52</f>
        <v>0</v>
      </c>
      <c r="E51" s="27">
        <f>E53+E52</f>
        <v>0</v>
      </c>
      <c r="F51" s="27">
        <f t="shared" si="31"/>
        <v>0</v>
      </c>
      <c r="G51" s="27">
        <f t="shared" si="33"/>
        <v>0</v>
      </c>
      <c r="H51" s="27">
        <f>H52+H53</f>
        <v>0</v>
      </c>
      <c r="I51" s="27">
        <f aca="true" t="shared" si="39" ref="I51:AE51">I52+I53</f>
        <v>0</v>
      </c>
      <c r="J51" s="27">
        <f t="shared" si="39"/>
        <v>0</v>
      </c>
      <c r="K51" s="27">
        <f t="shared" si="39"/>
        <v>0</v>
      </c>
      <c r="L51" s="27">
        <f t="shared" si="39"/>
        <v>0</v>
      </c>
      <c r="M51" s="27">
        <f t="shared" si="39"/>
        <v>0</v>
      </c>
      <c r="N51" s="27">
        <f t="shared" si="39"/>
        <v>0</v>
      </c>
      <c r="O51" s="27">
        <f t="shared" si="39"/>
        <v>0</v>
      </c>
      <c r="P51" s="27">
        <f t="shared" si="39"/>
        <v>0</v>
      </c>
      <c r="Q51" s="27">
        <f t="shared" si="39"/>
        <v>0</v>
      </c>
      <c r="R51" s="27">
        <f t="shared" si="39"/>
        <v>0</v>
      </c>
      <c r="S51" s="27">
        <f t="shared" si="39"/>
        <v>0</v>
      </c>
      <c r="T51" s="27">
        <f t="shared" si="39"/>
        <v>0</v>
      </c>
      <c r="U51" s="27">
        <f t="shared" si="39"/>
        <v>0</v>
      </c>
      <c r="V51" s="27">
        <f t="shared" si="39"/>
        <v>0</v>
      </c>
      <c r="W51" s="27">
        <f t="shared" si="39"/>
        <v>0</v>
      </c>
      <c r="X51" s="27">
        <f t="shared" si="39"/>
        <v>0</v>
      </c>
      <c r="Y51" s="27">
        <f t="shared" si="39"/>
        <v>0</v>
      </c>
      <c r="Z51" s="27">
        <f t="shared" si="39"/>
        <v>0</v>
      </c>
      <c r="AA51" s="27">
        <f t="shared" si="39"/>
        <v>0</v>
      </c>
      <c r="AB51" s="27">
        <f t="shared" si="39"/>
        <v>3844.5</v>
      </c>
      <c r="AC51" s="27">
        <f t="shared" si="39"/>
        <v>0</v>
      </c>
      <c r="AD51" s="27">
        <f t="shared" si="39"/>
        <v>0</v>
      </c>
      <c r="AE51" s="27">
        <f t="shared" si="39"/>
        <v>0</v>
      </c>
      <c r="AF51" s="47"/>
      <c r="AG51" s="51">
        <f t="shared" si="4"/>
        <v>3844.5</v>
      </c>
      <c r="AH51" s="55">
        <f t="shared" si="5"/>
        <v>0</v>
      </c>
      <c r="AI51" s="55">
        <f t="shared" si="6"/>
        <v>0</v>
      </c>
      <c r="AK51" s="72">
        <f t="shared" si="15"/>
        <v>0</v>
      </c>
    </row>
    <row r="52" spans="1:37" s="13" customFormat="1" ht="19.5" customHeight="1">
      <c r="A52" s="2" t="s">
        <v>13</v>
      </c>
      <c r="B52" s="26">
        <f>H52+J52+L52+N52+P52+R52+T52+V52+X52+Z52+AB52+AD52</f>
        <v>3834.5</v>
      </c>
      <c r="C52" s="26">
        <f>H52+J52+L52+N52+P52</f>
        <v>0</v>
      </c>
      <c r="D52" s="26">
        <f>E52</f>
        <v>0</v>
      </c>
      <c r="E52" s="26">
        <f>I52+K52+M52+O52+Q52+S52+U52+W52+Y52+AA52+AC52+AE52</f>
        <v>0</v>
      </c>
      <c r="F52" s="26">
        <f t="shared" si="2"/>
        <v>0</v>
      </c>
      <c r="G52" s="25">
        <f t="shared" si="33"/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3834.5</v>
      </c>
      <c r="AC52" s="38">
        <v>0</v>
      </c>
      <c r="AD52" s="38">
        <v>0</v>
      </c>
      <c r="AE52" s="38">
        <v>0</v>
      </c>
      <c r="AF52" s="46"/>
      <c r="AG52" s="61">
        <f t="shared" si="4"/>
        <v>3834.5</v>
      </c>
      <c r="AH52" s="55">
        <f t="shared" si="5"/>
        <v>0</v>
      </c>
      <c r="AI52" s="55">
        <f t="shared" si="6"/>
        <v>0</v>
      </c>
      <c r="AK52" s="72">
        <f t="shared" si="15"/>
        <v>0</v>
      </c>
    </row>
    <row r="53" spans="1:37" s="13" customFormat="1" ht="18.75">
      <c r="A53" s="2" t="s">
        <v>14</v>
      </c>
      <c r="B53" s="26">
        <f>H53+J53+L53+N53+P53+R53+T53+V53+X53+Z53+AB53+AD53</f>
        <v>10</v>
      </c>
      <c r="C53" s="26">
        <f>H53+J53+L53+N53+P53</f>
        <v>0</v>
      </c>
      <c r="D53" s="26">
        <f>E53</f>
        <v>0</v>
      </c>
      <c r="E53" s="26">
        <f>I53+K53+M53+O53+Q53+S53+U53+W53+Y53+AA53+AC53+AE53</f>
        <v>0</v>
      </c>
      <c r="F53" s="26">
        <f t="shared" si="2"/>
        <v>0</v>
      </c>
      <c r="G53" s="25">
        <f t="shared" si="33"/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10</v>
      </c>
      <c r="AC53" s="38">
        <v>0</v>
      </c>
      <c r="AD53" s="38">
        <v>0</v>
      </c>
      <c r="AE53" s="25">
        <v>0</v>
      </c>
      <c r="AF53" s="46"/>
      <c r="AG53" s="61">
        <f t="shared" si="4"/>
        <v>10</v>
      </c>
      <c r="AH53" s="55">
        <f t="shared" si="5"/>
        <v>0</v>
      </c>
      <c r="AI53" s="55">
        <f t="shared" si="6"/>
        <v>0</v>
      </c>
      <c r="AK53" s="72">
        <f t="shared" si="15"/>
        <v>0</v>
      </c>
    </row>
    <row r="54" spans="1:37" s="14" customFormat="1" ht="18.75" hidden="1">
      <c r="A54" s="2" t="s">
        <v>15</v>
      </c>
      <c r="B54" s="25"/>
      <c r="C54" s="26">
        <f>H54+J54+L54+N54+P54</f>
        <v>0</v>
      </c>
      <c r="D54" s="25"/>
      <c r="E54" s="25"/>
      <c r="F54" s="25" t="e">
        <f t="shared" si="2"/>
        <v>#DIV/0!</v>
      </c>
      <c r="G54" s="27">
        <f t="shared" si="33"/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5"/>
      <c r="AF54" s="47"/>
      <c r="AG54" s="51">
        <f t="shared" si="4"/>
        <v>0</v>
      </c>
      <c r="AH54" s="55">
        <f t="shared" si="5"/>
        <v>0</v>
      </c>
      <c r="AI54" s="55">
        <f t="shared" si="6"/>
        <v>0</v>
      </c>
      <c r="AK54" s="72">
        <f t="shared" si="15"/>
        <v>0</v>
      </c>
    </row>
    <row r="55" spans="1:37" s="14" customFormat="1" ht="18.75" hidden="1">
      <c r="A55" s="2" t="s">
        <v>16</v>
      </c>
      <c r="B55" s="25"/>
      <c r="C55" s="26">
        <f>H55+J55+L55+N55+P55</f>
        <v>0</v>
      </c>
      <c r="D55" s="25"/>
      <c r="E55" s="25"/>
      <c r="F55" s="25" t="e">
        <f t="shared" si="2"/>
        <v>#DIV/0!</v>
      </c>
      <c r="G55" s="27">
        <f t="shared" si="33"/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45"/>
      <c r="AF55" s="47"/>
      <c r="AG55" s="51">
        <f t="shared" si="4"/>
        <v>0</v>
      </c>
      <c r="AH55" s="55">
        <f t="shared" si="5"/>
        <v>0</v>
      </c>
      <c r="AI55" s="55">
        <f t="shared" si="6"/>
        <v>0</v>
      </c>
      <c r="AK55" s="72">
        <f t="shared" si="15"/>
        <v>0</v>
      </c>
    </row>
    <row r="56" spans="1:37" s="14" customFormat="1" ht="75" customHeight="1">
      <c r="A56" s="41" t="s">
        <v>35</v>
      </c>
      <c r="B56" s="27">
        <f>B57</f>
        <v>5</v>
      </c>
      <c r="C56" s="27">
        <f>C57</f>
        <v>0</v>
      </c>
      <c r="D56" s="27">
        <f>D57</f>
        <v>0</v>
      </c>
      <c r="E56" s="27">
        <f>E57</f>
        <v>0</v>
      </c>
      <c r="F56" s="27">
        <f>E56/B56*100</f>
        <v>0</v>
      </c>
      <c r="G56" s="27">
        <f>_xlfn.IFERROR(E56/C56*100,0)</f>
        <v>0</v>
      </c>
      <c r="H56" s="24">
        <f>H57</f>
        <v>0</v>
      </c>
      <c r="I56" s="24">
        <f aca="true" t="shared" si="40" ref="I56:AE56">I57</f>
        <v>0</v>
      </c>
      <c r="J56" s="24">
        <f t="shared" si="40"/>
        <v>0</v>
      </c>
      <c r="K56" s="24">
        <f t="shared" si="40"/>
        <v>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24">
        <f t="shared" si="40"/>
        <v>0</v>
      </c>
      <c r="P56" s="24">
        <f t="shared" si="40"/>
        <v>0</v>
      </c>
      <c r="Q56" s="24">
        <f t="shared" si="40"/>
        <v>0</v>
      </c>
      <c r="R56" s="24">
        <f t="shared" si="40"/>
        <v>0</v>
      </c>
      <c r="S56" s="24">
        <f t="shared" si="40"/>
        <v>0</v>
      </c>
      <c r="T56" s="24">
        <f t="shared" si="40"/>
        <v>5</v>
      </c>
      <c r="U56" s="24">
        <f t="shared" si="40"/>
        <v>0</v>
      </c>
      <c r="V56" s="24">
        <f t="shared" si="40"/>
        <v>0</v>
      </c>
      <c r="W56" s="24">
        <f t="shared" si="40"/>
        <v>0</v>
      </c>
      <c r="X56" s="24">
        <f t="shared" si="40"/>
        <v>0</v>
      </c>
      <c r="Y56" s="24">
        <f t="shared" si="40"/>
        <v>0</v>
      </c>
      <c r="Z56" s="24">
        <f t="shared" si="40"/>
        <v>0</v>
      </c>
      <c r="AA56" s="24">
        <f t="shared" si="40"/>
        <v>0</v>
      </c>
      <c r="AB56" s="24">
        <f t="shared" si="40"/>
        <v>0</v>
      </c>
      <c r="AC56" s="24">
        <f t="shared" si="40"/>
        <v>0</v>
      </c>
      <c r="AD56" s="24">
        <f t="shared" si="40"/>
        <v>0</v>
      </c>
      <c r="AE56" s="24">
        <f t="shared" si="40"/>
        <v>0</v>
      </c>
      <c r="AF56" s="47"/>
      <c r="AG56" s="51">
        <f t="shared" si="4"/>
        <v>5</v>
      </c>
      <c r="AH56" s="55">
        <f t="shared" si="5"/>
        <v>0</v>
      </c>
      <c r="AI56" s="55">
        <f t="shared" si="6"/>
        <v>0</v>
      </c>
      <c r="AK56" s="72">
        <f t="shared" si="15"/>
        <v>0</v>
      </c>
    </row>
    <row r="57" spans="1:37" s="62" customFormat="1" ht="18.75">
      <c r="A57" s="3" t="s">
        <v>17</v>
      </c>
      <c r="B57" s="27">
        <f>B59</f>
        <v>5</v>
      </c>
      <c r="C57" s="27">
        <f>C59</f>
        <v>0</v>
      </c>
      <c r="D57" s="27">
        <f>D59</f>
        <v>0</v>
      </c>
      <c r="E57" s="27">
        <f>E59</f>
        <v>0</v>
      </c>
      <c r="F57" s="27">
        <f t="shared" si="2"/>
        <v>0</v>
      </c>
      <c r="G57" s="27">
        <f t="shared" si="33"/>
        <v>0</v>
      </c>
      <c r="H57" s="27">
        <f aca="true" t="shared" si="41" ref="H57:AE57">H59</f>
        <v>0</v>
      </c>
      <c r="I57" s="27">
        <f t="shared" si="41"/>
        <v>0</v>
      </c>
      <c r="J57" s="27">
        <f t="shared" si="41"/>
        <v>0</v>
      </c>
      <c r="K57" s="27">
        <f t="shared" si="41"/>
        <v>0</v>
      </c>
      <c r="L57" s="27">
        <f t="shared" si="41"/>
        <v>0</v>
      </c>
      <c r="M57" s="27">
        <f t="shared" si="41"/>
        <v>0</v>
      </c>
      <c r="N57" s="27">
        <f t="shared" si="41"/>
        <v>0</v>
      </c>
      <c r="O57" s="27">
        <f t="shared" si="41"/>
        <v>0</v>
      </c>
      <c r="P57" s="27">
        <f t="shared" si="41"/>
        <v>0</v>
      </c>
      <c r="Q57" s="27">
        <f t="shared" si="41"/>
        <v>0</v>
      </c>
      <c r="R57" s="27">
        <f t="shared" si="41"/>
        <v>0</v>
      </c>
      <c r="S57" s="27">
        <f t="shared" si="41"/>
        <v>0</v>
      </c>
      <c r="T57" s="27">
        <f t="shared" si="41"/>
        <v>5</v>
      </c>
      <c r="U57" s="27">
        <f t="shared" si="41"/>
        <v>0</v>
      </c>
      <c r="V57" s="27">
        <f t="shared" si="41"/>
        <v>0</v>
      </c>
      <c r="W57" s="27">
        <f t="shared" si="41"/>
        <v>0</v>
      </c>
      <c r="X57" s="27">
        <f t="shared" si="41"/>
        <v>0</v>
      </c>
      <c r="Y57" s="27">
        <f t="shared" si="41"/>
        <v>0</v>
      </c>
      <c r="Z57" s="27">
        <f t="shared" si="41"/>
        <v>0</v>
      </c>
      <c r="AA57" s="27">
        <f t="shared" si="41"/>
        <v>0</v>
      </c>
      <c r="AB57" s="27">
        <f t="shared" si="41"/>
        <v>0</v>
      </c>
      <c r="AC57" s="27">
        <f t="shared" si="41"/>
        <v>0</v>
      </c>
      <c r="AD57" s="27">
        <f t="shared" si="41"/>
        <v>0</v>
      </c>
      <c r="AE57" s="27">
        <f t="shared" si="41"/>
        <v>0</v>
      </c>
      <c r="AF57" s="47"/>
      <c r="AG57" s="51">
        <f t="shared" si="4"/>
        <v>5</v>
      </c>
      <c r="AH57" s="55">
        <f t="shared" si="5"/>
        <v>0</v>
      </c>
      <c r="AI57" s="55">
        <f t="shared" si="6"/>
        <v>0</v>
      </c>
      <c r="AK57" s="72">
        <f t="shared" si="15"/>
        <v>0</v>
      </c>
    </row>
    <row r="58" spans="1:37" s="14" customFormat="1" ht="18.75" hidden="1">
      <c r="A58" s="2" t="s">
        <v>13</v>
      </c>
      <c r="B58" s="25"/>
      <c r="C58" s="25"/>
      <c r="D58" s="25"/>
      <c r="E58" s="25"/>
      <c r="F58" s="25" t="e">
        <f t="shared" si="2"/>
        <v>#DIV/0!</v>
      </c>
      <c r="G58" s="27">
        <f t="shared" si="33"/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5"/>
      <c r="AF58" s="47"/>
      <c r="AG58" s="51">
        <f t="shared" si="4"/>
        <v>0</v>
      </c>
      <c r="AH58" s="55">
        <f t="shared" si="5"/>
        <v>0</v>
      </c>
      <c r="AI58" s="55">
        <f t="shared" si="6"/>
        <v>0</v>
      </c>
      <c r="AK58" s="72">
        <f t="shared" si="15"/>
        <v>0</v>
      </c>
    </row>
    <row r="59" spans="1:37" s="13" customFormat="1" ht="18.75">
      <c r="A59" s="2" t="s">
        <v>14</v>
      </c>
      <c r="B59" s="26">
        <f>H59+J59+L59+N59+P59+R59+T59+V59+X59+Z59+AB59+AD59</f>
        <v>5</v>
      </c>
      <c r="C59" s="26">
        <f>H59+J59+L59+N59+P59</f>
        <v>0</v>
      </c>
      <c r="D59" s="26">
        <f>E59</f>
        <v>0</v>
      </c>
      <c r="E59" s="26">
        <f>I59+K59+M59+O59+Q59+S59+U59+W59+Y59+AA59+AC59+AE59</f>
        <v>0</v>
      </c>
      <c r="F59" s="26">
        <f t="shared" si="2"/>
        <v>0</v>
      </c>
      <c r="G59" s="25">
        <f t="shared" si="33"/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5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25">
        <v>0</v>
      </c>
      <c r="AF59" s="46"/>
      <c r="AG59" s="61">
        <f t="shared" si="4"/>
        <v>5</v>
      </c>
      <c r="AH59" s="55">
        <f t="shared" si="5"/>
        <v>0</v>
      </c>
      <c r="AI59" s="55">
        <f t="shared" si="6"/>
        <v>0</v>
      </c>
      <c r="AK59" s="72">
        <f t="shared" si="15"/>
        <v>0</v>
      </c>
    </row>
    <row r="60" spans="1:37" s="14" customFormat="1" ht="18.75" hidden="1">
      <c r="A60" s="2" t="s">
        <v>15</v>
      </c>
      <c r="B60" s="25"/>
      <c r="C60" s="25"/>
      <c r="D60" s="25"/>
      <c r="E60" s="25"/>
      <c r="F60" s="25" t="e">
        <f t="shared" si="2"/>
        <v>#DIV/0!</v>
      </c>
      <c r="G60" s="27">
        <f t="shared" si="33"/>
        <v>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5"/>
      <c r="AF60" s="47"/>
      <c r="AG60" s="51">
        <f t="shared" si="4"/>
        <v>0</v>
      </c>
      <c r="AH60" s="55">
        <f t="shared" si="5"/>
        <v>0</v>
      </c>
      <c r="AI60" s="55">
        <f t="shared" si="6"/>
        <v>0</v>
      </c>
      <c r="AK60" s="72">
        <f t="shared" si="15"/>
        <v>0</v>
      </c>
    </row>
    <row r="61" spans="1:37" s="14" customFormat="1" ht="18.75" hidden="1">
      <c r="A61" s="2" t="s">
        <v>16</v>
      </c>
      <c r="B61" s="25"/>
      <c r="C61" s="25"/>
      <c r="D61" s="25"/>
      <c r="E61" s="25"/>
      <c r="F61" s="25" t="e">
        <f t="shared" si="2"/>
        <v>#DIV/0!</v>
      </c>
      <c r="G61" s="27">
        <f t="shared" si="33"/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45"/>
      <c r="AF61" s="47"/>
      <c r="AG61" s="51">
        <f t="shared" si="4"/>
        <v>0</v>
      </c>
      <c r="AH61" s="55">
        <f t="shared" si="5"/>
        <v>0</v>
      </c>
      <c r="AI61" s="55">
        <f t="shared" si="6"/>
        <v>0</v>
      </c>
      <c r="AK61" s="72">
        <f t="shared" si="15"/>
        <v>0</v>
      </c>
    </row>
    <row r="62" spans="1:37" s="14" customFormat="1" ht="66.75" customHeight="1">
      <c r="A62" s="41" t="s">
        <v>36</v>
      </c>
      <c r="B62" s="27">
        <f>B63</f>
        <v>690</v>
      </c>
      <c r="C62" s="27">
        <f>C63</f>
        <v>0</v>
      </c>
      <c r="D62" s="27">
        <f>D63</f>
        <v>0</v>
      </c>
      <c r="E62" s="27">
        <f>E63</f>
        <v>0</v>
      </c>
      <c r="F62" s="27">
        <f>E62/B62*100</f>
        <v>0</v>
      </c>
      <c r="G62" s="27">
        <f>_xlfn.IFERROR(E62/C62*100,0)</f>
        <v>0</v>
      </c>
      <c r="H62" s="24">
        <f>H63</f>
        <v>0</v>
      </c>
      <c r="I62" s="24">
        <f aca="true" t="shared" si="42" ref="I62:AE62">I63</f>
        <v>0</v>
      </c>
      <c r="J62" s="24">
        <f t="shared" si="42"/>
        <v>0</v>
      </c>
      <c r="K62" s="24">
        <f t="shared" si="42"/>
        <v>0</v>
      </c>
      <c r="L62" s="24">
        <f t="shared" si="42"/>
        <v>0</v>
      </c>
      <c r="M62" s="24">
        <f t="shared" si="42"/>
        <v>0</v>
      </c>
      <c r="N62" s="24">
        <f t="shared" si="42"/>
        <v>0</v>
      </c>
      <c r="O62" s="24">
        <f t="shared" si="42"/>
        <v>0</v>
      </c>
      <c r="P62" s="24">
        <f t="shared" si="42"/>
        <v>0</v>
      </c>
      <c r="Q62" s="24">
        <f t="shared" si="42"/>
        <v>0</v>
      </c>
      <c r="R62" s="24">
        <f t="shared" si="42"/>
        <v>0</v>
      </c>
      <c r="S62" s="24">
        <f t="shared" si="42"/>
        <v>0</v>
      </c>
      <c r="T62" s="24">
        <f t="shared" si="42"/>
        <v>500</v>
      </c>
      <c r="U62" s="24">
        <f t="shared" si="42"/>
        <v>0</v>
      </c>
      <c r="V62" s="24">
        <f t="shared" si="42"/>
        <v>0</v>
      </c>
      <c r="W62" s="24">
        <f t="shared" si="42"/>
        <v>0</v>
      </c>
      <c r="X62" s="24">
        <f t="shared" si="42"/>
        <v>0</v>
      </c>
      <c r="Y62" s="24">
        <f t="shared" si="42"/>
        <v>0</v>
      </c>
      <c r="Z62" s="24">
        <f t="shared" si="42"/>
        <v>95</v>
      </c>
      <c r="AA62" s="24">
        <f t="shared" si="42"/>
        <v>0</v>
      </c>
      <c r="AB62" s="24">
        <f t="shared" si="42"/>
        <v>95</v>
      </c>
      <c r="AC62" s="24">
        <f t="shared" si="42"/>
        <v>0</v>
      </c>
      <c r="AD62" s="24">
        <f t="shared" si="42"/>
        <v>0</v>
      </c>
      <c r="AE62" s="24">
        <f t="shared" si="42"/>
        <v>0</v>
      </c>
      <c r="AF62" s="47"/>
      <c r="AG62" s="51">
        <f t="shared" si="4"/>
        <v>690</v>
      </c>
      <c r="AH62" s="55">
        <f t="shared" si="5"/>
        <v>0</v>
      </c>
      <c r="AI62" s="55">
        <f t="shared" si="6"/>
        <v>0</v>
      </c>
      <c r="AK62" s="72">
        <f t="shared" si="15"/>
        <v>0</v>
      </c>
    </row>
    <row r="63" spans="1:37" s="62" customFormat="1" ht="18.75">
      <c r="A63" s="3" t="s">
        <v>17</v>
      </c>
      <c r="B63" s="27">
        <f>B64+B65</f>
        <v>690</v>
      </c>
      <c r="C63" s="27">
        <f>C64+C65</f>
        <v>0</v>
      </c>
      <c r="D63" s="27">
        <f>D64+D65</f>
        <v>0</v>
      </c>
      <c r="E63" s="27">
        <f>E64+E65</f>
        <v>0</v>
      </c>
      <c r="F63" s="27">
        <f t="shared" si="2"/>
        <v>0</v>
      </c>
      <c r="G63" s="27">
        <f t="shared" si="33"/>
        <v>0</v>
      </c>
      <c r="H63" s="27">
        <f>H64+H65</f>
        <v>0</v>
      </c>
      <c r="I63" s="27">
        <f aca="true" t="shared" si="43" ref="I63:AE63">I64+I65</f>
        <v>0</v>
      </c>
      <c r="J63" s="27">
        <f t="shared" si="43"/>
        <v>0</v>
      </c>
      <c r="K63" s="27">
        <f t="shared" si="43"/>
        <v>0</v>
      </c>
      <c r="L63" s="27">
        <f t="shared" si="43"/>
        <v>0</v>
      </c>
      <c r="M63" s="27">
        <f t="shared" si="43"/>
        <v>0</v>
      </c>
      <c r="N63" s="27">
        <f t="shared" si="43"/>
        <v>0</v>
      </c>
      <c r="O63" s="27">
        <f t="shared" si="43"/>
        <v>0</v>
      </c>
      <c r="P63" s="27">
        <f t="shared" si="43"/>
        <v>0</v>
      </c>
      <c r="Q63" s="27">
        <f t="shared" si="43"/>
        <v>0</v>
      </c>
      <c r="R63" s="27">
        <f t="shared" si="43"/>
        <v>0</v>
      </c>
      <c r="S63" s="27">
        <f t="shared" si="43"/>
        <v>0</v>
      </c>
      <c r="T63" s="27">
        <f t="shared" si="43"/>
        <v>500</v>
      </c>
      <c r="U63" s="27">
        <f t="shared" si="43"/>
        <v>0</v>
      </c>
      <c r="V63" s="27">
        <f t="shared" si="43"/>
        <v>0</v>
      </c>
      <c r="W63" s="27">
        <f t="shared" si="43"/>
        <v>0</v>
      </c>
      <c r="X63" s="27">
        <f t="shared" si="43"/>
        <v>0</v>
      </c>
      <c r="Y63" s="27">
        <f t="shared" si="43"/>
        <v>0</v>
      </c>
      <c r="Z63" s="27">
        <f t="shared" si="43"/>
        <v>95</v>
      </c>
      <c r="AA63" s="27">
        <f t="shared" si="43"/>
        <v>0</v>
      </c>
      <c r="AB63" s="27">
        <f t="shared" si="43"/>
        <v>95</v>
      </c>
      <c r="AC63" s="27">
        <f t="shared" si="43"/>
        <v>0</v>
      </c>
      <c r="AD63" s="27">
        <f t="shared" si="43"/>
        <v>0</v>
      </c>
      <c r="AE63" s="27">
        <f t="shared" si="43"/>
        <v>0</v>
      </c>
      <c r="AF63" s="47"/>
      <c r="AG63" s="51">
        <f t="shared" si="4"/>
        <v>690</v>
      </c>
      <c r="AH63" s="55">
        <f t="shared" si="5"/>
        <v>0</v>
      </c>
      <c r="AI63" s="55">
        <f t="shared" si="6"/>
        <v>0</v>
      </c>
      <c r="AK63" s="72">
        <f t="shared" si="15"/>
        <v>0</v>
      </c>
    </row>
    <row r="64" spans="1:37" s="13" customFormat="1" ht="18" customHeight="1">
      <c r="A64" s="2" t="s">
        <v>13</v>
      </c>
      <c r="B64" s="26">
        <f>H64+J64+L64+N64+P64+R64+T64+V64+X64+Z64+AB64+AD64</f>
        <v>665</v>
      </c>
      <c r="C64" s="26">
        <f>H64+J64+L64+N64+P64</f>
        <v>0</v>
      </c>
      <c r="D64" s="26">
        <f>E64</f>
        <v>0</v>
      </c>
      <c r="E64" s="26">
        <f>I64+K64+M64+O64+Q64+S64+U64+W64+Y64+AA64+AC64+AE64</f>
        <v>0</v>
      </c>
      <c r="F64" s="26">
        <f>_xlfn.IFERROR(E64/B64*100,0)</f>
        <v>0</v>
      </c>
      <c r="G64" s="25">
        <f t="shared" si="33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475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95</v>
      </c>
      <c r="AA64" s="38">
        <v>0</v>
      </c>
      <c r="AB64" s="38">
        <v>95</v>
      </c>
      <c r="AC64" s="38">
        <v>0</v>
      </c>
      <c r="AD64" s="38">
        <v>0</v>
      </c>
      <c r="AE64" s="38">
        <v>0</v>
      </c>
      <c r="AF64" s="46"/>
      <c r="AG64" s="61">
        <f t="shared" si="4"/>
        <v>665</v>
      </c>
      <c r="AH64" s="55">
        <f t="shared" si="5"/>
        <v>0</v>
      </c>
      <c r="AI64" s="55">
        <f t="shared" si="6"/>
        <v>0</v>
      </c>
      <c r="AK64" s="72">
        <f t="shared" si="15"/>
        <v>0</v>
      </c>
    </row>
    <row r="65" spans="1:37" s="13" customFormat="1" ht="18.75">
      <c r="A65" s="2" t="s">
        <v>14</v>
      </c>
      <c r="B65" s="26">
        <f>H65+J65+L65+N65+P65+R65+T65+V65+X65+Z65+AB65+AD65</f>
        <v>25</v>
      </c>
      <c r="C65" s="26">
        <f>H65+J65+L65+N65+P65</f>
        <v>0</v>
      </c>
      <c r="D65" s="26">
        <f>E65</f>
        <v>0</v>
      </c>
      <c r="E65" s="26">
        <f>I65+K65+M65+O65+Q65+S65+U65+W65+Y65+AA65+AC65+AE65</f>
        <v>0</v>
      </c>
      <c r="F65" s="26">
        <f>E65/B65*100</f>
        <v>0</v>
      </c>
      <c r="G65" s="25">
        <f t="shared" si="33"/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25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25">
        <v>0</v>
      </c>
      <c r="AF65" s="46"/>
      <c r="AG65" s="61">
        <f t="shared" si="4"/>
        <v>25</v>
      </c>
      <c r="AH65" s="55">
        <f t="shared" si="5"/>
        <v>0</v>
      </c>
      <c r="AI65" s="55">
        <f t="shared" si="6"/>
        <v>0</v>
      </c>
      <c r="AK65" s="72">
        <f t="shared" si="15"/>
        <v>0</v>
      </c>
    </row>
    <row r="66" spans="1:37" s="14" customFormat="1" ht="54.75" customHeight="1">
      <c r="A66" s="41" t="s">
        <v>37</v>
      </c>
      <c r="B66" s="27">
        <f>B67</f>
        <v>0</v>
      </c>
      <c r="C66" s="27">
        <f>C67</f>
        <v>0</v>
      </c>
      <c r="D66" s="27">
        <f>D67</f>
        <v>0</v>
      </c>
      <c r="E66" s="27">
        <f>E67</f>
        <v>0</v>
      </c>
      <c r="F66" s="27">
        <f>_xlfn.IFERROR(E66/B66*100,0)</f>
        <v>0</v>
      </c>
      <c r="G66" s="27">
        <f t="shared" si="33"/>
        <v>0</v>
      </c>
      <c r="H66" s="24">
        <f>H67</f>
        <v>0</v>
      </c>
      <c r="I66" s="24">
        <f aca="true" t="shared" si="44" ref="I66:AE66">I67</f>
        <v>0</v>
      </c>
      <c r="J66" s="24">
        <f t="shared" si="44"/>
        <v>0</v>
      </c>
      <c r="K66" s="24">
        <f t="shared" si="44"/>
        <v>0</v>
      </c>
      <c r="L66" s="24">
        <f t="shared" si="44"/>
        <v>0</v>
      </c>
      <c r="M66" s="24">
        <f t="shared" si="44"/>
        <v>0</v>
      </c>
      <c r="N66" s="24">
        <f t="shared" si="44"/>
        <v>0</v>
      </c>
      <c r="O66" s="24">
        <f t="shared" si="44"/>
        <v>0</v>
      </c>
      <c r="P66" s="24">
        <f t="shared" si="44"/>
        <v>0</v>
      </c>
      <c r="Q66" s="24">
        <f t="shared" si="44"/>
        <v>0</v>
      </c>
      <c r="R66" s="24">
        <f t="shared" si="44"/>
        <v>0</v>
      </c>
      <c r="S66" s="24">
        <f t="shared" si="44"/>
        <v>0</v>
      </c>
      <c r="T66" s="24">
        <f t="shared" si="44"/>
        <v>0</v>
      </c>
      <c r="U66" s="24">
        <f t="shared" si="44"/>
        <v>0</v>
      </c>
      <c r="V66" s="24">
        <f t="shared" si="44"/>
        <v>0</v>
      </c>
      <c r="W66" s="24">
        <f t="shared" si="44"/>
        <v>0</v>
      </c>
      <c r="X66" s="24">
        <f t="shared" si="44"/>
        <v>0</v>
      </c>
      <c r="Y66" s="24">
        <f t="shared" si="44"/>
        <v>0</v>
      </c>
      <c r="Z66" s="24">
        <f t="shared" si="44"/>
        <v>0</v>
      </c>
      <c r="AA66" s="24">
        <f t="shared" si="44"/>
        <v>0</v>
      </c>
      <c r="AB66" s="24">
        <f t="shared" si="44"/>
        <v>0</v>
      </c>
      <c r="AC66" s="24">
        <f t="shared" si="44"/>
        <v>0</v>
      </c>
      <c r="AD66" s="24">
        <f t="shared" si="44"/>
        <v>0</v>
      </c>
      <c r="AE66" s="24">
        <f t="shared" si="44"/>
        <v>0</v>
      </c>
      <c r="AF66" s="47"/>
      <c r="AG66" s="51">
        <f t="shared" si="4"/>
        <v>0</v>
      </c>
      <c r="AH66" s="55">
        <f t="shared" si="5"/>
        <v>0</v>
      </c>
      <c r="AI66" s="55">
        <f t="shared" si="6"/>
        <v>0</v>
      </c>
      <c r="AK66" s="72">
        <f t="shared" si="15"/>
        <v>0</v>
      </c>
    </row>
    <row r="67" spans="1:37" s="62" customFormat="1" ht="18.75">
      <c r="A67" s="3" t="s">
        <v>17</v>
      </c>
      <c r="B67" s="27">
        <f>B69</f>
        <v>0</v>
      </c>
      <c r="C67" s="27">
        <f>C69</f>
        <v>0</v>
      </c>
      <c r="D67" s="27">
        <f>D69</f>
        <v>0</v>
      </c>
      <c r="E67" s="27">
        <f>E69</f>
        <v>0</v>
      </c>
      <c r="F67" s="27">
        <f>_xlfn.IFERROR(E67/B67*100,0)</f>
        <v>0</v>
      </c>
      <c r="G67" s="27">
        <f t="shared" si="33"/>
        <v>0</v>
      </c>
      <c r="H67" s="27">
        <f>H69</f>
        <v>0</v>
      </c>
      <c r="I67" s="27">
        <f aca="true" t="shared" si="45" ref="I67:AD67">I69</f>
        <v>0</v>
      </c>
      <c r="J67" s="27">
        <f t="shared" si="45"/>
        <v>0</v>
      </c>
      <c r="K67" s="27">
        <f t="shared" si="45"/>
        <v>0</v>
      </c>
      <c r="L67" s="27">
        <f t="shared" si="45"/>
        <v>0</v>
      </c>
      <c r="M67" s="27">
        <f t="shared" si="45"/>
        <v>0</v>
      </c>
      <c r="N67" s="27">
        <f t="shared" si="45"/>
        <v>0</v>
      </c>
      <c r="O67" s="27">
        <f t="shared" si="45"/>
        <v>0</v>
      </c>
      <c r="P67" s="27">
        <f t="shared" si="45"/>
        <v>0</v>
      </c>
      <c r="Q67" s="27">
        <f t="shared" si="45"/>
        <v>0</v>
      </c>
      <c r="R67" s="27">
        <f t="shared" si="45"/>
        <v>0</v>
      </c>
      <c r="S67" s="27">
        <f t="shared" si="45"/>
        <v>0</v>
      </c>
      <c r="T67" s="27">
        <f t="shared" si="45"/>
        <v>0</v>
      </c>
      <c r="U67" s="27">
        <f t="shared" si="45"/>
        <v>0</v>
      </c>
      <c r="V67" s="27">
        <f t="shared" si="45"/>
        <v>0</v>
      </c>
      <c r="W67" s="27">
        <f t="shared" si="45"/>
        <v>0</v>
      </c>
      <c r="X67" s="27">
        <f t="shared" si="45"/>
        <v>0</v>
      </c>
      <c r="Y67" s="27">
        <f t="shared" si="45"/>
        <v>0</v>
      </c>
      <c r="Z67" s="27">
        <f t="shared" si="45"/>
        <v>0</v>
      </c>
      <c r="AA67" s="27">
        <f t="shared" si="45"/>
        <v>0</v>
      </c>
      <c r="AB67" s="27">
        <f t="shared" si="45"/>
        <v>0</v>
      </c>
      <c r="AC67" s="27">
        <f t="shared" si="45"/>
        <v>0</v>
      </c>
      <c r="AD67" s="27">
        <f t="shared" si="45"/>
        <v>0</v>
      </c>
      <c r="AE67" s="27">
        <f>AE69</f>
        <v>0</v>
      </c>
      <c r="AF67" s="47"/>
      <c r="AG67" s="51">
        <f t="shared" si="4"/>
        <v>0</v>
      </c>
      <c r="AH67" s="55">
        <f t="shared" si="5"/>
        <v>0</v>
      </c>
      <c r="AI67" s="55">
        <f t="shared" si="6"/>
        <v>0</v>
      </c>
      <c r="AK67" s="72">
        <f t="shared" si="15"/>
        <v>0</v>
      </c>
    </row>
    <row r="68" spans="1:37" s="14" customFormat="1" ht="18.75" hidden="1">
      <c r="A68" s="2" t="s">
        <v>13</v>
      </c>
      <c r="B68" s="25"/>
      <c r="C68" s="25"/>
      <c r="D68" s="25"/>
      <c r="E68" s="25"/>
      <c r="F68" s="27">
        <f>_xlfn.IFERROR(E68/B68*100,0)</f>
        <v>0</v>
      </c>
      <c r="G68" s="27">
        <f t="shared" si="33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45"/>
      <c r="AF68" s="47"/>
      <c r="AG68" s="51">
        <f t="shared" si="4"/>
        <v>0</v>
      </c>
      <c r="AH68" s="55">
        <f t="shared" si="5"/>
        <v>0</v>
      </c>
      <c r="AI68" s="55">
        <f t="shared" si="6"/>
        <v>0</v>
      </c>
      <c r="AK68" s="72">
        <f t="shared" si="15"/>
        <v>0</v>
      </c>
    </row>
    <row r="69" spans="1:37" ht="18.75" customHeight="1">
      <c r="A69" s="2" t="s">
        <v>14</v>
      </c>
      <c r="B69" s="25">
        <f>H69+J69+L69+N69+P69+R69+T69+V69+X69+Z69+AB69+AD69</f>
        <v>0</v>
      </c>
      <c r="C69" s="25">
        <f>H69+J69+L69+N69+P69</f>
        <v>0</v>
      </c>
      <c r="D69" s="25">
        <f>E69</f>
        <v>0</v>
      </c>
      <c r="E69" s="25">
        <f>I69+K69+M69+O69+Q69+S69+U69+W69+Y69+AA69+AC69+AE69</f>
        <v>0</v>
      </c>
      <c r="F69" s="25">
        <f>_xlfn.IFERROR(E69/B69*100,0)</f>
        <v>0</v>
      </c>
      <c r="G69" s="25">
        <f t="shared" si="33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46"/>
      <c r="AG69" s="61">
        <f t="shared" si="4"/>
        <v>0</v>
      </c>
      <c r="AH69" s="55">
        <f t="shared" si="5"/>
        <v>0</v>
      </c>
      <c r="AI69" s="55">
        <f t="shared" si="6"/>
        <v>0</v>
      </c>
      <c r="AK69" s="72">
        <f t="shared" si="15"/>
        <v>0</v>
      </c>
    </row>
    <row r="70" spans="1:37" s="14" customFormat="1" ht="285.75" customHeight="1">
      <c r="A70" s="41" t="s">
        <v>38</v>
      </c>
      <c r="B70" s="27">
        <f aca="true" t="shared" si="46" ref="B70:E71">B71</f>
        <v>69.9</v>
      </c>
      <c r="C70" s="27">
        <f t="shared" si="46"/>
        <v>8.738</v>
      </c>
      <c r="D70" s="27">
        <f t="shared" si="46"/>
        <v>0</v>
      </c>
      <c r="E70" s="27">
        <f t="shared" si="46"/>
        <v>0</v>
      </c>
      <c r="F70" s="27">
        <f>E70/B70*100</f>
        <v>0</v>
      </c>
      <c r="G70" s="27">
        <f>_xlfn.IFERROR(E70/C70*100,0)</f>
        <v>0</v>
      </c>
      <c r="H70" s="24">
        <f>H71</f>
        <v>0</v>
      </c>
      <c r="I70" s="24">
        <f aca="true" t="shared" si="47" ref="I70:AE70">I71</f>
        <v>0</v>
      </c>
      <c r="J70" s="24">
        <f t="shared" si="47"/>
        <v>0</v>
      </c>
      <c r="K70" s="24">
        <f t="shared" si="47"/>
        <v>0</v>
      </c>
      <c r="L70" s="24">
        <f t="shared" si="47"/>
        <v>0</v>
      </c>
      <c r="M70" s="24">
        <f t="shared" si="47"/>
        <v>0</v>
      </c>
      <c r="N70" s="24">
        <f t="shared" si="47"/>
        <v>0</v>
      </c>
      <c r="O70" s="24">
        <f t="shared" si="47"/>
        <v>0</v>
      </c>
      <c r="P70" s="24">
        <f t="shared" si="47"/>
        <v>8.738</v>
      </c>
      <c r="Q70" s="24">
        <f t="shared" si="47"/>
        <v>0</v>
      </c>
      <c r="R70" s="24">
        <f t="shared" si="47"/>
        <v>8.737</v>
      </c>
      <c r="S70" s="24">
        <f t="shared" si="47"/>
        <v>0</v>
      </c>
      <c r="T70" s="24">
        <f t="shared" si="47"/>
        <v>8.738</v>
      </c>
      <c r="U70" s="24">
        <f t="shared" si="47"/>
        <v>0</v>
      </c>
      <c r="V70" s="24">
        <f t="shared" si="47"/>
        <v>8.737</v>
      </c>
      <c r="W70" s="24">
        <f t="shared" si="47"/>
        <v>0</v>
      </c>
      <c r="X70" s="24">
        <f t="shared" si="47"/>
        <v>8.738</v>
      </c>
      <c r="Y70" s="24">
        <f t="shared" si="47"/>
        <v>0</v>
      </c>
      <c r="Z70" s="24">
        <f t="shared" si="47"/>
        <v>8.737</v>
      </c>
      <c r="AA70" s="24">
        <f t="shared" si="47"/>
        <v>0</v>
      </c>
      <c r="AB70" s="24">
        <f t="shared" si="47"/>
        <v>8.738</v>
      </c>
      <c r="AC70" s="24">
        <f t="shared" si="47"/>
        <v>0</v>
      </c>
      <c r="AD70" s="24">
        <f t="shared" si="47"/>
        <v>8.737</v>
      </c>
      <c r="AE70" s="24">
        <f t="shared" si="47"/>
        <v>0</v>
      </c>
      <c r="AF70" s="47"/>
      <c r="AG70" s="63">
        <f t="shared" si="4"/>
        <v>69.9</v>
      </c>
      <c r="AH70" s="55">
        <f t="shared" si="5"/>
        <v>8.738</v>
      </c>
      <c r="AI70" s="55">
        <f t="shared" si="6"/>
        <v>0</v>
      </c>
      <c r="AK70" s="72">
        <f t="shared" si="15"/>
        <v>-8.738</v>
      </c>
    </row>
    <row r="71" spans="1:37" s="62" customFormat="1" ht="18.75">
      <c r="A71" s="3" t="s">
        <v>17</v>
      </c>
      <c r="B71" s="27">
        <f t="shared" si="46"/>
        <v>69.9</v>
      </c>
      <c r="C71" s="27">
        <f t="shared" si="46"/>
        <v>8.738</v>
      </c>
      <c r="D71" s="27">
        <f t="shared" si="46"/>
        <v>0</v>
      </c>
      <c r="E71" s="27">
        <f t="shared" si="46"/>
        <v>0</v>
      </c>
      <c r="F71" s="27">
        <f t="shared" si="2"/>
        <v>0</v>
      </c>
      <c r="G71" s="27">
        <f t="shared" si="33"/>
        <v>0</v>
      </c>
      <c r="H71" s="27">
        <f aca="true" t="shared" si="48" ref="H71:AE71">H72</f>
        <v>0</v>
      </c>
      <c r="I71" s="27">
        <f t="shared" si="48"/>
        <v>0</v>
      </c>
      <c r="J71" s="27">
        <f t="shared" si="48"/>
        <v>0</v>
      </c>
      <c r="K71" s="27">
        <f t="shared" si="48"/>
        <v>0</v>
      </c>
      <c r="L71" s="27">
        <f t="shared" si="48"/>
        <v>0</v>
      </c>
      <c r="M71" s="27">
        <f t="shared" si="48"/>
        <v>0</v>
      </c>
      <c r="N71" s="27">
        <f t="shared" si="48"/>
        <v>0</v>
      </c>
      <c r="O71" s="27">
        <f t="shared" si="48"/>
        <v>0</v>
      </c>
      <c r="P71" s="27">
        <f t="shared" si="48"/>
        <v>8.738</v>
      </c>
      <c r="Q71" s="27">
        <f t="shared" si="48"/>
        <v>0</v>
      </c>
      <c r="R71" s="27">
        <f t="shared" si="48"/>
        <v>8.737</v>
      </c>
      <c r="S71" s="27">
        <f t="shared" si="48"/>
        <v>0</v>
      </c>
      <c r="T71" s="27">
        <f t="shared" si="48"/>
        <v>8.738</v>
      </c>
      <c r="U71" s="27">
        <f t="shared" si="48"/>
        <v>0</v>
      </c>
      <c r="V71" s="27">
        <f t="shared" si="48"/>
        <v>8.737</v>
      </c>
      <c r="W71" s="27">
        <f t="shared" si="48"/>
        <v>0</v>
      </c>
      <c r="X71" s="27">
        <f t="shared" si="48"/>
        <v>8.738</v>
      </c>
      <c r="Y71" s="27">
        <f t="shared" si="48"/>
        <v>0</v>
      </c>
      <c r="Z71" s="27">
        <f t="shared" si="48"/>
        <v>8.737</v>
      </c>
      <c r="AA71" s="27">
        <f t="shared" si="48"/>
        <v>0</v>
      </c>
      <c r="AB71" s="27">
        <f t="shared" si="48"/>
        <v>8.738</v>
      </c>
      <c r="AC71" s="27">
        <f t="shared" si="48"/>
        <v>0</v>
      </c>
      <c r="AD71" s="27">
        <f t="shared" si="48"/>
        <v>8.737</v>
      </c>
      <c r="AE71" s="27">
        <f t="shared" si="48"/>
        <v>0</v>
      </c>
      <c r="AF71" s="47"/>
      <c r="AG71" s="51">
        <f t="shared" si="4"/>
        <v>69.9</v>
      </c>
      <c r="AH71" s="55">
        <f t="shared" si="5"/>
        <v>8.738</v>
      </c>
      <c r="AI71" s="55">
        <f t="shared" si="6"/>
        <v>0</v>
      </c>
      <c r="AK71" s="72">
        <f t="shared" si="15"/>
        <v>-8.738</v>
      </c>
    </row>
    <row r="72" spans="1:37" s="13" customFormat="1" ht="18.75">
      <c r="A72" s="2" t="s">
        <v>14</v>
      </c>
      <c r="B72" s="26">
        <f>H72+J72+L72+N72+P72+R72+T72+V72+X72+Z72+AB72+AD72</f>
        <v>69.9</v>
      </c>
      <c r="C72" s="26">
        <f>H72+J72+L72+N72+P72</f>
        <v>8.738</v>
      </c>
      <c r="D72" s="26">
        <f>E72</f>
        <v>0</v>
      </c>
      <c r="E72" s="26">
        <f>I72+K72+M72+O72+Q72+S72+U72+W72+Y72+AA72+AC72+AE72</f>
        <v>0</v>
      </c>
      <c r="F72" s="26">
        <f t="shared" si="2"/>
        <v>0</v>
      </c>
      <c r="G72" s="25">
        <f t="shared" si="33"/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8.738</v>
      </c>
      <c r="Q72" s="38">
        <v>0</v>
      </c>
      <c r="R72" s="38">
        <v>8.737</v>
      </c>
      <c r="S72" s="38">
        <v>0</v>
      </c>
      <c r="T72" s="38">
        <v>8.738</v>
      </c>
      <c r="U72" s="38">
        <v>0</v>
      </c>
      <c r="V72" s="38">
        <v>8.737</v>
      </c>
      <c r="W72" s="38">
        <v>0</v>
      </c>
      <c r="X72" s="38">
        <v>8.738</v>
      </c>
      <c r="Y72" s="38">
        <v>0</v>
      </c>
      <c r="Z72" s="38">
        <v>8.737</v>
      </c>
      <c r="AA72" s="38">
        <v>0</v>
      </c>
      <c r="AB72" s="38">
        <v>8.738</v>
      </c>
      <c r="AC72" s="38">
        <v>0</v>
      </c>
      <c r="AD72" s="38">
        <v>8.737</v>
      </c>
      <c r="AE72" s="25">
        <v>0</v>
      </c>
      <c r="AF72" s="46"/>
      <c r="AG72" s="61">
        <f t="shared" si="4"/>
        <v>69.9</v>
      </c>
      <c r="AH72" s="55">
        <f t="shared" si="5"/>
        <v>8.738</v>
      </c>
      <c r="AI72" s="55">
        <f t="shared" si="6"/>
        <v>0</v>
      </c>
      <c r="AK72" s="72">
        <f t="shared" si="15"/>
        <v>-8.738</v>
      </c>
    </row>
    <row r="73" spans="1:37" s="14" customFormat="1" ht="18.75" hidden="1">
      <c r="A73" s="37" t="s">
        <v>15</v>
      </c>
      <c r="B73" s="25"/>
      <c r="C73" s="25"/>
      <c r="D73" s="25"/>
      <c r="E73" s="25"/>
      <c r="F73" s="25" t="e">
        <f t="shared" si="2"/>
        <v>#DIV/0!</v>
      </c>
      <c r="G73" s="27">
        <f t="shared" si="33"/>
        <v>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45"/>
      <c r="AF73" s="47"/>
      <c r="AG73" s="51">
        <f t="shared" si="4"/>
        <v>0</v>
      </c>
      <c r="AH73" s="55">
        <f t="shared" si="5"/>
        <v>0</v>
      </c>
      <c r="AI73" s="55">
        <f t="shared" si="6"/>
        <v>0</v>
      </c>
      <c r="AK73" s="72">
        <f t="shared" si="15"/>
        <v>0</v>
      </c>
    </row>
    <row r="74" spans="1:37" s="14" customFormat="1" ht="3.75" customHeight="1" hidden="1">
      <c r="A74" s="37" t="s">
        <v>16</v>
      </c>
      <c r="B74" s="25"/>
      <c r="C74" s="25"/>
      <c r="D74" s="25"/>
      <c r="E74" s="25"/>
      <c r="F74" s="25" t="e">
        <f aca="true" t="shared" si="49" ref="F74:F133">E74/B74*100</f>
        <v>#DIV/0!</v>
      </c>
      <c r="G74" s="27">
        <f t="shared" si="33"/>
        <v>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45"/>
      <c r="AF74" s="47"/>
      <c r="AG74" s="51">
        <f aca="true" t="shared" si="50" ref="AG74:AG137">H74+J74+L74+N74+P74+R74+T74+V74+X74+Z74+AB74+AD74</f>
        <v>0</v>
      </c>
      <c r="AH74" s="55">
        <f aca="true" t="shared" si="51" ref="AH74:AH137">H74+J74+L74+N74+P74</f>
        <v>0</v>
      </c>
      <c r="AI74" s="55">
        <f aca="true" t="shared" si="52" ref="AI74:AI137">I74+K74+M74+O74+Q74+S74+U74+W74+Y74+AA74+AC74+AE74</f>
        <v>0</v>
      </c>
      <c r="AK74" s="72">
        <f t="shared" si="15"/>
        <v>0</v>
      </c>
    </row>
    <row r="75" spans="1:37" s="14" customFormat="1" ht="163.5" customHeight="1">
      <c r="A75" s="68" t="s">
        <v>39</v>
      </c>
      <c r="B75" s="33">
        <f>B76</f>
        <v>5441</v>
      </c>
      <c r="C75" s="33">
        <f>C76</f>
        <v>9.5</v>
      </c>
      <c r="D75" s="33">
        <f>D76</f>
        <v>0</v>
      </c>
      <c r="E75" s="33">
        <f>E76</f>
        <v>0</v>
      </c>
      <c r="F75" s="33">
        <f>E75/B75*100</f>
        <v>0</v>
      </c>
      <c r="G75" s="33">
        <f>_xlfn.IFERROR(E75/C75*100,0)</f>
        <v>0</v>
      </c>
      <c r="H75" s="28">
        <f>H76</f>
        <v>0</v>
      </c>
      <c r="I75" s="28">
        <f aca="true" t="shared" si="53" ref="I75:AE75">I76</f>
        <v>0</v>
      </c>
      <c r="J75" s="28">
        <f t="shared" si="53"/>
        <v>0</v>
      </c>
      <c r="K75" s="28">
        <f t="shared" si="53"/>
        <v>0</v>
      </c>
      <c r="L75" s="28">
        <f t="shared" si="53"/>
        <v>0</v>
      </c>
      <c r="M75" s="28">
        <f t="shared" si="53"/>
        <v>0</v>
      </c>
      <c r="N75" s="28">
        <f t="shared" si="53"/>
        <v>0</v>
      </c>
      <c r="O75" s="28">
        <f t="shared" si="53"/>
        <v>0</v>
      </c>
      <c r="P75" s="28">
        <f t="shared" si="53"/>
        <v>9.5</v>
      </c>
      <c r="Q75" s="28">
        <f t="shared" si="53"/>
        <v>0</v>
      </c>
      <c r="R75" s="28">
        <f t="shared" si="53"/>
        <v>900</v>
      </c>
      <c r="S75" s="28">
        <f t="shared" si="53"/>
        <v>0</v>
      </c>
      <c r="T75" s="28">
        <f t="shared" si="53"/>
        <v>0</v>
      </c>
      <c r="U75" s="28">
        <f t="shared" si="53"/>
        <v>0</v>
      </c>
      <c r="V75" s="28">
        <f t="shared" si="53"/>
        <v>0</v>
      </c>
      <c r="W75" s="28">
        <f t="shared" si="53"/>
        <v>0</v>
      </c>
      <c r="X75" s="28">
        <f t="shared" si="53"/>
        <v>0</v>
      </c>
      <c r="Y75" s="28">
        <f t="shared" si="53"/>
        <v>0</v>
      </c>
      <c r="Z75" s="28">
        <f t="shared" si="53"/>
        <v>0</v>
      </c>
      <c r="AA75" s="28">
        <f t="shared" si="53"/>
        <v>0</v>
      </c>
      <c r="AB75" s="28">
        <f t="shared" si="53"/>
        <v>4531.5</v>
      </c>
      <c r="AC75" s="28">
        <f t="shared" si="53"/>
        <v>0</v>
      </c>
      <c r="AD75" s="28">
        <f t="shared" si="53"/>
        <v>0</v>
      </c>
      <c r="AE75" s="28">
        <f t="shared" si="53"/>
        <v>0</v>
      </c>
      <c r="AF75" s="48" t="s">
        <v>63</v>
      </c>
      <c r="AG75" s="51">
        <f t="shared" si="50"/>
        <v>5441</v>
      </c>
      <c r="AH75" s="55">
        <f t="shared" si="51"/>
        <v>9.5</v>
      </c>
      <c r="AI75" s="55">
        <f t="shared" si="52"/>
        <v>0</v>
      </c>
      <c r="AK75" s="72">
        <f t="shared" si="15"/>
        <v>-9.5</v>
      </c>
    </row>
    <row r="76" spans="1:37" s="69" customFormat="1" ht="18.75">
      <c r="A76" s="36" t="s">
        <v>17</v>
      </c>
      <c r="B76" s="33">
        <f>B78+B77</f>
        <v>5441</v>
      </c>
      <c r="C76" s="33">
        <f>C78+C77</f>
        <v>9.5</v>
      </c>
      <c r="D76" s="33">
        <f>D78+D77</f>
        <v>0</v>
      </c>
      <c r="E76" s="33">
        <f>E78+E77</f>
        <v>0</v>
      </c>
      <c r="F76" s="33">
        <f t="shared" si="49"/>
        <v>0</v>
      </c>
      <c r="G76" s="33">
        <f t="shared" si="33"/>
        <v>0</v>
      </c>
      <c r="H76" s="33">
        <f>H78+H77</f>
        <v>0</v>
      </c>
      <c r="I76" s="33">
        <f aca="true" t="shared" si="54" ref="I76:AE76">I78+I77</f>
        <v>0</v>
      </c>
      <c r="J76" s="33">
        <f t="shared" si="54"/>
        <v>0</v>
      </c>
      <c r="K76" s="33">
        <f t="shared" si="54"/>
        <v>0</v>
      </c>
      <c r="L76" s="33">
        <f t="shared" si="54"/>
        <v>0</v>
      </c>
      <c r="M76" s="33">
        <f t="shared" si="54"/>
        <v>0</v>
      </c>
      <c r="N76" s="33">
        <f t="shared" si="54"/>
        <v>0</v>
      </c>
      <c r="O76" s="33">
        <f t="shared" si="54"/>
        <v>0</v>
      </c>
      <c r="P76" s="33">
        <f t="shared" si="54"/>
        <v>9.5</v>
      </c>
      <c r="Q76" s="33">
        <f t="shared" si="54"/>
        <v>0</v>
      </c>
      <c r="R76" s="33">
        <f t="shared" si="54"/>
        <v>900</v>
      </c>
      <c r="S76" s="33">
        <f t="shared" si="54"/>
        <v>0</v>
      </c>
      <c r="T76" s="33">
        <f>T78+T77</f>
        <v>0</v>
      </c>
      <c r="U76" s="33">
        <f t="shared" si="54"/>
        <v>0</v>
      </c>
      <c r="V76" s="33">
        <f t="shared" si="54"/>
        <v>0</v>
      </c>
      <c r="W76" s="33">
        <f t="shared" si="54"/>
        <v>0</v>
      </c>
      <c r="X76" s="33">
        <f t="shared" si="54"/>
        <v>0</v>
      </c>
      <c r="Y76" s="33">
        <f t="shared" si="54"/>
        <v>0</v>
      </c>
      <c r="Z76" s="33">
        <f t="shared" si="54"/>
        <v>0</v>
      </c>
      <c r="AA76" s="33">
        <f t="shared" si="54"/>
        <v>0</v>
      </c>
      <c r="AB76" s="33">
        <f t="shared" si="54"/>
        <v>4531.5</v>
      </c>
      <c r="AC76" s="33">
        <f t="shared" si="54"/>
        <v>0</v>
      </c>
      <c r="AD76" s="33">
        <f t="shared" si="54"/>
        <v>0</v>
      </c>
      <c r="AE76" s="33">
        <f t="shared" si="54"/>
        <v>0</v>
      </c>
      <c r="AF76" s="48"/>
      <c r="AG76" s="51">
        <f t="shared" si="50"/>
        <v>5441</v>
      </c>
      <c r="AH76" s="55">
        <f t="shared" si="51"/>
        <v>9.5</v>
      </c>
      <c r="AI76" s="55">
        <f t="shared" si="52"/>
        <v>0</v>
      </c>
      <c r="AK76" s="72">
        <f t="shared" si="15"/>
        <v>-9.5</v>
      </c>
    </row>
    <row r="77" spans="1:37" s="43" customFormat="1" ht="18.75">
      <c r="A77" s="37" t="s">
        <v>13</v>
      </c>
      <c r="B77" s="34">
        <f>B81+B87+B99+B117</f>
        <v>1456</v>
      </c>
      <c r="C77" s="34">
        <f>C81+C87+C99+C117</f>
        <v>0</v>
      </c>
      <c r="D77" s="34">
        <f>D81+D87+D99+D117</f>
        <v>0</v>
      </c>
      <c r="E77" s="34">
        <f>E81+E87+E99+E117</f>
        <v>0</v>
      </c>
      <c r="F77" s="34">
        <f t="shared" si="49"/>
        <v>0</v>
      </c>
      <c r="G77" s="29">
        <f t="shared" si="33"/>
        <v>0</v>
      </c>
      <c r="H77" s="34">
        <v>0</v>
      </c>
      <c r="I77" s="34">
        <f aca="true" t="shared" si="55" ref="I77:Q77">I81+I87+I99+I117</f>
        <v>0</v>
      </c>
      <c r="J77" s="34">
        <f t="shared" si="55"/>
        <v>0</v>
      </c>
      <c r="K77" s="34">
        <f t="shared" si="55"/>
        <v>0</v>
      </c>
      <c r="L77" s="34">
        <f t="shared" si="55"/>
        <v>0</v>
      </c>
      <c r="M77" s="34">
        <f t="shared" si="55"/>
        <v>0</v>
      </c>
      <c r="N77" s="34">
        <f t="shared" si="55"/>
        <v>0</v>
      </c>
      <c r="O77" s="34">
        <f t="shared" si="55"/>
        <v>0</v>
      </c>
      <c r="P77" s="34">
        <f t="shared" si="55"/>
        <v>0</v>
      </c>
      <c r="Q77" s="34">
        <f t="shared" si="55"/>
        <v>0</v>
      </c>
      <c r="R77" s="34">
        <f aca="true" t="shared" si="56" ref="R77:AE77">R81+R87+R99+R117</f>
        <v>0</v>
      </c>
      <c r="S77" s="34">
        <f t="shared" si="56"/>
        <v>0</v>
      </c>
      <c r="T77" s="34">
        <f t="shared" si="56"/>
        <v>0</v>
      </c>
      <c r="U77" s="34">
        <f t="shared" si="56"/>
        <v>0</v>
      </c>
      <c r="V77" s="34">
        <f t="shared" si="56"/>
        <v>0</v>
      </c>
      <c r="W77" s="34">
        <f t="shared" si="56"/>
        <v>0</v>
      </c>
      <c r="X77" s="34">
        <f t="shared" si="56"/>
        <v>0</v>
      </c>
      <c r="Y77" s="34">
        <f t="shared" si="56"/>
        <v>0</v>
      </c>
      <c r="Z77" s="34">
        <f t="shared" si="56"/>
        <v>0</v>
      </c>
      <c r="AA77" s="34">
        <f t="shared" si="56"/>
        <v>0</v>
      </c>
      <c r="AB77" s="34">
        <f t="shared" si="56"/>
        <v>1456</v>
      </c>
      <c r="AC77" s="34">
        <f t="shared" si="56"/>
        <v>0</v>
      </c>
      <c r="AD77" s="34">
        <f t="shared" si="56"/>
        <v>0</v>
      </c>
      <c r="AE77" s="34">
        <f t="shared" si="56"/>
        <v>0</v>
      </c>
      <c r="AF77" s="48"/>
      <c r="AG77" s="51">
        <f t="shared" si="50"/>
        <v>1456</v>
      </c>
      <c r="AH77" s="55">
        <f t="shared" si="51"/>
        <v>0</v>
      </c>
      <c r="AI77" s="55">
        <f t="shared" si="52"/>
        <v>0</v>
      </c>
      <c r="AK77" s="72">
        <f t="shared" si="15"/>
        <v>0</v>
      </c>
    </row>
    <row r="78" spans="1:37" s="43" customFormat="1" ht="18.75">
      <c r="A78" s="37" t="s">
        <v>14</v>
      </c>
      <c r="B78" s="34">
        <f>B82+B88+B94+B106+B100+B112+B118+B122</f>
        <v>3985</v>
      </c>
      <c r="C78" s="34">
        <f>C82+C88+C94+C106+C100+C112+C118+C122</f>
        <v>9.5</v>
      </c>
      <c r="D78" s="34">
        <f>D82+D88+D94+D106+D100+D112+D118+D122</f>
        <v>0</v>
      </c>
      <c r="E78" s="34">
        <f>E82+E88+E94+E106+E100+E112+E118+E122</f>
        <v>0</v>
      </c>
      <c r="F78" s="34">
        <f t="shared" si="49"/>
        <v>0</v>
      </c>
      <c r="G78" s="29">
        <f t="shared" si="33"/>
        <v>0</v>
      </c>
      <c r="H78" s="34">
        <f>H82+H88+H94+H106+H100+H112+H118+H122</f>
        <v>0</v>
      </c>
      <c r="I78" s="34">
        <f aca="true" t="shared" si="57" ref="I78:AE78">I82+I88+I94+I106+I100+I112+I118+I122</f>
        <v>0</v>
      </c>
      <c r="J78" s="34">
        <f t="shared" si="57"/>
        <v>0</v>
      </c>
      <c r="K78" s="34">
        <f t="shared" si="57"/>
        <v>0</v>
      </c>
      <c r="L78" s="34">
        <f t="shared" si="57"/>
        <v>0</v>
      </c>
      <c r="M78" s="34">
        <f t="shared" si="57"/>
        <v>0</v>
      </c>
      <c r="N78" s="34">
        <f t="shared" si="57"/>
        <v>0</v>
      </c>
      <c r="O78" s="34">
        <f t="shared" si="57"/>
        <v>0</v>
      </c>
      <c r="P78" s="34">
        <f t="shared" si="57"/>
        <v>9.5</v>
      </c>
      <c r="Q78" s="34">
        <f t="shared" si="57"/>
        <v>0</v>
      </c>
      <c r="R78" s="34">
        <f t="shared" si="57"/>
        <v>900</v>
      </c>
      <c r="S78" s="34">
        <f t="shared" si="57"/>
        <v>0</v>
      </c>
      <c r="T78" s="34">
        <f t="shared" si="57"/>
        <v>0</v>
      </c>
      <c r="U78" s="34">
        <f t="shared" si="57"/>
        <v>0</v>
      </c>
      <c r="V78" s="34">
        <f t="shared" si="57"/>
        <v>0</v>
      </c>
      <c r="W78" s="34">
        <f t="shared" si="57"/>
        <v>0</v>
      </c>
      <c r="X78" s="34">
        <f t="shared" si="57"/>
        <v>0</v>
      </c>
      <c r="Y78" s="34">
        <f t="shared" si="57"/>
        <v>0</v>
      </c>
      <c r="Z78" s="34">
        <f t="shared" si="57"/>
        <v>0</v>
      </c>
      <c r="AA78" s="34">
        <f t="shared" si="57"/>
        <v>0</v>
      </c>
      <c r="AB78" s="34">
        <f t="shared" si="57"/>
        <v>3075.5</v>
      </c>
      <c r="AC78" s="34">
        <f t="shared" si="57"/>
        <v>0</v>
      </c>
      <c r="AD78" s="34">
        <f t="shared" si="57"/>
        <v>0</v>
      </c>
      <c r="AE78" s="34">
        <f t="shared" si="57"/>
        <v>0</v>
      </c>
      <c r="AF78" s="48"/>
      <c r="AG78" s="51">
        <f t="shared" si="50"/>
        <v>3985</v>
      </c>
      <c r="AH78" s="55">
        <f t="shared" si="51"/>
        <v>9.5</v>
      </c>
      <c r="AI78" s="55">
        <f t="shared" si="52"/>
        <v>0</v>
      </c>
      <c r="AK78" s="72">
        <f t="shared" si="15"/>
        <v>-9.5</v>
      </c>
    </row>
    <row r="79" spans="1:37" s="14" customFormat="1" ht="63.75" customHeight="1">
      <c r="A79" s="41" t="s">
        <v>40</v>
      </c>
      <c r="B79" s="27">
        <f>B80</f>
        <v>734</v>
      </c>
      <c r="C79" s="27">
        <f>C80</f>
        <v>0</v>
      </c>
      <c r="D79" s="27">
        <f>D80</f>
        <v>0</v>
      </c>
      <c r="E79" s="27">
        <f>E80</f>
        <v>0</v>
      </c>
      <c r="F79" s="27">
        <f>E79/B79*100</f>
        <v>0</v>
      </c>
      <c r="G79" s="27">
        <f>_xlfn.IFERROR(E79/C79*100,0)</f>
        <v>0</v>
      </c>
      <c r="H79" s="24">
        <f>H80</f>
        <v>0</v>
      </c>
      <c r="I79" s="24">
        <f aca="true" t="shared" si="58" ref="I79:AE79">I80</f>
        <v>0</v>
      </c>
      <c r="J79" s="24">
        <f t="shared" si="58"/>
        <v>0</v>
      </c>
      <c r="K79" s="24">
        <f t="shared" si="58"/>
        <v>0</v>
      </c>
      <c r="L79" s="24">
        <f t="shared" si="58"/>
        <v>0</v>
      </c>
      <c r="M79" s="24">
        <f t="shared" si="58"/>
        <v>0</v>
      </c>
      <c r="N79" s="24">
        <f t="shared" si="58"/>
        <v>0</v>
      </c>
      <c r="O79" s="24">
        <f t="shared" si="58"/>
        <v>0</v>
      </c>
      <c r="P79" s="24">
        <f t="shared" si="58"/>
        <v>0</v>
      </c>
      <c r="Q79" s="24">
        <f t="shared" si="58"/>
        <v>0</v>
      </c>
      <c r="R79" s="24">
        <f t="shared" si="58"/>
        <v>0</v>
      </c>
      <c r="S79" s="24">
        <f t="shared" si="58"/>
        <v>0</v>
      </c>
      <c r="T79" s="24">
        <f t="shared" si="58"/>
        <v>0</v>
      </c>
      <c r="U79" s="24">
        <f t="shared" si="58"/>
        <v>0</v>
      </c>
      <c r="V79" s="24">
        <f t="shared" si="58"/>
        <v>0</v>
      </c>
      <c r="W79" s="24">
        <f t="shared" si="58"/>
        <v>0</v>
      </c>
      <c r="X79" s="24">
        <f t="shared" si="58"/>
        <v>0</v>
      </c>
      <c r="Y79" s="24">
        <f t="shared" si="58"/>
        <v>0</v>
      </c>
      <c r="Z79" s="24">
        <f t="shared" si="58"/>
        <v>0</v>
      </c>
      <c r="AA79" s="24">
        <f t="shared" si="58"/>
        <v>0</v>
      </c>
      <c r="AB79" s="24">
        <f t="shared" si="58"/>
        <v>734</v>
      </c>
      <c r="AC79" s="24">
        <f t="shared" si="58"/>
        <v>0</v>
      </c>
      <c r="AD79" s="24">
        <f t="shared" si="58"/>
        <v>0</v>
      </c>
      <c r="AE79" s="24">
        <f t="shared" si="58"/>
        <v>0</v>
      </c>
      <c r="AF79" s="70"/>
      <c r="AG79" s="51">
        <f t="shared" si="50"/>
        <v>734</v>
      </c>
      <c r="AH79" s="55">
        <f t="shared" si="51"/>
        <v>0</v>
      </c>
      <c r="AI79" s="55">
        <f t="shared" si="52"/>
        <v>0</v>
      </c>
      <c r="AK79" s="72">
        <f aca="true" t="shared" si="59" ref="AK79:AK142">E79-C79</f>
        <v>0</v>
      </c>
    </row>
    <row r="80" spans="1:37" s="62" customFormat="1" ht="18.75">
      <c r="A80" s="3" t="s">
        <v>17</v>
      </c>
      <c r="B80" s="27">
        <f>B81+B82</f>
        <v>734</v>
      </c>
      <c r="C80" s="27">
        <f>C81+C82</f>
        <v>0</v>
      </c>
      <c r="D80" s="27">
        <f>D81+D82</f>
        <v>0</v>
      </c>
      <c r="E80" s="27">
        <f>E81+E82</f>
        <v>0</v>
      </c>
      <c r="F80" s="27">
        <f t="shared" si="49"/>
        <v>0</v>
      </c>
      <c r="G80" s="27">
        <f t="shared" si="33"/>
        <v>0</v>
      </c>
      <c r="H80" s="27">
        <f>H81+H82</f>
        <v>0</v>
      </c>
      <c r="I80" s="27">
        <f aca="true" t="shared" si="60" ref="I80:AE80">I81+I82</f>
        <v>0</v>
      </c>
      <c r="J80" s="27">
        <f t="shared" si="60"/>
        <v>0</v>
      </c>
      <c r="K80" s="27">
        <f t="shared" si="60"/>
        <v>0</v>
      </c>
      <c r="L80" s="27">
        <f t="shared" si="60"/>
        <v>0</v>
      </c>
      <c r="M80" s="27">
        <f t="shared" si="60"/>
        <v>0</v>
      </c>
      <c r="N80" s="27">
        <f t="shared" si="60"/>
        <v>0</v>
      </c>
      <c r="O80" s="27">
        <f t="shared" si="60"/>
        <v>0</v>
      </c>
      <c r="P80" s="27">
        <f t="shared" si="60"/>
        <v>0</v>
      </c>
      <c r="Q80" s="27">
        <f t="shared" si="60"/>
        <v>0</v>
      </c>
      <c r="R80" s="27">
        <f t="shared" si="60"/>
        <v>0</v>
      </c>
      <c r="S80" s="27">
        <f t="shared" si="60"/>
        <v>0</v>
      </c>
      <c r="T80" s="27">
        <f t="shared" si="60"/>
        <v>0</v>
      </c>
      <c r="U80" s="27">
        <f t="shared" si="60"/>
        <v>0</v>
      </c>
      <c r="V80" s="27">
        <f t="shared" si="60"/>
        <v>0</v>
      </c>
      <c r="W80" s="27">
        <f t="shared" si="60"/>
        <v>0</v>
      </c>
      <c r="X80" s="27">
        <f t="shared" si="60"/>
        <v>0</v>
      </c>
      <c r="Y80" s="27">
        <f t="shared" si="60"/>
        <v>0</v>
      </c>
      <c r="Z80" s="27">
        <f t="shared" si="60"/>
        <v>0</v>
      </c>
      <c r="AA80" s="27">
        <f t="shared" si="60"/>
        <v>0</v>
      </c>
      <c r="AB80" s="27">
        <f t="shared" si="60"/>
        <v>734</v>
      </c>
      <c r="AC80" s="27">
        <f t="shared" si="60"/>
        <v>0</v>
      </c>
      <c r="AD80" s="27">
        <f t="shared" si="60"/>
        <v>0</v>
      </c>
      <c r="AE80" s="27">
        <f t="shared" si="60"/>
        <v>0</v>
      </c>
      <c r="AF80" s="47"/>
      <c r="AG80" s="51">
        <f t="shared" si="50"/>
        <v>734</v>
      </c>
      <c r="AH80" s="55">
        <f t="shared" si="51"/>
        <v>0</v>
      </c>
      <c r="AI80" s="55">
        <f t="shared" si="52"/>
        <v>0</v>
      </c>
      <c r="AK80" s="72">
        <f t="shared" si="59"/>
        <v>0</v>
      </c>
    </row>
    <row r="81" spans="1:37" s="13" customFormat="1" ht="19.5" customHeight="1">
      <c r="A81" s="2" t="s">
        <v>13</v>
      </c>
      <c r="B81" s="26">
        <f>H81+J81+L81+N81+P81+R81+T81+V81+X81+Z81+AB81+AD81</f>
        <v>684</v>
      </c>
      <c r="C81" s="26">
        <f>H81+J81+L81+N81+P81</f>
        <v>0</v>
      </c>
      <c r="D81" s="26">
        <f>E81</f>
        <v>0</v>
      </c>
      <c r="E81" s="26">
        <f>I81+K81+M81+O81+Q81+S81+U81+W81+Y81+AA81+AC81+AE81</f>
        <v>0</v>
      </c>
      <c r="F81" s="26">
        <f>_xlfn.IFERROR(E81/B81*100,0)</f>
        <v>0</v>
      </c>
      <c r="G81" s="25">
        <f t="shared" si="33"/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684</v>
      </c>
      <c r="AC81" s="38">
        <v>0</v>
      </c>
      <c r="AD81" s="38">
        <v>0</v>
      </c>
      <c r="AE81" s="38">
        <v>0</v>
      </c>
      <c r="AF81" s="46"/>
      <c r="AG81" s="61">
        <f t="shared" si="50"/>
        <v>684</v>
      </c>
      <c r="AH81" s="55">
        <f t="shared" si="51"/>
        <v>0</v>
      </c>
      <c r="AI81" s="55">
        <f t="shared" si="52"/>
        <v>0</v>
      </c>
      <c r="AK81" s="72">
        <f t="shared" si="59"/>
        <v>0</v>
      </c>
    </row>
    <row r="82" spans="1:37" s="13" customFormat="1" ht="18.75">
      <c r="A82" s="2" t="s">
        <v>14</v>
      </c>
      <c r="B82" s="26">
        <f>H82+J82+L82+N82+P82+R82+T82+V82+X82+Z82+AB82+AD82</f>
        <v>50</v>
      </c>
      <c r="C82" s="26">
        <f>H82+J82+L82+N82+P82</f>
        <v>0</v>
      </c>
      <c r="D82" s="26">
        <f>E82</f>
        <v>0</v>
      </c>
      <c r="E82" s="26">
        <f>I82+K82+M82+O82+Q82+S82+U82+W82+Y82+AA82+AC82+AE82</f>
        <v>0</v>
      </c>
      <c r="F82" s="26">
        <f t="shared" si="49"/>
        <v>0</v>
      </c>
      <c r="G82" s="25">
        <f t="shared" si="33"/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50</v>
      </c>
      <c r="AC82" s="38">
        <v>0</v>
      </c>
      <c r="AD82" s="38">
        <v>0</v>
      </c>
      <c r="AE82" s="25">
        <v>0</v>
      </c>
      <c r="AF82" s="46"/>
      <c r="AG82" s="61">
        <f t="shared" si="50"/>
        <v>50</v>
      </c>
      <c r="AH82" s="55">
        <f t="shared" si="51"/>
        <v>0</v>
      </c>
      <c r="AI82" s="55">
        <f t="shared" si="52"/>
        <v>0</v>
      </c>
      <c r="AK82" s="72">
        <f t="shared" si="59"/>
        <v>0</v>
      </c>
    </row>
    <row r="83" spans="1:37" s="14" customFormat="1" ht="18.75" hidden="1">
      <c r="A83" s="2" t="s">
        <v>15</v>
      </c>
      <c r="B83" s="25"/>
      <c r="C83" s="25"/>
      <c r="D83" s="25"/>
      <c r="E83" s="26">
        <f>I83+K83+M83+O83+Q83+S83+U83+W83+Y83+AA83+AC83+AE83</f>
        <v>0</v>
      </c>
      <c r="F83" s="25" t="e">
        <f t="shared" si="49"/>
        <v>#DIV/0!</v>
      </c>
      <c r="G83" s="27">
        <f t="shared" si="33"/>
        <v>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45"/>
      <c r="AF83" s="47"/>
      <c r="AG83" s="51">
        <f t="shared" si="50"/>
        <v>0</v>
      </c>
      <c r="AH83" s="55">
        <f t="shared" si="51"/>
        <v>0</v>
      </c>
      <c r="AI83" s="55">
        <f t="shared" si="52"/>
        <v>0</v>
      </c>
      <c r="AK83" s="72">
        <f t="shared" si="59"/>
        <v>0</v>
      </c>
    </row>
    <row r="84" spans="1:37" s="14" customFormat="1" ht="18.75" hidden="1">
      <c r="A84" s="2" t="s">
        <v>16</v>
      </c>
      <c r="B84" s="25"/>
      <c r="C84" s="25"/>
      <c r="D84" s="25"/>
      <c r="E84" s="26">
        <f>I84+K84+M84+O84+Q84+S84+U84+W84+Y84+AA84+AC84+AE84</f>
        <v>0</v>
      </c>
      <c r="F84" s="25" t="e">
        <f t="shared" si="49"/>
        <v>#DIV/0!</v>
      </c>
      <c r="G84" s="27">
        <f t="shared" si="33"/>
        <v>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45"/>
      <c r="AF84" s="47"/>
      <c r="AG84" s="51">
        <f t="shared" si="50"/>
        <v>0</v>
      </c>
      <c r="AH84" s="55">
        <f t="shared" si="51"/>
        <v>0</v>
      </c>
      <c r="AI84" s="55">
        <f t="shared" si="52"/>
        <v>0</v>
      </c>
      <c r="AK84" s="72">
        <f t="shared" si="59"/>
        <v>0</v>
      </c>
    </row>
    <row r="85" spans="1:37" s="14" customFormat="1" ht="70.5" customHeight="1">
      <c r="A85" s="41" t="s">
        <v>41</v>
      </c>
      <c r="B85" s="27">
        <f>B86</f>
        <v>367</v>
      </c>
      <c r="C85" s="27">
        <f>C86</f>
        <v>0</v>
      </c>
      <c r="D85" s="27">
        <f>D86</f>
        <v>0</v>
      </c>
      <c r="E85" s="27">
        <f>E86</f>
        <v>0</v>
      </c>
      <c r="F85" s="27">
        <f>E85/B85*100</f>
        <v>0</v>
      </c>
      <c r="G85" s="27">
        <f>_xlfn.IFERROR(E85/C85*100,0)</f>
        <v>0</v>
      </c>
      <c r="H85" s="24">
        <f>H86</f>
        <v>0</v>
      </c>
      <c r="I85" s="24">
        <f aca="true" t="shared" si="61" ref="I85:AE85">I86</f>
        <v>0</v>
      </c>
      <c r="J85" s="24">
        <f t="shared" si="61"/>
        <v>0</v>
      </c>
      <c r="K85" s="24">
        <f t="shared" si="61"/>
        <v>0</v>
      </c>
      <c r="L85" s="24">
        <f t="shared" si="61"/>
        <v>0</v>
      </c>
      <c r="M85" s="24">
        <f t="shared" si="61"/>
        <v>0</v>
      </c>
      <c r="N85" s="24">
        <f t="shared" si="61"/>
        <v>0</v>
      </c>
      <c r="O85" s="24">
        <f t="shared" si="61"/>
        <v>0</v>
      </c>
      <c r="P85" s="24">
        <f t="shared" si="61"/>
        <v>0</v>
      </c>
      <c r="Q85" s="24">
        <f t="shared" si="61"/>
        <v>0</v>
      </c>
      <c r="R85" s="24">
        <f t="shared" si="61"/>
        <v>0</v>
      </c>
      <c r="S85" s="24">
        <f t="shared" si="61"/>
        <v>0</v>
      </c>
      <c r="T85" s="24">
        <f t="shared" si="61"/>
        <v>0</v>
      </c>
      <c r="U85" s="24">
        <f t="shared" si="61"/>
        <v>0</v>
      </c>
      <c r="V85" s="24">
        <f t="shared" si="61"/>
        <v>0</v>
      </c>
      <c r="W85" s="24">
        <f t="shared" si="61"/>
        <v>0</v>
      </c>
      <c r="X85" s="24">
        <f t="shared" si="61"/>
        <v>0</v>
      </c>
      <c r="Y85" s="24">
        <f t="shared" si="61"/>
        <v>0</v>
      </c>
      <c r="Z85" s="24">
        <f t="shared" si="61"/>
        <v>0</v>
      </c>
      <c r="AA85" s="24">
        <f t="shared" si="61"/>
        <v>0</v>
      </c>
      <c r="AB85" s="24">
        <f t="shared" si="61"/>
        <v>367</v>
      </c>
      <c r="AC85" s="24">
        <f t="shared" si="61"/>
        <v>0</v>
      </c>
      <c r="AD85" s="24">
        <f t="shared" si="61"/>
        <v>0</v>
      </c>
      <c r="AE85" s="24">
        <f t="shared" si="61"/>
        <v>0</v>
      </c>
      <c r="AF85" s="47"/>
      <c r="AG85" s="51">
        <f t="shared" si="50"/>
        <v>367</v>
      </c>
      <c r="AH85" s="55">
        <f t="shared" si="51"/>
        <v>0</v>
      </c>
      <c r="AI85" s="55">
        <f t="shared" si="52"/>
        <v>0</v>
      </c>
      <c r="AK85" s="72">
        <f t="shared" si="59"/>
        <v>0</v>
      </c>
    </row>
    <row r="86" spans="1:37" s="62" customFormat="1" ht="18.75">
      <c r="A86" s="3" t="s">
        <v>17</v>
      </c>
      <c r="B86" s="27">
        <f>B87+B88</f>
        <v>367</v>
      </c>
      <c r="C86" s="27">
        <f>C87+C88</f>
        <v>0</v>
      </c>
      <c r="D86" s="27">
        <f>D87+D88</f>
        <v>0</v>
      </c>
      <c r="E86" s="27">
        <f>E87+E88</f>
        <v>0</v>
      </c>
      <c r="F86" s="27">
        <f t="shared" si="49"/>
        <v>0</v>
      </c>
      <c r="G86" s="27">
        <f t="shared" si="33"/>
        <v>0</v>
      </c>
      <c r="H86" s="27">
        <f>H87+H88</f>
        <v>0</v>
      </c>
      <c r="I86" s="27">
        <f aca="true" t="shared" si="62" ref="I86:AE86">I87+I88</f>
        <v>0</v>
      </c>
      <c r="J86" s="27">
        <f t="shared" si="62"/>
        <v>0</v>
      </c>
      <c r="K86" s="27">
        <f t="shared" si="62"/>
        <v>0</v>
      </c>
      <c r="L86" s="27">
        <f t="shared" si="62"/>
        <v>0</v>
      </c>
      <c r="M86" s="27">
        <f t="shared" si="62"/>
        <v>0</v>
      </c>
      <c r="N86" s="27">
        <f t="shared" si="62"/>
        <v>0</v>
      </c>
      <c r="O86" s="27">
        <f t="shared" si="62"/>
        <v>0</v>
      </c>
      <c r="P86" s="27">
        <f t="shared" si="62"/>
        <v>0</v>
      </c>
      <c r="Q86" s="27">
        <f t="shared" si="62"/>
        <v>0</v>
      </c>
      <c r="R86" s="27">
        <f t="shared" si="62"/>
        <v>0</v>
      </c>
      <c r="S86" s="27">
        <f t="shared" si="62"/>
        <v>0</v>
      </c>
      <c r="T86" s="27">
        <f t="shared" si="62"/>
        <v>0</v>
      </c>
      <c r="U86" s="27">
        <f t="shared" si="62"/>
        <v>0</v>
      </c>
      <c r="V86" s="27">
        <f t="shared" si="62"/>
        <v>0</v>
      </c>
      <c r="W86" s="27">
        <f t="shared" si="62"/>
        <v>0</v>
      </c>
      <c r="X86" s="27">
        <f t="shared" si="62"/>
        <v>0</v>
      </c>
      <c r="Y86" s="27">
        <f t="shared" si="62"/>
        <v>0</v>
      </c>
      <c r="Z86" s="27">
        <f t="shared" si="62"/>
        <v>0</v>
      </c>
      <c r="AA86" s="27">
        <f t="shared" si="62"/>
        <v>0</v>
      </c>
      <c r="AB86" s="27">
        <f t="shared" si="62"/>
        <v>367</v>
      </c>
      <c r="AC86" s="27">
        <f t="shared" si="62"/>
        <v>0</v>
      </c>
      <c r="AD86" s="27">
        <f t="shared" si="62"/>
        <v>0</v>
      </c>
      <c r="AE86" s="27">
        <f t="shared" si="62"/>
        <v>0</v>
      </c>
      <c r="AF86" s="47"/>
      <c r="AG86" s="51">
        <f t="shared" si="50"/>
        <v>367</v>
      </c>
      <c r="AH86" s="55">
        <f t="shared" si="51"/>
        <v>0</v>
      </c>
      <c r="AI86" s="55">
        <f t="shared" si="52"/>
        <v>0</v>
      </c>
      <c r="AK86" s="72">
        <f t="shared" si="59"/>
        <v>0</v>
      </c>
    </row>
    <row r="87" spans="1:37" s="13" customFormat="1" ht="19.5" customHeight="1">
      <c r="A87" s="2" t="s">
        <v>13</v>
      </c>
      <c r="B87" s="26">
        <f>H87+J87+L87+N87+P87+R87+T87+V87+X87+Z87+AB87+AD87</f>
        <v>342</v>
      </c>
      <c r="C87" s="26">
        <f>H87+J87+L87+N87+P87</f>
        <v>0</v>
      </c>
      <c r="D87" s="26">
        <f>E87</f>
        <v>0</v>
      </c>
      <c r="E87" s="26">
        <f>I87+K87+M87+O87+Q87+S87+U87+W87+Y87+AA87+AC87+AE87</f>
        <v>0</v>
      </c>
      <c r="F87" s="26">
        <f>_xlfn.IFERROR(E87/B87*100,0)</f>
        <v>0</v>
      </c>
      <c r="G87" s="25">
        <f t="shared" si="33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342</v>
      </c>
      <c r="AC87" s="38">
        <v>0</v>
      </c>
      <c r="AD87" s="38">
        <v>0</v>
      </c>
      <c r="AE87" s="38">
        <v>0</v>
      </c>
      <c r="AF87" s="46"/>
      <c r="AG87" s="61">
        <f t="shared" si="50"/>
        <v>342</v>
      </c>
      <c r="AH87" s="55">
        <f t="shared" si="51"/>
        <v>0</v>
      </c>
      <c r="AI87" s="55">
        <f t="shared" si="52"/>
        <v>0</v>
      </c>
      <c r="AK87" s="72">
        <f t="shared" si="59"/>
        <v>0</v>
      </c>
    </row>
    <row r="88" spans="1:37" s="13" customFormat="1" ht="18.75">
      <c r="A88" s="2" t="s">
        <v>14</v>
      </c>
      <c r="B88" s="26">
        <f>H88+J88+L88+N88+P88+R88+T88+V88+X88+Z88+AB88+AD88</f>
        <v>25</v>
      </c>
      <c r="C88" s="26">
        <f>H88+J88+L88+N88+P88</f>
        <v>0</v>
      </c>
      <c r="D88" s="26">
        <f>E88</f>
        <v>0</v>
      </c>
      <c r="E88" s="26">
        <f>I88+K88+M88+O88+Q88+S88+U88+W88+Y88+AA88+AC88+AE88</f>
        <v>0</v>
      </c>
      <c r="F88" s="26">
        <f>E88/B88*100</f>
        <v>0</v>
      </c>
      <c r="G88" s="25">
        <f t="shared" si="33"/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25</v>
      </c>
      <c r="AC88" s="38">
        <v>0</v>
      </c>
      <c r="AD88" s="38">
        <v>0</v>
      </c>
      <c r="AE88" s="25">
        <v>0</v>
      </c>
      <c r="AF88" s="46"/>
      <c r="AG88" s="61">
        <f t="shared" si="50"/>
        <v>25</v>
      </c>
      <c r="AH88" s="55">
        <f t="shared" si="51"/>
        <v>0</v>
      </c>
      <c r="AI88" s="55">
        <f t="shared" si="52"/>
        <v>0</v>
      </c>
      <c r="AK88" s="72">
        <f t="shared" si="59"/>
        <v>0</v>
      </c>
    </row>
    <row r="89" spans="1:37" s="14" customFormat="1" ht="18.75" hidden="1">
      <c r="A89" s="2" t="s">
        <v>15</v>
      </c>
      <c r="B89" s="25"/>
      <c r="C89" s="26">
        <f>H89+J89+L89+N89</f>
        <v>0</v>
      </c>
      <c r="D89" s="25"/>
      <c r="E89" s="26">
        <f>I89+K89+M89+O89+Q89+S89+U89+W89+Y89+AA89+AC89+AE89</f>
        <v>0</v>
      </c>
      <c r="F89" s="25" t="e">
        <f t="shared" si="49"/>
        <v>#DIV/0!</v>
      </c>
      <c r="G89" s="27">
        <f t="shared" si="33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5"/>
      <c r="AF89" s="47"/>
      <c r="AG89" s="51">
        <f t="shared" si="50"/>
        <v>0</v>
      </c>
      <c r="AH89" s="55">
        <f t="shared" si="51"/>
        <v>0</v>
      </c>
      <c r="AI89" s="55">
        <f t="shared" si="52"/>
        <v>0</v>
      </c>
      <c r="AK89" s="72">
        <f t="shared" si="59"/>
        <v>0</v>
      </c>
    </row>
    <row r="90" spans="1:37" s="14" customFormat="1" ht="18.75" hidden="1">
      <c r="A90" s="2" t="s">
        <v>16</v>
      </c>
      <c r="B90" s="25"/>
      <c r="C90" s="26">
        <f>H90+J90+L90+N90</f>
        <v>0</v>
      </c>
      <c r="D90" s="25"/>
      <c r="E90" s="26">
        <f>I90+K90+M90+O90+Q90+S90+U90+W90+Y90+AA90+AC90+AE90</f>
        <v>0</v>
      </c>
      <c r="F90" s="25" t="e">
        <f t="shared" si="49"/>
        <v>#DIV/0!</v>
      </c>
      <c r="G90" s="27">
        <f t="shared" si="33"/>
        <v>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5"/>
      <c r="AF90" s="47"/>
      <c r="AG90" s="51">
        <f t="shared" si="50"/>
        <v>0</v>
      </c>
      <c r="AH90" s="55">
        <f t="shared" si="51"/>
        <v>0</v>
      </c>
      <c r="AI90" s="55">
        <f t="shared" si="52"/>
        <v>0</v>
      </c>
      <c r="AK90" s="72">
        <f t="shared" si="59"/>
        <v>0</v>
      </c>
    </row>
    <row r="91" spans="1:37" s="14" customFormat="1" ht="60" customHeight="1">
      <c r="A91" s="41" t="s">
        <v>42</v>
      </c>
      <c r="B91" s="27">
        <f>B92</f>
        <v>0</v>
      </c>
      <c r="C91" s="27">
        <f>C92</f>
        <v>0</v>
      </c>
      <c r="D91" s="27">
        <f>D92</f>
        <v>0</v>
      </c>
      <c r="E91" s="27">
        <f>E92</f>
        <v>0</v>
      </c>
      <c r="F91" s="27">
        <f aca="true" t="shared" si="63" ref="F91:F96">_xlfn.IFERROR(E91/B91*100,0)</f>
        <v>0</v>
      </c>
      <c r="G91" s="27">
        <f>_xlfn.IFERROR(E91/C91*100,0)</f>
        <v>0</v>
      </c>
      <c r="H91" s="24">
        <f>H92</f>
        <v>0</v>
      </c>
      <c r="I91" s="24">
        <f aca="true" t="shared" si="64" ref="I91:AE91">I92</f>
        <v>0</v>
      </c>
      <c r="J91" s="24">
        <f t="shared" si="64"/>
        <v>0</v>
      </c>
      <c r="K91" s="24">
        <f t="shared" si="64"/>
        <v>0</v>
      </c>
      <c r="L91" s="24">
        <f t="shared" si="64"/>
        <v>0</v>
      </c>
      <c r="M91" s="24">
        <f t="shared" si="64"/>
        <v>0</v>
      </c>
      <c r="N91" s="24">
        <f t="shared" si="64"/>
        <v>0</v>
      </c>
      <c r="O91" s="24">
        <f t="shared" si="64"/>
        <v>0</v>
      </c>
      <c r="P91" s="24">
        <f t="shared" si="64"/>
        <v>0</v>
      </c>
      <c r="Q91" s="24">
        <f t="shared" si="64"/>
        <v>0</v>
      </c>
      <c r="R91" s="24">
        <f t="shared" si="64"/>
        <v>0</v>
      </c>
      <c r="S91" s="24">
        <f t="shared" si="64"/>
        <v>0</v>
      </c>
      <c r="T91" s="24">
        <f t="shared" si="64"/>
        <v>0</v>
      </c>
      <c r="U91" s="24">
        <f t="shared" si="64"/>
        <v>0</v>
      </c>
      <c r="V91" s="24">
        <f t="shared" si="64"/>
        <v>0</v>
      </c>
      <c r="W91" s="24">
        <f t="shared" si="64"/>
        <v>0</v>
      </c>
      <c r="X91" s="24">
        <f t="shared" si="64"/>
        <v>0</v>
      </c>
      <c r="Y91" s="24">
        <f t="shared" si="64"/>
        <v>0</v>
      </c>
      <c r="Z91" s="24">
        <f t="shared" si="64"/>
        <v>0</v>
      </c>
      <c r="AA91" s="24">
        <f t="shared" si="64"/>
        <v>0</v>
      </c>
      <c r="AB91" s="24">
        <f t="shared" si="64"/>
        <v>0</v>
      </c>
      <c r="AC91" s="24">
        <f t="shared" si="64"/>
        <v>0</v>
      </c>
      <c r="AD91" s="24">
        <f t="shared" si="64"/>
        <v>0</v>
      </c>
      <c r="AE91" s="24">
        <f t="shared" si="64"/>
        <v>0</v>
      </c>
      <c r="AF91" s="47"/>
      <c r="AG91" s="51">
        <f t="shared" si="50"/>
        <v>0</v>
      </c>
      <c r="AH91" s="55">
        <f t="shared" si="51"/>
        <v>0</v>
      </c>
      <c r="AI91" s="55">
        <f t="shared" si="52"/>
        <v>0</v>
      </c>
      <c r="AK91" s="72">
        <f t="shared" si="59"/>
        <v>0</v>
      </c>
    </row>
    <row r="92" spans="1:37" s="62" customFormat="1" ht="18.75">
      <c r="A92" s="3" t="s">
        <v>17</v>
      </c>
      <c r="B92" s="27">
        <f>B94</f>
        <v>0</v>
      </c>
      <c r="C92" s="27">
        <f>C94</f>
        <v>0</v>
      </c>
      <c r="D92" s="27">
        <f>D94</f>
        <v>0</v>
      </c>
      <c r="E92" s="40">
        <f>E94</f>
        <v>0</v>
      </c>
      <c r="F92" s="27">
        <f t="shared" si="63"/>
        <v>0</v>
      </c>
      <c r="G92" s="27">
        <f t="shared" si="33"/>
        <v>0</v>
      </c>
      <c r="H92" s="27">
        <f>H94</f>
        <v>0</v>
      </c>
      <c r="I92" s="27">
        <f aca="true" t="shared" si="65" ref="I92:AE92">I94</f>
        <v>0</v>
      </c>
      <c r="J92" s="27">
        <f t="shared" si="65"/>
        <v>0</v>
      </c>
      <c r="K92" s="27">
        <f t="shared" si="65"/>
        <v>0</v>
      </c>
      <c r="L92" s="27">
        <f t="shared" si="65"/>
        <v>0</v>
      </c>
      <c r="M92" s="27">
        <f t="shared" si="65"/>
        <v>0</v>
      </c>
      <c r="N92" s="27">
        <f t="shared" si="65"/>
        <v>0</v>
      </c>
      <c r="O92" s="27">
        <f t="shared" si="65"/>
        <v>0</v>
      </c>
      <c r="P92" s="27">
        <f t="shared" si="65"/>
        <v>0</v>
      </c>
      <c r="Q92" s="27">
        <f t="shared" si="65"/>
        <v>0</v>
      </c>
      <c r="R92" s="27">
        <f t="shared" si="65"/>
        <v>0</v>
      </c>
      <c r="S92" s="27">
        <f t="shared" si="65"/>
        <v>0</v>
      </c>
      <c r="T92" s="27">
        <f t="shared" si="65"/>
        <v>0</v>
      </c>
      <c r="U92" s="27">
        <f t="shared" si="65"/>
        <v>0</v>
      </c>
      <c r="V92" s="27">
        <f t="shared" si="65"/>
        <v>0</v>
      </c>
      <c r="W92" s="27">
        <f t="shared" si="65"/>
        <v>0</v>
      </c>
      <c r="X92" s="27">
        <f t="shared" si="65"/>
        <v>0</v>
      </c>
      <c r="Y92" s="27">
        <f t="shared" si="65"/>
        <v>0</v>
      </c>
      <c r="Z92" s="27">
        <f t="shared" si="65"/>
        <v>0</v>
      </c>
      <c r="AA92" s="27">
        <f t="shared" si="65"/>
        <v>0</v>
      </c>
      <c r="AB92" s="27">
        <f t="shared" si="65"/>
        <v>0</v>
      </c>
      <c r="AC92" s="27">
        <f t="shared" si="65"/>
        <v>0</v>
      </c>
      <c r="AD92" s="27">
        <f t="shared" si="65"/>
        <v>0</v>
      </c>
      <c r="AE92" s="27">
        <f t="shared" si="65"/>
        <v>0</v>
      </c>
      <c r="AF92" s="47"/>
      <c r="AG92" s="51">
        <f t="shared" si="50"/>
        <v>0</v>
      </c>
      <c r="AH92" s="55">
        <f t="shared" si="51"/>
        <v>0</v>
      </c>
      <c r="AI92" s="55">
        <f t="shared" si="52"/>
        <v>0</v>
      </c>
      <c r="AK92" s="72">
        <f t="shared" si="59"/>
        <v>0</v>
      </c>
    </row>
    <row r="93" spans="1:37" s="14" customFormat="1" ht="18.75" hidden="1">
      <c r="A93" s="2" t="s">
        <v>13</v>
      </c>
      <c r="B93" s="25"/>
      <c r="C93" s="25"/>
      <c r="D93" s="25"/>
      <c r="E93" s="26">
        <f>I93+K93+M93+O93+Q93+S93+U93+W93+Y93+AA93+AC93+AE93</f>
        <v>0</v>
      </c>
      <c r="F93" s="27">
        <f t="shared" si="63"/>
        <v>0</v>
      </c>
      <c r="G93" s="27">
        <f t="shared" si="33"/>
        <v>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45"/>
      <c r="AF93" s="47"/>
      <c r="AG93" s="51">
        <f t="shared" si="50"/>
        <v>0</v>
      </c>
      <c r="AH93" s="55">
        <f t="shared" si="51"/>
        <v>0</v>
      </c>
      <c r="AI93" s="55">
        <f t="shared" si="52"/>
        <v>0</v>
      </c>
      <c r="AK93" s="72">
        <f t="shared" si="59"/>
        <v>0</v>
      </c>
    </row>
    <row r="94" spans="1:37" s="13" customFormat="1" ht="18.75">
      <c r="A94" s="2" t="s">
        <v>14</v>
      </c>
      <c r="B94" s="26">
        <f>H94+J94+L94+N94+P94+R94+T94+V94+X94+Z94+AB94+AD94</f>
        <v>0</v>
      </c>
      <c r="C94" s="26">
        <f>H94+J94+L94+N94+P94</f>
        <v>0</v>
      </c>
      <c r="D94" s="26">
        <f>E94</f>
        <v>0</v>
      </c>
      <c r="E94" s="26">
        <f>I94+K94+M94+O94+Q94+S94+U94+W94+Y94+AA94+AC94+AE94</f>
        <v>0</v>
      </c>
      <c r="F94" s="25">
        <f t="shared" si="63"/>
        <v>0</v>
      </c>
      <c r="G94" s="25">
        <f t="shared" si="33"/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25">
        <v>0</v>
      </c>
      <c r="AF94" s="46"/>
      <c r="AG94" s="61">
        <f t="shared" si="50"/>
        <v>0</v>
      </c>
      <c r="AH94" s="55">
        <f t="shared" si="51"/>
        <v>0</v>
      </c>
      <c r="AI94" s="55">
        <f t="shared" si="52"/>
        <v>0</v>
      </c>
      <c r="AK94" s="72">
        <f t="shared" si="59"/>
        <v>0</v>
      </c>
    </row>
    <row r="95" spans="1:37" s="14" customFormat="1" ht="18.75" hidden="1">
      <c r="A95" s="2" t="s">
        <v>15</v>
      </c>
      <c r="B95" s="25"/>
      <c r="C95" s="25"/>
      <c r="D95" s="25"/>
      <c r="E95" s="26">
        <f>I95+K95+M95+O95+Q95+S95+U95+W95+Y95+AA95+AC95+AE95</f>
        <v>0</v>
      </c>
      <c r="F95" s="27">
        <f t="shared" si="63"/>
        <v>0</v>
      </c>
      <c r="G95" s="27">
        <f t="shared" si="33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5"/>
      <c r="AF95" s="47"/>
      <c r="AG95" s="51">
        <f t="shared" si="50"/>
        <v>0</v>
      </c>
      <c r="AH95" s="55">
        <f t="shared" si="51"/>
        <v>0</v>
      </c>
      <c r="AI95" s="55">
        <f t="shared" si="52"/>
        <v>0</v>
      </c>
      <c r="AK95" s="72">
        <f t="shared" si="59"/>
        <v>0</v>
      </c>
    </row>
    <row r="96" spans="1:37" s="14" customFormat="1" ht="18.75" hidden="1">
      <c r="A96" s="2" t="s">
        <v>16</v>
      </c>
      <c r="B96" s="25"/>
      <c r="C96" s="25"/>
      <c r="D96" s="25"/>
      <c r="E96" s="26">
        <f>I96+K96+M96+O96+Q96+S96+U96+W96+Y96+AA96+AC96+AE96</f>
        <v>0</v>
      </c>
      <c r="F96" s="27">
        <f t="shared" si="63"/>
        <v>0</v>
      </c>
      <c r="G96" s="27">
        <f t="shared" si="33"/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45"/>
      <c r="AF96" s="47"/>
      <c r="AG96" s="51">
        <f t="shared" si="50"/>
        <v>0</v>
      </c>
      <c r="AH96" s="55">
        <f t="shared" si="51"/>
        <v>0</v>
      </c>
      <c r="AI96" s="55">
        <f t="shared" si="52"/>
        <v>0</v>
      </c>
      <c r="AK96" s="72">
        <f t="shared" si="59"/>
        <v>0</v>
      </c>
    </row>
    <row r="97" spans="1:37" s="14" customFormat="1" ht="97.5" customHeight="1">
      <c r="A97" s="41" t="s">
        <v>43</v>
      </c>
      <c r="B97" s="27">
        <f>B98</f>
        <v>440</v>
      </c>
      <c r="C97" s="27">
        <f>C98</f>
        <v>9.5</v>
      </c>
      <c r="D97" s="27">
        <f>D98</f>
        <v>0</v>
      </c>
      <c r="E97" s="27">
        <f>E98</f>
        <v>0</v>
      </c>
      <c r="F97" s="27">
        <f>E97/B97*100</f>
        <v>0</v>
      </c>
      <c r="G97" s="27">
        <f>_xlfn.IFERROR(E97/C97*100,0)</f>
        <v>0</v>
      </c>
      <c r="H97" s="24">
        <f>H98</f>
        <v>0</v>
      </c>
      <c r="I97" s="24">
        <f aca="true" t="shared" si="66" ref="I97:AE97">I98</f>
        <v>0</v>
      </c>
      <c r="J97" s="24">
        <f t="shared" si="66"/>
        <v>0</v>
      </c>
      <c r="K97" s="24">
        <f t="shared" si="66"/>
        <v>0</v>
      </c>
      <c r="L97" s="24">
        <f t="shared" si="66"/>
        <v>0</v>
      </c>
      <c r="M97" s="24">
        <f t="shared" si="66"/>
        <v>0</v>
      </c>
      <c r="N97" s="24">
        <f t="shared" si="66"/>
        <v>0</v>
      </c>
      <c r="O97" s="24">
        <f t="shared" si="66"/>
        <v>0</v>
      </c>
      <c r="P97" s="24">
        <f t="shared" si="66"/>
        <v>9.5</v>
      </c>
      <c r="Q97" s="24">
        <f t="shared" si="66"/>
        <v>0</v>
      </c>
      <c r="R97" s="24">
        <f t="shared" si="66"/>
        <v>0</v>
      </c>
      <c r="S97" s="24">
        <f t="shared" si="66"/>
        <v>0</v>
      </c>
      <c r="T97" s="24">
        <f t="shared" si="66"/>
        <v>0</v>
      </c>
      <c r="U97" s="24">
        <f t="shared" si="66"/>
        <v>0</v>
      </c>
      <c r="V97" s="24">
        <f t="shared" si="66"/>
        <v>0</v>
      </c>
      <c r="W97" s="24">
        <f t="shared" si="66"/>
        <v>0</v>
      </c>
      <c r="X97" s="24">
        <f t="shared" si="66"/>
        <v>0</v>
      </c>
      <c r="Y97" s="24">
        <f t="shared" si="66"/>
        <v>0</v>
      </c>
      <c r="Z97" s="24">
        <f t="shared" si="66"/>
        <v>0</v>
      </c>
      <c r="AA97" s="24">
        <f t="shared" si="66"/>
        <v>0</v>
      </c>
      <c r="AB97" s="24">
        <f t="shared" si="66"/>
        <v>430.5</v>
      </c>
      <c r="AC97" s="24">
        <f t="shared" si="66"/>
        <v>0</v>
      </c>
      <c r="AD97" s="24">
        <f t="shared" si="66"/>
        <v>0</v>
      </c>
      <c r="AE97" s="24">
        <f t="shared" si="66"/>
        <v>0</v>
      </c>
      <c r="AF97" s="47"/>
      <c r="AG97" s="51">
        <f t="shared" si="50"/>
        <v>440</v>
      </c>
      <c r="AH97" s="55">
        <f t="shared" si="51"/>
        <v>9.5</v>
      </c>
      <c r="AI97" s="55">
        <f t="shared" si="52"/>
        <v>0</v>
      </c>
      <c r="AK97" s="72">
        <f t="shared" si="59"/>
        <v>-9.5</v>
      </c>
    </row>
    <row r="98" spans="1:37" s="62" customFormat="1" ht="18.75">
      <c r="A98" s="3" t="s">
        <v>17</v>
      </c>
      <c r="B98" s="27">
        <f>B100+B99</f>
        <v>440</v>
      </c>
      <c r="C98" s="27">
        <f>C100+C99</f>
        <v>9.5</v>
      </c>
      <c r="D98" s="27">
        <f>D100+D99</f>
        <v>0</v>
      </c>
      <c r="E98" s="27">
        <f>E100+E99</f>
        <v>0</v>
      </c>
      <c r="F98" s="27">
        <f t="shared" si="49"/>
        <v>0</v>
      </c>
      <c r="G98" s="27">
        <f t="shared" si="33"/>
        <v>0</v>
      </c>
      <c r="H98" s="27">
        <f>H99+H100</f>
        <v>0</v>
      </c>
      <c r="I98" s="27">
        <f aca="true" t="shared" si="67" ref="I98:AE98">I99+I100</f>
        <v>0</v>
      </c>
      <c r="J98" s="27">
        <f t="shared" si="67"/>
        <v>0</v>
      </c>
      <c r="K98" s="27">
        <f t="shared" si="67"/>
        <v>0</v>
      </c>
      <c r="L98" s="27">
        <f t="shared" si="67"/>
        <v>0</v>
      </c>
      <c r="M98" s="27">
        <f t="shared" si="67"/>
        <v>0</v>
      </c>
      <c r="N98" s="27">
        <f t="shared" si="67"/>
        <v>0</v>
      </c>
      <c r="O98" s="27">
        <f t="shared" si="67"/>
        <v>0</v>
      </c>
      <c r="P98" s="27">
        <f t="shared" si="67"/>
        <v>9.5</v>
      </c>
      <c r="Q98" s="27">
        <f t="shared" si="67"/>
        <v>0</v>
      </c>
      <c r="R98" s="27">
        <f t="shared" si="67"/>
        <v>0</v>
      </c>
      <c r="S98" s="27">
        <f t="shared" si="67"/>
        <v>0</v>
      </c>
      <c r="T98" s="27">
        <f t="shared" si="67"/>
        <v>0</v>
      </c>
      <c r="U98" s="27">
        <f t="shared" si="67"/>
        <v>0</v>
      </c>
      <c r="V98" s="27">
        <f t="shared" si="67"/>
        <v>0</v>
      </c>
      <c r="W98" s="27">
        <f t="shared" si="67"/>
        <v>0</v>
      </c>
      <c r="X98" s="27">
        <f t="shared" si="67"/>
        <v>0</v>
      </c>
      <c r="Y98" s="27">
        <f t="shared" si="67"/>
        <v>0</v>
      </c>
      <c r="Z98" s="27">
        <f t="shared" si="67"/>
        <v>0</v>
      </c>
      <c r="AA98" s="27">
        <f t="shared" si="67"/>
        <v>0</v>
      </c>
      <c r="AB98" s="27">
        <f t="shared" si="67"/>
        <v>430.5</v>
      </c>
      <c r="AC98" s="27">
        <f t="shared" si="67"/>
        <v>0</v>
      </c>
      <c r="AD98" s="27">
        <f t="shared" si="67"/>
        <v>0</v>
      </c>
      <c r="AE98" s="27">
        <f t="shared" si="67"/>
        <v>0</v>
      </c>
      <c r="AF98" s="47"/>
      <c r="AG98" s="51">
        <f t="shared" si="50"/>
        <v>440</v>
      </c>
      <c r="AH98" s="55">
        <f t="shared" si="51"/>
        <v>9.5</v>
      </c>
      <c r="AI98" s="55">
        <f t="shared" si="52"/>
        <v>0</v>
      </c>
      <c r="AK98" s="72">
        <f t="shared" si="59"/>
        <v>-9.5</v>
      </c>
    </row>
    <row r="99" spans="1:37" s="13" customFormat="1" ht="24" customHeight="1">
      <c r="A99" s="2" t="s">
        <v>13</v>
      </c>
      <c r="B99" s="26">
        <f>H99+J99+L99+N99+P99+R99+T99+V99+X99+Z99+AB99+AD99</f>
        <v>410</v>
      </c>
      <c r="C99" s="26">
        <f>H99+J99+L99+N99+P99</f>
        <v>0</v>
      </c>
      <c r="D99" s="26">
        <f>E99</f>
        <v>0</v>
      </c>
      <c r="E99" s="26">
        <f>I99+K99+M99+O99+Q99+S99+U99+W99+Y99+AA99+AC99+AE99</f>
        <v>0</v>
      </c>
      <c r="F99" s="26">
        <f>_xlfn.IFERROR(E99/B99*100,0)</f>
        <v>0</v>
      </c>
      <c r="G99" s="25">
        <f t="shared" si="33"/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410</v>
      </c>
      <c r="AC99" s="38">
        <v>0</v>
      </c>
      <c r="AD99" s="38">
        <v>0</v>
      </c>
      <c r="AE99" s="25">
        <f>AE101</f>
        <v>0</v>
      </c>
      <c r="AF99" s="46"/>
      <c r="AG99" s="61">
        <f t="shared" si="50"/>
        <v>410</v>
      </c>
      <c r="AH99" s="55">
        <f t="shared" si="51"/>
        <v>0</v>
      </c>
      <c r="AI99" s="55">
        <f t="shared" si="52"/>
        <v>0</v>
      </c>
      <c r="AK99" s="72">
        <f t="shared" si="59"/>
        <v>0</v>
      </c>
    </row>
    <row r="100" spans="1:37" s="13" customFormat="1" ht="16.5" customHeight="1">
      <c r="A100" s="2" t="s">
        <v>14</v>
      </c>
      <c r="B100" s="26">
        <f>H100+J100+L100+N100+P100+R100+T100+V100+X100+Z100+AB100+AD100</f>
        <v>30</v>
      </c>
      <c r="C100" s="26">
        <f>H100+J100+L100+N100+P100</f>
        <v>9.5</v>
      </c>
      <c r="D100" s="26">
        <f>E100</f>
        <v>0</v>
      </c>
      <c r="E100" s="26">
        <f>I100+K100+M100+O100+Q100+S100+U100+W100+Y100+AA100+AC100+AE100</f>
        <v>0</v>
      </c>
      <c r="F100" s="26">
        <f t="shared" si="49"/>
        <v>0</v>
      </c>
      <c r="G100" s="25">
        <f t="shared" si="33"/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9.5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20.5</v>
      </c>
      <c r="AC100" s="38">
        <v>0</v>
      </c>
      <c r="AD100" s="38">
        <v>0</v>
      </c>
      <c r="AE100" s="25">
        <v>0</v>
      </c>
      <c r="AF100" s="46"/>
      <c r="AG100" s="61">
        <f t="shared" si="50"/>
        <v>30</v>
      </c>
      <c r="AH100" s="55">
        <f t="shared" si="51"/>
        <v>9.5</v>
      </c>
      <c r="AI100" s="55">
        <f t="shared" si="52"/>
        <v>0</v>
      </c>
      <c r="AK100" s="72">
        <f t="shared" si="59"/>
        <v>-9.5</v>
      </c>
    </row>
    <row r="101" spans="1:37" s="14" customFormat="1" ht="18.75" hidden="1">
      <c r="A101" s="2" t="s">
        <v>15</v>
      </c>
      <c r="B101" s="25"/>
      <c r="C101" s="26">
        <f>H101+J101+L101+N101+P101</f>
        <v>0</v>
      </c>
      <c r="D101" s="25"/>
      <c r="E101" s="26">
        <f>I101+K101+M101+O101+Q101+S101+U101+W101+Y101+AA101+AC101+AE101</f>
        <v>0</v>
      </c>
      <c r="F101" s="25" t="e">
        <f t="shared" si="49"/>
        <v>#DIV/0!</v>
      </c>
      <c r="G101" s="27">
        <f t="shared" si="33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7">
        <f>AE103</f>
        <v>0</v>
      </c>
      <c r="AF101" s="47"/>
      <c r="AG101" s="51">
        <f t="shared" si="50"/>
        <v>0</v>
      </c>
      <c r="AH101" s="55">
        <f t="shared" si="51"/>
        <v>0</v>
      </c>
      <c r="AI101" s="55">
        <f t="shared" si="52"/>
        <v>0</v>
      </c>
      <c r="AK101" s="72">
        <f t="shared" si="59"/>
        <v>0</v>
      </c>
    </row>
    <row r="102" spans="1:37" s="14" customFormat="1" ht="17.25" customHeight="1" hidden="1">
      <c r="A102" s="2" t="s">
        <v>16</v>
      </c>
      <c r="B102" s="25"/>
      <c r="C102" s="26">
        <f>H102+J102+L102+N102+P102</f>
        <v>0</v>
      </c>
      <c r="D102" s="25"/>
      <c r="E102" s="26">
        <f>I102+K102+M102+O102+Q102+S102+U102+W102+Y102+AA102+AC102+AE102</f>
        <v>0</v>
      </c>
      <c r="F102" s="25" t="e">
        <f t="shared" si="49"/>
        <v>#DIV/0!</v>
      </c>
      <c r="G102" s="27">
        <f t="shared" si="33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7">
        <f>AE104</f>
        <v>0</v>
      </c>
      <c r="AF102" s="47"/>
      <c r="AG102" s="51">
        <f t="shared" si="50"/>
        <v>0</v>
      </c>
      <c r="AH102" s="55">
        <f t="shared" si="51"/>
        <v>0</v>
      </c>
      <c r="AI102" s="55">
        <f t="shared" si="52"/>
        <v>0</v>
      </c>
      <c r="AK102" s="72">
        <f t="shared" si="59"/>
        <v>0</v>
      </c>
    </row>
    <row r="103" spans="1:37" s="14" customFormat="1" ht="45" customHeight="1">
      <c r="A103" s="41" t="s">
        <v>23</v>
      </c>
      <c r="B103" s="27">
        <f>B104</f>
        <v>900</v>
      </c>
      <c r="C103" s="27">
        <f>C104</f>
        <v>0</v>
      </c>
      <c r="D103" s="27">
        <f>D104</f>
        <v>0</v>
      </c>
      <c r="E103" s="27">
        <f>E104</f>
        <v>0</v>
      </c>
      <c r="F103" s="27">
        <f>E103/B103*100</f>
        <v>0</v>
      </c>
      <c r="G103" s="27">
        <f>_xlfn.IFERROR(E103/C103*100,0)</f>
        <v>0</v>
      </c>
      <c r="H103" s="24">
        <f>H104</f>
        <v>0</v>
      </c>
      <c r="I103" s="24">
        <f aca="true" t="shared" si="68" ref="I103:AE103">I104</f>
        <v>0</v>
      </c>
      <c r="J103" s="24">
        <f t="shared" si="68"/>
        <v>0</v>
      </c>
      <c r="K103" s="24">
        <f t="shared" si="68"/>
        <v>0</v>
      </c>
      <c r="L103" s="24">
        <f t="shared" si="68"/>
        <v>0</v>
      </c>
      <c r="M103" s="24">
        <f t="shared" si="68"/>
        <v>0</v>
      </c>
      <c r="N103" s="24">
        <f t="shared" si="68"/>
        <v>0</v>
      </c>
      <c r="O103" s="24">
        <f t="shared" si="68"/>
        <v>0</v>
      </c>
      <c r="P103" s="24">
        <f t="shared" si="68"/>
        <v>0</v>
      </c>
      <c r="Q103" s="24">
        <f t="shared" si="68"/>
        <v>0</v>
      </c>
      <c r="R103" s="24">
        <f t="shared" si="68"/>
        <v>900</v>
      </c>
      <c r="S103" s="24">
        <f t="shared" si="68"/>
        <v>0</v>
      </c>
      <c r="T103" s="24">
        <f t="shared" si="68"/>
        <v>0</v>
      </c>
      <c r="U103" s="24">
        <f t="shared" si="68"/>
        <v>0</v>
      </c>
      <c r="V103" s="24">
        <f t="shared" si="68"/>
        <v>0</v>
      </c>
      <c r="W103" s="24">
        <f t="shared" si="68"/>
        <v>0</v>
      </c>
      <c r="X103" s="24">
        <f t="shared" si="68"/>
        <v>0</v>
      </c>
      <c r="Y103" s="24">
        <f t="shared" si="68"/>
        <v>0</v>
      </c>
      <c r="Z103" s="24">
        <f t="shared" si="68"/>
        <v>0</v>
      </c>
      <c r="AA103" s="24">
        <f t="shared" si="68"/>
        <v>0</v>
      </c>
      <c r="AB103" s="24">
        <f t="shared" si="68"/>
        <v>0</v>
      </c>
      <c r="AC103" s="24">
        <f t="shared" si="68"/>
        <v>0</v>
      </c>
      <c r="AD103" s="24">
        <f t="shared" si="68"/>
        <v>0</v>
      </c>
      <c r="AE103" s="24">
        <f t="shared" si="68"/>
        <v>0</v>
      </c>
      <c r="AF103" s="47"/>
      <c r="AG103" s="51">
        <f t="shared" si="50"/>
        <v>900</v>
      </c>
      <c r="AH103" s="55">
        <f t="shared" si="51"/>
        <v>0</v>
      </c>
      <c r="AI103" s="55">
        <f t="shared" si="52"/>
        <v>0</v>
      </c>
      <c r="AK103" s="72">
        <f t="shared" si="59"/>
        <v>0</v>
      </c>
    </row>
    <row r="104" spans="1:37" ht="18.75">
      <c r="A104" s="3" t="s">
        <v>17</v>
      </c>
      <c r="B104" s="27">
        <f>B106</f>
        <v>900</v>
      </c>
      <c r="C104" s="27">
        <f>C106</f>
        <v>0</v>
      </c>
      <c r="D104" s="27">
        <f>D106</f>
        <v>0</v>
      </c>
      <c r="E104" s="40">
        <f>E106</f>
        <v>0</v>
      </c>
      <c r="F104" s="27">
        <f t="shared" si="49"/>
        <v>0</v>
      </c>
      <c r="G104" s="27">
        <f t="shared" si="33"/>
        <v>0</v>
      </c>
      <c r="H104" s="27">
        <f>H106</f>
        <v>0</v>
      </c>
      <c r="I104" s="27">
        <v>0</v>
      </c>
      <c r="J104" s="27">
        <f aca="true" t="shared" si="69" ref="J104:AE104">J106</f>
        <v>0</v>
      </c>
      <c r="K104" s="27">
        <f t="shared" si="69"/>
        <v>0</v>
      </c>
      <c r="L104" s="27">
        <f t="shared" si="69"/>
        <v>0</v>
      </c>
      <c r="M104" s="27">
        <f t="shared" si="69"/>
        <v>0</v>
      </c>
      <c r="N104" s="27">
        <f t="shared" si="69"/>
        <v>0</v>
      </c>
      <c r="O104" s="27">
        <f t="shared" si="69"/>
        <v>0</v>
      </c>
      <c r="P104" s="27">
        <f t="shared" si="69"/>
        <v>0</v>
      </c>
      <c r="Q104" s="27">
        <f t="shared" si="69"/>
        <v>0</v>
      </c>
      <c r="R104" s="27">
        <f t="shared" si="69"/>
        <v>900</v>
      </c>
      <c r="S104" s="27">
        <f t="shared" si="69"/>
        <v>0</v>
      </c>
      <c r="T104" s="27">
        <f t="shared" si="69"/>
        <v>0</v>
      </c>
      <c r="U104" s="27">
        <f t="shared" si="69"/>
        <v>0</v>
      </c>
      <c r="V104" s="27">
        <f t="shared" si="69"/>
        <v>0</v>
      </c>
      <c r="W104" s="27">
        <f t="shared" si="69"/>
        <v>0</v>
      </c>
      <c r="X104" s="27">
        <f t="shared" si="69"/>
        <v>0</v>
      </c>
      <c r="Y104" s="27">
        <f t="shared" si="69"/>
        <v>0</v>
      </c>
      <c r="Z104" s="27">
        <f t="shared" si="69"/>
        <v>0</v>
      </c>
      <c r="AA104" s="27">
        <f t="shared" si="69"/>
        <v>0</v>
      </c>
      <c r="AB104" s="27">
        <f t="shared" si="69"/>
        <v>0</v>
      </c>
      <c r="AC104" s="27">
        <f t="shared" si="69"/>
        <v>0</v>
      </c>
      <c r="AD104" s="27">
        <f t="shared" si="69"/>
        <v>0</v>
      </c>
      <c r="AE104" s="27">
        <f t="shared" si="69"/>
        <v>0</v>
      </c>
      <c r="AF104" s="46"/>
      <c r="AG104" s="51">
        <f t="shared" si="50"/>
        <v>900</v>
      </c>
      <c r="AH104" s="55">
        <f t="shared" si="51"/>
        <v>0</v>
      </c>
      <c r="AI104" s="55">
        <f t="shared" si="52"/>
        <v>0</v>
      </c>
      <c r="AK104" s="72">
        <f t="shared" si="59"/>
        <v>0</v>
      </c>
    </row>
    <row r="105" spans="1:37" s="14" customFormat="1" ht="18.75" hidden="1">
      <c r="A105" s="2" t="s">
        <v>13</v>
      </c>
      <c r="B105" s="25"/>
      <c r="C105" s="25"/>
      <c r="D105" s="25"/>
      <c r="E105" s="26">
        <f>I105+K105+M105+O105+Q105+S105+U105+W105+Y105+AA105+AC105+AE105</f>
        <v>0</v>
      </c>
      <c r="F105" s="25" t="e">
        <f t="shared" si="49"/>
        <v>#DIV/0!</v>
      </c>
      <c r="G105" s="27">
        <f t="shared" si="33"/>
        <v>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7">
        <f>AE107</f>
        <v>0</v>
      </c>
      <c r="AF105" s="47"/>
      <c r="AG105" s="51">
        <f t="shared" si="50"/>
        <v>0</v>
      </c>
      <c r="AH105" s="55">
        <f t="shared" si="51"/>
        <v>0</v>
      </c>
      <c r="AI105" s="55">
        <f t="shared" si="52"/>
        <v>0</v>
      </c>
      <c r="AK105" s="72">
        <f t="shared" si="59"/>
        <v>0</v>
      </c>
    </row>
    <row r="106" spans="1:37" s="13" customFormat="1" ht="18.75">
      <c r="A106" s="2" t="s">
        <v>14</v>
      </c>
      <c r="B106" s="26">
        <f>H106+J106+L106+N106+P106+R106+T106+V106+X106+Z106+AB106+AD106</f>
        <v>900</v>
      </c>
      <c r="C106" s="26">
        <f>H106+J106+L106+N106+P106</f>
        <v>0</v>
      </c>
      <c r="D106" s="26">
        <f>E106</f>
        <v>0</v>
      </c>
      <c r="E106" s="26">
        <f>I106+K106+M106+O106+Q106+S106+U106+W106+Y106+AA106+AC106+AE106</f>
        <v>0</v>
      </c>
      <c r="F106" s="26">
        <f t="shared" si="49"/>
        <v>0</v>
      </c>
      <c r="G106" s="25">
        <f t="shared" si="33"/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900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5">
        <v>0</v>
      </c>
      <c r="AF106" s="46"/>
      <c r="AG106" s="61">
        <f t="shared" si="50"/>
        <v>900</v>
      </c>
      <c r="AH106" s="55">
        <f t="shared" si="51"/>
        <v>0</v>
      </c>
      <c r="AI106" s="55">
        <f t="shared" si="52"/>
        <v>0</v>
      </c>
      <c r="AK106" s="72">
        <f t="shared" si="59"/>
        <v>0</v>
      </c>
    </row>
    <row r="107" spans="1:37" s="14" customFormat="1" ht="18.75" hidden="1">
      <c r="A107" s="2" t="s">
        <v>15</v>
      </c>
      <c r="B107" s="25"/>
      <c r="C107" s="25"/>
      <c r="D107" s="25"/>
      <c r="E107" s="26">
        <f>I107+K107+M107+O107+Q107+S107+U107+W107+Y107+AA107+AC107+AE107</f>
        <v>0</v>
      </c>
      <c r="F107" s="25" t="e">
        <f t="shared" si="49"/>
        <v>#DIV/0!</v>
      </c>
      <c r="G107" s="27">
        <f t="shared" si="33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7">
        <f>AE109</f>
        <v>0</v>
      </c>
      <c r="AF107" s="47"/>
      <c r="AG107" s="51">
        <f t="shared" si="50"/>
        <v>0</v>
      </c>
      <c r="AH107" s="55">
        <f t="shared" si="51"/>
        <v>0</v>
      </c>
      <c r="AI107" s="55">
        <f t="shared" si="52"/>
        <v>0</v>
      </c>
      <c r="AK107" s="72">
        <f t="shared" si="59"/>
        <v>0</v>
      </c>
    </row>
    <row r="108" spans="1:37" s="14" customFormat="1" ht="18.75" hidden="1">
      <c r="A108" s="2" t="s">
        <v>16</v>
      </c>
      <c r="B108" s="25"/>
      <c r="C108" s="25"/>
      <c r="D108" s="25"/>
      <c r="E108" s="26">
        <f>I108+K108+M108+O108+Q108+S108+U108+W108+Y108+AA108+AC108+AE108</f>
        <v>0</v>
      </c>
      <c r="F108" s="25" t="e">
        <f t="shared" si="49"/>
        <v>#DIV/0!</v>
      </c>
      <c r="G108" s="27">
        <f t="shared" si="33"/>
        <v>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7">
        <f>AE110</f>
        <v>0</v>
      </c>
      <c r="AF108" s="47"/>
      <c r="AG108" s="51">
        <f t="shared" si="50"/>
        <v>0</v>
      </c>
      <c r="AH108" s="55">
        <f t="shared" si="51"/>
        <v>0</v>
      </c>
      <c r="AI108" s="55">
        <f t="shared" si="52"/>
        <v>0</v>
      </c>
      <c r="AK108" s="72">
        <f t="shared" si="59"/>
        <v>0</v>
      </c>
    </row>
    <row r="109" spans="1:37" s="14" customFormat="1" ht="45" customHeight="1">
      <c r="A109" s="41" t="s">
        <v>24</v>
      </c>
      <c r="B109" s="27">
        <f>B110</f>
        <v>600</v>
      </c>
      <c r="C109" s="27">
        <f>C110</f>
        <v>0</v>
      </c>
      <c r="D109" s="27">
        <f>D110</f>
        <v>0</v>
      </c>
      <c r="E109" s="27">
        <f>E110</f>
        <v>0</v>
      </c>
      <c r="F109" s="27">
        <f>E109/B109*100</f>
        <v>0</v>
      </c>
      <c r="G109" s="27">
        <f t="shared" si="33"/>
        <v>0</v>
      </c>
      <c r="H109" s="24">
        <f>H110</f>
        <v>0</v>
      </c>
      <c r="I109" s="24">
        <f aca="true" t="shared" si="70" ref="I109:AD109">I110</f>
        <v>0</v>
      </c>
      <c r="J109" s="24">
        <f t="shared" si="70"/>
        <v>0</v>
      </c>
      <c r="K109" s="24">
        <f t="shared" si="70"/>
        <v>0</v>
      </c>
      <c r="L109" s="24">
        <f t="shared" si="70"/>
        <v>0</v>
      </c>
      <c r="M109" s="24">
        <f t="shared" si="70"/>
        <v>0</v>
      </c>
      <c r="N109" s="24">
        <f t="shared" si="70"/>
        <v>0</v>
      </c>
      <c r="O109" s="24">
        <f t="shared" si="70"/>
        <v>0</v>
      </c>
      <c r="P109" s="24">
        <f t="shared" si="70"/>
        <v>0</v>
      </c>
      <c r="Q109" s="24">
        <f t="shared" si="70"/>
        <v>0</v>
      </c>
      <c r="R109" s="24">
        <f t="shared" si="70"/>
        <v>0</v>
      </c>
      <c r="S109" s="24">
        <f t="shared" si="70"/>
        <v>0</v>
      </c>
      <c r="T109" s="24">
        <f t="shared" si="70"/>
        <v>0</v>
      </c>
      <c r="U109" s="24">
        <f t="shared" si="70"/>
        <v>0</v>
      </c>
      <c r="V109" s="24">
        <f t="shared" si="70"/>
        <v>0</v>
      </c>
      <c r="W109" s="24">
        <f t="shared" si="70"/>
        <v>0</v>
      </c>
      <c r="X109" s="24">
        <f t="shared" si="70"/>
        <v>0</v>
      </c>
      <c r="Y109" s="24">
        <f t="shared" si="70"/>
        <v>0</v>
      </c>
      <c r="Z109" s="24">
        <f t="shared" si="70"/>
        <v>0</v>
      </c>
      <c r="AA109" s="24">
        <f t="shared" si="70"/>
        <v>0</v>
      </c>
      <c r="AB109" s="24">
        <f t="shared" si="70"/>
        <v>600</v>
      </c>
      <c r="AC109" s="24">
        <f t="shared" si="70"/>
        <v>0</v>
      </c>
      <c r="AD109" s="24">
        <f t="shared" si="70"/>
        <v>0</v>
      </c>
      <c r="AE109" s="24">
        <f>AE110</f>
        <v>0</v>
      </c>
      <c r="AF109" s="47"/>
      <c r="AG109" s="51">
        <f t="shared" si="50"/>
        <v>600</v>
      </c>
      <c r="AH109" s="55">
        <f t="shared" si="51"/>
        <v>0</v>
      </c>
      <c r="AI109" s="55">
        <f t="shared" si="52"/>
        <v>0</v>
      </c>
      <c r="AK109" s="72">
        <f t="shared" si="59"/>
        <v>0</v>
      </c>
    </row>
    <row r="110" spans="1:37" ht="18.75">
      <c r="A110" s="3" t="s">
        <v>17</v>
      </c>
      <c r="B110" s="27">
        <f>B112</f>
        <v>600</v>
      </c>
      <c r="C110" s="27">
        <f>C112</f>
        <v>0</v>
      </c>
      <c r="D110" s="27">
        <f>D112</f>
        <v>0</v>
      </c>
      <c r="E110" s="40">
        <f>E112</f>
        <v>0</v>
      </c>
      <c r="F110" s="27">
        <f t="shared" si="49"/>
        <v>0</v>
      </c>
      <c r="G110" s="27">
        <f aca="true" t="shared" si="71" ref="G110:G166">_xlfn.IFERROR(E110/C110*100,0)</f>
        <v>0</v>
      </c>
      <c r="H110" s="27">
        <f>H112</f>
        <v>0</v>
      </c>
      <c r="I110" s="27">
        <f aca="true" t="shared" si="72" ref="I110:AE110">I112</f>
        <v>0</v>
      </c>
      <c r="J110" s="27">
        <f t="shared" si="72"/>
        <v>0</v>
      </c>
      <c r="K110" s="27">
        <f t="shared" si="72"/>
        <v>0</v>
      </c>
      <c r="L110" s="27">
        <f t="shared" si="72"/>
        <v>0</v>
      </c>
      <c r="M110" s="27">
        <f t="shared" si="72"/>
        <v>0</v>
      </c>
      <c r="N110" s="27">
        <f t="shared" si="72"/>
        <v>0</v>
      </c>
      <c r="O110" s="27">
        <f t="shared" si="72"/>
        <v>0</v>
      </c>
      <c r="P110" s="27">
        <f t="shared" si="72"/>
        <v>0</v>
      </c>
      <c r="Q110" s="27">
        <f t="shared" si="72"/>
        <v>0</v>
      </c>
      <c r="R110" s="27">
        <f t="shared" si="72"/>
        <v>0</v>
      </c>
      <c r="S110" s="27">
        <f t="shared" si="72"/>
        <v>0</v>
      </c>
      <c r="T110" s="27">
        <f t="shared" si="72"/>
        <v>0</v>
      </c>
      <c r="U110" s="27">
        <f t="shared" si="72"/>
        <v>0</v>
      </c>
      <c r="V110" s="27">
        <f t="shared" si="72"/>
        <v>0</v>
      </c>
      <c r="W110" s="27">
        <f t="shared" si="72"/>
        <v>0</v>
      </c>
      <c r="X110" s="27">
        <f t="shared" si="72"/>
        <v>0</v>
      </c>
      <c r="Y110" s="27">
        <f t="shared" si="72"/>
        <v>0</v>
      </c>
      <c r="Z110" s="27">
        <f t="shared" si="72"/>
        <v>0</v>
      </c>
      <c r="AA110" s="27">
        <f t="shared" si="72"/>
        <v>0</v>
      </c>
      <c r="AB110" s="27">
        <f t="shared" si="72"/>
        <v>600</v>
      </c>
      <c r="AC110" s="27">
        <f t="shared" si="72"/>
        <v>0</v>
      </c>
      <c r="AD110" s="27">
        <f t="shared" si="72"/>
        <v>0</v>
      </c>
      <c r="AE110" s="27">
        <f t="shared" si="72"/>
        <v>0</v>
      </c>
      <c r="AF110" s="46"/>
      <c r="AG110" s="51">
        <f t="shared" si="50"/>
        <v>600</v>
      </c>
      <c r="AH110" s="55">
        <f t="shared" si="51"/>
        <v>0</v>
      </c>
      <c r="AI110" s="55">
        <f t="shared" si="52"/>
        <v>0</v>
      </c>
      <c r="AK110" s="72">
        <f t="shared" si="59"/>
        <v>0</v>
      </c>
    </row>
    <row r="111" spans="1:37" s="14" customFormat="1" ht="18.75" hidden="1">
      <c r="A111" s="2" t="s">
        <v>13</v>
      </c>
      <c r="B111" s="25"/>
      <c r="C111" s="25"/>
      <c r="D111" s="25"/>
      <c r="E111" s="26">
        <f>I111+K111+M111+O111+Q111+S111+U111+W111+Y111+AA111+AC111+AE111</f>
        <v>0</v>
      </c>
      <c r="F111" s="25" t="e">
        <f t="shared" si="49"/>
        <v>#DIV/0!</v>
      </c>
      <c r="G111" s="27">
        <f t="shared" si="71"/>
        <v>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7">
        <f>AE113</f>
        <v>0</v>
      </c>
      <c r="AF111" s="47"/>
      <c r="AG111" s="51">
        <f t="shared" si="50"/>
        <v>0</v>
      </c>
      <c r="AH111" s="55">
        <f t="shared" si="51"/>
        <v>0</v>
      </c>
      <c r="AI111" s="55">
        <f t="shared" si="52"/>
        <v>0</v>
      </c>
      <c r="AK111" s="72">
        <f t="shared" si="59"/>
        <v>0</v>
      </c>
    </row>
    <row r="112" spans="1:37" s="13" customFormat="1" ht="18.75">
      <c r="A112" s="2" t="s">
        <v>14</v>
      </c>
      <c r="B112" s="26">
        <f>H112+J112+L112+N112+P112+R112+T112+V112+X112+Z112+AB112+AD112</f>
        <v>600</v>
      </c>
      <c r="C112" s="26">
        <f>H112+J112+L112+N112+P112</f>
        <v>0</v>
      </c>
      <c r="D112" s="26">
        <f>E112</f>
        <v>0</v>
      </c>
      <c r="E112" s="26">
        <f>I112+K112+M112+O112+Q112+S112+U112+W112+Y112+AA112+AC112+AE112</f>
        <v>0</v>
      </c>
      <c r="F112" s="26">
        <f t="shared" si="49"/>
        <v>0</v>
      </c>
      <c r="G112" s="25">
        <f t="shared" si="71"/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600</v>
      </c>
      <c r="AC112" s="38">
        <v>0</v>
      </c>
      <c r="AD112" s="38">
        <v>0</v>
      </c>
      <c r="AE112" s="25">
        <v>0</v>
      </c>
      <c r="AF112" s="46"/>
      <c r="AG112" s="61">
        <f t="shared" si="50"/>
        <v>600</v>
      </c>
      <c r="AH112" s="55">
        <f t="shared" si="51"/>
        <v>0</v>
      </c>
      <c r="AI112" s="55">
        <f t="shared" si="52"/>
        <v>0</v>
      </c>
      <c r="AK112" s="72">
        <f t="shared" si="59"/>
        <v>0</v>
      </c>
    </row>
    <row r="113" spans="1:37" s="14" customFormat="1" ht="18.75" hidden="1">
      <c r="A113" s="2" t="s">
        <v>15</v>
      </c>
      <c r="B113" s="25"/>
      <c r="C113" s="25"/>
      <c r="D113" s="25"/>
      <c r="E113" s="26">
        <f>I113+K113+M113+O113+Q113+S113+U113+W113+Y113+AA113+AC113+AE113</f>
        <v>0</v>
      </c>
      <c r="F113" s="25" t="e">
        <f t="shared" si="49"/>
        <v>#DIV/0!</v>
      </c>
      <c r="G113" s="27">
        <f t="shared" si="71"/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>
        <f>AE115</f>
        <v>0</v>
      </c>
      <c r="AF113" s="47"/>
      <c r="AG113" s="51">
        <f t="shared" si="50"/>
        <v>0</v>
      </c>
      <c r="AH113" s="55">
        <f t="shared" si="51"/>
        <v>0</v>
      </c>
      <c r="AI113" s="55">
        <f t="shared" si="52"/>
        <v>0</v>
      </c>
      <c r="AK113" s="72">
        <f t="shared" si="59"/>
        <v>0</v>
      </c>
    </row>
    <row r="114" spans="1:37" s="14" customFormat="1" ht="18.75" hidden="1">
      <c r="A114" s="2" t="s">
        <v>16</v>
      </c>
      <c r="B114" s="25"/>
      <c r="C114" s="25"/>
      <c r="D114" s="25"/>
      <c r="E114" s="26">
        <f>I114+K114+M114+O114+Q114+S114+U114+W114+Y114+AA114+AC114+AE114</f>
        <v>0</v>
      </c>
      <c r="F114" s="25" t="e">
        <f t="shared" si="49"/>
        <v>#DIV/0!</v>
      </c>
      <c r="G114" s="27">
        <f t="shared" si="71"/>
        <v>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7">
        <f>AE116</f>
        <v>0</v>
      </c>
      <c r="AF114" s="47"/>
      <c r="AG114" s="51">
        <f t="shared" si="50"/>
        <v>0</v>
      </c>
      <c r="AH114" s="55">
        <f t="shared" si="51"/>
        <v>0</v>
      </c>
      <c r="AI114" s="55">
        <f t="shared" si="52"/>
        <v>0</v>
      </c>
      <c r="AK114" s="72">
        <f t="shared" si="59"/>
        <v>0</v>
      </c>
    </row>
    <row r="115" spans="1:37" s="14" customFormat="1" ht="63.75" customHeight="1">
      <c r="A115" s="41" t="s">
        <v>44</v>
      </c>
      <c r="B115" s="27">
        <f>B116</f>
        <v>22</v>
      </c>
      <c r="C115" s="27">
        <f>C116</f>
        <v>0</v>
      </c>
      <c r="D115" s="27">
        <f>D116</f>
        <v>0</v>
      </c>
      <c r="E115" s="27">
        <f>E116</f>
        <v>0</v>
      </c>
      <c r="F115" s="27">
        <f>E115/B115*100</f>
        <v>0</v>
      </c>
      <c r="G115" s="27">
        <f>_xlfn.IFERROR(E115/C115*100,0)</f>
        <v>0</v>
      </c>
      <c r="H115" s="24">
        <f>H116</f>
        <v>0</v>
      </c>
      <c r="I115" s="24">
        <f aca="true" t="shared" si="73" ref="I115:AE115">I116</f>
        <v>0</v>
      </c>
      <c r="J115" s="24">
        <f t="shared" si="73"/>
        <v>0</v>
      </c>
      <c r="K115" s="24">
        <f t="shared" si="73"/>
        <v>0</v>
      </c>
      <c r="L115" s="24">
        <f t="shared" si="73"/>
        <v>0</v>
      </c>
      <c r="M115" s="24">
        <f t="shared" si="73"/>
        <v>0</v>
      </c>
      <c r="N115" s="24">
        <f t="shared" si="73"/>
        <v>0</v>
      </c>
      <c r="O115" s="24">
        <f t="shared" si="73"/>
        <v>0</v>
      </c>
      <c r="P115" s="24">
        <f t="shared" si="73"/>
        <v>0</v>
      </c>
      <c r="Q115" s="24">
        <f t="shared" si="73"/>
        <v>0</v>
      </c>
      <c r="R115" s="24">
        <f t="shared" si="73"/>
        <v>0</v>
      </c>
      <c r="S115" s="24">
        <f t="shared" si="73"/>
        <v>0</v>
      </c>
      <c r="T115" s="24">
        <f t="shared" si="73"/>
        <v>0</v>
      </c>
      <c r="U115" s="24">
        <f t="shared" si="73"/>
        <v>0</v>
      </c>
      <c r="V115" s="24">
        <f t="shared" si="73"/>
        <v>0</v>
      </c>
      <c r="W115" s="24">
        <f t="shared" si="73"/>
        <v>0</v>
      </c>
      <c r="X115" s="24">
        <f t="shared" si="73"/>
        <v>0</v>
      </c>
      <c r="Y115" s="24">
        <f t="shared" si="73"/>
        <v>0</v>
      </c>
      <c r="Z115" s="24">
        <f t="shared" si="73"/>
        <v>0</v>
      </c>
      <c r="AA115" s="24">
        <f t="shared" si="73"/>
        <v>0</v>
      </c>
      <c r="AB115" s="24">
        <f t="shared" si="73"/>
        <v>22</v>
      </c>
      <c r="AC115" s="24">
        <f t="shared" si="73"/>
        <v>0</v>
      </c>
      <c r="AD115" s="24">
        <f t="shared" si="73"/>
        <v>0</v>
      </c>
      <c r="AE115" s="24">
        <f t="shared" si="73"/>
        <v>0</v>
      </c>
      <c r="AF115" s="47"/>
      <c r="AG115" s="51">
        <f t="shared" si="50"/>
        <v>22</v>
      </c>
      <c r="AH115" s="55">
        <f t="shared" si="51"/>
        <v>0</v>
      </c>
      <c r="AI115" s="55">
        <f t="shared" si="52"/>
        <v>0</v>
      </c>
      <c r="AK115" s="72">
        <f t="shared" si="59"/>
        <v>0</v>
      </c>
    </row>
    <row r="116" spans="1:37" s="62" customFormat="1" ht="18.75">
      <c r="A116" s="3" t="s">
        <v>17</v>
      </c>
      <c r="B116" s="27">
        <f>B117+B118</f>
        <v>22</v>
      </c>
      <c r="C116" s="27">
        <f>C117+C118</f>
        <v>0</v>
      </c>
      <c r="D116" s="27">
        <f>D117+D118</f>
        <v>0</v>
      </c>
      <c r="E116" s="27">
        <f>E117+E118</f>
        <v>0</v>
      </c>
      <c r="F116" s="27">
        <f t="shared" si="49"/>
        <v>0</v>
      </c>
      <c r="G116" s="27">
        <f t="shared" si="71"/>
        <v>0</v>
      </c>
      <c r="H116" s="27">
        <f>H117+H118</f>
        <v>0</v>
      </c>
      <c r="I116" s="27">
        <f aca="true" t="shared" si="74" ref="I116:AE116">I117+I118</f>
        <v>0</v>
      </c>
      <c r="J116" s="27">
        <f t="shared" si="74"/>
        <v>0</v>
      </c>
      <c r="K116" s="27">
        <f t="shared" si="74"/>
        <v>0</v>
      </c>
      <c r="L116" s="27">
        <f t="shared" si="74"/>
        <v>0</v>
      </c>
      <c r="M116" s="27">
        <f t="shared" si="74"/>
        <v>0</v>
      </c>
      <c r="N116" s="27">
        <f t="shared" si="74"/>
        <v>0</v>
      </c>
      <c r="O116" s="27">
        <f t="shared" si="74"/>
        <v>0</v>
      </c>
      <c r="P116" s="27">
        <f t="shared" si="74"/>
        <v>0</v>
      </c>
      <c r="Q116" s="27">
        <f t="shared" si="74"/>
        <v>0</v>
      </c>
      <c r="R116" s="27">
        <f t="shared" si="74"/>
        <v>0</v>
      </c>
      <c r="S116" s="27">
        <f t="shared" si="74"/>
        <v>0</v>
      </c>
      <c r="T116" s="27">
        <f t="shared" si="74"/>
        <v>0</v>
      </c>
      <c r="U116" s="27">
        <f t="shared" si="74"/>
        <v>0</v>
      </c>
      <c r="V116" s="27">
        <f t="shared" si="74"/>
        <v>0</v>
      </c>
      <c r="W116" s="27">
        <f t="shared" si="74"/>
        <v>0</v>
      </c>
      <c r="X116" s="27">
        <f t="shared" si="74"/>
        <v>0</v>
      </c>
      <c r="Y116" s="27">
        <f t="shared" si="74"/>
        <v>0</v>
      </c>
      <c r="Z116" s="27">
        <f t="shared" si="74"/>
        <v>0</v>
      </c>
      <c r="AA116" s="27">
        <f t="shared" si="74"/>
        <v>0</v>
      </c>
      <c r="AB116" s="27">
        <f t="shared" si="74"/>
        <v>22</v>
      </c>
      <c r="AC116" s="27">
        <f t="shared" si="74"/>
        <v>0</v>
      </c>
      <c r="AD116" s="27">
        <f t="shared" si="74"/>
        <v>0</v>
      </c>
      <c r="AE116" s="27">
        <f t="shared" si="74"/>
        <v>0</v>
      </c>
      <c r="AF116" s="47"/>
      <c r="AG116" s="51">
        <f t="shared" si="50"/>
        <v>22</v>
      </c>
      <c r="AH116" s="55">
        <f t="shared" si="51"/>
        <v>0</v>
      </c>
      <c r="AI116" s="55">
        <f t="shared" si="52"/>
        <v>0</v>
      </c>
      <c r="AK116" s="72">
        <f t="shared" si="59"/>
        <v>0</v>
      </c>
    </row>
    <row r="117" spans="1:37" s="13" customFormat="1" ht="24" customHeight="1">
      <c r="A117" s="2" t="s">
        <v>13</v>
      </c>
      <c r="B117" s="26">
        <f>H117+J117+L117+N117+P117+R117+T117+V117+X117+Z117+AB117+AD117</f>
        <v>20</v>
      </c>
      <c r="C117" s="26">
        <f>H117+J117+L117+N117+P117</f>
        <v>0</v>
      </c>
      <c r="D117" s="26">
        <f>E117</f>
        <v>0</v>
      </c>
      <c r="E117" s="26">
        <f>I117+K117+M117+O117+Q117+S117+U117+W117+Y117+AA117+AC117+AE117</f>
        <v>0</v>
      </c>
      <c r="F117" s="26">
        <f>_xlfn.IFERROR(E117/B117*100,0)</f>
        <v>0</v>
      </c>
      <c r="G117" s="25">
        <f t="shared" si="71"/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20</v>
      </c>
      <c r="AC117" s="38">
        <v>0</v>
      </c>
      <c r="AD117" s="38">
        <v>0</v>
      </c>
      <c r="AE117" s="38">
        <v>0</v>
      </c>
      <c r="AF117" s="46"/>
      <c r="AG117" s="61">
        <f t="shared" si="50"/>
        <v>20</v>
      </c>
      <c r="AH117" s="55">
        <f t="shared" si="51"/>
        <v>0</v>
      </c>
      <c r="AI117" s="55">
        <f t="shared" si="52"/>
        <v>0</v>
      </c>
      <c r="AK117" s="72">
        <f t="shared" si="59"/>
        <v>0</v>
      </c>
    </row>
    <row r="118" spans="1:37" s="13" customFormat="1" ht="18.75">
      <c r="A118" s="2" t="s">
        <v>14</v>
      </c>
      <c r="B118" s="26">
        <f>H118+J118+L118+N118+P118+R118+T118+V118+X118+Z118+AB118+AD118</f>
        <v>2</v>
      </c>
      <c r="C118" s="26">
        <f>H118+J118+L118+N118+P118</f>
        <v>0</v>
      </c>
      <c r="D118" s="26">
        <f>E118</f>
        <v>0</v>
      </c>
      <c r="E118" s="26">
        <f>I118+K118+M118+O118+Q118+S118+U118+W118+Y118+AA118+AC118+AE118</f>
        <v>0</v>
      </c>
      <c r="F118" s="26">
        <f t="shared" si="49"/>
        <v>0</v>
      </c>
      <c r="G118" s="25">
        <f t="shared" si="71"/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2</v>
      </c>
      <c r="AC118" s="38">
        <v>0</v>
      </c>
      <c r="AD118" s="38">
        <v>0</v>
      </c>
      <c r="AE118" s="38">
        <v>0</v>
      </c>
      <c r="AF118" s="46"/>
      <c r="AG118" s="61">
        <f t="shared" si="50"/>
        <v>2</v>
      </c>
      <c r="AH118" s="55">
        <f t="shared" si="51"/>
        <v>0</v>
      </c>
      <c r="AI118" s="55">
        <f t="shared" si="52"/>
        <v>0</v>
      </c>
      <c r="AK118" s="72">
        <f t="shared" si="59"/>
        <v>0</v>
      </c>
    </row>
    <row r="119" spans="1:37" s="14" customFormat="1" ht="60.75" customHeight="1">
      <c r="A119" s="41" t="s">
        <v>45</v>
      </c>
      <c r="B119" s="27">
        <f>B120</f>
        <v>2378</v>
      </c>
      <c r="C119" s="27">
        <f>C120</f>
        <v>0</v>
      </c>
      <c r="D119" s="27">
        <f>D120</f>
        <v>0</v>
      </c>
      <c r="E119" s="27">
        <f>E120</f>
        <v>0</v>
      </c>
      <c r="F119" s="27">
        <f>E119/B119*100</f>
        <v>0</v>
      </c>
      <c r="G119" s="27">
        <f>_xlfn.IFERROR(E119/C119*100,0)</f>
        <v>0</v>
      </c>
      <c r="H119" s="24">
        <f>H120</f>
        <v>0</v>
      </c>
      <c r="I119" s="24">
        <f aca="true" t="shared" si="75" ref="I119:AE119">I120</f>
        <v>0</v>
      </c>
      <c r="J119" s="24">
        <f t="shared" si="75"/>
        <v>0</v>
      </c>
      <c r="K119" s="24">
        <f t="shared" si="75"/>
        <v>0</v>
      </c>
      <c r="L119" s="24">
        <f t="shared" si="75"/>
        <v>0</v>
      </c>
      <c r="M119" s="24">
        <f t="shared" si="75"/>
        <v>0</v>
      </c>
      <c r="N119" s="24">
        <f t="shared" si="75"/>
        <v>0</v>
      </c>
      <c r="O119" s="24">
        <f t="shared" si="75"/>
        <v>0</v>
      </c>
      <c r="P119" s="24">
        <f t="shared" si="75"/>
        <v>0</v>
      </c>
      <c r="Q119" s="24">
        <f t="shared" si="75"/>
        <v>0</v>
      </c>
      <c r="R119" s="24">
        <f t="shared" si="75"/>
        <v>0</v>
      </c>
      <c r="S119" s="24">
        <f t="shared" si="75"/>
        <v>0</v>
      </c>
      <c r="T119" s="24">
        <f t="shared" si="75"/>
        <v>0</v>
      </c>
      <c r="U119" s="24">
        <f t="shared" si="75"/>
        <v>0</v>
      </c>
      <c r="V119" s="24">
        <f t="shared" si="75"/>
        <v>0</v>
      </c>
      <c r="W119" s="24">
        <f t="shared" si="75"/>
        <v>0</v>
      </c>
      <c r="X119" s="24">
        <f t="shared" si="75"/>
        <v>0</v>
      </c>
      <c r="Y119" s="24">
        <f t="shared" si="75"/>
        <v>0</v>
      </c>
      <c r="Z119" s="24">
        <f t="shared" si="75"/>
        <v>0</v>
      </c>
      <c r="AA119" s="24">
        <f t="shared" si="75"/>
        <v>0</v>
      </c>
      <c r="AB119" s="24">
        <f t="shared" si="75"/>
        <v>2378</v>
      </c>
      <c r="AC119" s="24">
        <f t="shared" si="75"/>
        <v>0</v>
      </c>
      <c r="AD119" s="24">
        <f t="shared" si="75"/>
        <v>0</v>
      </c>
      <c r="AE119" s="24">
        <f t="shared" si="75"/>
        <v>0</v>
      </c>
      <c r="AF119" s="47"/>
      <c r="AG119" s="51">
        <f t="shared" si="50"/>
        <v>2378</v>
      </c>
      <c r="AH119" s="55">
        <f t="shared" si="51"/>
        <v>0</v>
      </c>
      <c r="AI119" s="55">
        <f t="shared" si="52"/>
        <v>0</v>
      </c>
      <c r="AK119" s="72">
        <f t="shared" si="59"/>
        <v>0</v>
      </c>
    </row>
    <row r="120" spans="1:37" s="62" customFormat="1" ht="18.75">
      <c r="A120" s="3" t="s">
        <v>17</v>
      </c>
      <c r="B120" s="27">
        <f>B122</f>
        <v>2378</v>
      </c>
      <c r="C120" s="27">
        <f>C122</f>
        <v>0</v>
      </c>
      <c r="D120" s="27">
        <f>D122</f>
        <v>0</v>
      </c>
      <c r="E120" s="40">
        <f>E122</f>
        <v>0</v>
      </c>
      <c r="F120" s="27">
        <f t="shared" si="49"/>
        <v>0</v>
      </c>
      <c r="G120" s="27">
        <f t="shared" si="71"/>
        <v>0</v>
      </c>
      <c r="H120" s="27">
        <f aca="true" t="shared" si="76" ref="H120:AE120">H122</f>
        <v>0</v>
      </c>
      <c r="I120" s="27">
        <f t="shared" si="76"/>
        <v>0</v>
      </c>
      <c r="J120" s="27">
        <f t="shared" si="76"/>
        <v>0</v>
      </c>
      <c r="K120" s="27">
        <f t="shared" si="76"/>
        <v>0</v>
      </c>
      <c r="L120" s="27">
        <f t="shared" si="76"/>
        <v>0</v>
      </c>
      <c r="M120" s="27">
        <f t="shared" si="76"/>
        <v>0</v>
      </c>
      <c r="N120" s="27">
        <f t="shared" si="76"/>
        <v>0</v>
      </c>
      <c r="O120" s="27">
        <f t="shared" si="76"/>
        <v>0</v>
      </c>
      <c r="P120" s="27">
        <f t="shared" si="76"/>
        <v>0</v>
      </c>
      <c r="Q120" s="27">
        <f t="shared" si="76"/>
        <v>0</v>
      </c>
      <c r="R120" s="27">
        <f t="shared" si="76"/>
        <v>0</v>
      </c>
      <c r="S120" s="27">
        <f t="shared" si="76"/>
        <v>0</v>
      </c>
      <c r="T120" s="27">
        <f t="shared" si="76"/>
        <v>0</v>
      </c>
      <c r="U120" s="27">
        <f t="shared" si="76"/>
        <v>0</v>
      </c>
      <c r="V120" s="27">
        <f t="shared" si="76"/>
        <v>0</v>
      </c>
      <c r="W120" s="27">
        <f t="shared" si="76"/>
        <v>0</v>
      </c>
      <c r="X120" s="27">
        <f t="shared" si="76"/>
        <v>0</v>
      </c>
      <c r="Y120" s="27">
        <f t="shared" si="76"/>
        <v>0</v>
      </c>
      <c r="Z120" s="27">
        <f t="shared" si="76"/>
        <v>0</v>
      </c>
      <c r="AA120" s="27">
        <f t="shared" si="76"/>
        <v>0</v>
      </c>
      <c r="AB120" s="27">
        <f t="shared" si="76"/>
        <v>2378</v>
      </c>
      <c r="AC120" s="27">
        <f t="shared" si="76"/>
        <v>0</v>
      </c>
      <c r="AD120" s="27">
        <f t="shared" si="76"/>
        <v>0</v>
      </c>
      <c r="AE120" s="27">
        <f t="shared" si="76"/>
        <v>0</v>
      </c>
      <c r="AF120" s="47"/>
      <c r="AG120" s="51">
        <f t="shared" si="50"/>
        <v>2378</v>
      </c>
      <c r="AH120" s="55">
        <f t="shared" si="51"/>
        <v>0</v>
      </c>
      <c r="AI120" s="55">
        <f t="shared" si="52"/>
        <v>0</v>
      </c>
      <c r="AK120" s="72">
        <f t="shared" si="59"/>
        <v>0</v>
      </c>
    </row>
    <row r="121" spans="1:37" s="14" customFormat="1" ht="18.75" hidden="1">
      <c r="A121" s="2" t="s">
        <v>13</v>
      </c>
      <c r="B121" s="25"/>
      <c r="C121" s="25"/>
      <c r="D121" s="25"/>
      <c r="E121" s="26">
        <f>I121+K121+M121+O121+Q121+S121+U121+W121+Y121+AA121+AC121+AE121</f>
        <v>0</v>
      </c>
      <c r="F121" s="25" t="e">
        <f t="shared" si="49"/>
        <v>#DIV/0!</v>
      </c>
      <c r="G121" s="27">
        <f t="shared" si="71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7">
        <f>AE123</f>
        <v>0</v>
      </c>
      <c r="AF121" s="47"/>
      <c r="AG121" s="51">
        <f t="shared" si="50"/>
        <v>0</v>
      </c>
      <c r="AH121" s="55">
        <f t="shared" si="51"/>
        <v>0</v>
      </c>
      <c r="AI121" s="55">
        <f t="shared" si="52"/>
        <v>0</v>
      </c>
      <c r="AK121" s="72">
        <f t="shared" si="59"/>
        <v>0</v>
      </c>
    </row>
    <row r="122" spans="1:37" s="13" customFormat="1" ht="18.75">
      <c r="A122" s="2" t="s">
        <v>14</v>
      </c>
      <c r="B122" s="26">
        <f>H122+J122+L122+N122+P122+R122+T122+V122+X122+Z122+AB122+AD122</f>
        <v>2378</v>
      </c>
      <c r="C122" s="26">
        <f>H122+J122+L122+N122+P122</f>
        <v>0</v>
      </c>
      <c r="D122" s="26">
        <f>E122</f>
        <v>0</v>
      </c>
      <c r="E122" s="26">
        <f>I122+K122+M122+O122+Q122+S122+U122+W122+Y122+AA122+AC122+AE122</f>
        <v>0</v>
      </c>
      <c r="F122" s="26">
        <f t="shared" si="49"/>
        <v>0</v>
      </c>
      <c r="G122" s="25">
        <f t="shared" si="71"/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2378</v>
      </c>
      <c r="AC122" s="38">
        <v>0</v>
      </c>
      <c r="AD122" s="38">
        <v>0</v>
      </c>
      <c r="AE122" s="25">
        <v>0</v>
      </c>
      <c r="AF122" s="46"/>
      <c r="AG122" s="61">
        <f t="shared" si="50"/>
        <v>2378</v>
      </c>
      <c r="AH122" s="55">
        <f t="shared" si="51"/>
        <v>0</v>
      </c>
      <c r="AI122" s="55">
        <f t="shared" si="52"/>
        <v>0</v>
      </c>
      <c r="AK122" s="72">
        <f t="shared" si="59"/>
        <v>0</v>
      </c>
    </row>
    <row r="123" spans="1:37" s="14" customFormat="1" ht="18.75" hidden="1">
      <c r="A123" s="37" t="s">
        <v>15</v>
      </c>
      <c r="B123" s="25"/>
      <c r="C123" s="25"/>
      <c r="D123" s="25"/>
      <c r="E123" s="26">
        <f>I123+K123+M123+O123+Q123+S123+U123+W123+Y123+AA123+AC123+AE123</f>
        <v>0</v>
      </c>
      <c r="F123" s="25" t="e">
        <f t="shared" si="49"/>
        <v>#DIV/0!</v>
      </c>
      <c r="G123" s="27">
        <f t="shared" si="71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45"/>
      <c r="AF123" s="47"/>
      <c r="AG123" s="51">
        <f t="shared" si="50"/>
        <v>0</v>
      </c>
      <c r="AH123" s="55">
        <f t="shared" si="51"/>
        <v>0</v>
      </c>
      <c r="AI123" s="55">
        <f t="shared" si="52"/>
        <v>0</v>
      </c>
      <c r="AK123" s="72">
        <f t="shared" si="59"/>
        <v>0</v>
      </c>
    </row>
    <row r="124" spans="1:37" s="14" customFormat="1" ht="18.75" hidden="1">
      <c r="A124" s="37" t="s">
        <v>16</v>
      </c>
      <c r="B124" s="25"/>
      <c r="C124" s="25"/>
      <c r="D124" s="25"/>
      <c r="E124" s="26">
        <f>I124+K124+M124+O124+Q124+S124+U124+W124+Y124+AA124+AC124+AE124</f>
        <v>0</v>
      </c>
      <c r="F124" s="25" t="e">
        <f t="shared" si="49"/>
        <v>#DIV/0!</v>
      </c>
      <c r="G124" s="27">
        <f t="shared" si="71"/>
        <v>0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45"/>
      <c r="AF124" s="47"/>
      <c r="AG124" s="51">
        <f t="shared" si="50"/>
        <v>0</v>
      </c>
      <c r="AH124" s="55">
        <f t="shared" si="51"/>
        <v>0</v>
      </c>
      <c r="AI124" s="55">
        <f t="shared" si="52"/>
        <v>0</v>
      </c>
      <c r="AK124" s="72">
        <f t="shared" si="59"/>
        <v>0</v>
      </c>
    </row>
    <row r="125" spans="1:37" s="14" customFormat="1" ht="63">
      <c r="A125" s="39" t="s">
        <v>46</v>
      </c>
      <c r="B125" s="33">
        <f>B126</f>
        <v>1331.2</v>
      </c>
      <c r="C125" s="33">
        <f>C126</f>
        <v>0</v>
      </c>
      <c r="D125" s="33">
        <f>D126</f>
        <v>0</v>
      </c>
      <c r="E125" s="29">
        <f>E126</f>
        <v>0</v>
      </c>
      <c r="F125" s="29">
        <f>E125/B125*100</f>
        <v>0</v>
      </c>
      <c r="G125" s="30">
        <f>_xlfn.IFERROR(E125/C125*100,0)</f>
        <v>0</v>
      </c>
      <c r="H125" s="28">
        <f>H126</f>
        <v>0</v>
      </c>
      <c r="I125" s="28">
        <f aca="true" t="shared" si="77" ref="I125:AE125">I126</f>
        <v>0</v>
      </c>
      <c r="J125" s="28">
        <f t="shared" si="77"/>
        <v>0</v>
      </c>
      <c r="K125" s="28">
        <f t="shared" si="77"/>
        <v>0</v>
      </c>
      <c r="L125" s="28">
        <f t="shared" si="77"/>
        <v>0</v>
      </c>
      <c r="M125" s="28">
        <f t="shared" si="77"/>
        <v>0</v>
      </c>
      <c r="N125" s="28">
        <f t="shared" si="77"/>
        <v>0</v>
      </c>
      <c r="O125" s="28">
        <f t="shared" si="77"/>
        <v>0</v>
      </c>
      <c r="P125" s="28">
        <f t="shared" si="77"/>
        <v>0</v>
      </c>
      <c r="Q125" s="28">
        <f t="shared" si="77"/>
        <v>0</v>
      </c>
      <c r="R125" s="28">
        <f t="shared" si="77"/>
        <v>1331.2</v>
      </c>
      <c r="S125" s="28">
        <f t="shared" si="77"/>
        <v>0</v>
      </c>
      <c r="T125" s="28">
        <f t="shared" si="77"/>
        <v>0</v>
      </c>
      <c r="U125" s="28">
        <f t="shared" si="77"/>
        <v>0</v>
      </c>
      <c r="V125" s="28">
        <f t="shared" si="77"/>
        <v>0</v>
      </c>
      <c r="W125" s="28">
        <f t="shared" si="77"/>
        <v>0</v>
      </c>
      <c r="X125" s="28">
        <f t="shared" si="77"/>
        <v>0</v>
      </c>
      <c r="Y125" s="28">
        <f t="shared" si="77"/>
        <v>0</v>
      </c>
      <c r="Z125" s="28">
        <f t="shared" si="77"/>
        <v>0</v>
      </c>
      <c r="AA125" s="28">
        <f t="shared" si="77"/>
        <v>0</v>
      </c>
      <c r="AB125" s="28">
        <f t="shared" si="77"/>
        <v>0</v>
      </c>
      <c r="AC125" s="28">
        <f t="shared" si="77"/>
        <v>0</v>
      </c>
      <c r="AD125" s="28">
        <f t="shared" si="77"/>
        <v>0</v>
      </c>
      <c r="AE125" s="28">
        <f t="shared" si="77"/>
        <v>0</v>
      </c>
      <c r="AF125" s="49" t="s">
        <v>63</v>
      </c>
      <c r="AG125" s="51">
        <f t="shared" si="50"/>
        <v>1331.2</v>
      </c>
      <c r="AH125" s="55">
        <f t="shared" si="51"/>
        <v>0</v>
      </c>
      <c r="AI125" s="55">
        <f t="shared" si="52"/>
        <v>0</v>
      </c>
      <c r="AK125" s="72">
        <f t="shared" si="59"/>
        <v>0</v>
      </c>
    </row>
    <row r="126" spans="1:37" s="42" customFormat="1" ht="18.75">
      <c r="A126" s="36" t="s">
        <v>17</v>
      </c>
      <c r="B126" s="33">
        <f>B128+B127</f>
        <v>1331.2</v>
      </c>
      <c r="C126" s="33">
        <f>C128+C127</f>
        <v>0</v>
      </c>
      <c r="D126" s="33">
        <f>D128</f>
        <v>0</v>
      </c>
      <c r="E126" s="33">
        <f>E128</f>
        <v>0</v>
      </c>
      <c r="F126" s="33">
        <f>E126/B126*100</f>
        <v>0</v>
      </c>
      <c r="G126" s="28">
        <f>_xlfn.IFERROR(E126/C126*100,0)</f>
        <v>0</v>
      </c>
      <c r="H126" s="33">
        <f>H128+H127</f>
        <v>0</v>
      </c>
      <c r="I126" s="33">
        <f aca="true" t="shared" si="78" ref="I126:AE126">I128+I127</f>
        <v>0</v>
      </c>
      <c r="J126" s="33">
        <f t="shared" si="78"/>
        <v>0</v>
      </c>
      <c r="K126" s="33">
        <f t="shared" si="78"/>
        <v>0</v>
      </c>
      <c r="L126" s="33">
        <f t="shared" si="78"/>
        <v>0</v>
      </c>
      <c r="M126" s="33">
        <f t="shared" si="78"/>
        <v>0</v>
      </c>
      <c r="N126" s="33">
        <f t="shared" si="78"/>
        <v>0</v>
      </c>
      <c r="O126" s="33">
        <f t="shared" si="78"/>
        <v>0</v>
      </c>
      <c r="P126" s="33">
        <f t="shared" si="78"/>
        <v>0</v>
      </c>
      <c r="Q126" s="33">
        <f t="shared" si="78"/>
        <v>0</v>
      </c>
      <c r="R126" s="33">
        <f t="shared" si="78"/>
        <v>1331.2</v>
      </c>
      <c r="S126" s="33">
        <f t="shared" si="78"/>
        <v>0</v>
      </c>
      <c r="T126" s="33">
        <f t="shared" si="78"/>
        <v>0</v>
      </c>
      <c r="U126" s="33">
        <f>U128+U127</f>
        <v>0</v>
      </c>
      <c r="V126" s="33">
        <f t="shared" si="78"/>
        <v>0</v>
      </c>
      <c r="W126" s="33">
        <f t="shared" si="78"/>
        <v>0</v>
      </c>
      <c r="X126" s="33">
        <f t="shared" si="78"/>
        <v>0</v>
      </c>
      <c r="Y126" s="33">
        <f t="shared" si="78"/>
        <v>0</v>
      </c>
      <c r="Z126" s="33">
        <f t="shared" si="78"/>
        <v>0</v>
      </c>
      <c r="AA126" s="33">
        <f t="shared" si="78"/>
        <v>0</v>
      </c>
      <c r="AB126" s="33">
        <f t="shared" si="78"/>
        <v>0</v>
      </c>
      <c r="AC126" s="33">
        <f t="shared" si="78"/>
        <v>0</v>
      </c>
      <c r="AD126" s="33">
        <f t="shared" si="78"/>
        <v>0</v>
      </c>
      <c r="AE126" s="33">
        <f t="shared" si="78"/>
        <v>0</v>
      </c>
      <c r="AF126" s="49"/>
      <c r="AG126" s="51">
        <f t="shared" si="50"/>
        <v>1331.2</v>
      </c>
      <c r="AH126" s="55">
        <f t="shared" si="51"/>
        <v>0</v>
      </c>
      <c r="AI126" s="55">
        <f t="shared" si="52"/>
        <v>0</v>
      </c>
      <c r="AK126" s="72">
        <f t="shared" si="59"/>
        <v>0</v>
      </c>
    </row>
    <row r="127" spans="1:37" s="43" customFormat="1" ht="18.75">
      <c r="A127" s="37" t="s">
        <v>13</v>
      </c>
      <c r="B127" s="34">
        <f>B131+B140+B144</f>
        <v>1251.2</v>
      </c>
      <c r="C127" s="34">
        <f>C131+C140+C144</f>
        <v>0</v>
      </c>
      <c r="D127" s="34">
        <f>D131+D140+D144</f>
        <v>0</v>
      </c>
      <c r="E127" s="34">
        <f>E131+E140+E144</f>
        <v>0</v>
      </c>
      <c r="F127" s="29">
        <f>E127/B127*100</f>
        <v>0</v>
      </c>
      <c r="G127" s="30">
        <f>_xlfn.IFERROR(E127/C127*100,0)</f>
        <v>0</v>
      </c>
      <c r="H127" s="34">
        <f>H131+H140+H144</f>
        <v>0</v>
      </c>
      <c r="I127" s="34">
        <f aca="true" t="shared" si="79" ref="I127:AE127">I131+I140+I144</f>
        <v>0</v>
      </c>
      <c r="J127" s="34">
        <f t="shared" si="79"/>
        <v>0</v>
      </c>
      <c r="K127" s="34">
        <f t="shared" si="79"/>
        <v>0</v>
      </c>
      <c r="L127" s="34">
        <f t="shared" si="79"/>
        <v>0</v>
      </c>
      <c r="M127" s="34">
        <f t="shared" si="79"/>
        <v>0</v>
      </c>
      <c r="N127" s="34">
        <f t="shared" si="79"/>
        <v>0</v>
      </c>
      <c r="O127" s="34">
        <f t="shared" si="79"/>
        <v>0</v>
      </c>
      <c r="P127" s="34">
        <f t="shared" si="79"/>
        <v>0</v>
      </c>
      <c r="Q127" s="34">
        <f t="shared" si="79"/>
        <v>0</v>
      </c>
      <c r="R127" s="34">
        <f t="shared" si="79"/>
        <v>1251.2</v>
      </c>
      <c r="S127" s="34">
        <f t="shared" si="79"/>
        <v>0</v>
      </c>
      <c r="T127" s="34">
        <f t="shared" si="79"/>
        <v>0</v>
      </c>
      <c r="U127" s="34">
        <f t="shared" si="79"/>
        <v>0</v>
      </c>
      <c r="V127" s="34">
        <f t="shared" si="79"/>
        <v>0</v>
      </c>
      <c r="W127" s="34">
        <f t="shared" si="79"/>
        <v>0</v>
      </c>
      <c r="X127" s="34">
        <f t="shared" si="79"/>
        <v>0</v>
      </c>
      <c r="Y127" s="34">
        <f t="shared" si="79"/>
        <v>0</v>
      </c>
      <c r="Z127" s="34">
        <f t="shared" si="79"/>
        <v>0</v>
      </c>
      <c r="AA127" s="34">
        <f t="shared" si="79"/>
        <v>0</v>
      </c>
      <c r="AB127" s="34">
        <f t="shared" si="79"/>
        <v>0</v>
      </c>
      <c r="AC127" s="34">
        <f t="shared" si="79"/>
        <v>0</v>
      </c>
      <c r="AD127" s="34">
        <f t="shared" si="79"/>
        <v>0</v>
      </c>
      <c r="AE127" s="34">
        <f t="shared" si="79"/>
        <v>0</v>
      </c>
      <c r="AF127" s="48"/>
      <c r="AG127" s="51">
        <f t="shared" si="50"/>
        <v>1251.2</v>
      </c>
      <c r="AH127" s="55">
        <f t="shared" si="51"/>
        <v>0</v>
      </c>
      <c r="AI127" s="55">
        <f t="shared" si="52"/>
        <v>0</v>
      </c>
      <c r="AK127" s="72">
        <f t="shared" si="59"/>
        <v>0</v>
      </c>
    </row>
    <row r="128" spans="1:37" s="43" customFormat="1" ht="18.75">
      <c r="A128" s="37" t="s">
        <v>14</v>
      </c>
      <c r="B128" s="34">
        <f>B132+B137+B141+B145</f>
        <v>80</v>
      </c>
      <c r="C128" s="34">
        <f>C132+C137+C141+C145</f>
        <v>0</v>
      </c>
      <c r="D128" s="34">
        <f>D132+D137+D141+D145</f>
        <v>0</v>
      </c>
      <c r="E128" s="34">
        <f>E132+E137+E141+E145</f>
        <v>0</v>
      </c>
      <c r="F128" s="29">
        <f>E128/B128*100</f>
        <v>0</v>
      </c>
      <c r="G128" s="30">
        <f>_xlfn.IFERROR(E128/C128*100,0)</f>
        <v>0</v>
      </c>
      <c r="H128" s="34">
        <f>H132+H137+H141+H145</f>
        <v>0</v>
      </c>
      <c r="I128" s="34">
        <f aca="true" t="shared" si="80" ref="I128:AE128">I132+I137+I141+I145</f>
        <v>0</v>
      </c>
      <c r="J128" s="34">
        <f t="shared" si="80"/>
        <v>0</v>
      </c>
      <c r="K128" s="34">
        <f t="shared" si="80"/>
        <v>0</v>
      </c>
      <c r="L128" s="34">
        <f t="shared" si="80"/>
        <v>0</v>
      </c>
      <c r="M128" s="34">
        <f t="shared" si="80"/>
        <v>0</v>
      </c>
      <c r="N128" s="34">
        <f t="shared" si="80"/>
        <v>0</v>
      </c>
      <c r="O128" s="34">
        <f t="shared" si="80"/>
        <v>0</v>
      </c>
      <c r="P128" s="34">
        <f t="shared" si="80"/>
        <v>0</v>
      </c>
      <c r="Q128" s="34">
        <f t="shared" si="80"/>
        <v>0</v>
      </c>
      <c r="R128" s="34">
        <f t="shared" si="80"/>
        <v>80</v>
      </c>
      <c r="S128" s="34">
        <f t="shared" si="80"/>
        <v>0</v>
      </c>
      <c r="T128" s="34">
        <f t="shared" si="80"/>
        <v>0</v>
      </c>
      <c r="U128" s="34">
        <f t="shared" si="80"/>
        <v>0</v>
      </c>
      <c r="V128" s="34">
        <f t="shared" si="80"/>
        <v>0</v>
      </c>
      <c r="W128" s="34">
        <f t="shared" si="80"/>
        <v>0</v>
      </c>
      <c r="X128" s="34">
        <f t="shared" si="80"/>
        <v>0</v>
      </c>
      <c r="Y128" s="34">
        <f t="shared" si="80"/>
        <v>0</v>
      </c>
      <c r="Z128" s="34">
        <f t="shared" si="80"/>
        <v>0</v>
      </c>
      <c r="AA128" s="34">
        <f t="shared" si="80"/>
        <v>0</v>
      </c>
      <c r="AB128" s="34">
        <f t="shared" si="80"/>
        <v>0</v>
      </c>
      <c r="AC128" s="34">
        <f t="shared" si="80"/>
        <v>0</v>
      </c>
      <c r="AD128" s="34">
        <f t="shared" si="80"/>
        <v>0</v>
      </c>
      <c r="AE128" s="34">
        <f t="shared" si="80"/>
        <v>0</v>
      </c>
      <c r="AF128" s="48"/>
      <c r="AG128" s="51">
        <f t="shared" si="50"/>
        <v>80</v>
      </c>
      <c r="AH128" s="55">
        <f t="shared" si="51"/>
        <v>0</v>
      </c>
      <c r="AI128" s="55">
        <f t="shared" si="52"/>
        <v>0</v>
      </c>
      <c r="AK128" s="72">
        <f t="shared" si="59"/>
        <v>0</v>
      </c>
    </row>
    <row r="129" spans="1:37" s="14" customFormat="1" ht="156" customHeight="1">
      <c r="A129" s="41" t="s">
        <v>47</v>
      </c>
      <c r="B129" s="27">
        <f>B130</f>
        <v>731.2</v>
      </c>
      <c r="C129" s="27">
        <f>C130</f>
        <v>0</v>
      </c>
      <c r="D129" s="27">
        <f>D130</f>
        <v>0</v>
      </c>
      <c r="E129" s="27">
        <f>E130</f>
        <v>0</v>
      </c>
      <c r="F129" s="27">
        <f>E129/B129*100</f>
        <v>0</v>
      </c>
      <c r="G129" s="27">
        <f>_xlfn.IFERROR(E129/C129*100,0)</f>
        <v>0</v>
      </c>
      <c r="H129" s="24">
        <f>H130</f>
        <v>0</v>
      </c>
      <c r="I129" s="24">
        <f aca="true" t="shared" si="81" ref="I129:AE129">I130</f>
        <v>0</v>
      </c>
      <c r="J129" s="24">
        <f t="shared" si="81"/>
        <v>0</v>
      </c>
      <c r="K129" s="24">
        <f t="shared" si="81"/>
        <v>0</v>
      </c>
      <c r="L129" s="24">
        <f t="shared" si="81"/>
        <v>0</v>
      </c>
      <c r="M129" s="24">
        <f t="shared" si="81"/>
        <v>0</v>
      </c>
      <c r="N129" s="24">
        <f t="shared" si="81"/>
        <v>0</v>
      </c>
      <c r="O129" s="24">
        <f t="shared" si="81"/>
        <v>0</v>
      </c>
      <c r="P129" s="24">
        <f t="shared" si="81"/>
        <v>0</v>
      </c>
      <c r="Q129" s="24">
        <f t="shared" si="81"/>
        <v>0</v>
      </c>
      <c r="R129" s="24">
        <f t="shared" si="81"/>
        <v>731.2</v>
      </c>
      <c r="S129" s="24">
        <f t="shared" si="81"/>
        <v>0</v>
      </c>
      <c r="T129" s="24">
        <f t="shared" si="81"/>
        <v>0</v>
      </c>
      <c r="U129" s="24">
        <f t="shared" si="81"/>
        <v>0</v>
      </c>
      <c r="V129" s="24">
        <f t="shared" si="81"/>
        <v>0</v>
      </c>
      <c r="W129" s="24">
        <f t="shared" si="81"/>
        <v>0</v>
      </c>
      <c r="X129" s="24">
        <f t="shared" si="81"/>
        <v>0</v>
      </c>
      <c r="Y129" s="24">
        <f t="shared" si="81"/>
        <v>0</v>
      </c>
      <c r="Z129" s="24">
        <f t="shared" si="81"/>
        <v>0</v>
      </c>
      <c r="AA129" s="24">
        <f t="shared" si="81"/>
        <v>0</v>
      </c>
      <c r="AB129" s="24">
        <f t="shared" si="81"/>
        <v>0</v>
      </c>
      <c r="AC129" s="24">
        <f t="shared" si="81"/>
        <v>0</v>
      </c>
      <c r="AD129" s="24">
        <f t="shared" si="81"/>
        <v>0</v>
      </c>
      <c r="AE129" s="24">
        <f t="shared" si="81"/>
        <v>0</v>
      </c>
      <c r="AF129" s="47"/>
      <c r="AG129" s="51">
        <f t="shared" si="50"/>
        <v>731.2</v>
      </c>
      <c r="AH129" s="55">
        <f t="shared" si="51"/>
        <v>0</v>
      </c>
      <c r="AI129" s="55">
        <f t="shared" si="52"/>
        <v>0</v>
      </c>
      <c r="AK129" s="72">
        <f t="shared" si="59"/>
        <v>0</v>
      </c>
    </row>
    <row r="130" spans="1:37" s="62" customFormat="1" ht="18.75">
      <c r="A130" s="3" t="s">
        <v>17</v>
      </c>
      <c r="B130" s="27">
        <f>B131+B132</f>
        <v>731.2</v>
      </c>
      <c r="C130" s="27">
        <f>C131+C132</f>
        <v>0</v>
      </c>
      <c r="D130" s="27">
        <f>D131+D132</f>
        <v>0</v>
      </c>
      <c r="E130" s="27">
        <f>E131+E132</f>
        <v>0</v>
      </c>
      <c r="F130" s="27">
        <f t="shared" si="49"/>
        <v>0</v>
      </c>
      <c r="G130" s="27">
        <f t="shared" si="71"/>
        <v>0</v>
      </c>
      <c r="H130" s="27">
        <f>H131+H132</f>
        <v>0</v>
      </c>
      <c r="I130" s="27">
        <f aca="true" t="shared" si="82" ref="I130:AE130">I131+I132</f>
        <v>0</v>
      </c>
      <c r="J130" s="27">
        <f t="shared" si="82"/>
        <v>0</v>
      </c>
      <c r="K130" s="27">
        <f t="shared" si="82"/>
        <v>0</v>
      </c>
      <c r="L130" s="27">
        <f t="shared" si="82"/>
        <v>0</v>
      </c>
      <c r="M130" s="27">
        <f t="shared" si="82"/>
        <v>0</v>
      </c>
      <c r="N130" s="27">
        <f t="shared" si="82"/>
        <v>0</v>
      </c>
      <c r="O130" s="27">
        <f t="shared" si="82"/>
        <v>0</v>
      </c>
      <c r="P130" s="27">
        <f t="shared" si="82"/>
        <v>0</v>
      </c>
      <c r="Q130" s="27">
        <f t="shared" si="82"/>
        <v>0</v>
      </c>
      <c r="R130" s="27">
        <f t="shared" si="82"/>
        <v>731.2</v>
      </c>
      <c r="S130" s="27">
        <f t="shared" si="82"/>
        <v>0</v>
      </c>
      <c r="T130" s="27">
        <f t="shared" si="82"/>
        <v>0</v>
      </c>
      <c r="U130" s="27">
        <f t="shared" si="82"/>
        <v>0</v>
      </c>
      <c r="V130" s="27">
        <f t="shared" si="82"/>
        <v>0</v>
      </c>
      <c r="W130" s="27">
        <f t="shared" si="82"/>
        <v>0</v>
      </c>
      <c r="X130" s="27">
        <f t="shared" si="82"/>
        <v>0</v>
      </c>
      <c r="Y130" s="27">
        <f t="shared" si="82"/>
        <v>0</v>
      </c>
      <c r="Z130" s="27">
        <f t="shared" si="82"/>
        <v>0</v>
      </c>
      <c r="AA130" s="27">
        <f t="shared" si="82"/>
        <v>0</v>
      </c>
      <c r="AB130" s="27">
        <f t="shared" si="82"/>
        <v>0</v>
      </c>
      <c r="AC130" s="27">
        <f t="shared" si="82"/>
        <v>0</v>
      </c>
      <c r="AD130" s="27">
        <f t="shared" si="82"/>
        <v>0</v>
      </c>
      <c r="AE130" s="27">
        <f t="shared" si="82"/>
        <v>0</v>
      </c>
      <c r="AF130" s="47"/>
      <c r="AG130" s="51">
        <f t="shared" si="50"/>
        <v>731.2</v>
      </c>
      <c r="AH130" s="55">
        <f t="shared" si="51"/>
        <v>0</v>
      </c>
      <c r="AI130" s="55">
        <f t="shared" si="52"/>
        <v>0</v>
      </c>
      <c r="AK130" s="72">
        <f t="shared" si="59"/>
        <v>0</v>
      </c>
    </row>
    <row r="131" spans="1:37" s="13" customFormat="1" ht="17.25" customHeight="1">
      <c r="A131" s="2" t="s">
        <v>13</v>
      </c>
      <c r="B131" s="26">
        <f>H131+J131+L131+N131+P131+R131+T131+V131+X131+Z131+AB131+AD131</f>
        <v>681.2</v>
      </c>
      <c r="C131" s="26">
        <f>H131+J131+L131+N131+P131</f>
        <v>0</v>
      </c>
      <c r="D131" s="26">
        <f>E131</f>
        <v>0</v>
      </c>
      <c r="E131" s="26">
        <f>I131+K131+M131+O131+Q131+S131+U131+W131+Y131+AA131+AC131+AE131</f>
        <v>0</v>
      </c>
      <c r="F131" s="25">
        <f>_xlfn.IFERROR(E131/B131*100,0)</f>
        <v>0</v>
      </c>
      <c r="G131" s="25">
        <f t="shared" si="71"/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681.2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25">
        <f>AE133</f>
        <v>0</v>
      </c>
      <c r="AF131" s="46"/>
      <c r="AG131" s="61">
        <f t="shared" si="50"/>
        <v>681.2</v>
      </c>
      <c r="AH131" s="55">
        <f t="shared" si="51"/>
        <v>0</v>
      </c>
      <c r="AI131" s="55">
        <f t="shared" si="52"/>
        <v>0</v>
      </c>
      <c r="AK131" s="72">
        <f t="shared" si="59"/>
        <v>0</v>
      </c>
    </row>
    <row r="132" spans="1:37" s="13" customFormat="1" ht="18.75">
      <c r="A132" s="2" t="s">
        <v>14</v>
      </c>
      <c r="B132" s="26">
        <f>H132+J132+L132+N132+P132+R132+T132+V132+X132+Z132+AB132+AD132</f>
        <v>50</v>
      </c>
      <c r="C132" s="26">
        <f>H132+J132+L132+N132+P132</f>
        <v>0</v>
      </c>
      <c r="D132" s="26">
        <f>E132</f>
        <v>0</v>
      </c>
      <c r="E132" s="26">
        <f>I132+K132+M132+O132+Q132+S132+U132+W132+Y132+AA132+AC132+AE132</f>
        <v>0</v>
      </c>
      <c r="F132" s="26">
        <f t="shared" si="49"/>
        <v>0</v>
      </c>
      <c r="G132" s="25">
        <f t="shared" si="71"/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50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25">
        <v>0</v>
      </c>
      <c r="AF132" s="46"/>
      <c r="AG132" s="61">
        <f t="shared" si="50"/>
        <v>50</v>
      </c>
      <c r="AH132" s="55">
        <f t="shared" si="51"/>
        <v>0</v>
      </c>
      <c r="AI132" s="55">
        <f t="shared" si="52"/>
        <v>0</v>
      </c>
      <c r="AK132" s="72">
        <f t="shared" si="59"/>
        <v>0</v>
      </c>
    </row>
    <row r="133" spans="1:37" s="14" customFormat="1" ht="18.75" hidden="1">
      <c r="A133" s="2" t="s">
        <v>15</v>
      </c>
      <c r="B133" s="25"/>
      <c r="C133" s="26">
        <f>H133+J133+L133</f>
        <v>0</v>
      </c>
      <c r="D133" s="25"/>
      <c r="E133" s="26">
        <f>I133+K133+M133+O133+Q133+S133+U133+W133+Y133+AA133+AC133+AE133</f>
        <v>0</v>
      </c>
      <c r="F133" s="25" t="e">
        <f t="shared" si="49"/>
        <v>#DIV/0!</v>
      </c>
      <c r="G133" s="27">
        <f t="shared" si="71"/>
        <v>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7">
        <f>AE135</f>
        <v>0</v>
      </c>
      <c r="AF133" s="47"/>
      <c r="AG133" s="51">
        <f t="shared" si="50"/>
        <v>0</v>
      </c>
      <c r="AH133" s="55">
        <f t="shared" si="51"/>
        <v>0</v>
      </c>
      <c r="AI133" s="55">
        <f t="shared" si="52"/>
        <v>0</v>
      </c>
      <c r="AK133" s="72">
        <f t="shared" si="59"/>
        <v>0</v>
      </c>
    </row>
    <row r="134" spans="1:37" s="14" customFormat="1" ht="58.5" customHeight="1">
      <c r="A134" s="41" t="s">
        <v>49</v>
      </c>
      <c r="B134" s="27">
        <f>B135</f>
        <v>0</v>
      </c>
      <c r="C134" s="27">
        <f>C135</f>
        <v>0</v>
      </c>
      <c r="D134" s="27">
        <f>D135</f>
        <v>0</v>
      </c>
      <c r="E134" s="27">
        <f>E135</f>
        <v>0</v>
      </c>
      <c r="F134" s="27">
        <f>_xlfn.IFERROR(E134/B134*100,0)</f>
        <v>0</v>
      </c>
      <c r="G134" s="27">
        <f t="shared" si="71"/>
        <v>0</v>
      </c>
      <c r="H134" s="24">
        <f>H135</f>
        <v>0</v>
      </c>
      <c r="I134" s="24">
        <f aca="true" t="shared" si="83" ref="I134:AE134">I135</f>
        <v>0</v>
      </c>
      <c r="J134" s="24">
        <f t="shared" si="83"/>
        <v>0</v>
      </c>
      <c r="K134" s="24">
        <f t="shared" si="83"/>
        <v>0</v>
      </c>
      <c r="L134" s="24">
        <f t="shared" si="83"/>
        <v>0</v>
      </c>
      <c r="M134" s="24">
        <f t="shared" si="83"/>
        <v>0</v>
      </c>
      <c r="N134" s="24">
        <f t="shared" si="83"/>
        <v>0</v>
      </c>
      <c r="O134" s="24">
        <f t="shared" si="83"/>
        <v>0</v>
      </c>
      <c r="P134" s="24">
        <f t="shared" si="83"/>
        <v>0</v>
      </c>
      <c r="Q134" s="24">
        <f t="shared" si="83"/>
        <v>0</v>
      </c>
      <c r="R134" s="24">
        <f t="shared" si="83"/>
        <v>0</v>
      </c>
      <c r="S134" s="24">
        <f t="shared" si="83"/>
        <v>0</v>
      </c>
      <c r="T134" s="24">
        <f t="shared" si="83"/>
        <v>0</v>
      </c>
      <c r="U134" s="24">
        <f t="shared" si="83"/>
        <v>0</v>
      </c>
      <c r="V134" s="24">
        <f t="shared" si="83"/>
        <v>0</v>
      </c>
      <c r="W134" s="24">
        <f t="shared" si="83"/>
        <v>0</v>
      </c>
      <c r="X134" s="24">
        <f t="shared" si="83"/>
        <v>0</v>
      </c>
      <c r="Y134" s="24">
        <f t="shared" si="83"/>
        <v>0</v>
      </c>
      <c r="Z134" s="24">
        <f t="shared" si="83"/>
        <v>0</v>
      </c>
      <c r="AA134" s="24">
        <f t="shared" si="83"/>
        <v>0</v>
      </c>
      <c r="AB134" s="24">
        <f t="shared" si="83"/>
        <v>0</v>
      </c>
      <c r="AC134" s="24">
        <f t="shared" si="83"/>
        <v>0</v>
      </c>
      <c r="AD134" s="24">
        <f t="shared" si="83"/>
        <v>0</v>
      </c>
      <c r="AE134" s="24">
        <f t="shared" si="83"/>
        <v>0</v>
      </c>
      <c r="AF134" s="47"/>
      <c r="AG134" s="51">
        <f t="shared" si="50"/>
        <v>0</v>
      </c>
      <c r="AH134" s="55">
        <f t="shared" si="51"/>
        <v>0</v>
      </c>
      <c r="AI134" s="55">
        <f t="shared" si="52"/>
        <v>0</v>
      </c>
      <c r="AK134" s="72">
        <f t="shared" si="59"/>
        <v>0</v>
      </c>
    </row>
    <row r="135" spans="1:37" s="62" customFormat="1" ht="18.75">
      <c r="A135" s="3" t="s">
        <v>17</v>
      </c>
      <c r="B135" s="27">
        <f>B137</f>
        <v>0</v>
      </c>
      <c r="C135" s="27">
        <f>C137</f>
        <v>0</v>
      </c>
      <c r="D135" s="27">
        <f>D137</f>
        <v>0</v>
      </c>
      <c r="E135" s="40">
        <f>E137</f>
        <v>0</v>
      </c>
      <c r="F135" s="27">
        <f>_xlfn.IFERROR(E135/B135*100,0)</f>
        <v>0</v>
      </c>
      <c r="G135" s="27">
        <f t="shared" si="71"/>
        <v>0</v>
      </c>
      <c r="H135" s="27">
        <f aca="true" t="shared" si="84" ref="H135:AE135">H137</f>
        <v>0</v>
      </c>
      <c r="I135" s="27">
        <f t="shared" si="84"/>
        <v>0</v>
      </c>
      <c r="J135" s="27">
        <f t="shared" si="84"/>
        <v>0</v>
      </c>
      <c r="K135" s="27">
        <f t="shared" si="84"/>
        <v>0</v>
      </c>
      <c r="L135" s="27">
        <f t="shared" si="84"/>
        <v>0</v>
      </c>
      <c r="M135" s="27">
        <f t="shared" si="84"/>
        <v>0</v>
      </c>
      <c r="N135" s="27">
        <f t="shared" si="84"/>
        <v>0</v>
      </c>
      <c r="O135" s="27">
        <f t="shared" si="84"/>
        <v>0</v>
      </c>
      <c r="P135" s="27">
        <f t="shared" si="84"/>
        <v>0</v>
      </c>
      <c r="Q135" s="27">
        <f t="shared" si="84"/>
        <v>0</v>
      </c>
      <c r="R135" s="27">
        <f t="shared" si="84"/>
        <v>0</v>
      </c>
      <c r="S135" s="27">
        <f t="shared" si="84"/>
        <v>0</v>
      </c>
      <c r="T135" s="27">
        <f t="shared" si="84"/>
        <v>0</v>
      </c>
      <c r="U135" s="27">
        <f t="shared" si="84"/>
        <v>0</v>
      </c>
      <c r="V135" s="27">
        <f t="shared" si="84"/>
        <v>0</v>
      </c>
      <c r="W135" s="27">
        <f t="shared" si="84"/>
        <v>0</v>
      </c>
      <c r="X135" s="27">
        <f t="shared" si="84"/>
        <v>0</v>
      </c>
      <c r="Y135" s="27">
        <f t="shared" si="84"/>
        <v>0</v>
      </c>
      <c r="Z135" s="27">
        <f t="shared" si="84"/>
        <v>0</v>
      </c>
      <c r="AA135" s="27">
        <f t="shared" si="84"/>
        <v>0</v>
      </c>
      <c r="AB135" s="27">
        <f t="shared" si="84"/>
        <v>0</v>
      </c>
      <c r="AC135" s="27">
        <f t="shared" si="84"/>
        <v>0</v>
      </c>
      <c r="AD135" s="27">
        <f t="shared" si="84"/>
        <v>0</v>
      </c>
      <c r="AE135" s="27">
        <f t="shared" si="84"/>
        <v>0</v>
      </c>
      <c r="AF135" s="47"/>
      <c r="AG135" s="51">
        <f t="shared" si="50"/>
        <v>0</v>
      </c>
      <c r="AH135" s="55">
        <f t="shared" si="51"/>
        <v>0</v>
      </c>
      <c r="AI135" s="55">
        <f t="shared" si="52"/>
        <v>0</v>
      </c>
      <c r="AK135" s="72">
        <f t="shared" si="59"/>
        <v>0</v>
      </c>
    </row>
    <row r="136" spans="1:37" s="14" customFormat="1" ht="18.75" hidden="1">
      <c r="A136" s="2" t="s">
        <v>13</v>
      </c>
      <c r="B136" s="25"/>
      <c r="C136" s="25"/>
      <c r="D136" s="25"/>
      <c r="E136" s="26">
        <f>I136+K136+M136+O136+Q136+S136+U136+W136+Y136+AA136+AC136+AE136</f>
        <v>0</v>
      </c>
      <c r="F136" s="27">
        <f>_xlfn.IFERROR(E136/B136*100,0)</f>
        <v>0</v>
      </c>
      <c r="G136" s="27">
        <f t="shared" si="71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7">
        <f>AE138</f>
        <v>0</v>
      </c>
      <c r="AF136" s="47"/>
      <c r="AG136" s="51">
        <f t="shared" si="50"/>
        <v>0</v>
      </c>
      <c r="AH136" s="55">
        <f t="shared" si="51"/>
        <v>0</v>
      </c>
      <c r="AI136" s="55">
        <f t="shared" si="52"/>
        <v>0</v>
      </c>
      <c r="AK136" s="72">
        <f t="shared" si="59"/>
        <v>0</v>
      </c>
    </row>
    <row r="137" spans="1:37" s="13" customFormat="1" ht="18.75">
      <c r="A137" s="2" t="s">
        <v>14</v>
      </c>
      <c r="B137" s="26">
        <f>H137+J137+L137+N137+P137+R137+T137+V137+X137+Z137+AB137+AD137</f>
        <v>0</v>
      </c>
      <c r="C137" s="26">
        <f>H137+J137+L137+N137+P137</f>
        <v>0</v>
      </c>
      <c r="D137" s="26">
        <f>E137</f>
        <v>0</v>
      </c>
      <c r="E137" s="26">
        <f>I137+K137+M137+O137+Q137+S137+U137+W137+Y137+AA137+AC137+AE137</f>
        <v>0</v>
      </c>
      <c r="F137" s="25">
        <f>_xlfn.IFERROR(E137/B137*100,0)</f>
        <v>0</v>
      </c>
      <c r="G137" s="25">
        <f t="shared" si="71"/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25">
        <v>0</v>
      </c>
      <c r="AF137" s="46"/>
      <c r="AG137" s="61">
        <f t="shared" si="50"/>
        <v>0</v>
      </c>
      <c r="AH137" s="55">
        <f t="shared" si="51"/>
        <v>0</v>
      </c>
      <c r="AI137" s="55">
        <f t="shared" si="52"/>
        <v>0</v>
      </c>
      <c r="AK137" s="72">
        <f t="shared" si="59"/>
        <v>0</v>
      </c>
    </row>
    <row r="138" spans="1:37" s="14" customFormat="1" ht="87" customHeight="1">
      <c r="A138" s="41" t="s">
        <v>48</v>
      </c>
      <c r="B138" s="27">
        <f>B139</f>
        <v>300</v>
      </c>
      <c r="C138" s="27">
        <f>C139</f>
        <v>0</v>
      </c>
      <c r="D138" s="27">
        <f>D139</f>
        <v>0</v>
      </c>
      <c r="E138" s="27">
        <f>E139</f>
        <v>0</v>
      </c>
      <c r="F138" s="27">
        <f>E138/B138*100</f>
        <v>0</v>
      </c>
      <c r="G138" s="27">
        <f>_xlfn.IFERROR(E138/C138*100,0)</f>
        <v>0</v>
      </c>
      <c r="H138" s="24">
        <f>H139</f>
        <v>0</v>
      </c>
      <c r="I138" s="24">
        <f aca="true" t="shared" si="85" ref="I138:AE138">I139</f>
        <v>0</v>
      </c>
      <c r="J138" s="24">
        <f t="shared" si="85"/>
        <v>0</v>
      </c>
      <c r="K138" s="24">
        <f t="shared" si="85"/>
        <v>0</v>
      </c>
      <c r="L138" s="24">
        <f t="shared" si="85"/>
        <v>0</v>
      </c>
      <c r="M138" s="24">
        <f t="shared" si="85"/>
        <v>0</v>
      </c>
      <c r="N138" s="24">
        <f t="shared" si="85"/>
        <v>0</v>
      </c>
      <c r="O138" s="24">
        <f t="shared" si="85"/>
        <v>0</v>
      </c>
      <c r="P138" s="24">
        <f t="shared" si="85"/>
        <v>0</v>
      </c>
      <c r="Q138" s="24">
        <f t="shared" si="85"/>
        <v>0</v>
      </c>
      <c r="R138" s="24">
        <f t="shared" si="85"/>
        <v>300</v>
      </c>
      <c r="S138" s="24">
        <f t="shared" si="85"/>
        <v>0</v>
      </c>
      <c r="T138" s="24">
        <f t="shared" si="85"/>
        <v>0</v>
      </c>
      <c r="U138" s="24">
        <f t="shared" si="85"/>
        <v>0</v>
      </c>
      <c r="V138" s="24">
        <f t="shared" si="85"/>
        <v>0</v>
      </c>
      <c r="W138" s="24">
        <f t="shared" si="85"/>
        <v>0</v>
      </c>
      <c r="X138" s="24">
        <f t="shared" si="85"/>
        <v>0</v>
      </c>
      <c r="Y138" s="24">
        <f t="shared" si="85"/>
        <v>0</v>
      </c>
      <c r="Z138" s="24">
        <f t="shared" si="85"/>
        <v>0</v>
      </c>
      <c r="AA138" s="24">
        <f t="shared" si="85"/>
        <v>0</v>
      </c>
      <c r="AB138" s="24">
        <f t="shared" si="85"/>
        <v>0</v>
      </c>
      <c r="AC138" s="24">
        <f t="shared" si="85"/>
        <v>0</v>
      </c>
      <c r="AD138" s="24">
        <f t="shared" si="85"/>
        <v>0</v>
      </c>
      <c r="AE138" s="24">
        <f t="shared" si="85"/>
        <v>0</v>
      </c>
      <c r="AF138" s="47"/>
      <c r="AG138" s="51">
        <f aca="true" t="shared" si="86" ref="AG138:AG166">H138+J138+L138+N138+P138+R138+T138+V138+X138+Z138+AB138+AD138</f>
        <v>300</v>
      </c>
      <c r="AH138" s="55">
        <f aca="true" t="shared" si="87" ref="AH138:AH166">H138+J138+L138+N138+P138</f>
        <v>0</v>
      </c>
      <c r="AI138" s="55">
        <f aca="true" t="shared" si="88" ref="AI138:AI165">I138+K138+M138+O138+Q138+S138+U138+W138+Y138+AA138+AC138+AE138</f>
        <v>0</v>
      </c>
      <c r="AK138" s="72">
        <f t="shared" si="59"/>
        <v>0</v>
      </c>
    </row>
    <row r="139" spans="1:37" s="62" customFormat="1" ht="18.75">
      <c r="A139" s="3" t="s">
        <v>17</v>
      </c>
      <c r="B139" s="27">
        <f>B140+B141</f>
        <v>300</v>
      </c>
      <c r="C139" s="27">
        <f>C140+C141</f>
        <v>0</v>
      </c>
      <c r="D139" s="27">
        <f>D140+D141</f>
        <v>0</v>
      </c>
      <c r="E139" s="27">
        <f>E140+E141</f>
        <v>0</v>
      </c>
      <c r="F139" s="27">
        <f aca="true" t="shared" si="89" ref="F139:F166">E139/B139*100</f>
        <v>0</v>
      </c>
      <c r="G139" s="27">
        <f t="shared" si="71"/>
        <v>0</v>
      </c>
      <c r="H139" s="27">
        <f>H140+H141</f>
        <v>0</v>
      </c>
      <c r="I139" s="27">
        <f aca="true" t="shared" si="90" ref="I139:AE139">I140+I141</f>
        <v>0</v>
      </c>
      <c r="J139" s="27">
        <f t="shared" si="90"/>
        <v>0</v>
      </c>
      <c r="K139" s="27">
        <f t="shared" si="90"/>
        <v>0</v>
      </c>
      <c r="L139" s="27">
        <f t="shared" si="90"/>
        <v>0</v>
      </c>
      <c r="M139" s="27">
        <f t="shared" si="90"/>
        <v>0</v>
      </c>
      <c r="N139" s="27">
        <f t="shared" si="90"/>
        <v>0</v>
      </c>
      <c r="O139" s="27">
        <f t="shared" si="90"/>
        <v>0</v>
      </c>
      <c r="P139" s="27">
        <f t="shared" si="90"/>
        <v>0</v>
      </c>
      <c r="Q139" s="27">
        <f t="shared" si="90"/>
        <v>0</v>
      </c>
      <c r="R139" s="27">
        <f t="shared" si="90"/>
        <v>300</v>
      </c>
      <c r="S139" s="27">
        <f t="shared" si="90"/>
        <v>0</v>
      </c>
      <c r="T139" s="27">
        <f t="shared" si="90"/>
        <v>0</v>
      </c>
      <c r="U139" s="27">
        <f t="shared" si="90"/>
        <v>0</v>
      </c>
      <c r="V139" s="27">
        <f t="shared" si="90"/>
        <v>0</v>
      </c>
      <c r="W139" s="27">
        <f t="shared" si="90"/>
        <v>0</v>
      </c>
      <c r="X139" s="27">
        <f t="shared" si="90"/>
        <v>0</v>
      </c>
      <c r="Y139" s="27">
        <f t="shared" si="90"/>
        <v>0</v>
      </c>
      <c r="Z139" s="27">
        <f t="shared" si="90"/>
        <v>0</v>
      </c>
      <c r="AA139" s="27">
        <f t="shared" si="90"/>
        <v>0</v>
      </c>
      <c r="AB139" s="27">
        <f t="shared" si="90"/>
        <v>0</v>
      </c>
      <c r="AC139" s="27">
        <f t="shared" si="90"/>
        <v>0</v>
      </c>
      <c r="AD139" s="27">
        <f t="shared" si="90"/>
        <v>0</v>
      </c>
      <c r="AE139" s="27">
        <f t="shared" si="90"/>
        <v>0</v>
      </c>
      <c r="AF139" s="47"/>
      <c r="AG139" s="51">
        <f t="shared" si="86"/>
        <v>300</v>
      </c>
      <c r="AH139" s="55">
        <f t="shared" si="87"/>
        <v>0</v>
      </c>
      <c r="AI139" s="55">
        <f t="shared" si="88"/>
        <v>0</v>
      </c>
      <c r="AK139" s="72">
        <f t="shared" si="59"/>
        <v>0</v>
      </c>
    </row>
    <row r="140" spans="1:37" s="13" customFormat="1" ht="21.75" customHeight="1">
      <c r="A140" s="2" t="s">
        <v>13</v>
      </c>
      <c r="B140" s="26">
        <f>H140+J140+L140+N140+P140+R140+T140+V140+X140+Z140+AB140+AD140</f>
        <v>285</v>
      </c>
      <c r="C140" s="26">
        <f>H140+J140+L140+N140+P140</f>
        <v>0</v>
      </c>
      <c r="D140" s="26">
        <f>E140</f>
        <v>0</v>
      </c>
      <c r="E140" s="26">
        <f>I140+K140+M140+O140+Q140+S140+U140+W140+Y140+AA140+AC140+AE140</f>
        <v>0</v>
      </c>
      <c r="F140" s="25">
        <f>_xlfn.IFERROR(E140/B140*100,0)</f>
        <v>0</v>
      </c>
      <c r="G140" s="25">
        <f t="shared" si="71"/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285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25">
        <f>AE142</f>
        <v>0</v>
      </c>
      <c r="AF140" s="46"/>
      <c r="AG140" s="61">
        <f t="shared" si="86"/>
        <v>285</v>
      </c>
      <c r="AH140" s="55">
        <f t="shared" si="87"/>
        <v>0</v>
      </c>
      <c r="AI140" s="55">
        <f t="shared" si="88"/>
        <v>0</v>
      </c>
      <c r="AK140" s="72">
        <f t="shared" si="59"/>
        <v>0</v>
      </c>
    </row>
    <row r="141" spans="1:37" s="13" customFormat="1" ht="18.75">
      <c r="A141" s="2" t="s">
        <v>14</v>
      </c>
      <c r="B141" s="26">
        <f>H141+J141+L141+N141+P141+R141+T141+V141+X141+Z141+AB141+AD141</f>
        <v>15</v>
      </c>
      <c r="C141" s="26">
        <f>H141+J141+L141+N141+P141</f>
        <v>0</v>
      </c>
      <c r="D141" s="26">
        <f>E141</f>
        <v>0</v>
      </c>
      <c r="E141" s="26">
        <f>I141+K141+M141+O141+Q141+S141+U141+W141+Y141+AA141+AC141+AE141</f>
        <v>0</v>
      </c>
      <c r="F141" s="26">
        <f t="shared" si="89"/>
        <v>0</v>
      </c>
      <c r="G141" s="25">
        <f t="shared" si="71"/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15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25">
        <v>0</v>
      </c>
      <c r="AF141" s="46"/>
      <c r="AG141" s="61">
        <f t="shared" si="86"/>
        <v>15</v>
      </c>
      <c r="AH141" s="55">
        <f t="shared" si="87"/>
        <v>0</v>
      </c>
      <c r="AI141" s="55">
        <f t="shared" si="88"/>
        <v>0</v>
      </c>
      <c r="AK141" s="72">
        <f t="shared" si="59"/>
        <v>0</v>
      </c>
    </row>
    <row r="142" spans="1:37" s="14" customFormat="1" ht="171" customHeight="1">
      <c r="A142" s="41" t="s">
        <v>50</v>
      </c>
      <c r="B142" s="27">
        <f>B143</f>
        <v>300</v>
      </c>
      <c r="C142" s="27">
        <f>C143</f>
        <v>0</v>
      </c>
      <c r="D142" s="27">
        <f>D143</f>
        <v>0</v>
      </c>
      <c r="E142" s="27">
        <f>E143</f>
        <v>0</v>
      </c>
      <c r="F142" s="27">
        <f t="shared" si="89"/>
        <v>0</v>
      </c>
      <c r="G142" s="27">
        <f t="shared" si="71"/>
        <v>0</v>
      </c>
      <c r="H142" s="24">
        <f>H143</f>
        <v>0</v>
      </c>
      <c r="I142" s="24">
        <f aca="true" t="shared" si="91" ref="I142:AE142">I143</f>
        <v>0</v>
      </c>
      <c r="J142" s="24">
        <f t="shared" si="91"/>
        <v>0</v>
      </c>
      <c r="K142" s="24">
        <f t="shared" si="91"/>
        <v>0</v>
      </c>
      <c r="L142" s="24">
        <f t="shared" si="91"/>
        <v>0</v>
      </c>
      <c r="M142" s="24">
        <f t="shared" si="91"/>
        <v>0</v>
      </c>
      <c r="N142" s="24">
        <f t="shared" si="91"/>
        <v>0</v>
      </c>
      <c r="O142" s="24">
        <f t="shared" si="91"/>
        <v>0</v>
      </c>
      <c r="P142" s="24">
        <f t="shared" si="91"/>
        <v>0</v>
      </c>
      <c r="Q142" s="24">
        <f t="shared" si="91"/>
        <v>0</v>
      </c>
      <c r="R142" s="24">
        <f t="shared" si="91"/>
        <v>300</v>
      </c>
      <c r="S142" s="24">
        <f t="shared" si="91"/>
        <v>0</v>
      </c>
      <c r="T142" s="24">
        <f t="shared" si="91"/>
        <v>0</v>
      </c>
      <c r="U142" s="24">
        <f t="shared" si="91"/>
        <v>0</v>
      </c>
      <c r="V142" s="24">
        <f t="shared" si="91"/>
        <v>0</v>
      </c>
      <c r="W142" s="24">
        <f t="shared" si="91"/>
        <v>0</v>
      </c>
      <c r="X142" s="24">
        <f t="shared" si="91"/>
        <v>0</v>
      </c>
      <c r="Y142" s="24">
        <f t="shared" si="91"/>
        <v>0</v>
      </c>
      <c r="Z142" s="24">
        <f t="shared" si="91"/>
        <v>0</v>
      </c>
      <c r="AA142" s="24">
        <f t="shared" si="91"/>
        <v>0</v>
      </c>
      <c r="AB142" s="24">
        <f t="shared" si="91"/>
        <v>0</v>
      </c>
      <c r="AC142" s="24">
        <f t="shared" si="91"/>
        <v>0</v>
      </c>
      <c r="AD142" s="24">
        <f t="shared" si="91"/>
        <v>0</v>
      </c>
      <c r="AE142" s="24">
        <f t="shared" si="91"/>
        <v>0</v>
      </c>
      <c r="AF142" s="47"/>
      <c r="AG142" s="63">
        <f>H142+J142+L142+N142+P142+R142+T142+V142+X142+Z142+AB142+AD142</f>
        <v>300</v>
      </c>
      <c r="AH142" s="55">
        <f t="shared" si="87"/>
        <v>0</v>
      </c>
      <c r="AI142" s="55">
        <f t="shared" si="88"/>
        <v>0</v>
      </c>
      <c r="AK142" s="72">
        <f t="shared" si="59"/>
        <v>0</v>
      </c>
    </row>
    <row r="143" spans="1:37" s="62" customFormat="1" ht="18.75">
      <c r="A143" s="3" t="s">
        <v>17</v>
      </c>
      <c r="B143" s="27">
        <f>B144+B145</f>
        <v>300</v>
      </c>
      <c r="C143" s="27">
        <f>C144+C145</f>
        <v>0</v>
      </c>
      <c r="D143" s="27">
        <f>D144+D145</f>
        <v>0</v>
      </c>
      <c r="E143" s="27">
        <f>E144+E145</f>
        <v>0</v>
      </c>
      <c r="F143" s="27">
        <f t="shared" si="89"/>
        <v>0</v>
      </c>
      <c r="G143" s="27">
        <f t="shared" si="71"/>
        <v>0</v>
      </c>
      <c r="H143" s="27">
        <f>H144+H145</f>
        <v>0</v>
      </c>
      <c r="I143" s="27">
        <f aca="true" t="shared" si="92" ref="I143:AE143">I144+I145</f>
        <v>0</v>
      </c>
      <c r="J143" s="27">
        <f t="shared" si="92"/>
        <v>0</v>
      </c>
      <c r="K143" s="27">
        <f t="shared" si="92"/>
        <v>0</v>
      </c>
      <c r="L143" s="27">
        <f t="shared" si="92"/>
        <v>0</v>
      </c>
      <c r="M143" s="27">
        <f t="shared" si="92"/>
        <v>0</v>
      </c>
      <c r="N143" s="27">
        <f t="shared" si="92"/>
        <v>0</v>
      </c>
      <c r="O143" s="27">
        <f t="shared" si="92"/>
        <v>0</v>
      </c>
      <c r="P143" s="27">
        <f t="shared" si="92"/>
        <v>0</v>
      </c>
      <c r="Q143" s="27">
        <f t="shared" si="92"/>
        <v>0</v>
      </c>
      <c r="R143" s="27">
        <f t="shared" si="92"/>
        <v>300</v>
      </c>
      <c r="S143" s="27">
        <f t="shared" si="92"/>
        <v>0</v>
      </c>
      <c r="T143" s="27">
        <f t="shared" si="92"/>
        <v>0</v>
      </c>
      <c r="U143" s="27">
        <f t="shared" si="92"/>
        <v>0</v>
      </c>
      <c r="V143" s="27">
        <f t="shared" si="92"/>
        <v>0</v>
      </c>
      <c r="W143" s="27">
        <f t="shared" si="92"/>
        <v>0</v>
      </c>
      <c r="X143" s="27">
        <f t="shared" si="92"/>
        <v>0</v>
      </c>
      <c r="Y143" s="27">
        <f t="shared" si="92"/>
        <v>0</v>
      </c>
      <c r="Z143" s="27">
        <f t="shared" si="92"/>
        <v>0</v>
      </c>
      <c r="AA143" s="27">
        <f t="shared" si="92"/>
        <v>0</v>
      </c>
      <c r="AB143" s="27">
        <f t="shared" si="92"/>
        <v>0</v>
      </c>
      <c r="AC143" s="27">
        <f t="shared" si="92"/>
        <v>0</v>
      </c>
      <c r="AD143" s="27">
        <f t="shared" si="92"/>
        <v>0</v>
      </c>
      <c r="AE143" s="27">
        <f t="shared" si="92"/>
        <v>0</v>
      </c>
      <c r="AF143" s="47"/>
      <c r="AG143" s="51">
        <f t="shared" si="86"/>
        <v>300</v>
      </c>
      <c r="AH143" s="55">
        <f t="shared" si="87"/>
        <v>0</v>
      </c>
      <c r="AI143" s="55">
        <f t="shared" si="88"/>
        <v>0</v>
      </c>
      <c r="AK143" s="72">
        <f aca="true" t="shared" si="93" ref="AK143:AK166">E143-C143</f>
        <v>0</v>
      </c>
    </row>
    <row r="144" spans="1:37" ht="18.75">
      <c r="A144" s="2" t="s">
        <v>13</v>
      </c>
      <c r="B144" s="25">
        <f>H144+J144+L144+N144+P144+R144+T144+V144+X144+Z144+AB144+AD144</f>
        <v>285</v>
      </c>
      <c r="C144" s="25">
        <f>H144+J144+L144+N144+P144</f>
        <v>0</v>
      </c>
      <c r="D144" s="25">
        <f>E144</f>
        <v>0</v>
      </c>
      <c r="E144" s="26">
        <f>I144+K144+M144+O144+Q144+S144+U144+W144+Y144+AA144+AC144+AE144</f>
        <v>0</v>
      </c>
      <c r="F144" s="25">
        <f>_xlfn.IFERROR(E144/B144*100,0)</f>
        <v>0</v>
      </c>
      <c r="G144" s="25">
        <f>_xlfn.IFERROR(E144/C144*100,0)</f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25">
        <v>285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46"/>
      <c r="AG144" s="51">
        <f t="shared" si="86"/>
        <v>285</v>
      </c>
      <c r="AH144" s="55">
        <f t="shared" si="87"/>
        <v>0</v>
      </c>
      <c r="AI144" s="55">
        <f t="shared" si="88"/>
        <v>0</v>
      </c>
      <c r="AK144" s="72">
        <f t="shared" si="93"/>
        <v>0</v>
      </c>
    </row>
    <row r="145" spans="1:37" s="13" customFormat="1" ht="20.25" customHeight="1">
      <c r="A145" s="2" t="s">
        <v>14</v>
      </c>
      <c r="B145" s="25">
        <f>H145+J145+L145+N145+P145+R145+T145+V145+X145+Z145+AB145+AD145</f>
        <v>15</v>
      </c>
      <c r="C145" s="25">
        <f>H145+J145+L145+N145+P145</f>
        <v>0</v>
      </c>
      <c r="D145" s="25">
        <f>E145</f>
        <v>0</v>
      </c>
      <c r="E145" s="26">
        <f>I145+K145+M145+O145+Q145+S145+U145+W145+Y145+AA145+AC145+AE145</f>
        <v>0</v>
      </c>
      <c r="F145" s="25">
        <f t="shared" si="89"/>
        <v>0</v>
      </c>
      <c r="G145" s="25">
        <f t="shared" si="71"/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15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25">
        <v>0</v>
      </c>
      <c r="AF145" s="46"/>
      <c r="AG145" s="61">
        <f t="shared" si="86"/>
        <v>15</v>
      </c>
      <c r="AH145" s="55">
        <f t="shared" si="87"/>
        <v>0</v>
      </c>
      <c r="AI145" s="55">
        <f t="shared" si="88"/>
        <v>0</v>
      </c>
      <c r="AK145" s="72">
        <f t="shared" si="93"/>
        <v>0</v>
      </c>
    </row>
    <row r="146" spans="1:37" s="14" customFormat="1" ht="37.5">
      <c r="A146" s="68" t="s">
        <v>51</v>
      </c>
      <c r="B146" s="33">
        <f>B147</f>
        <v>91.1</v>
      </c>
      <c r="C146" s="33">
        <f>C147</f>
        <v>0</v>
      </c>
      <c r="D146" s="33">
        <f>D147</f>
        <v>0</v>
      </c>
      <c r="E146" s="33">
        <f>E147</f>
        <v>0</v>
      </c>
      <c r="F146" s="33">
        <f t="shared" si="89"/>
        <v>0</v>
      </c>
      <c r="G146" s="28">
        <f t="shared" si="71"/>
        <v>0</v>
      </c>
      <c r="H146" s="28">
        <f>H147</f>
        <v>0</v>
      </c>
      <c r="I146" s="28">
        <f aca="true" t="shared" si="94" ref="I146:AE146">I147</f>
        <v>0</v>
      </c>
      <c r="J146" s="28">
        <f t="shared" si="94"/>
        <v>0</v>
      </c>
      <c r="K146" s="28">
        <f t="shared" si="94"/>
        <v>0</v>
      </c>
      <c r="L146" s="28">
        <f t="shared" si="94"/>
        <v>0</v>
      </c>
      <c r="M146" s="28">
        <f t="shared" si="94"/>
        <v>0</v>
      </c>
      <c r="N146" s="28">
        <f t="shared" si="94"/>
        <v>0</v>
      </c>
      <c r="O146" s="28">
        <f t="shared" si="94"/>
        <v>0</v>
      </c>
      <c r="P146" s="28">
        <f t="shared" si="94"/>
        <v>0</v>
      </c>
      <c r="Q146" s="28">
        <f t="shared" si="94"/>
        <v>0</v>
      </c>
      <c r="R146" s="28">
        <f t="shared" si="94"/>
        <v>0</v>
      </c>
      <c r="S146" s="28">
        <f t="shared" si="94"/>
        <v>0</v>
      </c>
      <c r="T146" s="28">
        <f t="shared" si="94"/>
        <v>0</v>
      </c>
      <c r="U146" s="28">
        <f t="shared" si="94"/>
        <v>0</v>
      </c>
      <c r="V146" s="28">
        <f t="shared" si="94"/>
        <v>0</v>
      </c>
      <c r="W146" s="28">
        <f t="shared" si="94"/>
        <v>0</v>
      </c>
      <c r="X146" s="28">
        <f t="shared" si="94"/>
        <v>0</v>
      </c>
      <c r="Y146" s="28">
        <f t="shared" si="94"/>
        <v>0</v>
      </c>
      <c r="Z146" s="28">
        <f t="shared" si="94"/>
        <v>0</v>
      </c>
      <c r="AA146" s="28">
        <f t="shared" si="94"/>
        <v>0</v>
      </c>
      <c r="AB146" s="28">
        <f>AB147</f>
        <v>91.1</v>
      </c>
      <c r="AC146" s="28">
        <f t="shared" si="94"/>
        <v>0</v>
      </c>
      <c r="AD146" s="28">
        <f t="shared" si="94"/>
        <v>0</v>
      </c>
      <c r="AE146" s="28">
        <f t="shared" si="94"/>
        <v>0</v>
      </c>
      <c r="AF146" s="48"/>
      <c r="AG146" s="51">
        <f t="shared" si="86"/>
        <v>91.1</v>
      </c>
      <c r="AH146" s="55">
        <f t="shared" si="87"/>
        <v>0</v>
      </c>
      <c r="AI146" s="55">
        <f t="shared" si="88"/>
        <v>0</v>
      </c>
      <c r="AK146" s="72">
        <f t="shared" si="93"/>
        <v>0</v>
      </c>
    </row>
    <row r="147" spans="1:37" s="42" customFormat="1" ht="18.75">
      <c r="A147" s="36" t="s">
        <v>17</v>
      </c>
      <c r="B147" s="33">
        <f>B148+B149</f>
        <v>91.1</v>
      </c>
      <c r="C147" s="33">
        <f>C148+C149</f>
        <v>0</v>
      </c>
      <c r="D147" s="33">
        <f>D148+D149</f>
        <v>0</v>
      </c>
      <c r="E147" s="33">
        <f>E148+E149</f>
        <v>0</v>
      </c>
      <c r="F147" s="33">
        <f t="shared" si="89"/>
        <v>0</v>
      </c>
      <c r="G147" s="28">
        <f t="shared" si="71"/>
        <v>0</v>
      </c>
      <c r="H147" s="33">
        <f aca="true" t="shared" si="95" ref="H147:AE147">H148+H149</f>
        <v>0</v>
      </c>
      <c r="I147" s="33">
        <f t="shared" si="95"/>
        <v>0</v>
      </c>
      <c r="J147" s="33">
        <f t="shared" si="95"/>
        <v>0</v>
      </c>
      <c r="K147" s="33">
        <f t="shared" si="95"/>
        <v>0</v>
      </c>
      <c r="L147" s="33">
        <f t="shared" si="95"/>
        <v>0</v>
      </c>
      <c r="M147" s="33">
        <f t="shared" si="95"/>
        <v>0</v>
      </c>
      <c r="N147" s="33">
        <f t="shared" si="95"/>
        <v>0</v>
      </c>
      <c r="O147" s="33">
        <f t="shared" si="95"/>
        <v>0</v>
      </c>
      <c r="P147" s="33">
        <f t="shared" si="95"/>
        <v>0</v>
      </c>
      <c r="Q147" s="33">
        <f t="shared" si="95"/>
        <v>0</v>
      </c>
      <c r="R147" s="33">
        <f t="shared" si="95"/>
        <v>0</v>
      </c>
      <c r="S147" s="33">
        <f t="shared" si="95"/>
        <v>0</v>
      </c>
      <c r="T147" s="33">
        <f t="shared" si="95"/>
        <v>0</v>
      </c>
      <c r="U147" s="33">
        <f t="shared" si="95"/>
        <v>0</v>
      </c>
      <c r="V147" s="33">
        <f>V148+V149</f>
        <v>0</v>
      </c>
      <c r="W147" s="33">
        <f t="shared" si="95"/>
        <v>0</v>
      </c>
      <c r="X147" s="33">
        <f t="shared" si="95"/>
        <v>0</v>
      </c>
      <c r="Y147" s="33">
        <f t="shared" si="95"/>
        <v>0</v>
      </c>
      <c r="Z147" s="33">
        <f t="shared" si="95"/>
        <v>0</v>
      </c>
      <c r="AA147" s="33">
        <f t="shared" si="95"/>
        <v>0</v>
      </c>
      <c r="AB147" s="33">
        <f t="shared" si="95"/>
        <v>91.1</v>
      </c>
      <c r="AC147" s="33">
        <f t="shared" si="95"/>
        <v>0</v>
      </c>
      <c r="AD147" s="33">
        <f t="shared" si="95"/>
        <v>0</v>
      </c>
      <c r="AE147" s="33">
        <f t="shared" si="95"/>
        <v>0</v>
      </c>
      <c r="AF147" s="49"/>
      <c r="AG147" s="51">
        <f t="shared" si="86"/>
        <v>91.1</v>
      </c>
      <c r="AH147" s="55">
        <f t="shared" si="87"/>
        <v>0</v>
      </c>
      <c r="AI147" s="55">
        <f t="shared" si="88"/>
        <v>0</v>
      </c>
      <c r="AK147" s="72">
        <f t="shared" si="93"/>
        <v>0</v>
      </c>
    </row>
    <row r="148" spans="1:37" s="43" customFormat="1" ht="22.5" customHeight="1">
      <c r="A148" s="37" t="s">
        <v>13</v>
      </c>
      <c r="B148" s="34">
        <f>B161</f>
        <v>86.1</v>
      </c>
      <c r="C148" s="34">
        <f>C161</f>
        <v>0</v>
      </c>
      <c r="D148" s="34">
        <f>D161</f>
        <v>0</v>
      </c>
      <c r="E148" s="34">
        <f>E161</f>
        <v>0</v>
      </c>
      <c r="F148" s="29">
        <f>E148/B148*100</f>
        <v>0</v>
      </c>
      <c r="G148" s="28">
        <f t="shared" si="71"/>
        <v>0</v>
      </c>
      <c r="H148" s="34">
        <f aca="true" t="shared" si="96" ref="H148:AD148">H161</f>
        <v>0</v>
      </c>
      <c r="I148" s="34">
        <f t="shared" si="96"/>
        <v>0</v>
      </c>
      <c r="J148" s="34">
        <f t="shared" si="96"/>
        <v>0</v>
      </c>
      <c r="K148" s="34">
        <f t="shared" si="96"/>
        <v>0</v>
      </c>
      <c r="L148" s="34">
        <f t="shared" si="96"/>
        <v>0</v>
      </c>
      <c r="M148" s="34">
        <f t="shared" si="96"/>
        <v>0</v>
      </c>
      <c r="N148" s="34">
        <f t="shared" si="96"/>
        <v>0</v>
      </c>
      <c r="O148" s="34">
        <f t="shared" si="96"/>
        <v>0</v>
      </c>
      <c r="P148" s="34">
        <f t="shared" si="96"/>
        <v>0</v>
      </c>
      <c r="Q148" s="34">
        <f t="shared" si="96"/>
        <v>0</v>
      </c>
      <c r="R148" s="34">
        <f t="shared" si="96"/>
        <v>0</v>
      </c>
      <c r="S148" s="34">
        <f t="shared" si="96"/>
        <v>0</v>
      </c>
      <c r="T148" s="34">
        <f t="shared" si="96"/>
        <v>0</v>
      </c>
      <c r="U148" s="34">
        <f t="shared" si="96"/>
        <v>0</v>
      </c>
      <c r="V148" s="34">
        <f t="shared" si="96"/>
        <v>0</v>
      </c>
      <c r="W148" s="34">
        <f t="shared" si="96"/>
        <v>0</v>
      </c>
      <c r="X148" s="34">
        <f t="shared" si="96"/>
        <v>0</v>
      </c>
      <c r="Y148" s="34">
        <f t="shared" si="96"/>
        <v>0</v>
      </c>
      <c r="Z148" s="34">
        <f t="shared" si="96"/>
        <v>0</v>
      </c>
      <c r="AA148" s="34">
        <f t="shared" si="96"/>
        <v>0</v>
      </c>
      <c r="AB148" s="34">
        <f t="shared" si="96"/>
        <v>86.1</v>
      </c>
      <c r="AC148" s="34">
        <f t="shared" si="96"/>
        <v>0</v>
      </c>
      <c r="AD148" s="34">
        <f t="shared" si="96"/>
        <v>0</v>
      </c>
      <c r="AE148" s="34">
        <f>AE161</f>
        <v>0</v>
      </c>
      <c r="AF148" s="48"/>
      <c r="AG148" s="51">
        <f t="shared" si="86"/>
        <v>86.1</v>
      </c>
      <c r="AH148" s="55">
        <f t="shared" si="87"/>
        <v>0</v>
      </c>
      <c r="AI148" s="55">
        <f t="shared" si="88"/>
        <v>0</v>
      </c>
      <c r="AK148" s="72">
        <f t="shared" si="93"/>
        <v>0</v>
      </c>
    </row>
    <row r="149" spans="1:37" s="43" customFormat="1" ht="18.75">
      <c r="A149" s="37" t="s">
        <v>14</v>
      </c>
      <c r="B149" s="34">
        <f>B153+B158+B162</f>
        <v>5</v>
      </c>
      <c r="C149" s="34">
        <f>C153+C158+C162</f>
        <v>0</v>
      </c>
      <c r="D149" s="34">
        <f>D153+D158+D162</f>
        <v>0</v>
      </c>
      <c r="E149" s="34">
        <f>E153+E158+E162</f>
        <v>0</v>
      </c>
      <c r="F149" s="34">
        <f t="shared" si="89"/>
        <v>0</v>
      </c>
      <c r="G149" s="28">
        <f t="shared" si="71"/>
        <v>0</v>
      </c>
      <c r="H149" s="34">
        <f>H153+H158+H162</f>
        <v>0</v>
      </c>
      <c r="I149" s="34">
        <f aca="true" t="shared" si="97" ref="I149:AE149">I153+I158+I162</f>
        <v>0</v>
      </c>
      <c r="J149" s="34">
        <f t="shared" si="97"/>
        <v>0</v>
      </c>
      <c r="K149" s="34">
        <f t="shared" si="97"/>
        <v>0</v>
      </c>
      <c r="L149" s="34">
        <f t="shared" si="97"/>
        <v>0</v>
      </c>
      <c r="M149" s="34">
        <f t="shared" si="97"/>
        <v>0</v>
      </c>
      <c r="N149" s="34">
        <f t="shared" si="97"/>
        <v>0</v>
      </c>
      <c r="O149" s="34">
        <f t="shared" si="97"/>
        <v>0</v>
      </c>
      <c r="P149" s="34">
        <f t="shared" si="97"/>
        <v>0</v>
      </c>
      <c r="Q149" s="34">
        <f t="shared" si="97"/>
        <v>0</v>
      </c>
      <c r="R149" s="34">
        <f t="shared" si="97"/>
        <v>0</v>
      </c>
      <c r="S149" s="34">
        <f t="shared" si="97"/>
        <v>0</v>
      </c>
      <c r="T149" s="34">
        <f t="shared" si="97"/>
        <v>0</v>
      </c>
      <c r="U149" s="34">
        <f t="shared" si="97"/>
        <v>0</v>
      </c>
      <c r="V149" s="34">
        <f t="shared" si="97"/>
        <v>0</v>
      </c>
      <c r="W149" s="34">
        <f t="shared" si="97"/>
        <v>0</v>
      </c>
      <c r="X149" s="34">
        <f t="shared" si="97"/>
        <v>0</v>
      </c>
      <c r="Y149" s="34">
        <f t="shared" si="97"/>
        <v>0</v>
      </c>
      <c r="Z149" s="34">
        <f t="shared" si="97"/>
        <v>0</v>
      </c>
      <c r="AA149" s="34">
        <f t="shared" si="97"/>
        <v>0</v>
      </c>
      <c r="AB149" s="34">
        <f t="shared" si="97"/>
        <v>5</v>
      </c>
      <c r="AC149" s="34">
        <f t="shared" si="97"/>
        <v>0</v>
      </c>
      <c r="AD149" s="34">
        <f t="shared" si="97"/>
        <v>0</v>
      </c>
      <c r="AE149" s="34">
        <f t="shared" si="97"/>
        <v>0</v>
      </c>
      <c r="AF149" s="48"/>
      <c r="AG149" s="51">
        <f t="shared" si="86"/>
        <v>5</v>
      </c>
      <c r="AH149" s="55">
        <f t="shared" si="87"/>
        <v>0</v>
      </c>
      <c r="AI149" s="55">
        <f t="shared" si="88"/>
        <v>0</v>
      </c>
      <c r="AK149" s="72">
        <f t="shared" si="93"/>
        <v>0</v>
      </c>
    </row>
    <row r="150" spans="1:37" s="14" customFormat="1" ht="93" customHeight="1">
      <c r="A150" s="41" t="s">
        <v>52</v>
      </c>
      <c r="B150" s="27">
        <f>B151</f>
        <v>0</v>
      </c>
      <c r="C150" s="27">
        <f>C151</f>
        <v>0</v>
      </c>
      <c r="D150" s="27">
        <f>D151</f>
        <v>0</v>
      </c>
      <c r="E150" s="27">
        <f>E151</f>
        <v>0</v>
      </c>
      <c r="F150" s="27">
        <f>_xlfn.IFERROR(E150/B150*100,0)</f>
        <v>0</v>
      </c>
      <c r="G150" s="27">
        <f t="shared" si="71"/>
        <v>0</v>
      </c>
      <c r="H150" s="24">
        <f>H151</f>
        <v>0</v>
      </c>
      <c r="I150" s="24">
        <f aca="true" t="shared" si="98" ref="I150:AE150">I151</f>
        <v>0</v>
      </c>
      <c r="J150" s="24">
        <f t="shared" si="98"/>
        <v>0</v>
      </c>
      <c r="K150" s="24">
        <f t="shared" si="98"/>
        <v>0</v>
      </c>
      <c r="L150" s="24">
        <f t="shared" si="98"/>
        <v>0</v>
      </c>
      <c r="M150" s="24">
        <f t="shared" si="98"/>
        <v>0</v>
      </c>
      <c r="N150" s="24">
        <f t="shared" si="98"/>
        <v>0</v>
      </c>
      <c r="O150" s="24">
        <f t="shared" si="98"/>
        <v>0</v>
      </c>
      <c r="P150" s="24">
        <f t="shared" si="98"/>
        <v>0</v>
      </c>
      <c r="Q150" s="24">
        <f t="shared" si="98"/>
        <v>0</v>
      </c>
      <c r="R150" s="24">
        <f t="shared" si="98"/>
        <v>0</v>
      </c>
      <c r="S150" s="24">
        <f t="shared" si="98"/>
        <v>0</v>
      </c>
      <c r="T150" s="24">
        <f t="shared" si="98"/>
        <v>0</v>
      </c>
      <c r="U150" s="24">
        <f t="shared" si="98"/>
        <v>0</v>
      </c>
      <c r="V150" s="24">
        <f t="shared" si="98"/>
        <v>0</v>
      </c>
      <c r="W150" s="24">
        <f t="shared" si="98"/>
        <v>0</v>
      </c>
      <c r="X150" s="24">
        <f t="shared" si="98"/>
        <v>0</v>
      </c>
      <c r="Y150" s="24">
        <f t="shared" si="98"/>
        <v>0</v>
      </c>
      <c r="Z150" s="24">
        <f t="shared" si="98"/>
        <v>0</v>
      </c>
      <c r="AA150" s="24">
        <f t="shared" si="98"/>
        <v>0</v>
      </c>
      <c r="AB150" s="24">
        <f t="shared" si="98"/>
        <v>0</v>
      </c>
      <c r="AC150" s="24">
        <f t="shared" si="98"/>
        <v>0</v>
      </c>
      <c r="AD150" s="24">
        <f t="shared" si="98"/>
        <v>0</v>
      </c>
      <c r="AE150" s="24">
        <f t="shared" si="98"/>
        <v>0</v>
      </c>
      <c r="AF150" s="47"/>
      <c r="AG150" s="51">
        <f t="shared" si="86"/>
        <v>0</v>
      </c>
      <c r="AH150" s="55">
        <f t="shared" si="87"/>
        <v>0</v>
      </c>
      <c r="AI150" s="55">
        <f t="shared" si="88"/>
        <v>0</v>
      </c>
      <c r="AK150" s="72">
        <f t="shared" si="93"/>
        <v>0</v>
      </c>
    </row>
    <row r="151" spans="1:37" s="62" customFormat="1" ht="18.75">
      <c r="A151" s="3" t="s">
        <v>17</v>
      </c>
      <c r="B151" s="27">
        <f>B153</f>
        <v>0</v>
      </c>
      <c r="C151" s="27">
        <f>C153</f>
        <v>0</v>
      </c>
      <c r="D151" s="27">
        <f>D153</f>
        <v>0</v>
      </c>
      <c r="E151" s="27">
        <f>E153</f>
        <v>0</v>
      </c>
      <c r="F151" s="27">
        <f>_xlfn.IFERROR(E151/B151*100,0)</f>
        <v>0</v>
      </c>
      <c r="G151" s="27">
        <f t="shared" si="71"/>
        <v>0</v>
      </c>
      <c r="H151" s="27">
        <f aca="true" t="shared" si="99" ref="H151:AE151">H153</f>
        <v>0</v>
      </c>
      <c r="I151" s="27">
        <f t="shared" si="99"/>
        <v>0</v>
      </c>
      <c r="J151" s="27">
        <f t="shared" si="99"/>
        <v>0</v>
      </c>
      <c r="K151" s="27">
        <f t="shared" si="99"/>
        <v>0</v>
      </c>
      <c r="L151" s="27">
        <f t="shared" si="99"/>
        <v>0</v>
      </c>
      <c r="M151" s="27">
        <f t="shared" si="99"/>
        <v>0</v>
      </c>
      <c r="N151" s="27">
        <f t="shared" si="99"/>
        <v>0</v>
      </c>
      <c r="O151" s="27">
        <f t="shared" si="99"/>
        <v>0</v>
      </c>
      <c r="P151" s="27">
        <f t="shared" si="99"/>
        <v>0</v>
      </c>
      <c r="Q151" s="27">
        <f t="shared" si="99"/>
        <v>0</v>
      </c>
      <c r="R151" s="27">
        <f t="shared" si="99"/>
        <v>0</v>
      </c>
      <c r="S151" s="27">
        <f t="shared" si="99"/>
        <v>0</v>
      </c>
      <c r="T151" s="27">
        <f t="shared" si="99"/>
        <v>0</v>
      </c>
      <c r="U151" s="27">
        <f t="shared" si="99"/>
        <v>0</v>
      </c>
      <c r="V151" s="27">
        <f t="shared" si="99"/>
        <v>0</v>
      </c>
      <c r="W151" s="27">
        <f t="shared" si="99"/>
        <v>0</v>
      </c>
      <c r="X151" s="27">
        <f t="shared" si="99"/>
        <v>0</v>
      </c>
      <c r="Y151" s="27">
        <f t="shared" si="99"/>
        <v>0</v>
      </c>
      <c r="Z151" s="27">
        <f t="shared" si="99"/>
        <v>0</v>
      </c>
      <c r="AA151" s="27">
        <f t="shared" si="99"/>
        <v>0</v>
      </c>
      <c r="AB151" s="27">
        <f t="shared" si="99"/>
        <v>0</v>
      </c>
      <c r="AC151" s="27">
        <f t="shared" si="99"/>
        <v>0</v>
      </c>
      <c r="AD151" s="27">
        <f t="shared" si="99"/>
        <v>0</v>
      </c>
      <c r="AE151" s="27">
        <f t="shared" si="99"/>
        <v>0</v>
      </c>
      <c r="AF151" s="47"/>
      <c r="AG151" s="51">
        <f t="shared" si="86"/>
        <v>0</v>
      </c>
      <c r="AH151" s="55">
        <f t="shared" si="87"/>
        <v>0</v>
      </c>
      <c r="AI151" s="55">
        <f t="shared" si="88"/>
        <v>0</v>
      </c>
      <c r="AK151" s="72">
        <f t="shared" si="93"/>
        <v>0</v>
      </c>
    </row>
    <row r="152" spans="1:37" s="14" customFormat="1" ht="17.25" customHeight="1" hidden="1">
      <c r="A152" s="2" t="s">
        <v>13</v>
      </c>
      <c r="B152" s="25"/>
      <c r="C152" s="25"/>
      <c r="D152" s="25"/>
      <c r="E152" s="25"/>
      <c r="F152" s="27">
        <f>_xlfn.IFERROR(E152/B152*100,0)</f>
        <v>0</v>
      </c>
      <c r="G152" s="27">
        <f t="shared" si="71"/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7">
        <f>AE154</f>
        <v>0</v>
      </c>
      <c r="AF152" s="47"/>
      <c r="AG152" s="51">
        <f t="shared" si="86"/>
        <v>0</v>
      </c>
      <c r="AH152" s="55">
        <f t="shared" si="87"/>
        <v>0</v>
      </c>
      <c r="AI152" s="55">
        <f t="shared" si="88"/>
        <v>0</v>
      </c>
      <c r="AK152" s="72">
        <f t="shared" si="93"/>
        <v>0</v>
      </c>
    </row>
    <row r="153" spans="1:37" s="13" customFormat="1" ht="18.75">
      <c r="A153" s="2" t="s">
        <v>14</v>
      </c>
      <c r="B153" s="26">
        <f>H153+J153+L153+N153+P153+R153+T153+V153+X153+Z153+AB153+AD153</f>
        <v>0</v>
      </c>
      <c r="C153" s="26">
        <f>H153+J153+L153+N153+P153</f>
        <v>0</v>
      </c>
      <c r="D153" s="26">
        <f>E153</f>
        <v>0</v>
      </c>
      <c r="E153" s="26">
        <f>I153+K153+M153+O153+Q153+S153+U153+W153+Y153+AA153+AC153+AE153</f>
        <v>0</v>
      </c>
      <c r="F153" s="25">
        <f>_xlfn.IFERROR(E153/B153*100,0)</f>
        <v>0</v>
      </c>
      <c r="G153" s="25">
        <f t="shared" si="71"/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25">
        <v>0</v>
      </c>
      <c r="AF153" s="46"/>
      <c r="AG153" s="61">
        <f t="shared" si="86"/>
        <v>0</v>
      </c>
      <c r="AH153" s="55">
        <f t="shared" si="87"/>
        <v>0</v>
      </c>
      <c r="AI153" s="55">
        <f t="shared" si="88"/>
        <v>0</v>
      </c>
      <c r="AK153" s="72">
        <f t="shared" si="93"/>
        <v>0</v>
      </c>
    </row>
    <row r="154" spans="1:37" s="14" customFormat="1" ht="18.75" hidden="1">
      <c r="A154" s="2" t="s">
        <v>15</v>
      </c>
      <c r="B154" s="25"/>
      <c r="C154" s="25"/>
      <c r="D154" s="25"/>
      <c r="E154" s="26">
        <f>I154+K154+M154+O154+Q154+S154+U154+W154+Y154+AA154+AC154+AE154</f>
        <v>0</v>
      </c>
      <c r="F154" s="25" t="e">
        <f t="shared" si="89"/>
        <v>#DIV/0!</v>
      </c>
      <c r="G154" s="27">
        <f t="shared" si="71"/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45"/>
      <c r="AF154" s="47"/>
      <c r="AG154" s="51">
        <f t="shared" si="86"/>
        <v>0</v>
      </c>
      <c r="AH154" s="55">
        <f t="shared" si="87"/>
        <v>0</v>
      </c>
      <c r="AI154" s="55">
        <f t="shared" si="88"/>
        <v>0</v>
      </c>
      <c r="AK154" s="72">
        <f t="shared" si="93"/>
        <v>0</v>
      </c>
    </row>
    <row r="155" spans="1:37" s="14" customFormat="1" ht="163.5" customHeight="1">
      <c r="A155" s="41" t="s">
        <v>53</v>
      </c>
      <c r="B155" s="27">
        <f>B156</f>
        <v>0</v>
      </c>
      <c r="C155" s="27">
        <f>C156</f>
        <v>0</v>
      </c>
      <c r="D155" s="27">
        <f>D156</f>
        <v>0</v>
      </c>
      <c r="E155" s="27">
        <f>E156</f>
        <v>0</v>
      </c>
      <c r="F155" s="27">
        <f>_xlfn.IFERROR(E155/B155*100,0)</f>
        <v>0</v>
      </c>
      <c r="G155" s="27">
        <f t="shared" si="71"/>
        <v>0</v>
      </c>
      <c r="H155" s="24">
        <f>H156</f>
        <v>0</v>
      </c>
      <c r="I155" s="24">
        <f aca="true" t="shared" si="100" ref="I155:AE155">I156</f>
        <v>0</v>
      </c>
      <c r="J155" s="24">
        <f t="shared" si="100"/>
        <v>0</v>
      </c>
      <c r="K155" s="24">
        <f t="shared" si="100"/>
        <v>0</v>
      </c>
      <c r="L155" s="24">
        <f t="shared" si="100"/>
        <v>0</v>
      </c>
      <c r="M155" s="24">
        <f t="shared" si="100"/>
        <v>0</v>
      </c>
      <c r="N155" s="24">
        <f t="shared" si="100"/>
        <v>0</v>
      </c>
      <c r="O155" s="24">
        <f t="shared" si="100"/>
        <v>0</v>
      </c>
      <c r="P155" s="24">
        <f t="shared" si="100"/>
        <v>0</v>
      </c>
      <c r="Q155" s="24">
        <f t="shared" si="100"/>
        <v>0</v>
      </c>
      <c r="R155" s="24">
        <f t="shared" si="100"/>
        <v>0</v>
      </c>
      <c r="S155" s="24">
        <f t="shared" si="100"/>
        <v>0</v>
      </c>
      <c r="T155" s="24">
        <f t="shared" si="100"/>
        <v>0</v>
      </c>
      <c r="U155" s="24">
        <f t="shared" si="100"/>
        <v>0</v>
      </c>
      <c r="V155" s="24">
        <f t="shared" si="100"/>
        <v>0</v>
      </c>
      <c r="W155" s="24">
        <f t="shared" si="100"/>
        <v>0</v>
      </c>
      <c r="X155" s="24">
        <f t="shared" si="100"/>
        <v>0</v>
      </c>
      <c r="Y155" s="24">
        <f t="shared" si="100"/>
        <v>0</v>
      </c>
      <c r="Z155" s="24">
        <f t="shared" si="100"/>
        <v>0</v>
      </c>
      <c r="AA155" s="24">
        <f t="shared" si="100"/>
        <v>0</v>
      </c>
      <c r="AB155" s="24">
        <f t="shared" si="100"/>
        <v>0</v>
      </c>
      <c r="AC155" s="24">
        <f t="shared" si="100"/>
        <v>0</v>
      </c>
      <c r="AD155" s="24">
        <f t="shared" si="100"/>
        <v>0</v>
      </c>
      <c r="AE155" s="24">
        <f t="shared" si="100"/>
        <v>0</v>
      </c>
      <c r="AF155" s="47"/>
      <c r="AG155" s="51">
        <f t="shared" si="86"/>
        <v>0</v>
      </c>
      <c r="AH155" s="55">
        <f t="shared" si="87"/>
        <v>0</v>
      </c>
      <c r="AI155" s="55">
        <f t="shared" si="88"/>
        <v>0</v>
      </c>
      <c r="AK155" s="72">
        <f t="shared" si="93"/>
        <v>0</v>
      </c>
    </row>
    <row r="156" spans="1:37" s="62" customFormat="1" ht="18.75">
      <c r="A156" s="3" t="s">
        <v>17</v>
      </c>
      <c r="B156" s="27">
        <f>B158</f>
        <v>0</v>
      </c>
      <c r="C156" s="27">
        <f>C158</f>
        <v>0</v>
      </c>
      <c r="D156" s="27">
        <f>D158</f>
        <v>0</v>
      </c>
      <c r="E156" s="40">
        <f>E158</f>
        <v>0</v>
      </c>
      <c r="F156" s="27">
        <f>_xlfn.IFERROR(E156/B156*100,0)</f>
        <v>0</v>
      </c>
      <c r="G156" s="27">
        <f t="shared" si="71"/>
        <v>0</v>
      </c>
      <c r="H156" s="27">
        <f aca="true" t="shared" si="101" ref="H156:AE156">H158</f>
        <v>0</v>
      </c>
      <c r="I156" s="27">
        <f t="shared" si="101"/>
        <v>0</v>
      </c>
      <c r="J156" s="27">
        <f t="shared" si="101"/>
        <v>0</v>
      </c>
      <c r="K156" s="27">
        <f t="shared" si="101"/>
        <v>0</v>
      </c>
      <c r="L156" s="27">
        <f t="shared" si="101"/>
        <v>0</v>
      </c>
      <c r="M156" s="27">
        <f t="shared" si="101"/>
        <v>0</v>
      </c>
      <c r="N156" s="27">
        <f t="shared" si="101"/>
        <v>0</v>
      </c>
      <c r="O156" s="27">
        <f t="shared" si="101"/>
        <v>0</v>
      </c>
      <c r="P156" s="27">
        <f t="shared" si="101"/>
        <v>0</v>
      </c>
      <c r="Q156" s="27">
        <f t="shared" si="101"/>
        <v>0</v>
      </c>
      <c r="R156" s="27">
        <f t="shared" si="101"/>
        <v>0</v>
      </c>
      <c r="S156" s="27">
        <f t="shared" si="101"/>
        <v>0</v>
      </c>
      <c r="T156" s="27">
        <f t="shared" si="101"/>
        <v>0</v>
      </c>
      <c r="U156" s="27">
        <f t="shared" si="101"/>
        <v>0</v>
      </c>
      <c r="V156" s="27">
        <f t="shared" si="101"/>
        <v>0</v>
      </c>
      <c r="W156" s="27">
        <f t="shared" si="101"/>
        <v>0</v>
      </c>
      <c r="X156" s="27">
        <f t="shared" si="101"/>
        <v>0</v>
      </c>
      <c r="Y156" s="27">
        <f t="shared" si="101"/>
        <v>0</v>
      </c>
      <c r="Z156" s="27">
        <f t="shared" si="101"/>
        <v>0</v>
      </c>
      <c r="AA156" s="27">
        <f t="shared" si="101"/>
        <v>0</v>
      </c>
      <c r="AB156" s="27">
        <f t="shared" si="101"/>
        <v>0</v>
      </c>
      <c r="AC156" s="27">
        <f t="shared" si="101"/>
        <v>0</v>
      </c>
      <c r="AD156" s="27">
        <f t="shared" si="101"/>
        <v>0</v>
      </c>
      <c r="AE156" s="27">
        <f t="shared" si="101"/>
        <v>0</v>
      </c>
      <c r="AF156" s="47"/>
      <c r="AG156" s="51">
        <f t="shared" si="86"/>
        <v>0</v>
      </c>
      <c r="AH156" s="55">
        <f t="shared" si="87"/>
        <v>0</v>
      </c>
      <c r="AI156" s="55">
        <f t="shared" si="88"/>
        <v>0</v>
      </c>
      <c r="AK156" s="72">
        <f t="shared" si="93"/>
        <v>0</v>
      </c>
    </row>
    <row r="157" spans="1:37" s="14" customFormat="1" ht="18.75" hidden="1">
      <c r="A157" s="2" t="s">
        <v>13</v>
      </c>
      <c r="B157" s="25"/>
      <c r="C157" s="25"/>
      <c r="D157" s="25"/>
      <c r="E157" s="26">
        <f>I157+K157+M157+O157+Q157+S157+U157+W157+Y157+AA157+AC157+AE157</f>
        <v>0</v>
      </c>
      <c r="F157" s="25">
        <f>_xlfn.IFERROR(E157/B157*100,0)</f>
        <v>0</v>
      </c>
      <c r="G157" s="27">
        <f t="shared" si="71"/>
        <v>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7">
        <f>AE159</f>
        <v>0</v>
      </c>
      <c r="AF157" s="47"/>
      <c r="AG157" s="51">
        <f t="shared" si="86"/>
        <v>0</v>
      </c>
      <c r="AH157" s="55">
        <f t="shared" si="87"/>
        <v>0</v>
      </c>
      <c r="AI157" s="55">
        <f t="shared" si="88"/>
        <v>0</v>
      </c>
      <c r="AK157" s="72">
        <f t="shared" si="93"/>
        <v>0</v>
      </c>
    </row>
    <row r="158" spans="1:37" s="13" customFormat="1" ht="18.75">
      <c r="A158" s="2" t="s">
        <v>14</v>
      </c>
      <c r="B158" s="26">
        <f>H158+J1058+L158+N158+P158+R158+T158+V158+X158+Z158+AB158+AD158</f>
        <v>0</v>
      </c>
      <c r="C158" s="26">
        <f>H158+J158+L158+N158+P158</f>
        <v>0</v>
      </c>
      <c r="D158" s="26">
        <f>E158</f>
        <v>0</v>
      </c>
      <c r="E158" s="26">
        <f>I158+K158+M158+O158+Q158+S158+U158+W158+Y158+AA158+AC158+AE158</f>
        <v>0</v>
      </c>
      <c r="F158" s="25">
        <f>_xlfn.IFERROR(E158/B158*100,0)</f>
        <v>0</v>
      </c>
      <c r="G158" s="25">
        <f t="shared" si="71"/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25">
        <v>0</v>
      </c>
      <c r="AF158" s="46"/>
      <c r="AG158" s="61">
        <f t="shared" si="86"/>
        <v>0</v>
      </c>
      <c r="AH158" s="55">
        <f t="shared" si="87"/>
        <v>0</v>
      </c>
      <c r="AI158" s="55">
        <f t="shared" si="88"/>
        <v>0</v>
      </c>
      <c r="AK158" s="72">
        <f t="shared" si="93"/>
        <v>0</v>
      </c>
    </row>
    <row r="159" spans="1:37" s="14" customFormat="1" ht="97.5" customHeight="1">
      <c r="A159" s="41" t="s">
        <v>54</v>
      </c>
      <c r="B159" s="27">
        <f>B160</f>
        <v>91.1</v>
      </c>
      <c r="C159" s="27">
        <f>C160</f>
        <v>0</v>
      </c>
      <c r="D159" s="27">
        <f>D160</f>
        <v>0</v>
      </c>
      <c r="E159" s="27">
        <f>E160</f>
        <v>0</v>
      </c>
      <c r="F159" s="27">
        <f>F160</f>
        <v>0</v>
      </c>
      <c r="G159" s="27">
        <f t="shared" si="71"/>
        <v>0</v>
      </c>
      <c r="H159" s="24">
        <f>H160</f>
        <v>0</v>
      </c>
      <c r="I159" s="24">
        <f aca="true" t="shared" si="102" ref="I159:AE159">I160</f>
        <v>0</v>
      </c>
      <c r="J159" s="24">
        <f t="shared" si="102"/>
        <v>0</v>
      </c>
      <c r="K159" s="24">
        <f t="shared" si="102"/>
        <v>0</v>
      </c>
      <c r="L159" s="24">
        <f t="shared" si="102"/>
        <v>0</v>
      </c>
      <c r="M159" s="24">
        <f t="shared" si="102"/>
        <v>0</v>
      </c>
      <c r="N159" s="24">
        <f t="shared" si="102"/>
        <v>0</v>
      </c>
      <c r="O159" s="24">
        <f t="shared" si="102"/>
        <v>0</v>
      </c>
      <c r="P159" s="24">
        <f t="shared" si="102"/>
        <v>0</v>
      </c>
      <c r="Q159" s="24">
        <f t="shared" si="102"/>
        <v>0</v>
      </c>
      <c r="R159" s="24">
        <f t="shared" si="102"/>
        <v>0</v>
      </c>
      <c r="S159" s="24">
        <f t="shared" si="102"/>
        <v>0</v>
      </c>
      <c r="T159" s="24">
        <f t="shared" si="102"/>
        <v>0</v>
      </c>
      <c r="U159" s="24">
        <f t="shared" si="102"/>
        <v>0</v>
      </c>
      <c r="V159" s="24">
        <f t="shared" si="102"/>
        <v>0</v>
      </c>
      <c r="W159" s="24">
        <f t="shared" si="102"/>
        <v>0</v>
      </c>
      <c r="X159" s="24">
        <f t="shared" si="102"/>
        <v>0</v>
      </c>
      <c r="Y159" s="24">
        <f t="shared" si="102"/>
        <v>0</v>
      </c>
      <c r="Z159" s="24">
        <f t="shared" si="102"/>
        <v>0</v>
      </c>
      <c r="AA159" s="24">
        <f t="shared" si="102"/>
        <v>0</v>
      </c>
      <c r="AB159" s="24">
        <f t="shared" si="102"/>
        <v>91.1</v>
      </c>
      <c r="AC159" s="24">
        <f t="shared" si="102"/>
        <v>0</v>
      </c>
      <c r="AD159" s="24">
        <f t="shared" si="102"/>
        <v>0</v>
      </c>
      <c r="AE159" s="24">
        <f t="shared" si="102"/>
        <v>0</v>
      </c>
      <c r="AF159" s="47"/>
      <c r="AG159" s="51">
        <f t="shared" si="86"/>
        <v>91.1</v>
      </c>
      <c r="AH159" s="55">
        <f t="shared" si="87"/>
        <v>0</v>
      </c>
      <c r="AI159" s="55">
        <f t="shared" si="88"/>
        <v>0</v>
      </c>
      <c r="AK159" s="72">
        <f t="shared" si="93"/>
        <v>0</v>
      </c>
    </row>
    <row r="160" spans="1:37" s="62" customFormat="1" ht="18.75">
      <c r="A160" s="3" t="s">
        <v>17</v>
      </c>
      <c r="B160" s="27">
        <f>B161+B162</f>
        <v>91.1</v>
      </c>
      <c r="C160" s="27">
        <f>C161+C162</f>
        <v>0</v>
      </c>
      <c r="D160" s="27">
        <f>D161+D162</f>
        <v>0</v>
      </c>
      <c r="E160" s="27">
        <f>E161+E162</f>
        <v>0</v>
      </c>
      <c r="F160" s="27">
        <f t="shared" si="89"/>
        <v>0</v>
      </c>
      <c r="G160" s="27">
        <f t="shared" si="71"/>
        <v>0</v>
      </c>
      <c r="H160" s="27">
        <f>H161+H162</f>
        <v>0</v>
      </c>
      <c r="I160" s="27">
        <f aca="true" t="shared" si="103" ref="I160:AE160">I161+I162</f>
        <v>0</v>
      </c>
      <c r="J160" s="27">
        <f t="shared" si="103"/>
        <v>0</v>
      </c>
      <c r="K160" s="27">
        <f t="shared" si="103"/>
        <v>0</v>
      </c>
      <c r="L160" s="27">
        <f t="shared" si="103"/>
        <v>0</v>
      </c>
      <c r="M160" s="27">
        <f t="shared" si="103"/>
        <v>0</v>
      </c>
      <c r="N160" s="27">
        <f t="shared" si="103"/>
        <v>0</v>
      </c>
      <c r="O160" s="27">
        <f t="shared" si="103"/>
        <v>0</v>
      </c>
      <c r="P160" s="27">
        <f t="shared" si="103"/>
        <v>0</v>
      </c>
      <c r="Q160" s="27">
        <f t="shared" si="103"/>
        <v>0</v>
      </c>
      <c r="R160" s="27">
        <f t="shared" si="103"/>
        <v>0</v>
      </c>
      <c r="S160" s="27">
        <f t="shared" si="103"/>
        <v>0</v>
      </c>
      <c r="T160" s="27">
        <f t="shared" si="103"/>
        <v>0</v>
      </c>
      <c r="U160" s="27">
        <f t="shared" si="103"/>
        <v>0</v>
      </c>
      <c r="V160" s="27">
        <f t="shared" si="103"/>
        <v>0</v>
      </c>
      <c r="W160" s="27">
        <f t="shared" si="103"/>
        <v>0</v>
      </c>
      <c r="X160" s="27">
        <f t="shared" si="103"/>
        <v>0</v>
      </c>
      <c r="Y160" s="27">
        <f t="shared" si="103"/>
        <v>0</v>
      </c>
      <c r="Z160" s="27">
        <f t="shared" si="103"/>
        <v>0</v>
      </c>
      <c r="AA160" s="27">
        <f t="shared" si="103"/>
        <v>0</v>
      </c>
      <c r="AB160" s="27">
        <f t="shared" si="103"/>
        <v>91.1</v>
      </c>
      <c r="AC160" s="27">
        <f t="shared" si="103"/>
        <v>0</v>
      </c>
      <c r="AD160" s="27">
        <f t="shared" si="103"/>
        <v>0</v>
      </c>
      <c r="AE160" s="27">
        <f t="shared" si="103"/>
        <v>0</v>
      </c>
      <c r="AF160" s="47"/>
      <c r="AG160" s="51">
        <f t="shared" si="86"/>
        <v>91.1</v>
      </c>
      <c r="AH160" s="55">
        <f t="shared" si="87"/>
        <v>0</v>
      </c>
      <c r="AI160" s="55">
        <f t="shared" si="88"/>
        <v>0</v>
      </c>
      <c r="AK160" s="72">
        <f t="shared" si="93"/>
        <v>0</v>
      </c>
    </row>
    <row r="161" spans="1:37" s="13" customFormat="1" ht="22.5" customHeight="1">
      <c r="A161" s="2" t="s">
        <v>13</v>
      </c>
      <c r="B161" s="26">
        <f>H161+J161+L161+N161+P161+R161+T161+V161+X161+Z161+AB161+AD161</f>
        <v>86.1</v>
      </c>
      <c r="C161" s="26">
        <f>H161+J161+L161+N161+P161</f>
        <v>0</v>
      </c>
      <c r="D161" s="26">
        <f>E161</f>
        <v>0</v>
      </c>
      <c r="E161" s="26">
        <f>I161+K161+M161+O161+Q161+S161+U161+W161+Y161+AA161+AC161+AE161</f>
        <v>0</v>
      </c>
      <c r="F161" s="25">
        <f>_xlfn.IFERROR(E161/B161*100,0)</f>
        <v>0</v>
      </c>
      <c r="G161" s="25">
        <f t="shared" si="71"/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86.1</v>
      </c>
      <c r="AC161" s="38">
        <v>0</v>
      </c>
      <c r="AD161" s="38">
        <v>0</v>
      </c>
      <c r="AE161" s="25">
        <v>0</v>
      </c>
      <c r="AF161" s="46"/>
      <c r="AG161" s="61">
        <f t="shared" si="86"/>
        <v>86.1</v>
      </c>
      <c r="AH161" s="55">
        <f t="shared" si="87"/>
        <v>0</v>
      </c>
      <c r="AI161" s="55">
        <f t="shared" si="88"/>
        <v>0</v>
      </c>
      <c r="AK161" s="72">
        <f t="shared" si="93"/>
        <v>0</v>
      </c>
    </row>
    <row r="162" spans="1:37" s="13" customFormat="1" ht="18.75">
      <c r="A162" s="2" t="s">
        <v>14</v>
      </c>
      <c r="B162" s="26">
        <f>H162+J162+L162+N162+P162+R162+T162+V162+X162+Z162+AB162+AD162</f>
        <v>5</v>
      </c>
      <c r="C162" s="26">
        <f>H162+J162+L162+N162+P162</f>
        <v>0</v>
      </c>
      <c r="D162" s="26">
        <f>E162</f>
        <v>0</v>
      </c>
      <c r="E162" s="26">
        <f>I162+K162+M162+O162+Q162+S162+U162+W162+Y162+AA162+AC162+AE162</f>
        <v>0</v>
      </c>
      <c r="F162" s="26">
        <f t="shared" si="89"/>
        <v>0</v>
      </c>
      <c r="G162" s="25">
        <f t="shared" si="71"/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5</v>
      </c>
      <c r="AC162" s="38">
        <v>0</v>
      </c>
      <c r="AD162" s="38">
        <v>0</v>
      </c>
      <c r="AE162" s="25">
        <v>0</v>
      </c>
      <c r="AF162" s="46"/>
      <c r="AG162" s="61">
        <f t="shared" si="86"/>
        <v>5</v>
      </c>
      <c r="AH162" s="55">
        <f t="shared" si="87"/>
        <v>0</v>
      </c>
      <c r="AI162" s="55">
        <f t="shared" si="88"/>
        <v>0</v>
      </c>
      <c r="AK162" s="72">
        <f t="shared" si="93"/>
        <v>0</v>
      </c>
    </row>
    <row r="163" spans="1:37" s="14" customFormat="1" ht="18.75" hidden="1">
      <c r="A163" s="2" t="s">
        <v>16</v>
      </c>
      <c r="B163" s="25"/>
      <c r="C163" s="25"/>
      <c r="D163" s="25"/>
      <c r="E163" s="25"/>
      <c r="F163" s="25" t="e">
        <f t="shared" si="89"/>
        <v>#DIV/0!</v>
      </c>
      <c r="G163" s="27">
        <f t="shared" si="71"/>
        <v>0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7">
        <f>AE165</f>
        <v>0</v>
      </c>
      <c r="AF163" s="47"/>
      <c r="AG163" s="51">
        <f t="shared" si="86"/>
        <v>0</v>
      </c>
      <c r="AH163" s="55">
        <f t="shared" si="87"/>
        <v>0</v>
      </c>
      <c r="AI163" s="55">
        <f t="shared" si="88"/>
        <v>0</v>
      </c>
      <c r="AK163" s="72">
        <f t="shared" si="93"/>
        <v>0</v>
      </c>
    </row>
    <row r="164" spans="1:37" s="56" customFormat="1" ht="36" customHeight="1">
      <c r="A164" s="59" t="s">
        <v>25</v>
      </c>
      <c r="B164" s="58">
        <f>B165+B166</f>
        <v>93090.39799999999</v>
      </c>
      <c r="C164" s="58">
        <f>C165+C166</f>
        <v>36917.766</v>
      </c>
      <c r="D164" s="58">
        <f>D165+D166</f>
        <v>34211.066000000006</v>
      </c>
      <c r="E164" s="58">
        <f>E165+E166</f>
        <v>34211.066000000006</v>
      </c>
      <c r="F164" s="58">
        <f t="shared" si="89"/>
        <v>36.75037032283395</v>
      </c>
      <c r="G164" s="58">
        <f t="shared" si="71"/>
        <v>92.66829959320941</v>
      </c>
      <c r="H164" s="58">
        <f aca="true" t="shared" si="104" ref="H164:AE164">H165+H166</f>
        <v>10217.985</v>
      </c>
      <c r="I164" s="58">
        <f t="shared" si="104"/>
        <v>8139.950000000001</v>
      </c>
      <c r="J164" s="58">
        <f t="shared" si="104"/>
        <v>7272.518</v>
      </c>
      <c r="K164" s="58">
        <f t="shared" si="104"/>
        <v>6887.24</v>
      </c>
      <c r="L164" s="58">
        <f t="shared" si="104"/>
        <v>4894.438</v>
      </c>
      <c r="M164" s="58">
        <f t="shared" si="104"/>
        <v>5728.852</v>
      </c>
      <c r="N164" s="58">
        <f t="shared" si="104"/>
        <v>7511.849999999999</v>
      </c>
      <c r="O164" s="58">
        <f>O165+O166</f>
        <v>6555.814</v>
      </c>
      <c r="P164" s="58">
        <f t="shared" si="104"/>
        <v>7020.975</v>
      </c>
      <c r="Q164" s="58">
        <f t="shared" si="104"/>
        <v>6899.209999999999</v>
      </c>
      <c r="R164" s="58">
        <f t="shared" si="104"/>
        <v>8254.907</v>
      </c>
      <c r="S164" s="58">
        <f t="shared" si="104"/>
        <v>0</v>
      </c>
      <c r="T164" s="58">
        <f t="shared" si="104"/>
        <v>9758.468</v>
      </c>
      <c r="U164" s="58">
        <f t="shared" si="104"/>
        <v>0</v>
      </c>
      <c r="V164" s="58">
        <f t="shared" si="104"/>
        <v>5744.457</v>
      </c>
      <c r="W164" s="58">
        <f t="shared" si="104"/>
        <v>0</v>
      </c>
      <c r="X164" s="58">
        <f t="shared" si="104"/>
        <v>3957.946</v>
      </c>
      <c r="Y164" s="58">
        <f t="shared" si="104"/>
        <v>0</v>
      </c>
      <c r="Z164" s="58">
        <f t="shared" si="104"/>
        <v>6041.8369999999995</v>
      </c>
      <c r="AA164" s="58">
        <f t="shared" si="104"/>
        <v>0</v>
      </c>
      <c r="AB164" s="58">
        <f t="shared" si="104"/>
        <v>12974.400000000001</v>
      </c>
      <c r="AC164" s="58">
        <f t="shared" si="104"/>
        <v>0</v>
      </c>
      <c r="AD164" s="58">
        <f t="shared" si="104"/>
        <v>9440.617</v>
      </c>
      <c r="AE164" s="58">
        <f t="shared" si="104"/>
        <v>0</v>
      </c>
      <c r="AF164" s="54"/>
      <c r="AG164" s="55">
        <f>H164+J164+L164+N164+P164+R164+T164+V164+X164+Z164+AB164+AD164</f>
        <v>93090.39799999999</v>
      </c>
      <c r="AH164" s="55">
        <f t="shared" si="87"/>
        <v>36917.765999999996</v>
      </c>
      <c r="AI164" s="55">
        <f t="shared" si="88"/>
        <v>34211.066</v>
      </c>
      <c r="AK164" s="72">
        <f t="shared" si="93"/>
        <v>-2706.699999999997</v>
      </c>
    </row>
    <row r="165" spans="1:37" s="56" customFormat="1" ht="18.75">
      <c r="A165" s="60" t="s">
        <v>13</v>
      </c>
      <c r="B165" s="58">
        <f>B33+B48+B77+B127+B148</f>
        <v>34767.59199999999</v>
      </c>
      <c r="C165" s="58">
        <f>C33+C48+C77+C127+C148</f>
        <v>10610.75</v>
      </c>
      <c r="D165" s="58">
        <f>D33+D48+D77+D127+D148</f>
        <v>9834.327000000001</v>
      </c>
      <c r="E165" s="58">
        <f>E33+E48+E77+E127+E148</f>
        <v>9834.327000000001</v>
      </c>
      <c r="F165" s="58">
        <f>E165/B165*100</f>
        <v>28.28590199746938</v>
      </c>
      <c r="G165" s="58">
        <f t="shared" si="71"/>
        <v>92.68267558843627</v>
      </c>
      <c r="H165" s="58">
        <f aca="true" t="shared" si="105" ref="H165:AD165">H33+H48+H77+H127+H148</f>
        <v>255.34</v>
      </c>
      <c r="I165" s="58">
        <f t="shared" si="105"/>
        <v>255.34</v>
      </c>
      <c r="J165" s="58">
        <f t="shared" si="105"/>
        <v>2959.86</v>
      </c>
      <c r="K165" s="58">
        <f t="shared" si="105"/>
        <v>2656.68</v>
      </c>
      <c r="L165" s="58">
        <f t="shared" si="105"/>
        <v>2161.13</v>
      </c>
      <c r="M165" s="58">
        <f>M33+M48+M77+M127+M148</f>
        <v>2464.312</v>
      </c>
      <c r="N165" s="58">
        <f t="shared" si="105"/>
        <v>2520.54</v>
      </c>
      <c r="O165" s="58">
        <f t="shared" si="105"/>
        <v>1896.52</v>
      </c>
      <c r="P165" s="58">
        <f t="shared" si="105"/>
        <v>2713.88</v>
      </c>
      <c r="Q165" s="58">
        <f t="shared" si="105"/>
        <v>2561.475</v>
      </c>
      <c r="R165" s="58">
        <f t="shared" si="105"/>
        <v>3694.3199999999997</v>
      </c>
      <c r="S165" s="58">
        <f t="shared" si="105"/>
        <v>0</v>
      </c>
      <c r="T165" s="58">
        <f t="shared" si="105"/>
        <v>3314.6200000000003</v>
      </c>
      <c r="U165" s="58">
        <f t="shared" si="105"/>
        <v>0</v>
      </c>
      <c r="V165" s="58">
        <f t="shared" si="105"/>
        <v>2501.83</v>
      </c>
      <c r="W165" s="58">
        <f t="shared" si="105"/>
        <v>0</v>
      </c>
      <c r="X165" s="58">
        <f t="shared" si="105"/>
        <v>1984.67</v>
      </c>
      <c r="Y165" s="58">
        <f t="shared" si="105"/>
        <v>0</v>
      </c>
      <c r="Z165" s="58">
        <f t="shared" si="105"/>
        <v>2377.67</v>
      </c>
      <c r="AA165" s="58">
        <f t="shared" si="105"/>
        <v>0</v>
      </c>
      <c r="AB165" s="58">
        <f t="shared" si="105"/>
        <v>7908.292</v>
      </c>
      <c r="AC165" s="58">
        <f t="shared" si="105"/>
        <v>0</v>
      </c>
      <c r="AD165" s="58">
        <f t="shared" si="105"/>
        <v>2375.44</v>
      </c>
      <c r="AE165" s="58">
        <f>AE33+AE48+AE77+AE127+AE148</f>
        <v>0</v>
      </c>
      <c r="AF165" s="54"/>
      <c r="AG165" s="55">
        <f t="shared" si="86"/>
        <v>34767.592</v>
      </c>
      <c r="AH165" s="55">
        <f t="shared" si="87"/>
        <v>10610.75</v>
      </c>
      <c r="AI165" s="55">
        <f t="shared" si="88"/>
        <v>9834.327000000001</v>
      </c>
      <c r="AK165" s="72">
        <f t="shared" si="93"/>
        <v>-776.4229999999989</v>
      </c>
    </row>
    <row r="166" spans="1:37" s="56" customFormat="1" ht="18.75">
      <c r="A166" s="60" t="s">
        <v>14</v>
      </c>
      <c r="B166" s="58">
        <f>B13+B34+B42+B49+B78+B128+B149</f>
        <v>58322.806000000004</v>
      </c>
      <c r="C166" s="58">
        <f>C13+C34+C42+C49+C78+C128+C149</f>
        <v>26307.016</v>
      </c>
      <c r="D166" s="58">
        <f>D13+D34+D42+D49+D78+D128+D149</f>
        <v>24376.739</v>
      </c>
      <c r="E166" s="58">
        <f>E13+E34+E42+E49+E78+E128+E149</f>
        <v>24376.739</v>
      </c>
      <c r="F166" s="58">
        <f t="shared" si="89"/>
        <v>41.796238335995014</v>
      </c>
      <c r="G166" s="58">
        <f t="shared" si="71"/>
        <v>92.66250113657894</v>
      </c>
      <c r="H166" s="58">
        <f>H13+H34+H42+H49+H78+H128+H149</f>
        <v>9962.645</v>
      </c>
      <c r="I166" s="58">
        <f>I149+I128+I78+I49+I42+I34+I13</f>
        <v>7884.610000000001</v>
      </c>
      <c r="J166" s="58">
        <f>J13+J34+J42+J49+J78+J128+J149</f>
        <v>4312.657999999999</v>
      </c>
      <c r="K166" s="58">
        <f>K149+K128+K78+K49+K42+K34+K13</f>
        <v>4230.5599999999995</v>
      </c>
      <c r="L166" s="58">
        <f>L13+L34+L42+L49+L78+L128+L149</f>
        <v>2733.3080000000004</v>
      </c>
      <c r="M166" s="58">
        <f>M149+M128+M78+M49+M42+M34+M13</f>
        <v>3264.54</v>
      </c>
      <c r="N166" s="58">
        <f>N13+N34+N42+N49+N78+N128+N149</f>
        <v>4991.3099999999995</v>
      </c>
      <c r="O166" s="58">
        <f>O149+O128+O78+O49+O42+O34+O13</f>
        <v>4659.294</v>
      </c>
      <c r="P166" s="58">
        <f>P13+P34+P42+P49+P78+P128+P149</f>
        <v>4307.095</v>
      </c>
      <c r="Q166" s="58">
        <f>Q149+Q128+Q78+Q49+Q42+Q34+Q13</f>
        <v>4337.735</v>
      </c>
      <c r="R166" s="58">
        <f>R149+R128+R78+R49+R42+R34+R13</f>
        <v>4560.5869999999995</v>
      </c>
      <c r="S166" s="58">
        <f>S149+S128+S78+S49+S42+S34+S13</f>
        <v>0</v>
      </c>
      <c r="T166" s="58">
        <f>T13+T34+T42+T49+T78+T128+T149</f>
        <v>6443.848000000001</v>
      </c>
      <c r="U166" s="58">
        <f>U149+U128+U78+U49+U42+U34+U13</f>
        <v>0</v>
      </c>
      <c r="V166" s="58">
        <f>V13+V34+V42+V49+V78+V128+V149</f>
        <v>3242.627</v>
      </c>
      <c r="W166" s="58">
        <f>W149+W128+W78+W49+W42+W34+W13</f>
        <v>0</v>
      </c>
      <c r="X166" s="58">
        <f>X13+X34+X42+X49+X78+X128+X149</f>
        <v>1973.276</v>
      </c>
      <c r="Y166" s="58">
        <f>Y149+Y128+Y78+Y49+Y42+Y34+Y13</f>
        <v>0</v>
      </c>
      <c r="Z166" s="58">
        <f>Z13+Z34+Z42+Z49+Z78+Z128+Z149</f>
        <v>3664.167</v>
      </c>
      <c r="AA166" s="58">
        <f>AA149+AA128+AA78+AA49+AA42+AA34+AA13</f>
        <v>0</v>
      </c>
      <c r="AB166" s="58">
        <f>AB13+AB34+AB42+AB49+AB78+AB128+AB149</f>
        <v>5066.108</v>
      </c>
      <c r="AC166" s="58">
        <f>AC149+AC128+AC78+AC49+AC42+AC34+AC13</f>
        <v>0</v>
      </c>
      <c r="AD166" s="58">
        <f>AD13+AD34+AD42+AD49+AD78+AD128+AD149</f>
        <v>7065.177</v>
      </c>
      <c r="AE166" s="58">
        <f>AE149+AE128+AE78+AE49+AE42+AE34+AE13</f>
        <v>0</v>
      </c>
      <c r="AF166" s="54"/>
      <c r="AG166" s="55">
        <f t="shared" si="86"/>
        <v>58322.806</v>
      </c>
      <c r="AH166" s="55">
        <f t="shared" si="87"/>
        <v>26307.016000000003</v>
      </c>
      <c r="AI166" s="55">
        <f>I166+K166+M166+O166+Q166+S166+U166+W166+Y166+AA166+AC166+AE166</f>
        <v>24376.739</v>
      </c>
      <c r="AK166" s="72">
        <f t="shared" si="93"/>
        <v>-1930.2769999999982</v>
      </c>
    </row>
    <row r="167" spans="1:31" s="14" customFormat="1" ht="18.75">
      <c r="A167" s="20"/>
      <c r="B167" s="23"/>
      <c r="C167" s="23"/>
      <c r="D167" s="23"/>
      <c r="E167" s="23"/>
      <c r="F167" s="23"/>
      <c r="G167" s="2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31"/>
    </row>
    <row r="168" spans="1:42" ht="34.5" customHeight="1">
      <c r="A168" s="76" t="s">
        <v>69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15"/>
      <c r="N168" s="71"/>
      <c r="O168" s="22"/>
      <c r="P168" s="5"/>
      <c r="Q168" s="5"/>
      <c r="R168" s="5"/>
      <c r="S168" s="5"/>
      <c r="T168" s="1"/>
      <c r="U168" s="1"/>
      <c r="V168" s="1"/>
      <c r="W168" s="1"/>
      <c r="X168" s="32"/>
      <c r="Y168" s="32"/>
      <c r="Z168" s="1"/>
      <c r="AA168" s="1"/>
      <c r="AB168" s="64"/>
      <c r="AC168" s="1"/>
      <c r="AD168" s="1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4"/>
    </row>
    <row r="169" spans="2:42" ht="8.25" customHeight="1"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4"/>
    </row>
    <row r="170" spans="1:42" ht="50.25" customHeight="1">
      <c r="A170" s="76" t="s">
        <v>68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15"/>
      <c r="P170" s="22"/>
      <c r="Q170" s="22"/>
      <c r="R170" s="5"/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4"/>
    </row>
    <row r="171" spans="1:7" ht="24.75" customHeight="1">
      <c r="A171" s="15"/>
      <c r="B171" s="1"/>
      <c r="C171" s="1"/>
      <c r="D171" s="1"/>
      <c r="E171" s="1"/>
      <c r="F171" s="1"/>
      <c r="G171" s="1"/>
    </row>
    <row r="172" ht="48.75" customHeight="1"/>
    <row r="173" spans="2:7" ht="18.75">
      <c r="B173" s="15"/>
      <c r="C173" s="15"/>
      <c r="D173" s="15"/>
      <c r="E173" s="15"/>
      <c r="F173" s="15"/>
      <c r="G173" s="15"/>
    </row>
  </sheetData>
  <sheetProtection/>
  <mergeCells count="25">
    <mergeCell ref="AB5:AC5"/>
    <mergeCell ref="AD5:AE5"/>
    <mergeCell ref="AF5:AF7"/>
    <mergeCell ref="N5:O5"/>
    <mergeCell ref="P5:Q5"/>
    <mergeCell ref="R5:S5"/>
    <mergeCell ref="T5:U5"/>
    <mergeCell ref="V5:W5"/>
    <mergeCell ref="X5:Y5"/>
    <mergeCell ref="C5:C6"/>
    <mergeCell ref="D5:D6"/>
    <mergeCell ref="E5:E6"/>
    <mergeCell ref="H5:I5"/>
    <mergeCell ref="J5:K5"/>
    <mergeCell ref="Z5:AA5"/>
    <mergeCell ref="X1:AD1"/>
    <mergeCell ref="A2:AD2"/>
    <mergeCell ref="A3:AD3"/>
    <mergeCell ref="A168:L168"/>
    <mergeCell ref="A170:N170"/>
    <mergeCell ref="A5:A6"/>
    <mergeCell ref="B5:B6"/>
    <mergeCell ref="AB4:AD4"/>
    <mergeCell ref="L5:M5"/>
    <mergeCell ref="F5:G5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32" r:id="rId1"/>
  <rowBreaks count="2" manualBreakCount="2">
    <brk id="69" max="31" man="1"/>
    <brk id="13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2018-07-03T06:41:28Z</cp:lastPrinted>
  <dcterms:created xsi:type="dcterms:W3CDTF">1996-10-08T23:32:33Z</dcterms:created>
  <dcterms:modified xsi:type="dcterms:W3CDTF">2018-07-03T06:47:08Z</dcterms:modified>
  <cp:category/>
  <cp:version/>
  <cp:contentType/>
  <cp:contentStatus/>
</cp:coreProperties>
</file>