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930" windowHeight="10785" activeTab="1"/>
  </bookViews>
  <sheets>
    <sheet name="Титульный лист" sheetId="1" r:id="rId1"/>
    <sheet name="2017 год" sheetId="2" r:id="rId2"/>
  </sheets>
  <definedNames>
    <definedName name="_xlnm.Print_Titles" localSheetId="1">'2017 год'!$B:$B,'2017 год'!$8:$10</definedName>
    <definedName name="_xlnm.Print_Area" localSheetId="1">'2017 год'!$B$2:$AG$46</definedName>
  </definedNames>
  <calcPr fullCalcOnLoad="1"/>
</workbook>
</file>

<file path=xl/sharedStrings.xml><?xml version="1.0" encoding="utf-8"?>
<sst xmlns="http://schemas.openxmlformats.org/spreadsheetml/2006/main" count="97" uniqueCount="58">
  <si>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</si>
  <si>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</si>
  <si>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</si>
  <si>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</si>
  <si>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</si>
  <si>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</si>
  <si>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</si>
  <si>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</si>
  <si>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</si>
  <si>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</si>
  <si>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</si>
  <si>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</si>
  <si>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</si>
  <si>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</si>
  <si>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</si>
  <si>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</si>
  <si>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</si>
  <si>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</si>
  <si>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</si>
  <si>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</si>
  <si>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</si>
  <si>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</si>
  <si>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</si>
  <si>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</si>
  <si>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</si>
  <si>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</si>
  <si>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</si>
  <si>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</si>
  <si>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</si>
  <si>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</si>
  <si>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</si>
  <si>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</si>
  <si>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</si>
  <si>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</si>
  <si>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</si>
  <si>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</si>
  <si>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</si>
  <si>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</si>
  <si>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</si>
  <si>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</si>
  <si>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</si>
  <si>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</si>
  <si>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</si>
  <si>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</si>
  <si>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</si>
  <si>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</si>
  <si>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Основное  мероприятие: "Обеспечение продовольственной безопасности"</t>
  </si>
  <si>
    <t>План на 2017 год</t>
  </si>
  <si>
    <t xml:space="preserve">Начальник управления экономики                  </t>
  </si>
  <si>
    <t>Е.Г.Загорская</t>
  </si>
  <si>
    <t>2017 год</t>
  </si>
  <si>
    <t>План на 01.05.2017</t>
  </si>
  <si>
    <t>Профинансировано на 01.05.2017</t>
  </si>
  <si>
    <t>Кассовый расход на 01.05.2017</t>
  </si>
  <si>
    <t xml:space="preserve"> Субсидия за апрель 2017 года будет предоставлена  Главе КФХ Шиманскому В.М. в мае 2017 года (постановление об утверждении списка получателей субсидии находится на согласовании)</t>
  </si>
  <si>
    <t>Субсидия в целях возмещения затрат, в части расходов по аренде торговых мест на городском рынке, за 1 кв.2017 года будет предоставлена Главе КФХ Шиманскому В.М. в мае 2017 года  (постановление об утверждении списка получателей субсидии находится на согласовании)</t>
  </si>
  <si>
    <t>на 01.05.2017 год</t>
  </si>
  <si>
    <t xml:space="preserve">С начала 2017 года отловлено 332 безнадзорных бродячих животных. На основании заключенного муниципального контракта оплата за оказанные услуги производится в месяце, следующем за отчётным на основании фактически предоставленных документов.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</si>
</sst>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  <numFmt numFmtId="193" formatCode="#,##0.000_ ;[Red]\-#,##0.000\ "/>
    <numFmt numFmtId="194" formatCode="#,##0.0000_ ;[Red]\-#,##0.0000\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62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192" fontId="2" fillId="0" borderId="0" xfId="0" applyNumberFormat="1" applyFont="1" applyFill="1" applyBorder="1" applyAlignment="1">
      <alignment vertical="center" wrapText="1"/>
    </xf>
    <xf numFmtId="192" fontId="21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justify" vertical="center" wrapText="1"/>
    </xf>
    <xf numFmtId="4" fontId="6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horizontal="left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2" xfId="62" applyNumberFormat="1" applyFont="1" applyFill="1" applyBorder="1" applyAlignment="1">
      <alignment horizontal="center" vertical="center"/>
    </xf>
    <xf numFmtId="4" fontId="59" fillId="0" borderId="12" xfId="62" applyNumberFormat="1" applyFont="1" applyFill="1" applyBorder="1" applyAlignment="1">
      <alignment horizontal="center" vertical="center"/>
    </xf>
    <xf numFmtId="4" fontId="2" fillId="0" borderId="12" xfId="62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14" fillId="0" borderId="12" xfId="0" applyNumberFormat="1" applyFont="1" applyBorder="1" applyAlignment="1">
      <alignment horizontal="center" vertical="top"/>
    </xf>
    <xf numFmtId="4" fontId="14" fillId="0" borderId="12" xfId="0" applyNumberFormat="1" applyFont="1" applyBorder="1" applyAlignment="1">
      <alignment horizontal="justify" vertical="top" wrapText="1"/>
    </xf>
    <xf numFmtId="4" fontId="15" fillId="0" borderId="10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 wrapText="1"/>
    </xf>
    <xf numFmtId="4" fontId="14" fillId="0" borderId="14" xfId="0" applyNumberFormat="1" applyFont="1" applyBorder="1" applyAlignment="1">
      <alignment vertical="top"/>
    </xf>
    <xf numFmtId="4" fontId="14" fillId="0" borderId="13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/>
    </xf>
    <xf numFmtId="4" fontId="14" fillId="0" borderId="10" xfId="0" applyNumberFormat="1" applyFont="1" applyBorder="1" applyAlignment="1">
      <alignment vertical="top" wrapText="1"/>
    </xf>
    <xf numFmtId="4" fontId="16" fillId="34" borderId="11" xfId="0" applyNumberFormat="1" applyFont="1" applyFill="1" applyBorder="1" applyAlignment="1">
      <alignment horizontal="left" vertical="top"/>
    </xf>
    <xf numFmtId="4" fontId="16" fillId="0" borderId="10" xfId="0" applyNumberFormat="1" applyFont="1" applyFill="1" applyBorder="1" applyAlignment="1">
      <alignment horizontal="left" vertical="top"/>
    </xf>
    <xf numFmtId="4" fontId="14" fillId="0" borderId="12" xfId="0" applyNumberFormat="1" applyFont="1" applyBorder="1" applyAlignment="1">
      <alignment vertical="top" wrapText="1"/>
    </xf>
    <xf numFmtId="4" fontId="15" fillId="0" borderId="12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left" vertical="top" wrapText="1"/>
    </xf>
    <xf numFmtId="4" fontId="15" fillId="0" borderId="11" xfId="0" applyNumberFormat="1" applyFont="1" applyBorder="1" applyAlignment="1">
      <alignment vertical="top"/>
    </xf>
    <xf numFmtId="4" fontId="14" fillId="0" borderId="14" xfId="0" applyNumberFormat="1" applyFont="1" applyFill="1" applyBorder="1" applyAlignment="1">
      <alignment vertical="top"/>
    </xf>
    <xf numFmtId="4" fontId="14" fillId="0" borderId="13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vertical="top"/>
    </xf>
    <xf numFmtId="4" fontId="14" fillId="0" borderId="10" xfId="0" applyNumberFormat="1" applyFont="1" applyFill="1" applyBorder="1" applyAlignment="1">
      <alignment vertical="top" wrapText="1"/>
    </xf>
    <xf numFmtId="4" fontId="15" fillId="0" borderId="15" xfId="0" applyNumberFormat="1" applyFont="1" applyBorder="1" applyAlignment="1">
      <alignment vertical="top"/>
    </xf>
    <xf numFmtId="4" fontId="14" fillId="0" borderId="13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vertical="center" wrapText="1"/>
    </xf>
    <xf numFmtId="4" fontId="16" fillId="34" borderId="11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top"/>
    </xf>
    <xf numFmtId="4" fontId="15" fillId="33" borderId="10" xfId="0" applyNumberFormat="1" applyFont="1" applyFill="1" applyBorder="1" applyAlignment="1">
      <alignment horizontal="center" vertical="top"/>
    </xf>
    <xf numFmtId="4" fontId="15" fillId="33" borderId="10" xfId="0" applyNumberFormat="1" applyFont="1" applyFill="1" applyBorder="1" applyAlignment="1">
      <alignment vertical="top" wrapText="1"/>
    </xf>
    <xf numFmtId="4" fontId="14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vertical="top" wrapText="1"/>
    </xf>
    <xf numFmtId="4" fontId="3" fillId="0" borderId="10" xfId="6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4" fontId="5" fillId="34" borderId="16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right" vertical="center" wrapText="1"/>
    </xf>
    <xf numFmtId="0" fontId="16" fillId="34" borderId="11" xfId="0" applyFont="1" applyFill="1" applyBorder="1" applyAlignment="1">
      <alignment horizontal="left" vertical="top" wrapText="1"/>
    </xf>
    <xf numFmtId="0" fontId="16" fillId="34" borderId="16" xfId="0" applyFont="1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 horizontal="left" vertical="top"/>
    </xf>
    <xf numFmtId="4" fontId="16" fillId="34" borderId="16" xfId="0" applyNumberFormat="1" applyFont="1" applyFill="1" applyBorder="1" applyAlignment="1">
      <alignment horizontal="left" vertical="top"/>
    </xf>
    <xf numFmtId="4" fontId="16" fillId="34" borderId="11" xfId="0" applyNumberFormat="1" applyFont="1" applyFill="1" applyBorder="1" applyAlignment="1">
      <alignment horizontal="left" vertical="top" wrapText="1"/>
    </xf>
    <xf numFmtId="4" fontId="16" fillId="34" borderId="16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9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top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left" vertical="top" wrapText="1"/>
      <protection/>
    </xf>
    <xf numFmtId="4" fontId="20" fillId="0" borderId="11" xfId="0" applyNumberFormat="1" applyFont="1" applyFill="1" applyBorder="1" applyAlignment="1">
      <alignment vertical="top" wrapText="1"/>
    </xf>
    <xf numFmtId="4" fontId="5" fillId="34" borderId="11" xfId="0" applyNumberFormat="1" applyFont="1" applyFill="1" applyBorder="1" applyAlignment="1">
      <alignment horizontal="left" vertical="top"/>
    </xf>
    <xf numFmtId="4" fontId="3" fillId="0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D16" sqref="D16:F16"/>
    </sheetView>
  </sheetViews>
  <sheetFormatPr defaultColWidth="9.140625" defaultRowHeight="12.75"/>
  <cols>
    <col min="1" max="16384" width="9.140625" style="12" customWidth="1"/>
  </cols>
  <sheetData>
    <row r="1" spans="1:2" ht="18.75">
      <c r="A1" s="99"/>
      <c r="B1" s="99"/>
    </row>
    <row r="10" spans="1:9" ht="23.25">
      <c r="A10" s="100" t="s">
        <v>24</v>
      </c>
      <c r="B10" s="100"/>
      <c r="C10" s="100"/>
      <c r="D10" s="100"/>
      <c r="E10" s="100"/>
      <c r="F10" s="100"/>
      <c r="G10" s="100"/>
      <c r="H10" s="100"/>
      <c r="I10" s="100"/>
    </row>
    <row r="11" spans="1:9" ht="23.25">
      <c r="A11" s="100" t="s">
        <v>14</v>
      </c>
      <c r="B11" s="100"/>
      <c r="C11" s="100"/>
      <c r="D11" s="100"/>
      <c r="E11" s="100"/>
      <c r="F11" s="100"/>
      <c r="G11" s="100"/>
      <c r="H11" s="100"/>
      <c r="I11" s="100"/>
    </row>
    <row r="13" spans="1:9" ht="27" customHeight="1">
      <c r="A13" s="101" t="s">
        <v>15</v>
      </c>
      <c r="B13" s="101"/>
      <c r="C13" s="101"/>
      <c r="D13" s="101"/>
      <c r="E13" s="101"/>
      <c r="F13" s="101"/>
      <c r="G13" s="101"/>
      <c r="H13" s="101"/>
      <c r="I13" s="101"/>
    </row>
    <row r="14" spans="1:9" ht="27" customHeight="1">
      <c r="A14" s="101" t="s">
        <v>16</v>
      </c>
      <c r="B14" s="101"/>
      <c r="C14" s="101"/>
      <c r="D14" s="101"/>
      <c r="E14" s="101"/>
      <c r="F14" s="101"/>
      <c r="G14" s="101"/>
      <c r="H14" s="101"/>
      <c r="I14" s="101"/>
    </row>
    <row r="15" spans="1:9" ht="61.5" customHeight="1">
      <c r="A15" s="102" t="s">
        <v>43</v>
      </c>
      <c r="B15" s="102"/>
      <c r="C15" s="102"/>
      <c r="D15" s="102"/>
      <c r="E15" s="102"/>
      <c r="F15" s="102"/>
      <c r="G15" s="102"/>
      <c r="H15" s="102"/>
      <c r="I15" s="102"/>
    </row>
    <row r="16" spans="4:6" ht="19.5">
      <c r="D16" s="103" t="s">
        <v>56</v>
      </c>
      <c r="E16" s="104"/>
      <c r="F16" s="104"/>
    </row>
    <row r="46" spans="1:9" ht="16.5">
      <c r="A46" s="98" t="s">
        <v>17</v>
      </c>
      <c r="B46" s="98"/>
      <c r="C46" s="98"/>
      <c r="D46" s="98"/>
      <c r="E46" s="98"/>
      <c r="F46" s="98"/>
      <c r="G46" s="98"/>
      <c r="H46" s="98"/>
      <c r="I46" s="98"/>
    </row>
    <row r="47" spans="1:9" ht="16.5">
      <c r="A47" s="98" t="s">
        <v>50</v>
      </c>
      <c r="B47" s="98"/>
      <c r="C47" s="98"/>
      <c r="D47" s="98"/>
      <c r="E47" s="98"/>
      <c r="F47" s="98"/>
      <c r="G47" s="98"/>
      <c r="H47" s="98"/>
      <c r="I47" s="98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6"/>
  <sheetViews>
    <sheetView showGridLines="0" tabSelected="1" view="pageBreakPreview" zoomScale="62" zoomScaleNormal="64" zoomScaleSheetLayoutView="62" zoomScalePageLayoutView="0" workbookViewId="0" topLeftCell="B4">
      <pane xSplit="7" ySplit="8" topLeftCell="I30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AI35" sqref="AI35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50" customWidth="1"/>
    <col min="4" max="4" width="13.57421875" style="50" customWidth="1"/>
    <col min="5" max="5" width="14.421875" style="50" customWidth="1"/>
    <col min="6" max="6" width="13.7109375" style="50" customWidth="1"/>
    <col min="7" max="7" width="14.421875" style="50" customWidth="1"/>
    <col min="8" max="8" width="12.421875" style="50" customWidth="1"/>
    <col min="9" max="9" width="11.140625" style="50" customWidth="1"/>
    <col min="10" max="10" width="11.8515625" style="53" customWidth="1"/>
    <col min="11" max="11" width="11.28125" style="53" customWidth="1"/>
    <col min="12" max="13" width="13.421875" style="53" customWidth="1"/>
    <col min="14" max="14" width="11.421875" style="53" customWidth="1"/>
    <col min="15" max="15" width="13.57421875" style="53" customWidth="1"/>
    <col min="16" max="17" width="11.140625" style="53" customWidth="1"/>
    <col min="18" max="18" width="11.57421875" style="53" customWidth="1"/>
    <col min="19" max="19" width="10.140625" style="53" customWidth="1"/>
    <col min="20" max="20" width="11.421875" style="53" customWidth="1"/>
    <col min="21" max="21" width="12.00390625" style="53" customWidth="1"/>
    <col min="22" max="22" width="11.421875" style="53" customWidth="1"/>
    <col min="23" max="23" width="11.28125" style="53" customWidth="1"/>
    <col min="24" max="25" width="11.00390625" style="53" customWidth="1"/>
    <col min="26" max="27" width="12.8515625" style="53" customWidth="1"/>
    <col min="28" max="29" width="11.57421875" style="53" customWidth="1"/>
    <col min="30" max="30" width="11.8515625" style="53" customWidth="1"/>
    <col min="31" max="31" width="12.8515625" style="53" customWidth="1"/>
    <col min="32" max="32" width="12.140625" style="53" customWidth="1"/>
    <col min="33" max="33" width="37.28125" style="3" customWidth="1"/>
    <col min="34" max="34" width="16.8515625" style="89" customWidth="1"/>
    <col min="35" max="35" width="15.421875" style="89" customWidth="1"/>
    <col min="36" max="36" width="17.28125" style="89" customWidth="1"/>
    <col min="37" max="37" width="9.140625" style="9" customWidth="1"/>
    <col min="38" max="38" width="16.57421875" style="9" customWidth="1"/>
    <col min="39" max="181" width="9.140625" style="9" customWidth="1"/>
    <col min="182" max="16384" width="9.140625" style="1" customWidth="1"/>
  </cols>
  <sheetData>
    <row r="1" spans="2:21" ht="28.5" customHeight="1" hidden="1">
      <c r="B1" s="13"/>
      <c r="J1" s="51"/>
      <c r="K1" s="51"/>
      <c r="L1" s="52"/>
      <c r="M1" s="52"/>
      <c r="R1" s="54"/>
      <c r="S1" s="54"/>
      <c r="T1" s="54"/>
      <c r="U1" s="54"/>
    </row>
    <row r="2" spans="2:21" ht="40.5" customHeight="1" hidden="1">
      <c r="B2" s="11"/>
      <c r="R2" s="114"/>
      <c r="S2" s="114"/>
      <c r="T2" s="114"/>
      <c r="U2" s="55"/>
    </row>
    <row r="3" spans="2:21" ht="36.75" customHeight="1" hidden="1">
      <c r="B3" s="11"/>
      <c r="R3" s="114"/>
      <c r="S3" s="114"/>
      <c r="T3" s="114"/>
      <c r="U3" s="55"/>
    </row>
    <row r="4" spans="2:33" ht="2.25" customHeight="1">
      <c r="B4" s="11"/>
      <c r="R4" s="55"/>
      <c r="S4" s="55"/>
      <c r="T4" s="55"/>
      <c r="U4" s="55"/>
      <c r="Z4" s="121"/>
      <c r="AA4" s="121"/>
      <c r="AB4" s="121"/>
      <c r="AC4" s="121"/>
      <c r="AD4" s="121"/>
      <c r="AE4" s="121"/>
      <c r="AF4" s="121"/>
      <c r="AG4" s="34"/>
    </row>
    <row r="5" spans="2:181" s="4" customFormat="1" ht="39.75" customHeight="1" hidden="1">
      <c r="B5" s="20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106"/>
      <c r="AA5" s="106"/>
      <c r="AB5" s="106"/>
      <c r="AC5" s="106"/>
      <c r="AD5" s="106"/>
      <c r="AE5" s="106"/>
      <c r="AF5" s="106"/>
      <c r="AG5" s="35"/>
      <c r="AH5" s="139"/>
      <c r="AI5" s="139"/>
      <c r="AJ5" s="139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</row>
    <row r="6" spans="2:181" s="4" customFormat="1" ht="44.25" customHeight="1" hidden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35"/>
      <c r="AH6" s="139"/>
      <c r="AI6" s="139"/>
      <c r="AJ6" s="139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</row>
    <row r="7" spans="2:181" s="4" customFormat="1" ht="70.5" customHeight="1">
      <c r="B7" s="123" t="s">
        <v>42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36"/>
      <c r="AH7" s="139"/>
      <c r="AI7" s="139"/>
      <c r="AJ7" s="139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</row>
    <row r="8" spans="2:181" s="5" customFormat="1" ht="18.75" customHeight="1">
      <c r="B8" s="125" t="s">
        <v>28</v>
      </c>
      <c r="C8" s="124" t="s">
        <v>47</v>
      </c>
      <c r="D8" s="115" t="s">
        <v>51</v>
      </c>
      <c r="E8" s="115" t="s">
        <v>52</v>
      </c>
      <c r="F8" s="115" t="s">
        <v>53</v>
      </c>
      <c r="G8" s="110" t="s">
        <v>37</v>
      </c>
      <c r="H8" s="111"/>
      <c r="I8" s="110" t="s">
        <v>0</v>
      </c>
      <c r="J8" s="111"/>
      <c r="K8" s="110" t="s">
        <v>1</v>
      </c>
      <c r="L8" s="111"/>
      <c r="M8" s="110" t="s">
        <v>2</v>
      </c>
      <c r="N8" s="111"/>
      <c r="O8" s="110" t="s">
        <v>3</v>
      </c>
      <c r="P8" s="111"/>
      <c r="Q8" s="110" t="s">
        <v>4</v>
      </c>
      <c r="R8" s="111"/>
      <c r="S8" s="110" t="s">
        <v>5</v>
      </c>
      <c r="T8" s="111"/>
      <c r="U8" s="110" t="s">
        <v>6</v>
      </c>
      <c r="V8" s="111"/>
      <c r="W8" s="110" t="s">
        <v>7</v>
      </c>
      <c r="X8" s="111"/>
      <c r="Y8" s="110" t="s">
        <v>8</v>
      </c>
      <c r="Z8" s="111"/>
      <c r="AA8" s="110" t="s">
        <v>9</v>
      </c>
      <c r="AB8" s="111"/>
      <c r="AC8" s="110" t="s">
        <v>10</v>
      </c>
      <c r="AD8" s="111"/>
      <c r="AE8" s="124" t="s">
        <v>11</v>
      </c>
      <c r="AF8" s="124"/>
      <c r="AG8" s="126" t="s">
        <v>44</v>
      </c>
      <c r="AH8" s="140"/>
      <c r="AI8" s="140"/>
      <c r="AJ8" s="140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</row>
    <row r="9" spans="2:181" s="6" customFormat="1" ht="84" customHeight="1">
      <c r="B9" s="125"/>
      <c r="C9" s="124"/>
      <c r="D9" s="116"/>
      <c r="E9" s="116"/>
      <c r="F9" s="116"/>
      <c r="G9" s="57" t="s">
        <v>38</v>
      </c>
      <c r="H9" s="57" t="s">
        <v>39</v>
      </c>
      <c r="I9" s="57" t="s">
        <v>12</v>
      </c>
      <c r="J9" s="57" t="s">
        <v>40</v>
      </c>
      <c r="K9" s="57" t="s">
        <v>12</v>
      </c>
      <c r="L9" s="57" t="s">
        <v>40</v>
      </c>
      <c r="M9" s="57" t="s">
        <v>12</v>
      </c>
      <c r="N9" s="57" t="s">
        <v>40</v>
      </c>
      <c r="O9" s="57" t="s">
        <v>12</v>
      </c>
      <c r="P9" s="57" t="s">
        <v>40</v>
      </c>
      <c r="Q9" s="57" t="s">
        <v>12</v>
      </c>
      <c r="R9" s="57" t="s">
        <v>40</v>
      </c>
      <c r="S9" s="57" t="s">
        <v>12</v>
      </c>
      <c r="T9" s="57" t="s">
        <v>40</v>
      </c>
      <c r="U9" s="57" t="s">
        <v>12</v>
      </c>
      <c r="V9" s="57" t="s">
        <v>40</v>
      </c>
      <c r="W9" s="57" t="s">
        <v>12</v>
      </c>
      <c r="X9" s="57" t="s">
        <v>40</v>
      </c>
      <c r="Y9" s="57" t="s">
        <v>12</v>
      </c>
      <c r="Z9" s="57" t="s">
        <v>40</v>
      </c>
      <c r="AA9" s="57" t="s">
        <v>12</v>
      </c>
      <c r="AB9" s="57" t="s">
        <v>40</v>
      </c>
      <c r="AC9" s="57" t="s">
        <v>12</v>
      </c>
      <c r="AD9" s="57" t="s">
        <v>40</v>
      </c>
      <c r="AE9" s="57" t="s">
        <v>12</v>
      </c>
      <c r="AF9" s="57" t="s">
        <v>40</v>
      </c>
      <c r="AG9" s="127"/>
      <c r="AH9" s="141"/>
      <c r="AI9" s="141"/>
      <c r="AJ9" s="141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</row>
    <row r="10" spans="2:181" s="8" customFormat="1" ht="24.75" customHeight="1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  <c r="AC10" s="7">
        <v>28</v>
      </c>
      <c r="AD10" s="7">
        <v>29</v>
      </c>
      <c r="AE10" s="7">
        <v>30</v>
      </c>
      <c r="AF10" s="7">
        <v>31</v>
      </c>
      <c r="AG10" s="128">
        <v>32</v>
      </c>
      <c r="AH10" s="89"/>
      <c r="AI10" s="89"/>
      <c r="AJ10" s="8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</row>
    <row r="11" spans="1:36" s="14" customFormat="1" ht="26.25" customHeight="1">
      <c r="A11" s="16"/>
      <c r="B11" s="107" t="s">
        <v>18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29"/>
      <c r="AH11" s="65"/>
      <c r="AI11" s="65"/>
      <c r="AJ11" s="65"/>
    </row>
    <row r="12" spans="1:36" s="10" customFormat="1" ht="37.5" customHeight="1">
      <c r="A12" s="66" t="s">
        <v>19</v>
      </c>
      <c r="B12" s="67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7">
        <v>0</v>
      </c>
      <c r="M12" s="23">
        <v>0</v>
      </c>
      <c r="N12" s="27">
        <v>0</v>
      </c>
      <c r="O12" s="23">
        <v>0</v>
      </c>
      <c r="P12" s="27">
        <v>0</v>
      </c>
      <c r="Q12" s="23">
        <v>0</v>
      </c>
      <c r="R12" s="24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4">
        <v>0</v>
      </c>
      <c r="AF12" s="24">
        <v>0</v>
      </c>
      <c r="AG12" s="130"/>
      <c r="AH12" s="49"/>
      <c r="AI12" s="49"/>
      <c r="AJ12" s="49"/>
    </row>
    <row r="13" spans="1:36" s="10" customFormat="1" ht="15.75">
      <c r="A13" s="68"/>
      <c r="B13" s="69" t="s">
        <v>26</v>
      </c>
      <c r="C13" s="22">
        <f>C14+C15</f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7">
        <v>0</v>
      </c>
      <c r="O13" s="29">
        <v>0</v>
      </c>
      <c r="P13" s="27">
        <v>0</v>
      </c>
      <c r="Q13" s="29">
        <v>0</v>
      </c>
      <c r="R13" s="24">
        <v>0</v>
      </c>
      <c r="S13" s="29">
        <v>0</v>
      </c>
      <c r="T13" s="23">
        <v>0</v>
      </c>
      <c r="U13" s="29">
        <v>0</v>
      </c>
      <c r="V13" s="23">
        <v>0</v>
      </c>
      <c r="W13" s="29">
        <v>0</v>
      </c>
      <c r="X13" s="23">
        <v>0</v>
      </c>
      <c r="Y13" s="29">
        <v>0</v>
      </c>
      <c r="Z13" s="23">
        <v>0</v>
      </c>
      <c r="AA13" s="29">
        <v>0</v>
      </c>
      <c r="AB13" s="23">
        <v>0</v>
      </c>
      <c r="AC13" s="29">
        <v>0</v>
      </c>
      <c r="AD13" s="23">
        <v>0</v>
      </c>
      <c r="AE13" s="29">
        <v>0</v>
      </c>
      <c r="AF13" s="24">
        <v>0</v>
      </c>
      <c r="AG13" s="131"/>
      <c r="AH13" s="49"/>
      <c r="AI13" s="49"/>
      <c r="AJ13" s="49"/>
    </row>
    <row r="14" spans="1:36" s="10" customFormat="1" ht="15.75">
      <c r="A14" s="70"/>
      <c r="B14" s="71" t="s">
        <v>13</v>
      </c>
      <c r="C14" s="25">
        <f>C12</f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7">
        <v>0</v>
      </c>
      <c r="O14" s="23">
        <v>0</v>
      </c>
      <c r="P14" s="27">
        <v>0</v>
      </c>
      <c r="Q14" s="23">
        <v>0</v>
      </c>
      <c r="R14" s="24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4">
        <v>0</v>
      </c>
      <c r="AG14" s="132"/>
      <c r="AH14" s="49"/>
      <c r="AI14" s="49"/>
      <c r="AJ14" s="49"/>
    </row>
    <row r="15" spans="1:181" s="15" customFormat="1" ht="15.75">
      <c r="A15" s="72"/>
      <c r="B15" s="73" t="s">
        <v>25</v>
      </c>
      <c r="C15" s="26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7">
        <v>0</v>
      </c>
      <c r="O15" s="23">
        <v>0</v>
      </c>
      <c r="P15" s="27">
        <v>0</v>
      </c>
      <c r="Q15" s="23">
        <v>0</v>
      </c>
      <c r="R15" s="24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4">
        <v>0</v>
      </c>
      <c r="AG15" s="132"/>
      <c r="AH15" s="49"/>
      <c r="AI15" s="49"/>
      <c r="AJ15" s="4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</row>
    <row r="16" spans="1:36" s="10" customFormat="1" ht="24.75" customHeight="1">
      <c r="A16" s="117" t="s">
        <v>41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74"/>
      <c r="AH16" s="49"/>
      <c r="AI16" s="49"/>
      <c r="AJ16" s="49"/>
    </row>
    <row r="17" spans="1:181" s="15" customFormat="1" ht="48" customHeight="1">
      <c r="A17" s="75"/>
      <c r="B17" s="76" t="s">
        <v>30</v>
      </c>
      <c r="C17" s="24">
        <f>C18</f>
        <v>9267</v>
      </c>
      <c r="D17" s="23">
        <f>K17+M17+O17</f>
        <v>2528</v>
      </c>
      <c r="E17" s="23">
        <f>E18</f>
        <v>1313.854</v>
      </c>
      <c r="F17" s="23">
        <f>F18</f>
        <v>1009.649</v>
      </c>
      <c r="G17" s="23">
        <f>F17/C17*100</f>
        <v>10.895100895651236</v>
      </c>
      <c r="H17" s="23">
        <f>F17/D17*100</f>
        <v>39.938647151898735</v>
      </c>
      <c r="I17" s="23">
        <v>0</v>
      </c>
      <c r="J17" s="24">
        <v>0</v>
      </c>
      <c r="K17" s="58">
        <f>K18</f>
        <v>1009.649</v>
      </c>
      <c r="L17" s="24">
        <f>K17</f>
        <v>1009.649</v>
      </c>
      <c r="M17" s="24">
        <f>M18</f>
        <v>539.026</v>
      </c>
      <c r="N17" s="24">
        <f>N20</f>
        <v>0</v>
      </c>
      <c r="O17" s="24">
        <f>O18</f>
        <v>979.325</v>
      </c>
      <c r="P17" s="27">
        <v>0</v>
      </c>
      <c r="Q17" s="27">
        <f>Q18</f>
        <v>756</v>
      </c>
      <c r="R17" s="24">
        <v>0</v>
      </c>
      <c r="S17" s="24">
        <f>S19</f>
        <v>756</v>
      </c>
      <c r="T17" s="24">
        <v>0</v>
      </c>
      <c r="U17" s="24">
        <f>U18</f>
        <v>986</v>
      </c>
      <c r="V17" s="24">
        <f>V15</f>
        <v>0</v>
      </c>
      <c r="W17" s="24">
        <f>W18</f>
        <v>756</v>
      </c>
      <c r="X17" s="23">
        <v>0</v>
      </c>
      <c r="Y17" s="24">
        <f>Y19</f>
        <v>756</v>
      </c>
      <c r="Z17" s="23">
        <v>0</v>
      </c>
      <c r="AA17" s="24">
        <f>AA18</f>
        <v>986</v>
      </c>
      <c r="AB17" s="23">
        <v>0</v>
      </c>
      <c r="AC17" s="24">
        <f>AC18</f>
        <v>756</v>
      </c>
      <c r="AD17" s="23">
        <v>0</v>
      </c>
      <c r="AE17" s="24">
        <f>AE19+AE20</f>
        <v>987</v>
      </c>
      <c r="AF17" s="21">
        <v>0</v>
      </c>
      <c r="AG17" s="41"/>
      <c r="AH17" s="49"/>
      <c r="AI17" s="49"/>
      <c r="AJ17" s="49"/>
      <c r="AK17" s="10"/>
      <c r="AL17" s="47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</row>
    <row r="18" spans="1:181" s="15" customFormat="1" ht="21.75" customHeight="1">
      <c r="A18" s="75"/>
      <c r="B18" s="77" t="s">
        <v>26</v>
      </c>
      <c r="C18" s="30">
        <f>C19+C20</f>
        <v>9267</v>
      </c>
      <c r="D18" s="29">
        <f>D19+D20</f>
        <v>2528</v>
      </c>
      <c r="E18" s="29">
        <f>E20+E19</f>
        <v>1313.854</v>
      </c>
      <c r="F18" s="29">
        <f>F20+F19</f>
        <v>1009.649</v>
      </c>
      <c r="G18" s="23">
        <f>F18/C18*100</f>
        <v>10.895100895651236</v>
      </c>
      <c r="H18" s="23">
        <f aca="true" t="shared" si="0" ref="H18:H28">F18/D18*100</f>
        <v>39.938647151898735</v>
      </c>
      <c r="I18" s="29">
        <v>0</v>
      </c>
      <c r="J18" s="30">
        <v>0</v>
      </c>
      <c r="K18" s="30">
        <f>K19+K20</f>
        <v>1009.649</v>
      </c>
      <c r="L18" s="24">
        <f>K18</f>
        <v>1009.649</v>
      </c>
      <c r="M18" s="30">
        <f>M19</f>
        <v>539.026</v>
      </c>
      <c r="N18" s="24">
        <f>N21</f>
        <v>0</v>
      </c>
      <c r="O18" s="30">
        <f>O19+O20</f>
        <v>979.325</v>
      </c>
      <c r="P18" s="27">
        <f>P17</f>
        <v>0</v>
      </c>
      <c r="Q18" s="27">
        <f>Q19</f>
        <v>756</v>
      </c>
      <c r="R18" s="24">
        <v>0</v>
      </c>
      <c r="S18" s="30">
        <f>S17</f>
        <v>756</v>
      </c>
      <c r="T18" s="24">
        <v>0</v>
      </c>
      <c r="U18" s="30">
        <f>U19+U20</f>
        <v>986</v>
      </c>
      <c r="V18" s="24">
        <f>V16</f>
        <v>0</v>
      </c>
      <c r="W18" s="30">
        <f>W19</f>
        <v>756</v>
      </c>
      <c r="X18" s="23">
        <v>0</v>
      </c>
      <c r="Y18" s="24">
        <f>Y17</f>
        <v>756</v>
      </c>
      <c r="Z18" s="23">
        <v>0</v>
      </c>
      <c r="AA18" s="30">
        <f>AA19+AA20</f>
        <v>986</v>
      </c>
      <c r="AB18" s="23">
        <v>0</v>
      </c>
      <c r="AC18" s="24">
        <f>AC19</f>
        <v>756</v>
      </c>
      <c r="AD18" s="23">
        <v>0</v>
      </c>
      <c r="AE18" s="24">
        <f>AE17</f>
        <v>987</v>
      </c>
      <c r="AF18" s="21">
        <v>0</v>
      </c>
      <c r="AG18" s="133"/>
      <c r="AH18" s="49"/>
      <c r="AI18" s="49"/>
      <c r="AJ18" s="49"/>
      <c r="AK18" s="10"/>
      <c r="AL18" s="47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</row>
    <row r="19" spans="1:181" s="15" customFormat="1" ht="24" customHeight="1">
      <c r="A19" s="75"/>
      <c r="B19" s="76" t="s">
        <v>13</v>
      </c>
      <c r="C19" s="24">
        <f>C23+C27</f>
        <v>8317</v>
      </c>
      <c r="D19" s="23">
        <f>K19+M19+O19+I19</f>
        <v>2268</v>
      </c>
      <c r="E19" s="23">
        <f>E21</f>
        <v>1053.854</v>
      </c>
      <c r="F19" s="23">
        <f>J19+L19+N19+P19+R19+T19+V19+X19+Z19+AB19+AD19+AF19</f>
        <v>972.974</v>
      </c>
      <c r="G19" s="23">
        <f aca="true" t="shared" si="1" ref="G19:G28">F19/C19*100</f>
        <v>11.698617289888182</v>
      </c>
      <c r="H19" s="23">
        <f t="shared" si="0"/>
        <v>42.900088183421516</v>
      </c>
      <c r="I19" s="23">
        <v>0</v>
      </c>
      <c r="J19" s="24">
        <v>0</v>
      </c>
      <c r="K19" s="24">
        <v>972.974</v>
      </c>
      <c r="L19" s="24">
        <f>K19</f>
        <v>972.974</v>
      </c>
      <c r="M19" s="24">
        <v>539.026</v>
      </c>
      <c r="N19" s="24">
        <f>N22</f>
        <v>0</v>
      </c>
      <c r="O19" s="24">
        <v>756</v>
      </c>
      <c r="P19" s="27">
        <v>0</v>
      </c>
      <c r="Q19" s="24">
        <f>O19</f>
        <v>756</v>
      </c>
      <c r="R19" s="24">
        <v>0</v>
      </c>
      <c r="S19" s="24">
        <f>Q19</f>
        <v>756</v>
      </c>
      <c r="T19" s="24">
        <v>0</v>
      </c>
      <c r="U19" s="24">
        <f>S19</f>
        <v>756</v>
      </c>
      <c r="V19" s="24">
        <f>V17</f>
        <v>0</v>
      </c>
      <c r="W19" s="24">
        <f>U19</f>
        <v>756</v>
      </c>
      <c r="X19" s="23">
        <v>0</v>
      </c>
      <c r="Y19" s="24">
        <f>W19</f>
        <v>756</v>
      </c>
      <c r="Z19" s="23">
        <v>0</v>
      </c>
      <c r="AA19" s="24">
        <f>Y19</f>
        <v>756</v>
      </c>
      <c r="AB19" s="23">
        <v>0</v>
      </c>
      <c r="AC19" s="24">
        <f>AA19</f>
        <v>756</v>
      </c>
      <c r="AD19" s="23">
        <v>0</v>
      </c>
      <c r="AE19" s="24">
        <v>757</v>
      </c>
      <c r="AF19" s="24">
        <v>0</v>
      </c>
      <c r="AG19" s="130"/>
      <c r="AH19" s="49"/>
      <c r="AI19" s="49"/>
      <c r="AJ19" s="49"/>
      <c r="AK19" s="10"/>
      <c r="AL19" s="47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</row>
    <row r="20" spans="1:181" s="15" customFormat="1" ht="20.25" customHeight="1">
      <c r="A20" s="75"/>
      <c r="B20" s="76" t="s">
        <v>25</v>
      </c>
      <c r="C20" s="24">
        <v>950</v>
      </c>
      <c r="D20" s="23">
        <f>K20+O20+I20+M20</f>
        <v>260</v>
      </c>
      <c r="E20" s="23">
        <f>D20</f>
        <v>260</v>
      </c>
      <c r="F20" s="23">
        <f>J20+L20+N20+P20+R20+T20+V20+X20+Z20+AB20+AD20+AF20</f>
        <v>36.675</v>
      </c>
      <c r="G20" s="23">
        <f>F20/C20*100</f>
        <v>3.8605263157894734</v>
      </c>
      <c r="H20" s="23">
        <f t="shared" si="0"/>
        <v>14.10576923076923</v>
      </c>
      <c r="I20" s="23">
        <v>0</v>
      </c>
      <c r="J20" s="24">
        <v>0</v>
      </c>
      <c r="K20" s="24">
        <v>36.675</v>
      </c>
      <c r="L20" s="24">
        <f>K20</f>
        <v>36.675</v>
      </c>
      <c r="M20" s="24">
        <v>0</v>
      </c>
      <c r="N20" s="24">
        <f aca="true" t="shared" si="2" ref="N20:N28">M20</f>
        <v>0</v>
      </c>
      <c r="O20" s="24">
        <f>O25</f>
        <v>223.325</v>
      </c>
      <c r="P20" s="27">
        <v>0</v>
      </c>
      <c r="Q20" s="24">
        <v>0</v>
      </c>
      <c r="R20" s="24">
        <v>0</v>
      </c>
      <c r="S20" s="24">
        <v>0</v>
      </c>
      <c r="T20" s="24">
        <v>0</v>
      </c>
      <c r="U20" s="24">
        <f>U28</f>
        <v>230</v>
      </c>
      <c r="V20" s="24">
        <f>V18</f>
        <v>0</v>
      </c>
      <c r="W20" s="24">
        <v>0</v>
      </c>
      <c r="X20" s="24">
        <v>0</v>
      </c>
      <c r="Y20" s="24">
        <v>0</v>
      </c>
      <c r="Z20" s="24">
        <f aca="true" t="shared" si="3" ref="Z20:Z28">Y20</f>
        <v>0</v>
      </c>
      <c r="AA20" s="24">
        <f>AA28</f>
        <v>230</v>
      </c>
      <c r="AB20" s="23">
        <v>0</v>
      </c>
      <c r="AC20" s="24">
        <v>0</v>
      </c>
      <c r="AD20" s="23">
        <v>0</v>
      </c>
      <c r="AE20" s="24">
        <f>AE25</f>
        <v>230</v>
      </c>
      <c r="AF20" s="21">
        <v>0</v>
      </c>
      <c r="AG20" s="130"/>
      <c r="AH20" s="49"/>
      <c r="AI20" s="49"/>
      <c r="AJ20" s="49"/>
      <c r="AK20" s="10"/>
      <c r="AL20" s="47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</row>
    <row r="21" spans="1:181" s="15" customFormat="1" ht="97.5" customHeight="1">
      <c r="A21" s="75"/>
      <c r="B21" s="67" t="s">
        <v>31</v>
      </c>
      <c r="C21" s="24">
        <f>C22</f>
        <v>8317</v>
      </c>
      <c r="D21" s="23">
        <f>D19</f>
        <v>2268</v>
      </c>
      <c r="E21" s="23">
        <v>1053.854</v>
      </c>
      <c r="F21" s="23">
        <f>F22</f>
        <v>972.974</v>
      </c>
      <c r="G21" s="23">
        <f>F21/C21*100</f>
        <v>11.698617289888182</v>
      </c>
      <c r="H21" s="23">
        <f t="shared" si="0"/>
        <v>42.900088183421516</v>
      </c>
      <c r="I21" s="23">
        <v>0</v>
      </c>
      <c r="J21" s="24">
        <v>0</v>
      </c>
      <c r="K21" s="24">
        <f>K19</f>
        <v>972.974</v>
      </c>
      <c r="L21" s="24">
        <f>L19</f>
        <v>972.974</v>
      </c>
      <c r="M21" s="24">
        <f>M19</f>
        <v>539.026</v>
      </c>
      <c r="N21" s="24">
        <f>N24</f>
        <v>0</v>
      </c>
      <c r="O21" s="24">
        <f>O19</f>
        <v>756</v>
      </c>
      <c r="P21" s="27">
        <f>P19</f>
        <v>0</v>
      </c>
      <c r="Q21" s="24">
        <f>Q19</f>
        <v>756</v>
      </c>
      <c r="R21" s="30">
        <f>R19</f>
        <v>0</v>
      </c>
      <c r="S21" s="24">
        <f>S17</f>
        <v>756</v>
      </c>
      <c r="T21" s="24">
        <v>0</v>
      </c>
      <c r="U21" s="24">
        <f>U19</f>
        <v>756</v>
      </c>
      <c r="V21" s="24">
        <f>V19</f>
        <v>0</v>
      </c>
      <c r="W21" s="24">
        <f>W19</f>
        <v>756</v>
      </c>
      <c r="X21" s="23">
        <v>0</v>
      </c>
      <c r="Y21" s="24">
        <f>Y19</f>
        <v>756</v>
      </c>
      <c r="Z21" s="23">
        <v>0</v>
      </c>
      <c r="AA21" s="24">
        <f>AA19</f>
        <v>756</v>
      </c>
      <c r="AB21" s="23">
        <v>0</v>
      </c>
      <c r="AC21" s="24">
        <f>AC19</f>
        <v>756</v>
      </c>
      <c r="AD21" s="24">
        <f>AD17</f>
        <v>0</v>
      </c>
      <c r="AE21" s="24">
        <f>AE19</f>
        <v>757</v>
      </c>
      <c r="AF21" s="24">
        <v>0</v>
      </c>
      <c r="AG21" s="134" t="s">
        <v>54</v>
      </c>
      <c r="AH21" s="49"/>
      <c r="AI21" s="49"/>
      <c r="AJ21" s="49"/>
      <c r="AK21" s="10"/>
      <c r="AL21" s="47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</row>
    <row r="22" spans="1:181" s="15" customFormat="1" ht="16.5" customHeight="1">
      <c r="A22" s="75"/>
      <c r="B22" s="77" t="s">
        <v>26</v>
      </c>
      <c r="C22" s="30">
        <f>C23</f>
        <v>8317</v>
      </c>
      <c r="D22" s="29">
        <f>D23</f>
        <v>2268</v>
      </c>
      <c r="E22" s="30">
        <f>E21</f>
        <v>1053.854</v>
      </c>
      <c r="F22" s="30">
        <f>F23+F24</f>
        <v>972.974</v>
      </c>
      <c r="G22" s="23">
        <f t="shared" si="1"/>
        <v>11.698617289888182</v>
      </c>
      <c r="H22" s="23">
        <f t="shared" si="0"/>
        <v>42.900088183421516</v>
      </c>
      <c r="I22" s="29">
        <v>0</v>
      </c>
      <c r="J22" s="30">
        <v>0</v>
      </c>
      <c r="K22" s="30">
        <f>K21</f>
        <v>972.974</v>
      </c>
      <c r="L22" s="30">
        <f>L21</f>
        <v>972.974</v>
      </c>
      <c r="M22" s="30">
        <f>M23</f>
        <v>539.026</v>
      </c>
      <c r="N22" s="24">
        <f>N25</f>
        <v>0</v>
      </c>
      <c r="O22" s="30">
        <f>O21</f>
        <v>756</v>
      </c>
      <c r="P22" s="27">
        <f>P21</f>
        <v>0</v>
      </c>
      <c r="Q22" s="30">
        <f>Q21</f>
        <v>756</v>
      </c>
      <c r="R22" s="30">
        <f>R21</f>
        <v>0</v>
      </c>
      <c r="S22" s="30">
        <f>S17</f>
        <v>756</v>
      </c>
      <c r="T22" s="24">
        <v>0</v>
      </c>
      <c r="U22" s="30">
        <f>U21</f>
        <v>756</v>
      </c>
      <c r="V22" s="30">
        <f>V19</f>
        <v>0</v>
      </c>
      <c r="W22" s="30">
        <f>W21</f>
        <v>756</v>
      </c>
      <c r="X22" s="23">
        <v>0</v>
      </c>
      <c r="Y22" s="24">
        <f>Y21</f>
        <v>756</v>
      </c>
      <c r="Z22" s="23">
        <v>0</v>
      </c>
      <c r="AA22" s="24">
        <f>AA21</f>
        <v>756</v>
      </c>
      <c r="AB22" s="24">
        <f>AB21</f>
        <v>0</v>
      </c>
      <c r="AC22" s="30">
        <f>AC19</f>
        <v>756</v>
      </c>
      <c r="AD22" s="30">
        <f>AD21</f>
        <v>0</v>
      </c>
      <c r="AE22" s="24">
        <f>AE21</f>
        <v>757</v>
      </c>
      <c r="AF22" s="24">
        <f>AF21</f>
        <v>0</v>
      </c>
      <c r="AG22" s="133"/>
      <c r="AH22" s="49"/>
      <c r="AI22" s="49"/>
      <c r="AJ22" s="49"/>
      <c r="AK22" s="10"/>
      <c r="AL22" s="47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</row>
    <row r="23" spans="1:181" s="15" customFormat="1" ht="18.75" customHeight="1">
      <c r="A23" s="75"/>
      <c r="B23" s="76" t="s">
        <v>13</v>
      </c>
      <c r="C23" s="24">
        <f>I23+K23+M23+O23+Q23+S23+U23+W23+Y23+AA23+AC23+AE23</f>
        <v>8317</v>
      </c>
      <c r="D23" s="59">
        <f>K23+M23+O23+I23</f>
        <v>2268</v>
      </c>
      <c r="E23" s="59">
        <f>E22</f>
        <v>1053.854</v>
      </c>
      <c r="F23" s="23">
        <f>J23+L23+N23+P23+R23+T23+V23+X23+Z23+AB23+AD23+AF23</f>
        <v>972.974</v>
      </c>
      <c r="G23" s="23">
        <f t="shared" si="1"/>
        <v>11.698617289888182</v>
      </c>
      <c r="H23" s="23">
        <f t="shared" si="0"/>
        <v>42.900088183421516</v>
      </c>
      <c r="I23" s="23">
        <v>0</v>
      </c>
      <c r="J23" s="24">
        <v>0</v>
      </c>
      <c r="K23" s="24">
        <f>K21</f>
        <v>972.974</v>
      </c>
      <c r="L23" s="24">
        <f>L21</f>
        <v>972.974</v>
      </c>
      <c r="M23" s="24">
        <f>M21</f>
        <v>539.026</v>
      </c>
      <c r="N23" s="24">
        <f>N26</f>
        <v>0</v>
      </c>
      <c r="O23" s="24">
        <f>O22</f>
        <v>756</v>
      </c>
      <c r="P23" s="27">
        <f>P22</f>
        <v>0</v>
      </c>
      <c r="Q23" s="24">
        <f>Q21</f>
        <v>756</v>
      </c>
      <c r="R23" s="24">
        <f>R21</f>
        <v>0</v>
      </c>
      <c r="S23" s="24">
        <f>S17</f>
        <v>756</v>
      </c>
      <c r="T23" s="24">
        <v>0</v>
      </c>
      <c r="U23" s="24">
        <f>U22</f>
        <v>756</v>
      </c>
      <c r="V23" s="24">
        <f>V19</f>
        <v>0</v>
      </c>
      <c r="W23" s="24">
        <f>W22</f>
        <v>756</v>
      </c>
      <c r="X23" s="23">
        <v>0</v>
      </c>
      <c r="Y23" s="24">
        <f>Y21</f>
        <v>756</v>
      </c>
      <c r="Z23" s="23">
        <v>0</v>
      </c>
      <c r="AA23" s="24">
        <f>AA21</f>
        <v>756</v>
      </c>
      <c r="AB23" s="24">
        <f>AB21</f>
        <v>0</v>
      </c>
      <c r="AC23" s="24">
        <f>AC22</f>
        <v>756</v>
      </c>
      <c r="AD23" s="24">
        <f>AD21</f>
        <v>0</v>
      </c>
      <c r="AE23" s="24">
        <f>AE21</f>
        <v>757</v>
      </c>
      <c r="AF23" s="24">
        <v>0</v>
      </c>
      <c r="AG23" s="130"/>
      <c r="AH23" s="49"/>
      <c r="AI23" s="49"/>
      <c r="AJ23" s="49"/>
      <c r="AK23" s="10"/>
      <c r="AL23" s="47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</row>
    <row r="24" spans="1:181" s="15" customFormat="1" ht="16.5" customHeight="1">
      <c r="A24" s="75"/>
      <c r="B24" s="76" t="s">
        <v>25</v>
      </c>
      <c r="C24" s="24">
        <v>0</v>
      </c>
      <c r="D24" s="23">
        <f>I24+K24+M24+O24+Q24+S24+U24+W24+Y24+AA24+AC24+AE24</f>
        <v>0</v>
      </c>
      <c r="E24" s="23">
        <v>0</v>
      </c>
      <c r="F24" s="23">
        <f>C24</f>
        <v>0</v>
      </c>
      <c r="G24" s="23" t="e">
        <f t="shared" si="1"/>
        <v>#DIV/0!</v>
      </c>
      <c r="H24" s="23" t="e">
        <f t="shared" si="0"/>
        <v>#DIV/0!</v>
      </c>
      <c r="I24" s="23">
        <v>0</v>
      </c>
      <c r="J24" s="24">
        <v>0</v>
      </c>
      <c r="K24" s="24">
        <v>0</v>
      </c>
      <c r="L24" s="29">
        <v>0</v>
      </c>
      <c r="M24" s="24">
        <v>0</v>
      </c>
      <c r="N24" s="24">
        <f t="shared" si="2"/>
        <v>0</v>
      </c>
      <c r="O24" s="24">
        <v>0</v>
      </c>
      <c r="P24" s="27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f>U24</f>
        <v>0</v>
      </c>
      <c r="W24" s="24">
        <v>0</v>
      </c>
      <c r="X24" s="24">
        <v>0</v>
      </c>
      <c r="Y24" s="24">
        <v>0</v>
      </c>
      <c r="Z24" s="24">
        <f t="shared" si="3"/>
        <v>0</v>
      </c>
      <c r="AA24" s="24">
        <v>0</v>
      </c>
      <c r="AB24" s="24">
        <f>AA24</f>
        <v>0</v>
      </c>
      <c r="AC24" s="24">
        <v>0</v>
      </c>
      <c r="AD24" s="24">
        <f>AC24</f>
        <v>0</v>
      </c>
      <c r="AE24" s="24">
        <f>AC24</f>
        <v>0</v>
      </c>
      <c r="AF24" s="24">
        <f>AF21</f>
        <v>0</v>
      </c>
      <c r="AG24" s="130"/>
      <c r="AH24" s="49"/>
      <c r="AI24" s="49"/>
      <c r="AJ24" s="49"/>
      <c r="AK24" s="10"/>
      <c r="AL24" s="47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</row>
    <row r="25" spans="1:181" s="17" customFormat="1" ht="119.25" customHeight="1">
      <c r="A25" s="78" t="s">
        <v>20</v>
      </c>
      <c r="B25" s="67" t="s">
        <v>32</v>
      </c>
      <c r="C25" s="24">
        <f>C28</f>
        <v>950</v>
      </c>
      <c r="D25" s="24">
        <f>D28</f>
        <v>260</v>
      </c>
      <c r="E25" s="24">
        <f>E28</f>
        <v>36.675</v>
      </c>
      <c r="F25" s="24">
        <f>E25</f>
        <v>36.675</v>
      </c>
      <c r="G25" s="23">
        <f t="shared" si="1"/>
        <v>3.8605263157894734</v>
      </c>
      <c r="H25" s="23">
        <f t="shared" si="0"/>
        <v>14.10576923076923</v>
      </c>
      <c r="I25" s="23">
        <v>0</v>
      </c>
      <c r="J25" s="24">
        <v>0</v>
      </c>
      <c r="K25" s="24">
        <f>K26</f>
        <v>36.675</v>
      </c>
      <c r="L25" s="29">
        <f>K25</f>
        <v>36.675</v>
      </c>
      <c r="M25" s="24">
        <v>0</v>
      </c>
      <c r="N25" s="24">
        <f t="shared" si="2"/>
        <v>0</v>
      </c>
      <c r="O25" s="24">
        <f>O28</f>
        <v>223.325</v>
      </c>
      <c r="P25" s="27">
        <f>P20</f>
        <v>0</v>
      </c>
      <c r="Q25" s="24">
        <v>0</v>
      </c>
      <c r="R25" s="24">
        <f>Q25</f>
        <v>0</v>
      </c>
      <c r="S25" s="24">
        <v>0</v>
      </c>
      <c r="T25" s="24">
        <v>0</v>
      </c>
      <c r="U25" s="24">
        <f>U26</f>
        <v>230</v>
      </c>
      <c r="V25" s="24"/>
      <c r="W25" s="24">
        <v>0</v>
      </c>
      <c r="X25" s="24">
        <v>0</v>
      </c>
      <c r="Y25" s="24">
        <v>0</v>
      </c>
      <c r="Z25" s="24">
        <f t="shared" si="3"/>
        <v>0</v>
      </c>
      <c r="AA25" s="24">
        <f>AA26</f>
        <v>230</v>
      </c>
      <c r="AB25" s="24">
        <f>AB20</f>
        <v>0</v>
      </c>
      <c r="AC25" s="24">
        <v>0</v>
      </c>
      <c r="AD25" s="23">
        <v>0</v>
      </c>
      <c r="AE25" s="24">
        <f>AE26</f>
        <v>230</v>
      </c>
      <c r="AF25" s="24">
        <f>AF22</f>
        <v>0</v>
      </c>
      <c r="AG25" s="135" t="s">
        <v>55</v>
      </c>
      <c r="AH25" s="49"/>
      <c r="AI25" s="49"/>
      <c r="AJ25" s="49"/>
      <c r="AK25" s="40"/>
      <c r="AL25" s="47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</row>
    <row r="26" spans="1:38" s="10" customFormat="1" ht="15.75">
      <c r="A26" s="79"/>
      <c r="B26" s="69" t="s">
        <v>26</v>
      </c>
      <c r="C26" s="30">
        <f>C28</f>
        <v>950</v>
      </c>
      <c r="D26" s="29">
        <f>D20</f>
        <v>260</v>
      </c>
      <c r="E26" s="29">
        <f>E25</f>
        <v>36.675</v>
      </c>
      <c r="F26" s="29">
        <f>F25</f>
        <v>36.675</v>
      </c>
      <c r="G26" s="23">
        <f t="shared" si="1"/>
        <v>3.8605263157894734</v>
      </c>
      <c r="H26" s="23">
        <f t="shared" si="0"/>
        <v>14.10576923076923</v>
      </c>
      <c r="I26" s="29">
        <v>0</v>
      </c>
      <c r="J26" s="30">
        <v>0</v>
      </c>
      <c r="K26" s="30">
        <f>K28</f>
        <v>36.675</v>
      </c>
      <c r="L26" s="29">
        <f>K26</f>
        <v>36.675</v>
      </c>
      <c r="M26" s="30">
        <v>0</v>
      </c>
      <c r="N26" s="30">
        <f t="shared" si="2"/>
        <v>0</v>
      </c>
      <c r="O26" s="30">
        <f>O25</f>
        <v>223.325</v>
      </c>
      <c r="P26" s="27">
        <f>P25</f>
        <v>0</v>
      </c>
      <c r="Q26" s="30">
        <v>0</v>
      </c>
      <c r="R26" s="24">
        <f>R25</f>
        <v>0</v>
      </c>
      <c r="S26" s="30">
        <v>0</v>
      </c>
      <c r="T26" s="24">
        <v>0</v>
      </c>
      <c r="U26" s="30">
        <f>U28</f>
        <v>230</v>
      </c>
      <c r="V26" s="30">
        <f>V25</f>
        <v>0</v>
      </c>
      <c r="W26" s="30">
        <v>0</v>
      </c>
      <c r="X26" s="30">
        <v>0</v>
      </c>
      <c r="Y26" s="24">
        <v>0</v>
      </c>
      <c r="Z26" s="24">
        <f t="shared" si="3"/>
        <v>0</v>
      </c>
      <c r="AA26" s="30">
        <v>230</v>
      </c>
      <c r="AB26" s="30">
        <f>AB25</f>
        <v>0</v>
      </c>
      <c r="AC26" s="30">
        <v>0</v>
      </c>
      <c r="AD26" s="23">
        <v>0</v>
      </c>
      <c r="AE26" s="30">
        <f>AE28</f>
        <v>230</v>
      </c>
      <c r="AF26" s="24">
        <f>AF23</f>
        <v>0</v>
      </c>
      <c r="AG26" s="133"/>
      <c r="AH26" s="49"/>
      <c r="AI26" s="49"/>
      <c r="AJ26" s="49"/>
      <c r="AL26" s="47"/>
    </row>
    <row r="27" spans="1:38" s="9" customFormat="1" ht="15.75">
      <c r="A27" s="80"/>
      <c r="B27" s="81" t="s">
        <v>13</v>
      </c>
      <c r="C27" s="24">
        <f>I27+K27+M27+O27+Q27+S27+U27+W27+Y27+AA27+AC27+AE27</f>
        <v>0</v>
      </c>
      <c r="D27" s="23">
        <v>0</v>
      </c>
      <c r="E27" s="23">
        <v>0</v>
      </c>
      <c r="F27" s="23">
        <v>0</v>
      </c>
      <c r="G27" s="23" t="e">
        <f t="shared" si="1"/>
        <v>#DIV/0!</v>
      </c>
      <c r="H27" s="23" t="e">
        <f t="shared" si="0"/>
        <v>#DIV/0!</v>
      </c>
      <c r="I27" s="23">
        <v>0</v>
      </c>
      <c r="J27" s="24">
        <v>0</v>
      </c>
      <c r="K27" s="24">
        <v>0</v>
      </c>
      <c r="L27" s="23">
        <v>0</v>
      </c>
      <c r="M27" s="24">
        <v>0</v>
      </c>
      <c r="N27" s="24">
        <f t="shared" si="2"/>
        <v>0</v>
      </c>
      <c r="O27" s="24">
        <v>0</v>
      </c>
      <c r="P27" s="27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f>U27</f>
        <v>0</v>
      </c>
      <c r="W27" s="24">
        <v>0</v>
      </c>
      <c r="X27" s="24">
        <v>0</v>
      </c>
      <c r="Y27" s="24">
        <v>0</v>
      </c>
      <c r="Z27" s="24">
        <f t="shared" si="3"/>
        <v>0</v>
      </c>
      <c r="AA27" s="24">
        <v>0</v>
      </c>
      <c r="AB27" s="24">
        <f>AA27</f>
        <v>0</v>
      </c>
      <c r="AC27" s="24">
        <v>0</v>
      </c>
      <c r="AD27" s="23">
        <v>0</v>
      </c>
      <c r="AE27" s="24">
        <v>0</v>
      </c>
      <c r="AF27" s="24">
        <v>0</v>
      </c>
      <c r="AG27" s="130"/>
      <c r="AH27" s="49"/>
      <c r="AI27" s="49"/>
      <c r="AJ27" s="49"/>
      <c r="AL27" s="47"/>
    </row>
    <row r="28" spans="1:181" s="18" customFormat="1" ht="15.75">
      <c r="A28" s="82"/>
      <c r="B28" s="83" t="s">
        <v>25</v>
      </c>
      <c r="C28" s="24">
        <v>950</v>
      </c>
      <c r="D28" s="60">
        <f>K28+O28+I28+M28</f>
        <v>260</v>
      </c>
      <c r="E28" s="23">
        <f>K28</f>
        <v>36.675</v>
      </c>
      <c r="F28" s="23">
        <f>J28+L28+N28+P28+R28+T28+V28+X28+Z28+AB28+AD28+AF28</f>
        <v>36.675</v>
      </c>
      <c r="G28" s="23">
        <f t="shared" si="1"/>
        <v>3.8605263157894734</v>
      </c>
      <c r="H28" s="23">
        <f t="shared" si="0"/>
        <v>14.10576923076923</v>
      </c>
      <c r="I28" s="23">
        <v>0</v>
      </c>
      <c r="J28" s="24">
        <v>0</v>
      </c>
      <c r="K28" s="24">
        <f>K20</f>
        <v>36.675</v>
      </c>
      <c r="L28" s="29">
        <f>K28</f>
        <v>36.675</v>
      </c>
      <c r="M28" s="24">
        <v>0</v>
      </c>
      <c r="N28" s="24">
        <f t="shared" si="2"/>
        <v>0</v>
      </c>
      <c r="O28" s="24">
        <v>223.325</v>
      </c>
      <c r="P28" s="27">
        <f>P25</f>
        <v>0</v>
      </c>
      <c r="Q28" s="24">
        <v>0</v>
      </c>
      <c r="R28" s="24">
        <f>R25</f>
        <v>0</v>
      </c>
      <c r="S28" s="24">
        <v>0</v>
      </c>
      <c r="T28" s="24">
        <v>0</v>
      </c>
      <c r="U28" s="24">
        <v>230</v>
      </c>
      <c r="V28" s="24">
        <f>V26</f>
        <v>0</v>
      </c>
      <c r="W28" s="24">
        <v>0</v>
      </c>
      <c r="X28" s="24">
        <v>0</v>
      </c>
      <c r="Y28" s="24">
        <v>0</v>
      </c>
      <c r="Z28" s="24">
        <f t="shared" si="3"/>
        <v>0</v>
      </c>
      <c r="AA28" s="24">
        <v>230</v>
      </c>
      <c r="AB28" s="24">
        <f>AB25</f>
        <v>0</v>
      </c>
      <c r="AC28" s="24">
        <v>0</v>
      </c>
      <c r="AD28" s="23">
        <v>0</v>
      </c>
      <c r="AE28" s="24">
        <v>230</v>
      </c>
      <c r="AF28" s="24">
        <f>AF26</f>
        <v>0</v>
      </c>
      <c r="AG28" s="130"/>
      <c r="AH28" s="49"/>
      <c r="AI28" s="49"/>
      <c r="AJ28" s="49"/>
      <c r="AK28" s="9"/>
      <c r="AL28" s="47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</row>
    <row r="29" spans="1:38" s="10" customFormat="1" ht="17.25" customHeight="1">
      <c r="A29" s="84" t="s">
        <v>27</v>
      </c>
      <c r="B29" s="105" t="s">
        <v>33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36"/>
      <c r="AH29" s="49"/>
      <c r="AI29" s="49"/>
      <c r="AJ29" s="49"/>
      <c r="AL29" s="47"/>
    </row>
    <row r="30" spans="1:38" s="10" customFormat="1" ht="45.75" customHeight="1">
      <c r="A30" s="85" t="s">
        <v>21</v>
      </c>
      <c r="B30" s="67" t="s">
        <v>34</v>
      </c>
      <c r="C30" s="97">
        <f>C31</f>
        <v>700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4">
        <v>0</v>
      </c>
      <c r="R30" s="24">
        <v>0</v>
      </c>
      <c r="S30" s="24">
        <v>0</v>
      </c>
      <c r="T30" s="24">
        <v>0</v>
      </c>
      <c r="U30" s="28">
        <v>0</v>
      </c>
      <c r="V30" s="28">
        <v>0</v>
      </c>
      <c r="W30" s="24">
        <v>0</v>
      </c>
      <c r="X30" s="24">
        <v>0</v>
      </c>
      <c r="Y30" s="24">
        <v>0</v>
      </c>
      <c r="Z30" s="24">
        <f>Y30</f>
        <v>0</v>
      </c>
      <c r="AA30" s="21">
        <v>0</v>
      </c>
      <c r="AB30" s="21">
        <v>0</v>
      </c>
      <c r="AC30" s="24">
        <f>AC31</f>
        <v>700</v>
      </c>
      <c r="AD30" s="23">
        <v>0</v>
      </c>
      <c r="AE30" s="21">
        <v>0</v>
      </c>
      <c r="AF30" s="21">
        <v>0</v>
      </c>
      <c r="AG30" s="130"/>
      <c r="AH30" s="49"/>
      <c r="AI30" s="49"/>
      <c r="AJ30" s="49"/>
      <c r="AL30" s="47"/>
    </row>
    <row r="31" spans="1:38" s="10" customFormat="1" ht="17.25" customHeight="1">
      <c r="A31" s="86" t="s">
        <v>22</v>
      </c>
      <c r="B31" s="69" t="s">
        <v>26</v>
      </c>
      <c r="C31" s="22">
        <f>C32+C33</f>
        <v>700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22">
        <f>J32+J33</f>
        <v>0</v>
      </c>
      <c r="K31" s="31">
        <v>0</v>
      </c>
      <c r="L31" s="27">
        <v>0</v>
      </c>
      <c r="M31" s="31">
        <v>0</v>
      </c>
      <c r="N31" s="27">
        <v>0</v>
      </c>
      <c r="O31" s="31">
        <v>0</v>
      </c>
      <c r="P31" s="27">
        <v>0</v>
      </c>
      <c r="Q31" s="30">
        <v>0</v>
      </c>
      <c r="R31" s="24">
        <v>0</v>
      </c>
      <c r="S31" s="30">
        <v>0</v>
      </c>
      <c r="T31" s="24">
        <v>0</v>
      </c>
      <c r="U31" s="32">
        <v>0</v>
      </c>
      <c r="V31" s="28">
        <v>0</v>
      </c>
      <c r="W31" s="30">
        <v>0</v>
      </c>
      <c r="X31" s="30">
        <v>0</v>
      </c>
      <c r="Y31" s="24">
        <v>0</v>
      </c>
      <c r="Z31" s="24">
        <f>Y31</f>
        <v>0</v>
      </c>
      <c r="AA31" s="33">
        <v>0</v>
      </c>
      <c r="AB31" s="21">
        <v>0</v>
      </c>
      <c r="AC31" s="30">
        <f>AC32</f>
        <v>700</v>
      </c>
      <c r="AD31" s="23">
        <v>0</v>
      </c>
      <c r="AE31" s="33">
        <v>0</v>
      </c>
      <c r="AF31" s="21">
        <v>0</v>
      </c>
      <c r="AG31" s="132"/>
      <c r="AH31" s="49"/>
      <c r="AI31" s="49"/>
      <c r="AJ31" s="49"/>
      <c r="AL31" s="47"/>
    </row>
    <row r="32" spans="1:38" s="9" customFormat="1" ht="17.25" customHeight="1">
      <c r="A32" s="87"/>
      <c r="B32" s="73" t="s">
        <v>13</v>
      </c>
      <c r="C32" s="26">
        <f>I32+K32+M32+O32+Q32+S32+U32+W32+Y32+AA32+AC32+AE32</f>
        <v>700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6">
        <f>J30</f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4">
        <v>0</v>
      </c>
      <c r="R32" s="24">
        <v>0</v>
      </c>
      <c r="S32" s="24">
        <v>0</v>
      </c>
      <c r="T32" s="24">
        <v>0</v>
      </c>
      <c r="U32" s="28">
        <v>0</v>
      </c>
      <c r="V32" s="28">
        <v>0</v>
      </c>
      <c r="W32" s="24">
        <v>0</v>
      </c>
      <c r="X32" s="24">
        <v>0</v>
      </c>
      <c r="Y32" s="24">
        <v>0</v>
      </c>
      <c r="Z32" s="24">
        <f>Y32</f>
        <v>0</v>
      </c>
      <c r="AA32" s="21">
        <v>0</v>
      </c>
      <c r="AB32" s="21">
        <v>0</v>
      </c>
      <c r="AC32" s="24">
        <v>700</v>
      </c>
      <c r="AD32" s="23">
        <v>0</v>
      </c>
      <c r="AE32" s="21">
        <v>0</v>
      </c>
      <c r="AF32" s="21">
        <v>0</v>
      </c>
      <c r="AG32" s="132"/>
      <c r="AH32" s="49"/>
      <c r="AI32" s="49"/>
      <c r="AJ32" s="49"/>
      <c r="AL32" s="47"/>
    </row>
    <row r="33" spans="1:38" s="9" customFormat="1" ht="17.25" customHeight="1">
      <c r="A33" s="88"/>
      <c r="B33" s="89" t="s">
        <v>25</v>
      </c>
      <c r="C33" s="26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4">
        <v>0</v>
      </c>
      <c r="R33" s="24">
        <v>0</v>
      </c>
      <c r="S33" s="24">
        <v>0</v>
      </c>
      <c r="T33" s="24">
        <v>0</v>
      </c>
      <c r="U33" s="28">
        <v>0</v>
      </c>
      <c r="V33" s="28">
        <v>0</v>
      </c>
      <c r="W33" s="24">
        <v>0</v>
      </c>
      <c r="X33" s="24">
        <v>0</v>
      </c>
      <c r="Y33" s="24">
        <v>0</v>
      </c>
      <c r="Z33" s="24">
        <f>Y33</f>
        <v>0</v>
      </c>
      <c r="AA33" s="21">
        <v>0</v>
      </c>
      <c r="AB33" s="21">
        <v>0</v>
      </c>
      <c r="AC33" s="24">
        <v>0</v>
      </c>
      <c r="AD33" s="23">
        <v>0</v>
      </c>
      <c r="AE33" s="21">
        <v>0</v>
      </c>
      <c r="AF33" s="21">
        <v>0</v>
      </c>
      <c r="AG33" s="132"/>
      <c r="AH33" s="49"/>
      <c r="AI33" s="49"/>
      <c r="AJ33" s="49"/>
      <c r="AL33" s="47"/>
    </row>
    <row r="34" spans="1:38" s="10" customFormat="1" ht="41.25" customHeight="1">
      <c r="A34" s="119" t="s">
        <v>35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90"/>
      <c r="AH34" s="49"/>
      <c r="AI34" s="49"/>
      <c r="AJ34" s="49"/>
      <c r="AL34" s="47"/>
    </row>
    <row r="35" spans="1:39" s="10" customFormat="1" ht="148.5" customHeight="1">
      <c r="A35" s="91"/>
      <c r="B35" s="67" t="s">
        <v>36</v>
      </c>
      <c r="C35" s="24">
        <f>I35+K35+M35+O35+Q35+S35+U35+W35+Y35+AA35+AC35+AE35</f>
        <v>2127.2</v>
      </c>
      <c r="D35" s="24">
        <f>D36</f>
        <v>647.13</v>
      </c>
      <c r="E35" s="24">
        <f>E36</f>
        <v>2127.2</v>
      </c>
      <c r="F35" s="24">
        <f>F36</f>
        <v>621.6</v>
      </c>
      <c r="G35" s="29">
        <f>F35/C35*100</f>
        <v>29.22151184655886</v>
      </c>
      <c r="H35" s="29">
        <f>F35/D35*100</f>
        <v>96.0548885077187</v>
      </c>
      <c r="I35" s="24">
        <f>I36</f>
        <v>91.93</v>
      </c>
      <c r="J35" s="24">
        <v>91.93</v>
      </c>
      <c r="K35" s="24">
        <f>K36</f>
        <v>185.07</v>
      </c>
      <c r="L35" s="24">
        <f>L36</f>
        <v>176.56</v>
      </c>
      <c r="M35" s="24">
        <f>M36</f>
        <v>185.06</v>
      </c>
      <c r="N35" s="24">
        <v>176.56</v>
      </c>
      <c r="O35" s="24">
        <f>O36</f>
        <v>185.07</v>
      </c>
      <c r="P35" s="24">
        <f>P36</f>
        <v>176.55</v>
      </c>
      <c r="Q35" s="24">
        <f>Q37+Q38</f>
        <v>185.06</v>
      </c>
      <c r="R35" s="24">
        <v>0</v>
      </c>
      <c r="S35" s="24">
        <f>S36</f>
        <v>185.07</v>
      </c>
      <c r="T35" s="24">
        <v>0</v>
      </c>
      <c r="U35" s="24">
        <f>U36</f>
        <v>185.06</v>
      </c>
      <c r="V35" s="24">
        <f>V33</f>
        <v>0</v>
      </c>
      <c r="W35" s="24">
        <f>W36</f>
        <v>185.06</v>
      </c>
      <c r="X35" s="23">
        <v>0</v>
      </c>
      <c r="Y35" s="24">
        <f>Y36</f>
        <v>185.06</v>
      </c>
      <c r="Z35" s="23">
        <v>0</v>
      </c>
      <c r="AA35" s="21">
        <f>AA36</f>
        <v>185.06</v>
      </c>
      <c r="AB35" s="21">
        <v>0</v>
      </c>
      <c r="AC35" s="24">
        <f>AC36</f>
        <v>185.06</v>
      </c>
      <c r="AD35" s="23">
        <v>0</v>
      </c>
      <c r="AE35" s="24">
        <f>AE36</f>
        <v>184.64</v>
      </c>
      <c r="AF35" s="21">
        <v>0</v>
      </c>
      <c r="AG35" s="137" t="s">
        <v>57</v>
      </c>
      <c r="AH35" s="49"/>
      <c r="AI35" s="49"/>
      <c r="AJ35" s="49"/>
      <c r="AL35" s="48"/>
      <c r="AM35" s="49"/>
    </row>
    <row r="36" spans="1:38" s="46" customFormat="1" ht="19.5" customHeight="1">
      <c r="A36" s="92"/>
      <c r="B36" s="93" t="s">
        <v>26</v>
      </c>
      <c r="C36" s="30">
        <f>C37+C38</f>
        <v>2127.2</v>
      </c>
      <c r="D36" s="42">
        <f>D38+D37</f>
        <v>647.13</v>
      </c>
      <c r="E36" s="42">
        <f>C36</f>
        <v>2127.2</v>
      </c>
      <c r="F36" s="30">
        <f>F37+F38</f>
        <v>621.6</v>
      </c>
      <c r="G36" s="29">
        <f>F36/C36*100</f>
        <v>29.22151184655886</v>
      </c>
      <c r="H36" s="29">
        <f>F36/D36*100</f>
        <v>96.0548885077187</v>
      </c>
      <c r="I36" s="42">
        <f>I38</f>
        <v>91.93</v>
      </c>
      <c r="J36" s="42">
        <f>I36</f>
        <v>91.93</v>
      </c>
      <c r="K36" s="43">
        <f>K38</f>
        <v>185.07</v>
      </c>
      <c r="L36" s="42">
        <v>176.56</v>
      </c>
      <c r="M36" s="42">
        <f>M37</f>
        <v>185.06</v>
      </c>
      <c r="N36" s="43">
        <f>N35</f>
        <v>176.56</v>
      </c>
      <c r="O36" s="42">
        <f>O37</f>
        <v>185.07</v>
      </c>
      <c r="P36" s="43">
        <f>P37</f>
        <v>176.55</v>
      </c>
      <c r="Q36" s="42">
        <f>Q37+Q38</f>
        <v>185.06</v>
      </c>
      <c r="R36" s="43">
        <v>0</v>
      </c>
      <c r="S36" s="42">
        <f>S38</f>
        <v>185.07</v>
      </c>
      <c r="T36" s="43">
        <v>0</v>
      </c>
      <c r="U36" s="42">
        <f>U38</f>
        <v>185.06</v>
      </c>
      <c r="V36" s="43">
        <f>V34</f>
        <v>0</v>
      </c>
      <c r="W36" s="42">
        <f>W38</f>
        <v>185.06</v>
      </c>
      <c r="X36" s="44">
        <v>0</v>
      </c>
      <c r="Y36" s="42">
        <f>Y38</f>
        <v>185.06</v>
      </c>
      <c r="Z36" s="44">
        <v>0</v>
      </c>
      <c r="AA36" s="45">
        <f>AA38</f>
        <v>185.06</v>
      </c>
      <c r="AB36" s="45">
        <v>0</v>
      </c>
      <c r="AC36" s="43">
        <f>AC38</f>
        <v>185.06</v>
      </c>
      <c r="AD36" s="44">
        <v>0</v>
      </c>
      <c r="AE36" s="42">
        <f>AE38</f>
        <v>184.64</v>
      </c>
      <c r="AF36" s="45">
        <v>0</v>
      </c>
      <c r="AG36" s="138"/>
      <c r="AH36" s="142"/>
      <c r="AI36" s="49"/>
      <c r="AJ36" s="142"/>
      <c r="AL36" s="48"/>
    </row>
    <row r="37" spans="1:38" s="9" customFormat="1" ht="18.75" customHeight="1">
      <c r="A37" s="94"/>
      <c r="B37" s="73" t="s">
        <v>13</v>
      </c>
      <c r="C37" s="24">
        <f>I37+K37+M37+O37+Q37+S37+U37+W37+Y37+AA37+AC37+AE37</f>
        <v>475</v>
      </c>
      <c r="D37" s="24">
        <f>I37+K37+M37+O37</f>
        <v>370.13</v>
      </c>
      <c r="E37" s="24">
        <v>475</v>
      </c>
      <c r="F37" s="24">
        <f>N37+P37</f>
        <v>353.11</v>
      </c>
      <c r="G37" s="29">
        <f>F37/C37*100</f>
        <v>74.33894736842106</v>
      </c>
      <c r="H37" s="29">
        <f>F37/D37*100</f>
        <v>95.40161564855592</v>
      </c>
      <c r="I37" s="24">
        <v>0</v>
      </c>
      <c r="J37" s="24">
        <v>0</v>
      </c>
      <c r="K37" s="24">
        <v>0</v>
      </c>
      <c r="L37" s="24">
        <v>0</v>
      </c>
      <c r="M37" s="24">
        <v>185.06</v>
      </c>
      <c r="N37" s="24">
        <f>N36</f>
        <v>176.56</v>
      </c>
      <c r="O37" s="24">
        <v>185.07</v>
      </c>
      <c r="P37" s="24">
        <v>176.55</v>
      </c>
      <c r="Q37" s="24">
        <v>104.87</v>
      </c>
      <c r="R37" s="24">
        <v>0</v>
      </c>
      <c r="S37" s="24">
        <v>0</v>
      </c>
      <c r="T37" s="24">
        <v>0</v>
      </c>
      <c r="U37" s="24">
        <v>0</v>
      </c>
      <c r="V37" s="24">
        <f>U37</f>
        <v>0</v>
      </c>
      <c r="W37" s="24">
        <v>0</v>
      </c>
      <c r="X37" s="24">
        <f>W37</f>
        <v>0</v>
      </c>
      <c r="Y37" s="24">
        <v>0</v>
      </c>
      <c r="Z37" s="24">
        <v>0</v>
      </c>
      <c r="AA37" s="24">
        <v>0</v>
      </c>
      <c r="AB37" s="21">
        <v>0</v>
      </c>
      <c r="AC37" s="24">
        <v>0</v>
      </c>
      <c r="AD37" s="24">
        <f>AC37</f>
        <v>0</v>
      </c>
      <c r="AE37" s="24">
        <v>0</v>
      </c>
      <c r="AF37" s="24">
        <f>AE37</f>
        <v>0</v>
      </c>
      <c r="AG37" s="130"/>
      <c r="AH37" s="49"/>
      <c r="AI37" s="49"/>
      <c r="AJ37" s="49"/>
      <c r="AL37" s="48"/>
    </row>
    <row r="38" spans="1:38" s="9" customFormat="1" ht="20.25">
      <c r="A38" s="73"/>
      <c r="B38" s="73" t="s">
        <v>25</v>
      </c>
      <c r="C38" s="24">
        <f>I38+K38+M38+O38+Q38+S38+U38+W38+Y38+AA38+AC38+AE38</f>
        <v>1652.1999999999998</v>
      </c>
      <c r="D38" s="24">
        <f>I38+K38+M38+O38</f>
        <v>277</v>
      </c>
      <c r="E38" s="24">
        <f>C38</f>
        <v>1652.1999999999998</v>
      </c>
      <c r="F38" s="24">
        <f>J38+L38</f>
        <v>268.49</v>
      </c>
      <c r="G38" s="29">
        <f>F38/C38*100</f>
        <v>16.250453940200945</v>
      </c>
      <c r="H38" s="29">
        <f>F38/D38*100</f>
        <v>96.92779783393503</v>
      </c>
      <c r="I38" s="24">
        <v>91.93</v>
      </c>
      <c r="J38" s="24">
        <f>I38</f>
        <v>91.93</v>
      </c>
      <c r="K38" s="24">
        <v>185.07</v>
      </c>
      <c r="L38" s="24">
        <f>L36</f>
        <v>176.56</v>
      </c>
      <c r="M38" s="24">
        <v>0</v>
      </c>
      <c r="N38" s="24">
        <f>O38</f>
        <v>0</v>
      </c>
      <c r="O38" s="24">
        <v>0</v>
      </c>
      <c r="P38" s="24">
        <v>0</v>
      </c>
      <c r="Q38" s="24">
        <v>80.19</v>
      </c>
      <c r="R38" s="24">
        <v>0</v>
      </c>
      <c r="S38" s="24">
        <v>185.07</v>
      </c>
      <c r="T38" s="24">
        <f>T35</f>
        <v>0</v>
      </c>
      <c r="U38" s="24">
        <v>185.06</v>
      </c>
      <c r="V38" s="24">
        <f>V35</f>
        <v>0</v>
      </c>
      <c r="W38" s="24">
        <v>185.06</v>
      </c>
      <c r="X38" s="23">
        <v>0</v>
      </c>
      <c r="Y38" s="24">
        <v>185.06</v>
      </c>
      <c r="Z38" s="23">
        <v>0</v>
      </c>
      <c r="AA38" s="21">
        <v>185.06</v>
      </c>
      <c r="AB38" s="21">
        <v>0</v>
      </c>
      <c r="AC38" s="24">
        <v>185.06</v>
      </c>
      <c r="AD38" s="23">
        <v>0</v>
      </c>
      <c r="AE38" s="24">
        <v>184.64</v>
      </c>
      <c r="AF38" s="24">
        <f>AF36</f>
        <v>0</v>
      </c>
      <c r="AG38" s="130"/>
      <c r="AH38" s="49"/>
      <c r="AI38" s="49"/>
      <c r="AJ38" s="49"/>
      <c r="AL38" s="48"/>
    </row>
    <row r="39" spans="1:38" s="9" customFormat="1" ht="30.75" customHeight="1">
      <c r="A39" s="73"/>
      <c r="B39" s="119" t="s">
        <v>46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49"/>
      <c r="AI39" s="49"/>
      <c r="AJ39" s="49"/>
      <c r="AL39" s="48"/>
    </row>
    <row r="40" spans="1:181" s="19" customFormat="1" ht="23.25" customHeight="1">
      <c r="A40" s="95"/>
      <c r="B40" s="96" t="s">
        <v>23</v>
      </c>
      <c r="C40" s="30">
        <f>C41+C42</f>
        <v>12094.2</v>
      </c>
      <c r="D40" s="30">
        <f>D41+D42</f>
        <v>3175.13</v>
      </c>
      <c r="E40" s="30">
        <f>E42+E41</f>
        <v>3181.054</v>
      </c>
      <c r="F40" s="30">
        <f>F41+F42</f>
        <v>1631.249</v>
      </c>
      <c r="G40" s="61">
        <f aca="true" t="shared" si="4" ref="G40:H42">F40/C40*100</f>
        <v>13.48786195035637</v>
      </c>
      <c r="H40" s="61">
        <f t="shared" si="4"/>
        <v>0.4247971563481297</v>
      </c>
      <c r="I40" s="30">
        <f>I42</f>
        <v>91.93</v>
      </c>
      <c r="J40" s="30">
        <f>J42</f>
        <v>91.93</v>
      </c>
      <c r="K40" s="30">
        <f>K41+K42</f>
        <v>1194.719</v>
      </c>
      <c r="L40" s="30">
        <f>L41+L42</f>
        <v>1186.209</v>
      </c>
      <c r="M40" s="30">
        <f>M18+M36</f>
        <v>724.086</v>
      </c>
      <c r="N40" s="30">
        <f>N41+N42</f>
        <v>176.56</v>
      </c>
      <c r="O40" s="30">
        <f>O42+O41</f>
        <v>1164.395</v>
      </c>
      <c r="P40" s="30">
        <f>P36</f>
        <v>176.55</v>
      </c>
      <c r="Q40" s="30">
        <f>Q41+Q42</f>
        <v>941.06</v>
      </c>
      <c r="R40" s="30">
        <f>R17+R35</f>
        <v>0</v>
      </c>
      <c r="S40" s="30">
        <f>S18+S36</f>
        <v>941.0699999999999</v>
      </c>
      <c r="T40" s="30">
        <f>T17+T35</f>
        <v>0</v>
      </c>
      <c r="U40" s="30">
        <f>U42+U41</f>
        <v>1171.06</v>
      </c>
      <c r="V40" s="30">
        <f>V41+V42</f>
        <v>0</v>
      </c>
      <c r="W40" s="30">
        <f>W41+W42</f>
        <v>941.06</v>
      </c>
      <c r="X40" s="30">
        <f>X41</f>
        <v>0</v>
      </c>
      <c r="Y40" s="30">
        <f>Y41+Y42</f>
        <v>941.06</v>
      </c>
      <c r="Z40" s="30">
        <f>Z41+Z42</f>
        <v>0</v>
      </c>
      <c r="AA40" s="30">
        <f>AA41+AA42</f>
        <v>1171.06</v>
      </c>
      <c r="AB40" s="30">
        <f>AB41+AB42</f>
        <v>0</v>
      </c>
      <c r="AC40" s="30">
        <f>AC41+AC42</f>
        <v>1641.06</v>
      </c>
      <c r="AD40" s="30">
        <f>AD18+AD36</f>
        <v>0</v>
      </c>
      <c r="AE40" s="30">
        <f>AE17+AE35</f>
        <v>1171.6399999999999</v>
      </c>
      <c r="AF40" s="30">
        <f>AF41+AF42</f>
        <v>0</v>
      </c>
      <c r="AG40" s="133"/>
      <c r="AH40" s="49"/>
      <c r="AI40" s="49"/>
      <c r="AJ40" s="49"/>
      <c r="AK40" s="10"/>
      <c r="AL40" s="48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</row>
    <row r="41" spans="1:38" ht="15.75">
      <c r="A41" s="53"/>
      <c r="B41" s="81" t="s">
        <v>13</v>
      </c>
      <c r="C41" s="24">
        <f>C19+C32+C37</f>
        <v>9492</v>
      </c>
      <c r="D41" s="24">
        <f>D19+D37</f>
        <v>2638.13</v>
      </c>
      <c r="E41" s="24">
        <f>E21+E37</f>
        <v>1528.854</v>
      </c>
      <c r="F41" s="24">
        <f>F19+F37</f>
        <v>1326.084</v>
      </c>
      <c r="G41" s="61">
        <f t="shared" si="4"/>
        <v>13.970543615676359</v>
      </c>
      <c r="H41" s="61">
        <f t="shared" si="4"/>
        <v>0.5295623648446574</v>
      </c>
      <c r="I41" s="24">
        <v>0</v>
      </c>
      <c r="J41" s="24">
        <v>0</v>
      </c>
      <c r="K41" s="24">
        <f>K23+K37</f>
        <v>972.974</v>
      </c>
      <c r="L41" s="24">
        <f>L19</f>
        <v>972.974</v>
      </c>
      <c r="M41" s="24">
        <f>M19+M37</f>
        <v>724.086</v>
      </c>
      <c r="N41" s="24">
        <f>N19+N37</f>
        <v>176.56</v>
      </c>
      <c r="O41" s="24">
        <f>O19+O37</f>
        <v>941.0699999999999</v>
      </c>
      <c r="P41" s="24">
        <f>P37</f>
        <v>176.55</v>
      </c>
      <c r="Q41" s="24">
        <f>Q19+Q37</f>
        <v>860.87</v>
      </c>
      <c r="R41" s="24">
        <f>R19+R37</f>
        <v>0</v>
      </c>
      <c r="S41" s="24">
        <f>S19+S37</f>
        <v>756</v>
      </c>
      <c r="T41" s="24">
        <f>T23</f>
        <v>0</v>
      </c>
      <c r="U41" s="24">
        <f>U19+U37</f>
        <v>756</v>
      </c>
      <c r="V41" s="24">
        <f aca="true" t="shared" si="5" ref="V41:AA41">V19</f>
        <v>0</v>
      </c>
      <c r="W41" s="24">
        <f t="shared" si="5"/>
        <v>756</v>
      </c>
      <c r="X41" s="24">
        <f t="shared" si="5"/>
        <v>0</v>
      </c>
      <c r="Y41" s="24">
        <f t="shared" si="5"/>
        <v>756</v>
      </c>
      <c r="Z41" s="24">
        <f t="shared" si="5"/>
        <v>0</v>
      </c>
      <c r="AA41" s="24">
        <f t="shared" si="5"/>
        <v>756</v>
      </c>
      <c r="AB41" s="24">
        <f>AB21</f>
        <v>0</v>
      </c>
      <c r="AC41" s="24">
        <f>AC18+AC32</f>
        <v>1456</v>
      </c>
      <c r="AD41" s="24">
        <f>AD18</f>
        <v>0</v>
      </c>
      <c r="AE41" s="24">
        <f>AE19</f>
        <v>757</v>
      </c>
      <c r="AF41" s="24">
        <f>AF14+AF37</f>
        <v>0</v>
      </c>
      <c r="AG41" s="130"/>
      <c r="AH41" s="49"/>
      <c r="AI41" s="49"/>
      <c r="AJ41" s="49"/>
      <c r="AL41" s="47"/>
    </row>
    <row r="42" spans="1:181" s="18" customFormat="1" ht="18" customHeight="1">
      <c r="A42" s="82"/>
      <c r="B42" s="83" t="s">
        <v>25</v>
      </c>
      <c r="C42" s="24">
        <f>C20+C38</f>
        <v>2602.2</v>
      </c>
      <c r="D42" s="24">
        <f>D20+D38</f>
        <v>537</v>
      </c>
      <c r="E42" s="24">
        <f>E38</f>
        <v>1652.1999999999998</v>
      </c>
      <c r="F42" s="24">
        <f>F20+F38</f>
        <v>305.165</v>
      </c>
      <c r="G42" s="61">
        <f t="shared" si="4"/>
        <v>11.727192375682115</v>
      </c>
      <c r="H42" s="61">
        <f t="shared" si="4"/>
        <v>2.183834706830934</v>
      </c>
      <c r="I42" s="24">
        <f>I38</f>
        <v>91.93</v>
      </c>
      <c r="J42" s="24">
        <f>J38</f>
        <v>91.93</v>
      </c>
      <c r="K42" s="24">
        <f>K28+K38</f>
        <v>221.745</v>
      </c>
      <c r="L42" s="24">
        <f>L28+L38</f>
        <v>213.235</v>
      </c>
      <c r="M42" s="24">
        <f>M20+M38</f>
        <v>0</v>
      </c>
      <c r="N42" s="24">
        <f>N38</f>
        <v>0</v>
      </c>
      <c r="O42" s="24">
        <f>O28+O38</f>
        <v>223.325</v>
      </c>
      <c r="P42" s="24">
        <f>P38</f>
        <v>0</v>
      </c>
      <c r="Q42" s="24">
        <f>Q38</f>
        <v>80.19</v>
      </c>
      <c r="R42" s="24">
        <f>R20+R38</f>
        <v>0</v>
      </c>
      <c r="S42" s="24">
        <f>S20+S38</f>
        <v>185.07</v>
      </c>
      <c r="T42" s="24">
        <f>T38</f>
        <v>0</v>
      </c>
      <c r="U42" s="24">
        <f>U25+U35</f>
        <v>415.06</v>
      </c>
      <c r="V42" s="24">
        <f>V25+V35</f>
        <v>0</v>
      </c>
      <c r="W42" s="24">
        <f>W20+W38</f>
        <v>185.06</v>
      </c>
      <c r="X42" s="24">
        <f>X38</f>
        <v>0</v>
      </c>
      <c r="Y42" s="24">
        <f>Y20+Y38</f>
        <v>185.06</v>
      </c>
      <c r="Z42" s="24">
        <f>Z38</f>
        <v>0</v>
      </c>
      <c r="AA42" s="24">
        <f>AA20+AA38</f>
        <v>415.06</v>
      </c>
      <c r="AB42" s="24">
        <f>AB20</f>
        <v>0</v>
      </c>
      <c r="AC42" s="24">
        <f>AC20+AC38</f>
        <v>185.06</v>
      </c>
      <c r="AD42" s="24">
        <f>AD36</f>
        <v>0</v>
      </c>
      <c r="AE42" s="24">
        <f>AE20+AE38</f>
        <v>414.64</v>
      </c>
      <c r="AF42" s="24">
        <f>AF20+AF38</f>
        <v>0</v>
      </c>
      <c r="AG42" s="130"/>
      <c r="AH42" s="49"/>
      <c r="AI42" s="49"/>
      <c r="AJ42" s="49"/>
      <c r="AK42" s="9"/>
      <c r="AL42" s="47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</row>
    <row r="43" ht="15.75">
      <c r="AL43" s="47"/>
    </row>
    <row r="44" spans="3:17" ht="101.25" customHeight="1">
      <c r="C44" s="113" t="s">
        <v>48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 t="s">
        <v>49</v>
      </c>
      <c r="O44" s="114"/>
      <c r="P44" s="114"/>
      <c r="Q44" s="63"/>
    </row>
    <row r="45" spans="3:29" ht="39" customHeight="1">
      <c r="C45" s="122" t="s">
        <v>45</v>
      </c>
      <c r="D45" s="122"/>
      <c r="E45" s="122"/>
      <c r="F45" s="122"/>
      <c r="G45" s="122"/>
      <c r="H45" s="122"/>
      <c r="I45" s="122"/>
      <c r="J45" s="122"/>
      <c r="X45" s="113"/>
      <c r="Y45" s="113"/>
      <c r="Z45" s="113"/>
      <c r="AA45" s="62"/>
      <c r="AB45" s="64"/>
      <c r="AC45" s="64"/>
    </row>
    <row r="46" spans="3:25" ht="31.5" customHeight="1">
      <c r="C46" s="55"/>
      <c r="D46" s="55"/>
      <c r="E46" s="55"/>
      <c r="F46" s="55"/>
      <c r="G46" s="55"/>
      <c r="H46" s="55"/>
      <c r="I46" s="55"/>
      <c r="J46" s="55"/>
      <c r="K46" s="63"/>
      <c r="L46" s="63"/>
      <c r="M46" s="64"/>
      <c r="N46" s="64"/>
      <c r="O46" s="64"/>
      <c r="P46" s="64"/>
      <c r="Q46" s="64"/>
      <c r="X46" s="50"/>
      <c r="Y46" s="50"/>
    </row>
  </sheetData>
  <sheetProtection/>
  <mergeCells count="34">
    <mergeCell ref="M8:N8"/>
    <mergeCell ref="B8:B9"/>
    <mergeCell ref="C8:C9"/>
    <mergeCell ref="E8:E9"/>
    <mergeCell ref="O8:P8"/>
    <mergeCell ref="K8:L8"/>
    <mergeCell ref="F8:F9"/>
    <mergeCell ref="I8:J8"/>
    <mergeCell ref="S8:T8"/>
    <mergeCell ref="U8:V8"/>
    <mergeCell ref="AG8:AG9"/>
    <mergeCell ref="Y8:Z8"/>
    <mergeCell ref="AA8:AB8"/>
    <mergeCell ref="W8:X8"/>
    <mergeCell ref="R2:T2"/>
    <mergeCell ref="R3:T3"/>
    <mergeCell ref="A16:AF16"/>
    <mergeCell ref="A34:AF34"/>
    <mergeCell ref="Z4:AF4"/>
    <mergeCell ref="C45:J45"/>
    <mergeCell ref="B7:AF7"/>
    <mergeCell ref="B39:AG39"/>
    <mergeCell ref="AE8:AF8"/>
    <mergeCell ref="Q8:R8"/>
    <mergeCell ref="B29:AF29"/>
    <mergeCell ref="Z5:AF5"/>
    <mergeCell ref="B11:AF11"/>
    <mergeCell ref="AC8:AD8"/>
    <mergeCell ref="B6:AF6"/>
    <mergeCell ref="X45:Z45"/>
    <mergeCell ref="C44:M44"/>
    <mergeCell ref="N44:P44"/>
    <mergeCell ref="G8:H8"/>
    <mergeCell ref="D8:D9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29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2017-05-05T03:44:01Z</cp:lastPrinted>
  <dcterms:created xsi:type="dcterms:W3CDTF">1996-10-08T23:32:33Z</dcterms:created>
  <dcterms:modified xsi:type="dcterms:W3CDTF">2017-05-24T04:23:09Z</dcterms:modified>
  <cp:category/>
  <cp:version/>
  <cp:contentType/>
  <cp:contentStatus/>
</cp:coreProperties>
</file>