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4775" windowHeight="12900" activeTab="0"/>
  </bookViews>
  <sheets>
    <sheet name="май 2019" sheetId="1" r:id="rId1"/>
  </sheets>
  <definedNames>
    <definedName name="_xlfn.IFERROR" hidden="1">#NAME?</definedName>
    <definedName name="_xlnm.Print_Titles" localSheetId="0">'май 2019'!$A:$A,'май 2019'!$4:$6</definedName>
    <definedName name="_xlnm.Print_Area" localSheetId="0">'май 2019'!$A$1:$AF$222</definedName>
  </definedNames>
  <calcPr fullCalcOnLoad="1"/>
</workbook>
</file>

<file path=xl/sharedStrings.xml><?xml version="1.0" encoding="utf-8"?>
<sst xmlns="http://schemas.openxmlformats.org/spreadsheetml/2006/main" count="268" uniqueCount="80">
  <si>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</si>
  <si>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</si>
  <si>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</si>
  <si>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</si>
  <si>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</si>
  <si>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</si>
  <si>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</si>
  <si>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</si>
  <si>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</si>
  <si>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</si>
  <si>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</si>
  <si>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</si>
  <si>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</si>
  <si>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</si>
  <si>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</si>
  <si>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</si>
  <si>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</si>
  <si>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</si>
  <si>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тыс. рублей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</si>
  <si>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</si>
  <si>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</si>
  <si>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Подпрограмма 2. «Совершенствование государственного и муниципального управления»</t>
  </si>
  <si>
    <t>Подпрограмма 3. «Развитие малого и среднего  предпринимательства в городе Когалыме»</t>
  </si>
  <si>
    <t>1.1.3. Обеспечение деятельности управления экономики Администрации города Когалыма</t>
  </si>
  <si>
    <t>Мероприятия программы</t>
  </si>
  <si>
    <t>План на 2019 год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</si>
  <si>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</si>
  <si>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бюджет Ханты-Мансийского автономного округа - Югры</t>
  </si>
  <si>
    <t>в т.ч. бюджет города Когалыма в части софинансирования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</si>
  <si>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</si>
  <si>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</si>
  <si>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</si>
  <si>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Всего по муниципаьной программе</t>
  </si>
  <si>
    <t xml:space="preserve">Задача. Повышение эффективности деятельности органов местного самоуправления, а также качества предоставления государственных и муниципальных услуг. 
</t>
  </si>
  <si>
    <t xml:space="preserve">Задача. Совершенствование системы стратегического управления социально-экономическим развитием и повышение инвестиционной привлекательности муниципального образования.
</t>
  </si>
  <si>
    <t xml:space="preserve">1.1. Реализация механизмов стратегического управления социально-экономическим развитием города Когалыма (показатели 1, 2, 6, 7, 8) </t>
  </si>
  <si>
    <t xml:space="preserve">2.1.Организация предоставления государственных и муниципальных услуг в многофункциональных центрах (показатели 3, 5) 
</t>
  </si>
  <si>
    <t>2.2. Организация и проведение процедуры определения поставщика (подрядчика, исполнителя) для заказчиков города Когалыма (показатель 6)</t>
  </si>
  <si>
    <t xml:space="preserve">Задачи.
1. Развитие малого и среднего предпринимательства в муниципальном образовании. 
2. Улучшение условий ведения предпринимательской деятельности.
</t>
  </si>
  <si>
    <t xml:space="preserve"> Муниципальная программа "Социально - экономическое развитие и инвестиции муниципального образования город Когалым", 
постановление Администрации города Коаглыма от 11.10.2013 №2919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</si>
  <si>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</si>
  <si>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</si>
  <si>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</si>
  <si>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</si>
  <si>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</si>
  <si>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факт</t>
  </si>
  <si>
    <t>отклонение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</si>
  <si>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</si>
  <si>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</si>
  <si>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Шумков Антон Андреевич
Тел. 93-712</t>
  </si>
  <si>
    <t>Абдуразакова Толгонай Маматжунусовна
Тел. 93-759</t>
  </si>
  <si>
    <t>касса</t>
  </si>
  <si>
    <t>Исполнители: 
Степаненко Н.А.  Тел.93-752</t>
  </si>
  <si>
    <t>Исполняющий обязанности начальник управления экономики ____________О.П.Бондарева</t>
  </si>
  <si>
    <t>План на 01.06.2019</t>
  </si>
  <si>
    <t>Профинансировано на 01.06.2019</t>
  </si>
  <si>
    <t>Кассовый расход на 01.06.2019</t>
  </si>
  <si>
    <t>3.1. 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9, 10, 11, 12, 13)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</si>
  <si>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</si>
  <si>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</si>
  <si>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</si>
  <si>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</si>
  <si>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</si>
  <si>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</si>
  <si>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</si>
  <si>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</si>
  <si>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 xml:space="preserve">3.2. Региональный проект "Популяризация предпринимательства" (показатели 9, 10, 11, 12, 13)
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</si>
  <si>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</si>
  <si>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</si>
  <si>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</si>
  <si>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>3.3.Создание условий для развития субъектов малого и среднего предпринимательства (показатели 6,7,8,9,10)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</si>
  <si>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</si>
  <si>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</si>
  <si>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</si>
  <si>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</si>
  <si>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</si>
  <si>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</si>
  <si>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</si>
  <si>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</si>
  <si>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Всего МАУ "МФЦ г. Когалыма" на 01.06.2019  было оказано 20 288 услуг, проведено3 766 консультаций. 
Отклонение в размере 497,55  тыс. рублей в результате позднего заключения договора Администрацией города Когалыма с Департаментом экономического развития ХМАО - Югры 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</si>
</sst>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00\.00\.000"/>
    <numFmt numFmtId="191" formatCode="000"/>
    <numFmt numFmtId="192" formatCode="00\.00\.00"/>
    <numFmt numFmtId="193" formatCode="0\.00"/>
    <numFmt numFmtId="194" formatCode="000\.00\.00"/>
    <numFmt numFmtId="195" formatCode="000\.00\.000\.0"/>
    <numFmt numFmtId="196" formatCode="0000000000"/>
    <numFmt numFmtId="197" formatCode="0000"/>
    <numFmt numFmtId="198" formatCode="00\.00\.0"/>
    <numFmt numFmtId="199" formatCode="_-* #,##0.00\ _₽_-;\-* #,##0.00\ _₽_-;_-* &quot;-&quot;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2" applyNumberFormat="1" applyFont="1" applyFill="1" applyBorder="1" applyAlignment="1">
      <alignment horizontal="center"/>
    </xf>
    <xf numFmtId="176" fontId="4" fillId="3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9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2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76" fontId="5" fillId="0" borderId="0" xfId="6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176" fontId="4" fillId="3" borderId="10" xfId="62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justify" wrapText="1"/>
    </xf>
    <xf numFmtId="0" fontId="5" fillId="3" borderId="10" xfId="0" applyFont="1" applyFill="1" applyBorder="1" applyAlignment="1">
      <alignment horizontal="left" wrapText="1"/>
    </xf>
    <xf numFmtId="176" fontId="4" fillId="31" borderId="10" xfId="0" applyNumberFormat="1" applyFont="1" applyFill="1" applyBorder="1" applyAlignment="1" applyProtection="1">
      <alignment horizontal="center"/>
      <protection/>
    </xf>
    <xf numFmtId="0" fontId="5" fillId="31" borderId="10" xfId="0" applyFont="1" applyFill="1" applyBorder="1" applyAlignment="1">
      <alignment horizontal="left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2" fillId="16" borderId="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justify" wrapText="1"/>
    </xf>
    <xf numFmtId="176" fontId="5" fillId="16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5" fillId="16" borderId="10" xfId="62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 applyProtection="1">
      <alignment horizontal="center"/>
      <protection/>
    </xf>
    <xf numFmtId="176" fontId="4" fillId="9" borderId="10" xfId="62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left" wrapText="1"/>
    </xf>
    <xf numFmtId="199" fontId="5" fillId="0" borderId="0" xfId="0" applyNumberFormat="1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justify" wrapText="1"/>
    </xf>
    <xf numFmtId="43" fontId="3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0" fontId="3" fillId="16" borderId="0" xfId="0" applyFont="1" applyFill="1" applyBorder="1" applyAlignment="1">
      <alignment vertical="center" wrapText="1"/>
    </xf>
    <xf numFmtId="176" fontId="4" fillId="31" borderId="10" xfId="62" applyNumberFormat="1" applyFont="1" applyFill="1" applyBorder="1" applyAlignment="1">
      <alignment horizontal="center"/>
    </xf>
    <xf numFmtId="0" fontId="2" fillId="31" borderId="0" xfId="0" applyFont="1" applyFill="1" applyAlignment="1">
      <alignment vertical="center" wrapText="1"/>
    </xf>
    <xf numFmtId="0" fontId="4" fillId="3" borderId="10" xfId="0" applyFont="1" applyFill="1" applyBorder="1" applyAlignment="1" applyProtection="1">
      <alignment wrapText="1"/>
      <protection/>
    </xf>
    <xf numFmtId="176" fontId="4" fillId="3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 applyProtection="1">
      <alignment wrapText="1"/>
      <protection/>
    </xf>
    <xf numFmtId="176" fontId="5" fillId="31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justify" wrapText="1"/>
    </xf>
    <xf numFmtId="176" fontId="5" fillId="19" borderId="10" xfId="62" applyNumberFormat="1" applyFont="1" applyFill="1" applyBorder="1" applyAlignment="1">
      <alignment horizontal="center"/>
    </xf>
    <xf numFmtId="176" fontId="2" fillId="19" borderId="0" xfId="0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 vertical="center" wrapText="1"/>
    </xf>
    <xf numFmtId="176" fontId="4" fillId="19" borderId="10" xfId="62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 applyProtection="1">
      <alignment horizontal="center"/>
      <protection/>
    </xf>
    <xf numFmtId="0" fontId="4" fillId="1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31" borderId="10" xfId="0" applyNumberFormat="1" applyFont="1" applyFill="1" applyBorder="1" applyAlignment="1">
      <alignment horizontal="justify" wrapText="1"/>
    </xf>
    <xf numFmtId="0" fontId="5" fillId="16" borderId="10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wrapText="1"/>
    </xf>
    <xf numFmtId="176" fontId="5" fillId="33" borderId="10" xfId="0" applyNumberFormat="1" applyFont="1" applyFill="1" applyBorder="1" applyAlignment="1">
      <alignment horizontal="center"/>
    </xf>
    <xf numFmtId="176" fontId="2" fillId="16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justify" vertical="center" wrapText="1"/>
    </xf>
    <xf numFmtId="173" fontId="7" fillId="0" borderId="11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2"/>
  <sheetViews>
    <sheetView showGridLines="0" tabSelected="1" view="pageBreakPreview" zoomScale="57" zoomScaleNormal="70" zoomScaleSheetLayoutView="57" zoomScalePageLayoutView="0" workbookViewId="0" topLeftCell="A1">
      <pane xSplit="7" ySplit="6" topLeftCell="Y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G1" sqref="AG1:AJ16384"/>
    </sheetView>
  </sheetViews>
  <sheetFormatPr defaultColWidth="9.140625" defaultRowHeight="12.75"/>
  <cols>
    <col min="1" max="1" width="56.140625" style="3" customWidth="1"/>
    <col min="2" max="7" width="18.8515625" style="3" customWidth="1"/>
    <col min="8" max="8" width="20.00390625" style="1" customWidth="1"/>
    <col min="9" max="9" width="21.421875" style="1" customWidth="1"/>
    <col min="10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4" customWidth="1"/>
    <col min="22" max="23" width="19.00390625" style="4" customWidth="1"/>
    <col min="24" max="25" width="18.28125" style="4" customWidth="1"/>
    <col min="26" max="27" width="19.421875" style="4" customWidth="1"/>
    <col min="28" max="29" width="17.57421875" style="4" customWidth="1"/>
    <col min="30" max="30" width="19.7109375" style="4" customWidth="1"/>
    <col min="31" max="31" width="18.7109375" style="1" customWidth="1"/>
    <col min="32" max="32" width="73.28125" style="17" customWidth="1"/>
    <col min="33" max="33" width="15.140625" style="1" hidden="1" customWidth="1"/>
    <col min="34" max="35" width="13.7109375" style="1" hidden="1" customWidth="1"/>
    <col min="36" max="36" width="14.7109375" style="1" hidden="1" customWidth="1"/>
    <col min="37" max="16384" width="9.140625" style="1" customWidth="1"/>
  </cols>
  <sheetData>
    <row r="1" spans="28:30" ht="18.75" customHeight="1">
      <c r="AB1" s="101"/>
      <c r="AC1" s="101"/>
      <c r="AD1" s="101"/>
    </row>
    <row r="2" spans="1:30" ht="51.75" customHeight="1">
      <c r="A2" s="102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2" ht="30" customHeight="1">
      <c r="A3" s="13"/>
      <c r="B3" s="14"/>
      <c r="C3" s="14"/>
      <c r="D3" s="14"/>
      <c r="E3" s="14"/>
      <c r="F3" s="14"/>
      <c r="G3" s="14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  <c r="V3" s="13"/>
      <c r="W3" s="13"/>
      <c r="X3" s="13"/>
      <c r="Y3" s="13"/>
      <c r="Z3" s="13"/>
      <c r="AA3" s="13"/>
      <c r="AB3" s="100" t="s">
        <v>18</v>
      </c>
      <c r="AC3" s="100"/>
      <c r="AD3" s="100"/>
      <c r="AE3" s="100"/>
      <c r="AF3" s="100"/>
    </row>
    <row r="4" spans="1:32" s="6" customFormat="1" ht="18.75" customHeight="1">
      <c r="A4" s="96" t="s">
        <v>24</v>
      </c>
      <c r="B4" s="97" t="s">
        <v>25</v>
      </c>
      <c r="C4" s="97" t="s">
        <v>54</v>
      </c>
      <c r="D4" s="97" t="s">
        <v>55</v>
      </c>
      <c r="E4" s="97" t="s">
        <v>56</v>
      </c>
      <c r="F4" s="97" t="s">
        <v>41</v>
      </c>
      <c r="G4" s="97"/>
      <c r="H4" s="97" t="s">
        <v>0</v>
      </c>
      <c r="I4" s="97"/>
      <c r="J4" s="97" t="s">
        <v>1</v>
      </c>
      <c r="K4" s="97"/>
      <c r="L4" s="97" t="s">
        <v>2</v>
      </c>
      <c r="M4" s="97"/>
      <c r="N4" s="97" t="s">
        <v>3</v>
      </c>
      <c r="O4" s="97"/>
      <c r="P4" s="97" t="s">
        <v>4</v>
      </c>
      <c r="Q4" s="97"/>
      <c r="R4" s="97" t="s">
        <v>5</v>
      </c>
      <c r="S4" s="97"/>
      <c r="T4" s="97" t="s">
        <v>6</v>
      </c>
      <c r="U4" s="97"/>
      <c r="V4" s="97" t="s">
        <v>7</v>
      </c>
      <c r="W4" s="97"/>
      <c r="X4" s="97" t="s">
        <v>8</v>
      </c>
      <c r="Y4" s="97"/>
      <c r="Z4" s="97" t="s">
        <v>9</v>
      </c>
      <c r="AA4" s="97"/>
      <c r="AB4" s="97" t="s">
        <v>10</v>
      </c>
      <c r="AC4" s="97"/>
      <c r="AD4" s="97" t="s">
        <v>11</v>
      </c>
      <c r="AE4" s="97"/>
      <c r="AF4" s="96" t="s">
        <v>44</v>
      </c>
    </row>
    <row r="5" spans="1:36" s="8" customFormat="1" ht="81" customHeight="1">
      <c r="A5" s="96"/>
      <c r="B5" s="97"/>
      <c r="C5" s="97"/>
      <c r="D5" s="97"/>
      <c r="E5" s="97"/>
      <c r="F5" s="5" t="s">
        <v>42</v>
      </c>
      <c r="G5" s="5" t="s">
        <v>43</v>
      </c>
      <c r="H5" s="7" t="s">
        <v>12</v>
      </c>
      <c r="I5" s="7" t="s">
        <v>40</v>
      </c>
      <c r="J5" s="7" t="s">
        <v>12</v>
      </c>
      <c r="K5" s="7" t="s">
        <v>40</v>
      </c>
      <c r="L5" s="7" t="s">
        <v>12</v>
      </c>
      <c r="M5" s="7" t="s">
        <v>40</v>
      </c>
      <c r="N5" s="7" t="s">
        <v>12</v>
      </c>
      <c r="O5" s="7" t="s">
        <v>40</v>
      </c>
      <c r="P5" s="7" t="s">
        <v>12</v>
      </c>
      <c r="Q5" s="7" t="s">
        <v>40</v>
      </c>
      <c r="R5" s="7" t="s">
        <v>12</v>
      </c>
      <c r="S5" s="7" t="s">
        <v>40</v>
      </c>
      <c r="T5" s="7" t="s">
        <v>12</v>
      </c>
      <c r="U5" s="7" t="s">
        <v>40</v>
      </c>
      <c r="V5" s="7" t="s">
        <v>12</v>
      </c>
      <c r="W5" s="7" t="s">
        <v>40</v>
      </c>
      <c r="X5" s="7" t="s">
        <v>12</v>
      </c>
      <c r="Y5" s="7" t="s">
        <v>40</v>
      </c>
      <c r="Z5" s="7" t="s">
        <v>12</v>
      </c>
      <c r="AA5" s="7" t="s">
        <v>40</v>
      </c>
      <c r="AB5" s="7" t="s">
        <v>12</v>
      </c>
      <c r="AC5" s="7" t="s">
        <v>40</v>
      </c>
      <c r="AD5" s="7" t="s">
        <v>12</v>
      </c>
      <c r="AE5" s="7" t="s">
        <v>40</v>
      </c>
      <c r="AF5" s="96"/>
      <c r="AG5" s="8" t="s">
        <v>12</v>
      </c>
      <c r="AH5" s="8" t="s">
        <v>45</v>
      </c>
      <c r="AI5" s="8" t="s">
        <v>51</v>
      </c>
      <c r="AJ5" s="8" t="s">
        <v>46</v>
      </c>
    </row>
    <row r="6" spans="1:32" s="10" customFormat="1" ht="24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</row>
    <row r="7" spans="1:36" s="11" customFormat="1" ht="93.75">
      <c r="A7" s="63" t="s">
        <v>26</v>
      </c>
      <c r="B7" s="64">
        <f>B9+B10+B11+B13</f>
        <v>36510.897</v>
      </c>
      <c r="C7" s="64">
        <f>C9+C10+C11+C13</f>
        <v>19036.273999999998</v>
      </c>
      <c r="D7" s="64">
        <f>D9+D10+D11+D13</f>
        <v>16396.125999999997</v>
      </c>
      <c r="E7" s="64">
        <f>E9+E10+E11+E13</f>
        <v>16396.125999999997</v>
      </c>
      <c r="F7" s="34">
        <f>_xlfn.IFERROR(E7/B7*100,0)</f>
        <v>44.90748611298155</v>
      </c>
      <c r="G7" s="34">
        <f>_xlfn.IFERROR(E7/C7*100,0)</f>
        <v>86.1309623931658</v>
      </c>
      <c r="H7" s="64">
        <f aca="true" t="shared" si="0" ref="H7:AE7">H9+H10+H11+H13</f>
        <v>8094.509</v>
      </c>
      <c r="I7" s="64">
        <f t="shared" si="0"/>
        <v>5780.089</v>
      </c>
      <c r="J7" s="64">
        <f t="shared" si="0"/>
        <v>3842.2799999999997</v>
      </c>
      <c r="K7" s="64">
        <f t="shared" si="0"/>
        <v>3361.87</v>
      </c>
      <c r="L7" s="64">
        <f t="shared" si="0"/>
        <v>1300.995</v>
      </c>
      <c r="M7" s="64">
        <f t="shared" si="0"/>
        <v>1315.97</v>
      </c>
      <c r="N7" s="64">
        <f t="shared" si="0"/>
        <v>3035.406</v>
      </c>
      <c r="O7" s="64">
        <f t="shared" si="0"/>
        <v>3177.978</v>
      </c>
      <c r="P7" s="64">
        <f t="shared" si="0"/>
        <v>2763.084</v>
      </c>
      <c r="Q7" s="64">
        <f t="shared" si="0"/>
        <v>2760.219</v>
      </c>
      <c r="R7" s="64">
        <f t="shared" si="0"/>
        <v>2478.647</v>
      </c>
      <c r="S7" s="64">
        <f t="shared" si="0"/>
        <v>0</v>
      </c>
      <c r="T7" s="64">
        <f t="shared" si="0"/>
        <v>3257.719</v>
      </c>
      <c r="U7" s="64">
        <f t="shared" si="0"/>
        <v>0</v>
      </c>
      <c r="V7" s="64">
        <f t="shared" si="0"/>
        <v>2561.885</v>
      </c>
      <c r="W7" s="64">
        <f t="shared" si="0"/>
        <v>0</v>
      </c>
      <c r="X7" s="64">
        <f t="shared" si="0"/>
        <v>2732.198</v>
      </c>
      <c r="Y7" s="64">
        <f t="shared" si="0"/>
        <v>0</v>
      </c>
      <c r="Z7" s="64">
        <f t="shared" si="0"/>
        <v>2455.139</v>
      </c>
      <c r="AA7" s="64">
        <f t="shared" si="0"/>
        <v>0</v>
      </c>
      <c r="AB7" s="64">
        <f t="shared" si="0"/>
        <v>1196.821</v>
      </c>
      <c r="AC7" s="64">
        <f t="shared" si="0"/>
        <v>0</v>
      </c>
      <c r="AD7" s="64">
        <f t="shared" si="0"/>
        <v>2792.214</v>
      </c>
      <c r="AE7" s="64">
        <f t="shared" si="0"/>
        <v>0</v>
      </c>
      <c r="AF7" s="77"/>
      <c r="AG7" s="68">
        <f>H7+J7+L7+N7+P7+R7+T7+V7+X7+Z7+AB7+AD7</f>
        <v>36510.897000000004</v>
      </c>
      <c r="AH7" s="68">
        <f>H7+J7+L7+N7+P7</f>
        <v>19036.273999999998</v>
      </c>
      <c r="AI7" s="68">
        <f>I7+K7+M7+O7+Q7+S7+U7+W7+Y7+AA7+AC7+AE7</f>
        <v>16396.126</v>
      </c>
      <c r="AJ7" s="68">
        <f>E7-C7</f>
        <v>-2640.148000000001</v>
      </c>
    </row>
    <row r="8" spans="1:36" s="11" customFormat="1" ht="24" customHeight="1">
      <c r="A8" s="98" t="s">
        <v>34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68">
        <f aca="true" t="shared" si="1" ref="AG8:AG71">H8+J8+L8+N8+P8+R8+T8+V8+X8+Z8+AB8+AD8</f>
        <v>0</v>
      </c>
      <c r="AH8" s="68">
        <f aca="true" t="shared" si="2" ref="AH8:AH71">H8+J8+L8+N8+P8</f>
        <v>0</v>
      </c>
      <c r="AI8" s="68">
        <f aca="true" t="shared" si="3" ref="AI8:AI71">I8+K8+M8+O8+Q8+S8+U8+W8+Y8+AA8+AC8+AE8</f>
        <v>0</v>
      </c>
      <c r="AJ8" s="68">
        <f aca="true" t="shared" si="4" ref="AJ8:AJ71">E8-C8</f>
        <v>0</v>
      </c>
    </row>
    <row r="9" spans="1:36" s="33" customFormat="1" ht="20.25" customHeight="1">
      <c r="A9" s="35" t="s">
        <v>15</v>
      </c>
      <c r="B9" s="22">
        <v>0</v>
      </c>
      <c r="C9" s="22">
        <v>0</v>
      </c>
      <c r="D9" s="22">
        <v>0</v>
      </c>
      <c r="E9" s="22">
        <v>0</v>
      </c>
      <c r="F9" s="34">
        <f aca="true" t="shared" si="5" ref="F9:F27">_xlfn.IFERROR(E9/B9*100,0)</f>
        <v>0</v>
      </c>
      <c r="G9" s="34">
        <f aca="true" t="shared" si="6" ref="G9:G27">_xlfn.IFERROR(E9/C9*100,0)</f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77"/>
      <c r="AG9" s="68">
        <f t="shared" si="1"/>
        <v>0</v>
      </c>
      <c r="AH9" s="68">
        <f t="shared" si="2"/>
        <v>0</v>
      </c>
      <c r="AI9" s="68">
        <f t="shared" si="3"/>
        <v>0</v>
      </c>
      <c r="AJ9" s="68">
        <f t="shared" si="4"/>
        <v>0</v>
      </c>
    </row>
    <row r="10" spans="1:36" s="33" customFormat="1" ht="37.5">
      <c r="A10" s="36" t="s">
        <v>27</v>
      </c>
      <c r="B10" s="34">
        <f aca="true" t="shared" si="7" ref="B10:E13">B17</f>
        <v>0</v>
      </c>
      <c r="C10" s="34">
        <f t="shared" si="7"/>
        <v>0</v>
      </c>
      <c r="D10" s="34">
        <f t="shared" si="7"/>
        <v>0</v>
      </c>
      <c r="E10" s="34">
        <f t="shared" si="7"/>
        <v>0</v>
      </c>
      <c r="F10" s="34">
        <f>_xlfn.IFERROR(E10/B10*100,0)</f>
        <v>0</v>
      </c>
      <c r="G10" s="34">
        <f>_xlfn.IFERROR(E10/C10*100,0)</f>
        <v>0</v>
      </c>
      <c r="H10" s="34">
        <f aca="true" t="shared" si="8" ref="H10:AE10">H17</f>
        <v>0</v>
      </c>
      <c r="I10" s="34">
        <f t="shared" si="8"/>
        <v>0</v>
      </c>
      <c r="J10" s="34">
        <f t="shared" si="8"/>
        <v>0</v>
      </c>
      <c r="K10" s="34">
        <f t="shared" si="8"/>
        <v>0</v>
      </c>
      <c r="L10" s="34">
        <f t="shared" si="8"/>
        <v>0</v>
      </c>
      <c r="M10" s="34">
        <f t="shared" si="8"/>
        <v>0</v>
      </c>
      <c r="N10" s="34">
        <f t="shared" si="8"/>
        <v>0</v>
      </c>
      <c r="O10" s="34">
        <f t="shared" si="8"/>
        <v>0</v>
      </c>
      <c r="P10" s="34">
        <f t="shared" si="8"/>
        <v>0</v>
      </c>
      <c r="Q10" s="34">
        <f t="shared" si="8"/>
        <v>0</v>
      </c>
      <c r="R10" s="34">
        <f t="shared" si="8"/>
        <v>0</v>
      </c>
      <c r="S10" s="34">
        <f t="shared" si="8"/>
        <v>0</v>
      </c>
      <c r="T10" s="34">
        <f t="shared" si="8"/>
        <v>0</v>
      </c>
      <c r="U10" s="34">
        <f t="shared" si="8"/>
        <v>0</v>
      </c>
      <c r="V10" s="34">
        <f t="shared" si="8"/>
        <v>0</v>
      </c>
      <c r="W10" s="34">
        <f t="shared" si="8"/>
        <v>0</v>
      </c>
      <c r="X10" s="34">
        <f t="shared" si="8"/>
        <v>0</v>
      </c>
      <c r="Y10" s="34">
        <f t="shared" si="8"/>
        <v>0</v>
      </c>
      <c r="Z10" s="34">
        <f t="shared" si="8"/>
        <v>0</v>
      </c>
      <c r="AA10" s="34">
        <f t="shared" si="8"/>
        <v>0</v>
      </c>
      <c r="AB10" s="34">
        <f t="shared" si="8"/>
        <v>0</v>
      </c>
      <c r="AC10" s="34">
        <f t="shared" si="8"/>
        <v>0</v>
      </c>
      <c r="AD10" s="34">
        <f t="shared" si="8"/>
        <v>0</v>
      </c>
      <c r="AE10" s="34">
        <f t="shared" si="8"/>
        <v>0</v>
      </c>
      <c r="AF10" s="77"/>
      <c r="AG10" s="68">
        <f t="shared" si="1"/>
        <v>0</v>
      </c>
      <c r="AH10" s="68">
        <f t="shared" si="2"/>
        <v>0</v>
      </c>
      <c r="AI10" s="68">
        <f t="shared" si="3"/>
        <v>0</v>
      </c>
      <c r="AJ10" s="68">
        <f t="shared" si="4"/>
        <v>0</v>
      </c>
    </row>
    <row r="11" spans="1:36" s="33" customFormat="1" ht="18.75">
      <c r="A11" s="35" t="s">
        <v>14</v>
      </c>
      <c r="B11" s="34">
        <f>B18</f>
        <v>36510.897</v>
      </c>
      <c r="C11" s="34">
        <f t="shared" si="7"/>
        <v>19036.273999999998</v>
      </c>
      <c r="D11" s="34">
        <f t="shared" si="7"/>
        <v>16396.125999999997</v>
      </c>
      <c r="E11" s="34">
        <f t="shared" si="7"/>
        <v>16396.125999999997</v>
      </c>
      <c r="F11" s="34">
        <f>_xlfn.IFERROR(E11/B11*100,0)</f>
        <v>44.90748611298155</v>
      </c>
      <c r="G11" s="34">
        <f>_xlfn.IFERROR(E11/C11*100,0)</f>
        <v>86.1309623931658</v>
      </c>
      <c r="H11" s="34">
        <f aca="true" t="shared" si="9" ref="H11:M12">H18</f>
        <v>8094.509</v>
      </c>
      <c r="I11" s="34">
        <f t="shared" si="9"/>
        <v>5780.089</v>
      </c>
      <c r="J11" s="34">
        <f t="shared" si="9"/>
        <v>3842.2799999999997</v>
      </c>
      <c r="K11" s="34">
        <f t="shared" si="9"/>
        <v>3361.87</v>
      </c>
      <c r="L11" s="34">
        <f t="shared" si="9"/>
        <v>1300.995</v>
      </c>
      <c r="M11" s="34">
        <f t="shared" si="9"/>
        <v>1315.97</v>
      </c>
      <c r="N11" s="34">
        <f aca="true" t="shared" si="10" ref="N11:AD11">N18</f>
        <v>3035.406</v>
      </c>
      <c r="O11" s="34">
        <f>O18</f>
        <v>3177.978</v>
      </c>
      <c r="P11" s="34">
        <f t="shared" si="10"/>
        <v>2763.084</v>
      </c>
      <c r="Q11" s="34">
        <f>Q18</f>
        <v>2760.219</v>
      </c>
      <c r="R11" s="34">
        <f t="shared" si="10"/>
        <v>2478.647</v>
      </c>
      <c r="S11" s="34">
        <f>S18</f>
        <v>0</v>
      </c>
      <c r="T11" s="34">
        <f t="shared" si="10"/>
        <v>3257.719</v>
      </c>
      <c r="U11" s="34">
        <f>U18</f>
        <v>0</v>
      </c>
      <c r="V11" s="34">
        <f t="shared" si="10"/>
        <v>2561.885</v>
      </c>
      <c r="W11" s="34">
        <f>W18</f>
        <v>0</v>
      </c>
      <c r="X11" s="34">
        <f t="shared" si="10"/>
        <v>2732.198</v>
      </c>
      <c r="Y11" s="34">
        <f>Y18</f>
        <v>0</v>
      </c>
      <c r="Z11" s="34">
        <f t="shared" si="10"/>
        <v>2455.139</v>
      </c>
      <c r="AA11" s="34">
        <f>AA18</f>
        <v>0</v>
      </c>
      <c r="AB11" s="34">
        <f t="shared" si="10"/>
        <v>1196.821</v>
      </c>
      <c r="AC11" s="34">
        <f>AC18</f>
        <v>0</v>
      </c>
      <c r="AD11" s="34">
        <f t="shared" si="10"/>
        <v>2792.214</v>
      </c>
      <c r="AE11" s="34">
        <f>AE18</f>
        <v>0</v>
      </c>
      <c r="AF11" s="77"/>
      <c r="AG11" s="68">
        <f t="shared" si="1"/>
        <v>36510.897000000004</v>
      </c>
      <c r="AH11" s="68">
        <f t="shared" si="2"/>
        <v>19036.273999999998</v>
      </c>
      <c r="AI11" s="68">
        <f t="shared" si="3"/>
        <v>16396.126</v>
      </c>
      <c r="AJ11" s="68">
        <f t="shared" si="4"/>
        <v>-2640.148000000001</v>
      </c>
    </row>
    <row r="12" spans="1:36" s="49" customFormat="1" ht="37.5">
      <c r="A12" s="50" t="s">
        <v>28</v>
      </c>
      <c r="B12" s="48">
        <f t="shared" si="7"/>
        <v>0</v>
      </c>
      <c r="C12" s="48">
        <f>C19</f>
        <v>0</v>
      </c>
      <c r="D12" s="48">
        <f t="shared" si="7"/>
        <v>0</v>
      </c>
      <c r="E12" s="48">
        <f t="shared" si="7"/>
        <v>0</v>
      </c>
      <c r="F12" s="48">
        <f>_xlfn.IFERROR(E12/B12*100,0)</f>
        <v>0</v>
      </c>
      <c r="G12" s="48">
        <f>_xlfn.IFERROR(E12/C12*100,0)</f>
        <v>0</v>
      </c>
      <c r="H12" s="48">
        <f t="shared" si="9"/>
        <v>0</v>
      </c>
      <c r="I12" s="48">
        <f t="shared" si="9"/>
        <v>0</v>
      </c>
      <c r="J12" s="48">
        <f t="shared" si="9"/>
        <v>0</v>
      </c>
      <c r="K12" s="48">
        <f t="shared" si="9"/>
        <v>0</v>
      </c>
      <c r="L12" s="48">
        <f t="shared" si="9"/>
        <v>0</v>
      </c>
      <c r="M12" s="48">
        <f t="shared" si="9"/>
        <v>0</v>
      </c>
      <c r="N12" s="48">
        <f>N19</f>
        <v>0</v>
      </c>
      <c r="O12" s="48">
        <f>O19</f>
        <v>0</v>
      </c>
      <c r="P12" s="48">
        <f>P19</f>
        <v>0</v>
      </c>
      <c r="Q12" s="48">
        <f>Q19</f>
        <v>0</v>
      </c>
      <c r="R12" s="48">
        <f>R19</f>
        <v>0</v>
      </c>
      <c r="S12" s="48">
        <f>S19</f>
        <v>0</v>
      </c>
      <c r="T12" s="48">
        <f>T19</f>
        <v>0</v>
      </c>
      <c r="U12" s="48">
        <f>U19</f>
        <v>0</v>
      </c>
      <c r="V12" s="48">
        <f>V19</f>
        <v>0</v>
      </c>
      <c r="W12" s="48">
        <f>W19</f>
        <v>0</v>
      </c>
      <c r="X12" s="48">
        <f>X19</f>
        <v>0</v>
      </c>
      <c r="Y12" s="48">
        <f>Y19</f>
        <v>0</v>
      </c>
      <c r="Z12" s="48">
        <f>Z19</f>
        <v>0</v>
      </c>
      <c r="AA12" s="48">
        <f>AA19</f>
        <v>0</v>
      </c>
      <c r="AB12" s="48">
        <f>AB19</f>
        <v>0</v>
      </c>
      <c r="AC12" s="48">
        <f>AC19</f>
        <v>0</v>
      </c>
      <c r="AD12" s="48">
        <f>AD19</f>
        <v>0</v>
      </c>
      <c r="AE12" s="48">
        <f>AE19</f>
        <v>0</v>
      </c>
      <c r="AF12" s="78"/>
      <c r="AG12" s="68">
        <f t="shared" si="1"/>
        <v>0</v>
      </c>
      <c r="AH12" s="68">
        <f t="shared" si="2"/>
        <v>0</v>
      </c>
      <c r="AI12" s="68">
        <f t="shared" si="3"/>
        <v>0</v>
      </c>
      <c r="AJ12" s="68">
        <f t="shared" si="4"/>
        <v>0</v>
      </c>
    </row>
    <row r="13" spans="1:36" s="33" customFormat="1" ht="18.75">
      <c r="A13" s="35" t="s">
        <v>16</v>
      </c>
      <c r="B13" s="34">
        <f t="shared" si="7"/>
        <v>0</v>
      </c>
      <c r="C13" s="34">
        <f t="shared" si="7"/>
        <v>0</v>
      </c>
      <c r="D13" s="34">
        <f t="shared" si="7"/>
        <v>0</v>
      </c>
      <c r="E13" s="34">
        <f t="shared" si="7"/>
        <v>0</v>
      </c>
      <c r="F13" s="34">
        <f t="shared" si="5"/>
        <v>0</v>
      </c>
      <c r="G13" s="34">
        <f t="shared" si="6"/>
        <v>0</v>
      </c>
      <c r="H13" s="34">
        <f aca="true" t="shared" si="11" ref="H13:AD13">H20</f>
        <v>0</v>
      </c>
      <c r="I13" s="34">
        <f t="shared" si="11"/>
        <v>0</v>
      </c>
      <c r="J13" s="34">
        <f t="shared" si="11"/>
        <v>0</v>
      </c>
      <c r="K13" s="34">
        <f>K20</f>
        <v>0</v>
      </c>
      <c r="L13" s="34">
        <f t="shared" si="11"/>
        <v>0</v>
      </c>
      <c r="M13" s="34">
        <f>M20</f>
        <v>0</v>
      </c>
      <c r="N13" s="34">
        <f t="shared" si="11"/>
        <v>0</v>
      </c>
      <c r="O13" s="34">
        <f>O20</f>
        <v>0</v>
      </c>
      <c r="P13" s="34">
        <f t="shared" si="11"/>
        <v>0</v>
      </c>
      <c r="Q13" s="34">
        <f>Q20</f>
        <v>0</v>
      </c>
      <c r="R13" s="34">
        <f t="shared" si="11"/>
        <v>0</v>
      </c>
      <c r="S13" s="34">
        <f>S20</f>
        <v>0</v>
      </c>
      <c r="T13" s="34">
        <f t="shared" si="11"/>
        <v>0</v>
      </c>
      <c r="U13" s="34">
        <f>U20</f>
        <v>0</v>
      </c>
      <c r="V13" s="34">
        <f t="shared" si="11"/>
        <v>0</v>
      </c>
      <c r="W13" s="34">
        <f>W20</f>
        <v>0</v>
      </c>
      <c r="X13" s="34">
        <f t="shared" si="11"/>
        <v>0</v>
      </c>
      <c r="Y13" s="34">
        <f>Y20</f>
        <v>0</v>
      </c>
      <c r="Z13" s="34">
        <f t="shared" si="11"/>
        <v>0</v>
      </c>
      <c r="AA13" s="34">
        <f>AA20</f>
        <v>0</v>
      </c>
      <c r="AB13" s="34">
        <f t="shared" si="11"/>
        <v>0</v>
      </c>
      <c r="AC13" s="34">
        <f>AC20</f>
        <v>0</v>
      </c>
      <c r="AD13" s="34">
        <f t="shared" si="11"/>
        <v>0</v>
      </c>
      <c r="AE13" s="34">
        <f>AE20</f>
        <v>0</v>
      </c>
      <c r="AF13" s="77"/>
      <c r="AG13" s="68">
        <f t="shared" si="1"/>
        <v>0</v>
      </c>
      <c r="AH13" s="68">
        <f t="shared" si="2"/>
        <v>0</v>
      </c>
      <c r="AI13" s="68">
        <f t="shared" si="3"/>
        <v>0</v>
      </c>
      <c r="AJ13" s="68">
        <f t="shared" si="4"/>
        <v>0</v>
      </c>
    </row>
    <row r="14" spans="1:36" s="11" customFormat="1" ht="75">
      <c r="A14" s="65" t="s">
        <v>35</v>
      </c>
      <c r="B14" s="37">
        <f>B15</f>
        <v>36510.897</v>
      </c>
      <c r="C14" s="37">
        <f>C15</f>
        <v>19036.273999999998</v>
      </c>
      <c r="D14" s="37">
        <f>D15</f>
        <v>16396.125999999997</v>
      </c>
      <c r="E14" s="37">
        <f>E15</f>
        <v>16396.125999999997</v>
      </c>
      <c r="F14" s="26">
        <f>_xlfn.IFERROR(E14/B14*100,0)</f>
        <v>44.90748611298155</v>
      </c>
      <c r="G14" s="26">
        <f>_xlfn.IFERROR(E14/C14*100,0)</f>
        <v>86.1309623931658</v>
      </c>
      <c r="H14" s="37">
        <f>H15</f>
        <v>8094.509</v>
      </c>
      <c r="I14" s="37">
        <f>I15</f>
        <v>5780.089</v>
      </c>
      <c r="J14" s="37">
        <f aca="true" t="shared" si="12" ref="J14:AE14">J15</f>
        <v>3842.2799999999997</v>
      </c>
      <c r="K14" s="37">
        <f t="shared" si="12"/>
        <v>3361.87</v>
      </c>
      <c r="L14" s="37">
        <f t="shared" si="12"/>
        <v>1300.995</v>
      </c>
      <c r="M14" s="37">
        <f t="shared" si="12"/>
        <v>1315.97</v>
      </c>
      <c r="N14" s="37">
        <f t="shared" si="12"/>
        <v>3035.406</v>
      </c>
      <c r="O14" s="37">
        <f t="shared" si="12"/>
        <v>3177.978</v>
      </c>
      <c r="P14" s="37">
        <f t="shared" si="12"/>
        <v>2763.084</v>
      </c>
      <c r="Q14" s="37">
        <f t="shared" si="12"/>
        <v>2760.219</v>
      </c>
      <c r="R14" s="37">
        <f t="shared" si="12"/>
        <v>2478.647</v>
      </c>
      <c r="S14" s="37">
        <f t="shared" si="12"/>
        <v>0</v>
      </c>
      <c r="T14" s="37">
        <f t="shared" si="12"/>
        <v>3257.719</v>
      </c>
      <c r="U14" s="37">
        <f t="shared" si="12"/>
        <v>0</v>
      </c>
      <c r="V14" s="37">
        <f t="shared" si="12"/>
        <v>2561.885</v>
      </c>
      <c r="W14" s="37">
        <f t="shared" si="12"/>
        <v>0</v>
      </c>
      <c r="X14" s="37">
        <f t="shared" si="12"/>
        <v>2732.198</v>
      </c>
      <c r="Y14" s="37">
        <f t="shared" si="12"/>
        <v>0</v>
      </c>
      <c r="Z14" s="37">
        <f t="shared" si="12"/>
        <v>2455.139</v>
      </c>
      <c r="AA14" s="37">
        <f>AA15</f>
        <v>0</v>
      </c>
      <c r="AB14" s="37">
        <f t="shared" si="12"/>
        <v>1196.821</v>
      </c>
      <c r="AC14" s="37">
        <f t="shared" si="12"/>
        <v>0</v>
      </c>
      <c r="AD14" s="37">
        <f t="shared" si="12"/>
        <v>2792.214</v>
      </c>
      <c r="AE14" s="37">
        <f t="shared" si="12"/>
        <v>0</v>
      </c>
      <c r="AF14" s="79"/>
      <c r="AG14" s="68">
        <f t="shared" si="1"/>
        <v>36510.897000000004</v>
      </c>
      <c r="AH14" s="68">
        <f t="shared" si="2"/>
        <v>19036.273999999998</v>
      </c>
      <c r="AI14" s="68">
        <f t="shared" si="3"/>
        <v>16396.126</v>
      </c>
      <c r="AJ14" s="68">
        <f t="shared" si="4"/>
        <v>-2640.148000000001</v>
      </c>
    </row>
    <row r="15" spans="1:36" s="31" customFormat="1" ht="18.75">
      <c r="A15" s="28" t="s">
        <v>17</v>
      </c>
      <c r="B15" s="25">
        <f>B16+B17+B18+B20</f>
        <v>36510.897</v>
      </c>
      <c r="C15" s="25">
        <f>C16+C17+C18+C20</f>
        <v>19036.273999999998</v>
      </c>
      <c r="D15" s="25">
        <f>D16+D17+D18+D20</f>
        <v>16396.125999999997</v>
      </c>
      <c r="E15" s="25">
        <f>E16+E17+E18+E20</f>
        <v>16396.125999999997</v>
      </c>
      <c r="F15" s="25">
        <f>_xlfn.IFERROR(E15/B15*100,0)</f>
        <v>44.90748611298155</v>
      </c>
      <c r="G15" s="25">
        <f>_xlfn.IFERROR(E15/C15*100,0)</f>
        <v>86.1309623931658</v>
      </c>
      <c r="H15" s="25">
        <f>H16+H17+H18+H20</f>
        <v>8094.509</v>
      </c>
      <c r="I15" s="25">
        <f>I16+I17+I18+I20</f>
        <v>5780.089</v>
      </c>
      <c r="J15" s="25">
        <f>J16+J17+J18+J20</f>
        <v>3842.2799999999997</v>
      </c>
      <c r="K15" s="25">
        <f>K16+K17+K18+K20</f>
        <v>3361.87</v>
      </c>
      <c r="L15" s="25">
        <f>L16+L17+L18+L20</f>
        <v>1300.995</v>
      </c>
      <c r="M15" s="25">
        <f aca="true" t="shared" si="13" ref="M15:V15">M16+M17+M18+M20</f>
        <v>1315.97</v>
      </c>
      <c r="N15" s="25">
        <f t="shared" si="13"/>
        <v>3035.406</v>
      </c>
      <c r="O15" s="25">
        <f t="shared" si="13"/>
        <v>3177.978</v>
      </c>
      <c r="P15" s="25">
        <f t="shared" si="13"/>
        <v>2763.084</v>
      </c>
      <c r="Q15" s="25">
        <f t="shared" si="13"/>
        <v>2760.219</v>
      </c>
      <c r="R15" s="25">
        <f t="shared" si="13"/>
        <v>2478.647</v>
      </c>
      <c r="S15" s="25">
        <f t="shared" si="13"/>
        <v>0</v>
      </c>
      <c r="T15" s="25">
        <f t="shared" si="13"/>
        <v>3257.719</v>
      </c>
      <c r="U15" s="25">
        <f t="shared" si="13"/>
        <v>0</v>
      </c>
      <c r="V15" s="25">
        <f t="shared" si="13"/>
        <v>2561.885</v>
      </c>
      <c r="W15" s="25">
        <f aca="true" t="shared" si="14" ref="W15:AE15">W16+W17+W18+W20</f>
        <v>0</v>
      </c>
      <c r="X15" s="25">
        <f t="shared" si="14"/>
        <v>2732.198</v>
      </c>
      <c r="Y15" s="25">
        <f t="shared" si="14"/>
        <v>0</v>
      </c>
      <c r="Z15" s="25">
        <f t="shared" si="14"/>
        <v>2455.139</v>
      </c>
      <c r="AA15" s="25">
        <f>AA16+AA17+AA18+AA20</f>
        <v>0</v>
      </c>
      <c r="AB15" s="25">
        <f t="shared" si="14"/>
        <v>1196.821</v>
      </c>
      <c r="AC15" s="25">
        <f t="shared" si="14"/>
        <v>0</v>
      </c>
      <c r="AD15" s="25">
        <f t="shared" si="14"/>
        <v>2792.214</v>
      </c>
      <c r="AE15" s="25">
        <f t="shared" si="14"/>
        <v>0</v>
      </c>
      <c r="AF15" s="79"/>
      <c r="AG15" s="68">
        <f t="shared" si="1"/>
        <v>36510.897000000004</v>
      </c>
      <c r="AH15" s="68">
        <f t="shared" si="2"/>
        <v>19036.273999999998</v>
      </c>
      <c r="AI15" s="68">
        <f t="shared" si="3"/>
        <v>16396.126</v>
      </c>
      <c r="AJ15" s="68">
        <f t="shared" si="4"/>
        <v>-2640.148000000001</v>
      </c>
    </row>
    <row r="16" spans="1:36" s="31" customFormat="1" ht="18.75">
      <c r="A16" s="29" t="s">
        <v>15</v>
      </c>
      <c r="B16" s="25">
        <v>0</v>
      </c>
      <c r="C16" s="25">
        <v>0</v>
      </c>
      <c r="D16" s="25">
        <v>0</v>
      </c>
      <c r="E16" s="25">
        <v>0</v>
      </c>
      <c r="F16" s="25">
        <f t="shared" si="5"/>
        <v>0</v>
      </c>
      <c r="G16" s="25">
        <f t="shared" si="6"/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79"/>
      <c r="AG16" s="68">
        <f t="shared" si="1"/>
        <v>0</v>
      </c>
      <c r="AH16" s="68">
        <f t="shared" si="2"/>
        <v>0</v>
      </c>
      <c r="AI16" s="68">
        <f t="shared" si="3"/>
        <v>0</v>
      </c>
      <c r="AJ16" s="68">
        <f t="shared" si="4"/>
        <v>0</v>
      </c>
    </row>
    <row r="17" spans="1:36" s="31" customFormat="1" ht="37.5">
      <c r="A17" s="38" t="s">
        <v>27</v>
      </c>
      <c r="B17" s="25">
        <v>0</v>
      </c>
      <c r="C17" s="25">
        <v>0</v>
      </c>
      <c r="D17" s="25">
        <v>0</v>
      </c>
      <c r="E17" s="25">
        <v>0</v>
      </c>
      <c r="F17" s="25">
        <f t="shared" si="5"/>
        <v>0</v>
      </c>
      <c r="G17" s="25">
        <f t="shared" si="6"/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79"/>
      <c r="AG17" s="68">
        <f t="shared" si="1"/>
        <v>0</v>
      </c>
      <c r="AH17" s="68">
        <f t="shared" si="2"/>
        <v>0</v>
      </c>
      <c r="AI17" s="68">
        <f t="shared" si="3"/>
        <v>0</v>
      </c>
      <c r="AJ17" s="68">
        <f t="shared" si="4"/>
        <v>0</v>
      </c>
    </row>
    <row r="18" spans="1:36" s="31" customFormat="1" ht="18.75">
      <c r="A18" s="29" t="s">
        <v>14</v>
      </c>
      <c r="B18" s="66">
        <f>B23+B28+B34+B40+B44</f>
        <v>36510.897</v>
      </c>
      <c r="C18" s="66">
        <f>C23+C28+C34+C40+C44</f>
        <v>19036.273999999998</v>
      </c>
      <c r="D18" s="66">
        <f>D23+D28+D34+D40+D44</f>
        <v>16396.125999999997</v>
      </c>
      <c r="E18" s="66">
        <f>E23+E28+E34+E40+E44</f>
        <v>16396.125999999997</v>
      </c>
      <c r="F18" s="25">
        <f t="shared" si="5"/>
        <v>44.90748611298155</v>
      </c>
      <c r="G18" s="25">
        <f t="shared" si="6"/>
        <v>86.1309623931658</v>
      </c>
      <c r="H18" s="66">
        <f>H23+H28+H34+H40+H44</f>
        <v>8094.509</v>
      </c>
      <c r="I18" s="66">
        <f>I23+I28+I34+I40+I44</f>
        <v>5780.089</v>
      </c>
      <c r="J18" s="66">
        <f>J23+J28+J34+J40+J44</f>
        <v>3842.2799999999997</v>
      </c>
      <c r="K18" s="66">
        <f>K23+K28+K34+K40+K44</f>
        <v>3361.87</v>
      </c>
      <c r="L18" s="66">
        <f>L23+L28+L34+L40+L44</f>
        <v>1300.995</v>
      </c>
      <c r="M18" s="66">
        <f aca="true" t="shared" si="15" ref="M18:V18">M23+M28+M34+M40+M44</f>
        <v>1315.97</v>
      </c>
      <c r="N18" s="66">
        <f t="shared" si="15"/>
        <v>3035.406</v>
      </c>
      <c r="O18" s="66">
        <f>O23+O28+O34+O40+O44</f>
        <v>3177.978</v>
      </c>
      <c r="P18" s="66">
        <f t="shared" si="15"/>
        <v>2763.084</v>
      </c>
      <c r="Q18" s="66">
        <f t="shared" si="15"/>
        <v>2760.219</v>
      </c>
      <c r="R18" s="66">
        <f t="shared" si="15"/>
        <v>2478.647</v>
      </c>
      <c r="S18" s="66">
        <f t="shared" si="15"/>
        <v>0</v>
      </c>
      <c r="T18" s="66">
        <f t="shared" si="15"/>
        <v>3257.719</v>
      </c>
      <c r="U18" s="66">
        <f t="shared" si="15"/>
        <v>0</v>
      </c>
      <c r="V18" s="66">
        <f t="shared" si="15"/>
        <v>2561.885</v>
      </c>
      <c r="W18" s="66">
        <f aca="true" t="shared" si="16" ref="W18:AE18">W23+W28+W34+W40+W44</f>
        <v>0</v>
      </c>
      <c r="X18" s="66">
        <f t="shared" si="16"/>
        <v>2732.198</v>
      </c>
      <c r="Y18" s="66">
        <f t="shared" si="16"/>
        <v>0</v>
      </c>
      <c r="Z18" s="66">
        <f t="shared" si="16"/>
        <v>2455.139</v>
      </c>
      <c r="AA18" s="66">
        <f>AA23+AA28+AA34+AA40+AA44</f>
        <v>0</v>
      </c>
      <c r="AB18" s="66">
        <f t="shared" si="16"/>
        <v>1196.821</v>
      </c>
      <c r="AC18" s="66">
        <f t="shared" si="16"/>
        <v>0</v>
      </c>
      <c r="AD18" s="66">
        <f t="shared" si="16"/>
        <v>2792.214</v>
      </c>
      <c r="AE18" s="66">
        <f t="shared" si="16"/>
        <v>0</v>
      </c>
      <c r="AF18" s="79"/>
      <c r="AG18" s="68">
        <f t="shared" si="1"/>
        <v>36510.897000000004</v>
      </c>
      <c r="AH18" s="68">
        <f t="shared" si="2"/>
        <v>19036.273999999998</v>
      </c>
      <c r="AI18" s="68">
        <f t="shared" si="3"/>
        <v>16396.126</v>
      </c>
      <c r="AJ18" s="68">
        <f t="shared" si="4"/>
        <v>-2640.148000000001</v>
      </c>
    </row>
    <row r="19" spans="1:36" s="72" customFormat="1" ht="37.5">
      <c r="A19" s="69" t="s">
        <v>28</v>
      </c>
      <c r="B19" s="75">
        <v>0</v>
      </c>
      <c r="C19" s="75">
        <v>0</v>
      </c>
      <c r="D19" s="75">
        <v>0</v>
      </c>
      <c r="E19" s="75">
        <v>0</v>
      </c>
      <c r="F19" s="74">
        <f t="shared" si="5"/>
        <v>0</v>
      </c>
      <c r="G19" s="74">
        <f t="shared" si="6"/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80"/>
      <c r="AG19" s="68">
        <f t="shared" si="1"/>
        <v>0</v>
      </c>
      <c r="AH19" s="68">
        <f t="shared" si="2"/>
        <v>0</v>
      </c>
      <c r="AI19" s="68">
        <f t="shared" si="3"/>
        <v>0</v>
      </c>
      <c r="AJ19" s="71">
        <f t="shared" si="4"/>
        <v>0</v>
      </c>
    </row>
    <row r="20" spans="1:36" s="31" customFormat="1" ht="18.75">
      <c r="A20" s="29" t="s">
        <v>16</v>
      </c>
      <c r="B20" s="66">
        <v>0</v>
      </c>
      <c r="C20" s="66">
        <v>0</v>
      </c>
      <c r="D20" s="66">
        <v>0</v>
      </c>
      <c r="E20" s="66">
        <v>0</v>
      </c>
      <c r="F20" s="25">
        <f t="shared" si="5"/>
        <v>0</v>
      </c>
      <c r="G20" s="25">
        <f t="shared" si="6"/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79"/>
      <c r="AG20" s="68">
        <f t="shared" si="1"/>
        <v>0</v>
      </c>
      <c r="AH20" s="68">
        <f t="shared" si="2"/>
        <v>0</v>
      </c>
      <c r="AI20" s="68">
        <f t="shared" si="3"/>
        <v>0</v>
      </c>
      <c r="AJ20" s="68">
        <f t="shared" si="4"/>
        <v>0</v>
      </c>
    </row>
    <row r="21" spans="1:36" s="11" customFormat="1" ht="37.5">
      <c r="A21" s="40" t="s">
        <v>19</v>
      </c>
      <c r="B21" s="19"/>
      <c r="C21" s="19"/>
      <c r="D21" s="19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81"/>
      <c r="AG21" s="68">
        <f t="shared" si="1"/>
        <v>0</v>
      </c>
      <c r="AH21" s="68">
        <f t="shared" si="2"/>
        <v>0</v>
      </c>
      <c r="AI21" s="68">
        <f t="shared" si="3"/>
        <v>0</v>
      </c>
      <c r="AJ21" s="68">
        <f t="shared" si="4"/>
        <v>0</v>
      </c>
    </row>
    <row r="22" spans="1:36" s="11" customFormat="1" ht="18.75">
      <c r="A22" s="41" t="s">
        <v>17</v>
      </c>
      <c r="B22" s="20">
        <f>B23</f>
        <v>21.999999999999996</v>
      </c>
      <c r="C22" s="20">
        <f>C23</f>
        <v>5.246</v>
      </c>
      <c r="D22" s="20">
        <f>D23</f>
        <v>5.246</v>
      </c>
      <c r="E22" s="20">
        <f>E23</f>
        <v>5.246</v>
      </c>
      <c r="F22" s="20">
        <f t="shared" si="5"/>
        <v>23.84545454545455</v>
      </c>
      <c r="G22" s="20">
        <f t="shared" si="6"/>
        <v>100</v>
      </c>
      <c r="H22" s="20">
        <f>H23</f>
        <v>0</v>
      </c>
      <c r="I22" s="20">
        <v>0</v>
      </c>
      <c r="J22" s="20">
        <f>J23</f>
        <v>0</v>
      </c>
      <c r="K22" s="20">
        <v>0</v>
      </c>
      <c r="L22" s="20">
        <f>L23</f>
        <v>0</v>
      </c>
      <c r="M22" s="20">
        <v>0</v>
      </c>
      <c r="N22" s="20">
        <f aca="true" t="shared" si="17" ref="N22:U22">N23</f>
        <v>3.717</v>
      </c>
      <c r="O22" s="20">
        <f t="shared" si="17"/>
        <v>3.717</v>
      </c>
      <c r="P22" s="20">
        <f t="shared" si="17"/>
        <v>1.529</v>
      </c>
      <c r="Q22" s="20">
        <f t="shared" si="17"/>
        <v>1.529</v>
      </c>
      <c r="R22" s="20">
        <f t="shared" si="17"/>
        <v>3.158</v>
      </c>
      <c r="S22" s="20">
        <f t="shared" si="17"/>
        <v>0</v>
      </c>
      <c r="T22" s="20">
        <f t="shared" si="17"/>
        <v>2.479</v>
      </c>
      <c r="U22" s="20">
        <f t="shared" si="17"/>
        <v>0</v>
      </c>
      <c r="V22" s="20">
        <f aca="true" t="shared" si="18" ref="V22:AE22">V23</f>
        <v>1.529</v>
      </c>
      <c r="W22" s="20">
        <f t="shared" si="18"/>
        <v>0</v>
      </c>
      <c r="X22" s="20">
        <f t="shared" si="18"/>
        <v>3.158</v>
      </c>
      <c r="Y22" s="20">
        <f t="shared" si="18"/>
        <v>0</v>
      </c>
      <c r="Z22" s="20">
        <f t="shared" si="18"/>
        <v>1.529</v>
      </c>
      <c r="AA22" s="20">
        <f t="shared" si="18"/>
        <v>0</v>
      </c>
      <c r="AB22" s="20">
        <f t="shared" si="18"/>
        <v>2.867</v>
      </c>
      <c r="AC22" s="20">
        <f t="shared" si="18"/>
        <v>0</v>
      </c>
      <c r="AD22" s="20">
        <f t="shared" si="18"/>
        <v>2.034</v>
      </c>
      <c r="AE22" s="20">
        <f t="shared" si="18"/>
        <v>0</v>
      </c>
      <c r="AF22" s="81"/>
      <c r="AG22" s="68">
        <f t="shared" si="1"/>
        <v>21.999999999999996</v>
      </c>
      <c r="AH22" s="68">
        <f t="shared" si="2"/>
        <v>5.246</v>
      </c>
      <c r="AI22" s="68">
        <f t="shared" si="3"/>
        <v>5.246</v>
      </c>
      <c r="AJ22" s="68">
        <f t="shared" si="4"/>
        <v>0</v>
      </c>
    </row>
    <row r="23" spans="1:36" s="11" customFormat="1" ht="18.75">
      <c r="A23" s="2" t="s">
        <v>14</v>
      </c>
      <c r="B23" s="39">
        <f>H23+J23+L23+N23+P23+R23+T23+V23+X23+Z23+AB23+AD23</f>
        <v>21.999999999999996</v>
      </c>
      <c r="C23" s="39">
        <f>H23+J23+L23+N23+P23</f>
        <v>5.246</v>
      </c>
      <c r="D23" s="39">
        <f>E23</f>
        <v>5.246</v>
      </c>
      <c r="E23" s="39">
        <f>I23+K23+M23+O23+Q23+S23+U23+W23+Y23+AA23+AC23+AE23</f>
        <v>5.246</v>
      </c>
      <c r="F23" s="20">
        <f>_xlfn.IFERROR(E23/B23*100,0)</f>
        <v>23.84545454545455</v>
      </c>
      <c r="G23" s="20">
        <f t="shared" si="6"/>
        <v>100</v>
      </c>
      <c r="H23" s="39">
        <v>0</v>
      </c>
      <c r="I23" s="20">
        <v>0</v>
      </c>
      <c r="J23" s="39">
        <v>0</v>
      </c>
      <c r="K23" s="20">
        <v>0</v>
      </c>
      <c r="L23" s="39">
        <v>0</v>
      </c>
      <c r="M23" s="20">
        <v>0</v>
      </c>
      <c r="N23" s="39">
        <v>3.717</v>
      </c>
      <c r="O23" s="20">
        <v>3.717</v>
      </c>
      <c r="P23" s="39">
        <v>1.529</v>
      </c>
      <c r="Q23" s="20">
        <v>1.529</v>
      </c>
      <c r="R23" s="39">
        <v>3.158</v>
      </c>
      <c r="S23" s="20">
        <v>0</v>
      </c>
      <c r="T23" s="39">
        <v>2.479</v>
      </c>
      <c r="U23" s="20">
        <v>0</v>
      </c>
      <c r="V23" s="39">
        <v>1.529</v>
      </c>
      <c r="W23" s="20">
        <v>0</v>
      </c>
      <c r="X23" s="39">
        <v>3.158</v>
      </c>
      <c r="Y23" s="20">
        <v>0</v>
      </c>
      <c r="Z23" s="39">
        <v>1.529</v>
      </c>
      <c r="AA23" s="20">
        <v>0</v>
      </c>
      <c r="AB23" s="39">
        <v>2.867</v>
      </c>
      <c r="AC23" s="39">
        <v>0</v>
      </c>
      <c r="AD23" s="39">
        <v>2.034</v>
      </c>
      <c r="AE23" s="39">
        <v>0</v>
      </c>
      <c r="AF23" s="81"/>
      <c r="AG23" s="68">
        <f t="shared" si="1"/>
        <v>21.999999999999996</v>
      </c>
      <c r="AH23" s="68">
        <f t="shared" si="2"/>
        <v>5.246</v>
      </c>
      <c r="AI23" s="68">
        <f t="shared" si="3"/>
        <v>5.246</v>
      </c>
      <c r="AJ23" s="68">
        <f t="shared" si="4"/>
        <v>0</v>
      </c>
    </row>
    <row r="24" spans="1:36" s="11" customFormat="1" ht="18.75" hidden="1">
      <c r="A24" s="2" t="s">
        <v>13</v>
      </c>
      <c r="B24" s="20"/>
      <c r="C24" s="20"/>
      <c r="D24" s="20"/>
      <c r="E24" s="20"/>
      <c r="F24" s="20">
        <f t="shared" si="5"/>
        <v>0</v>
      </c>
      <c r="G24" s="20">
        <f t="shared" si="6"/>
        <v>0</v>
      </c>
      <c r="H24" s="19"/>
      <c r="I24" s="19"/>
      <c r="J24" s="19"/>
      <c r="K24" s="20">
        <v>0</v>
      </c>
      <c r="L24" s="19"/>
      <c r="M24" s="19"/>
      <c r="N24" s="19"/>
      <c r="O24" s="20">
        <v>0</v>
      </c>
      <c r="P24" s="19"/>
      <c r="Q24" s="19"/>
      <c r="R24" s="19"/>
      <c r="S24" s="20">
        <v>0</v>
      </c>
      <c r="T24" s="19"/>
      <c r="U24" s="20">
        <v>0</v>
      </c>
      <c r="V24" s="19"/>
      <c r="W24" s="20">
        <v>0</v>
      </c>
      <c r="X24" s="19"/>
      <c r="Y24" s="20">
        <v>0</v>
      </c>
      <c r="Z24" s="19"/>
      <c r="AA24" s="20">
        <v>0</v>
      </c>
      <c r="AB24" s="19"/>
      <c r="AC24" s="19"/>
      <c r="AD24" s="19"/>
      <c r="AE24" s="58"/>
      <c r="AF24" s="81"/>
      <c r="AG24" s="68">
        <f t="shared" si="1"/>
        <v>0</v>
      </c>
      <c r="AH24" s="68">
        <f t="shared" si="2"/>
        <v>0</v>
      </c>
      <c r="AI24" s="68">
        <f t="shared" si="3"/>
        <v>0</v>
      </c>
      <c r="AJ24" s="68">
        <f t="shared" si="4"/>
        <v>0</v>
      </c>
    </row>
    <row r="25" spans="1:36" s="11" customFormat="1" ht="75">
      <c r="A25" s="40" t="s">
        <v>29</v>
      </c>
      <c r="B25" s="19">
        <f>B26</f>
        <v>0</v>
      </c>
      <c r="C25" s="19">
        <f>C26</f>
        <v>0</v>
      </c>
      <c r="D25" s="19">
        <f>D26</f>
        <v>0</v>
      </c>
      <c r="E25" s="19">
        <f>E26</f>
        <v>0</v>
      </c>
      <c r="F25" s="20">
        <f t="shared" si="5"/>
        <v>0</v>
      </c>
      <c r="G25" s="20">
        <f t="shared" si="6"/>
        <v>0</v>
      </c>
      <c r="H25" s="19">
        <f aca="true" t="shared" si="19" ref="H25:AE25">H26</f>
        <v>0</v>
      </c>
      <c r="I25" s="19">
        <f t="shared" si="19"/>
        <v>0</v>
      </c>
      <c r="J25" s="19">
        <f t="shared" si="19"/>
        <v>0</v>
      </c>
      <c r="K25" s="19">
        <f t="shared" si="19"/>
        <v>0</v>
      </c>
      <c r="L25" s="19">
        <f t="shared" si="19"/>
        <v>0</v>
      </c>
      <c r="M25" s="19">
        <f t="shared" si="19"/>
        <v>0</v>
      </c>
      <c r="N25" s="19">
        <f t="shared" si="19"/>
        <v>0</v>
      </c>
      <c r="O25" s="19">
        <f t="shared" si="19"/>
        <v>0</v>
      </c>
      <c r="P25" s="19">
        <f t="shared" si="19"/>
        <v>0</v>
      </c>
      <c r="Q25" s="19">
        <f t="shared" si="19"/>
        <v>0</v>
      </c>
      <c r="R25" s="19">
        <f t="shared" si="19"/>
        <v>0</v>
      </c>
      <c r="S25" s="19">
        <f t="shared" si="19"/>
        <v>0</v>
      </c>
      <c r="T25" s="19">
        <f t="shared" si="19"/>
        <v>0</v>
      </c>
      <c r="U25" s="19">
        <f t="shared" si="19"/>
        <v>0</v>
      </c>
      <c r="V25" s="19">
        <f t="shared" si="19"/>
        <v>0</v>
      </c>
      <c r="W25" s="19">
        <f t="shared" si="19"/>
        <v>0</v>
      </c>
      <c r="X25" s="19">
        <f t="shared" si="19"/>
        <v>0</v>
      </c>
      <c r="Y25" s="19">
        <f t="shared" si="19"/>
        <v>0</v>
      </c>
      <c r="Z25" s="19">
        <f t="shared" si="19"/>
        <v>0</v>
      </c>
      <c r="AA25" s="19">
        <f t="shared" si="19"/>
        <v>0</v>
      </c>
      <c r="AB25" s="19">
        <f t="shared" si="19"/>
        <v>0</v>
      </c>
      <c r="AC25" s="19">
        <f t="shared" si="19"/>
        <v>0</v>
      </c>
      <c r="AD25" s="19">
        <f t="shared" si="19"/>
        <v>0</v>
      </c>
      <c r="AE25" s="19">
        <f t="shared" si="19"/>
        <v>0</v>
      </c>
      <c r="AF25" s="81"/>
      <c r="AG25" s="68">
        <f t="shared" si="1"/>
        <v>0</v>
      </c>
      <c r="AH25" s="68">
        <f t="shared" si="2"/>
        <v>0</v>
      </c>
      <c r="AI25" s="68">
        <f t="shared" si="3"/>
        <v>0</v>
      </c>
      <c r="AJ25" s="68">
        <f t="shared" si="4"/>
        <v>0</v>
      </c>
    </row>
    <row r="26" spans="1:36" s="11" customFormat="1" ht="18.75">
      <c r="A26" s="41" t="s">
        <v>17</v>
      </c>
      <c r="B26" s="20">
        <f>B28</f>
        <v>0</v>
      </c>
      <c r="C26" s="20">
        <f>C28</f>
        <v>0</v>
      </c>
      <c r="D26" s="20">
        <f>D28</f>
        <v>0</v>
      </c>
      <c r="E26" s="20">
        <f>E28</f>
        <v>0</v>
      </c>
      <c r="F26" s="20">
        <f t="shared" si="5"/>
        <v>0</v>
      </c>
      <c r="G26" s="20">
        <f t="shared" si="6"/>
        <v>0</v>
      </c>
      <c r="H26" s="20">
        <f aca="true" t="shared" si="20" ref="H26:N26">H28</f>
        <v>0</v>
      </c>
      <c r="I26" s="20">
        <f t="shared" si="20"/>
        <v>0</v>
      </c>
      <c r="J26" s="20">
        <f t="shared" si="20"/>
        <v>0</v>
      </c>
      <c r="K26" s="20">
        <f t="shared" si="20"/>
        <v>0</v>
      </c>
      <c r="L26" s="20">
        <f t="shared" si="20"/>
        <v>0</v>
      </c>
      <c r="M26" s="20">
        <f t="shared" si="20"/>
        <v>0</v>
      </c>
      <c r="N26" s="20">
        <f t="shared" si="20"/>
        <v>0</v>
      </c>
      <c r="O26" s="20">
        <f aca="true" t="shared" si="21" ref="O26:AE26">O28</f>
        <v>0</v>
      </c>
      <c r="P26" s="20">
        <f t="shared" si="21"/>
        <v>0</v>
      </c>
      <c r="Q26" s="20">
        <f t="shared" si="21"/>
        <v>0</v>
      </c>
      <c r="R26" s="20">
        <f t="shared" si="21"/>
        <v>0</v>
      </c>
      <c r="S26" s="20">
        <f t="shared" si="21"/>
        <v>0</v>
      </c>
      <c r="T26" s="20">
        <f t="shared" si="21"/>
        <v>0</v>
      </c>
      <c r="U26" s="20">
        <f t="shared" si="21"/>
        <v>0</v>
      </c>
      <c r="V26" s="20">
        <f t="shared" si="21"/>
        <v>0</v>
      </c>
      <c r="W26" s="20">
        <f t="shared" si="21"/>
        <v>0</v>
      </c>
      <c r="X26" s="20">
        <f t="shared" si="21"/>
        <v>0</v>
      </c>
      <c r="Y26" s="20">
        <f t="shared" si="21"/>
        <v>0</v>
      </c>
      <c r="Z26" s="20">
        <f t="shared" si="21"/>
        <v>0</v>
      </c>
      <c r="AA26" s="20">
        <f t="shared" si="21"/>
        <v>0</v>
      </c>
      <c r="AB26" s="20">
        <f t="shared" si="21"/>
        <v>0</v>
      </c>
      <c r="AC26" s="20">
        <f t="shared" si="21"/>
        <v>0</v>
      </c>
      <c r="AD26" s="20">
        <f t="shared" si="21"/>
        <v>0</v>
      </c>
      <c r="AE26" s="20">
        <f t="shared" si="21"/>
        <v>0</v>
      </c>
      <c r="AF26" s="81"/>
      <c r="AG26" s="68">
        <f t="shared" si="1"/>
        <v>0</v>
      </c>
      <c r="AH26" s="68">
        <f t="shared" si="2"/>
        <v>0</v>
      </c>
      <c r="AI26" s="68">
        <f t="shared" si="3"/>
        <v>0</v>
      </c>
      <c r="AJ26" s="68">
        <f t="shared" si="4"/>
        <v>0</v>
      </c>
    </row>
    <row r="27" spans="1:36" s="11" customFormat="1" ht="18.75" hidden="1">
      <c r="A27" s="2" t="s">
        <v>13</v>
      </c>
      <c r="B27" s="20"/>
      <c r="C27" s="20"/>
      <c r="D27" s="20"/>
      <c r="E27" s="20"/>
      <c r="F27" s="20">
        <f t="shared" si="5"/>
        <v>0</v>
      </c>
      <c r="G27" s="20">
        <f t="shared" si="6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81"/>
      <c r="AG27" s="68">
        <f t="shared" si="1"/>
        <v>0</v>
      </c>
      <c r="AH27" s="68">
        <f t="shared" si="2"/>
        <v>0</v>
      </c>
      <c r="AI27" s="68">
        <f t="shared" si="3"/>
        <v>0</v>
      </c>
      <c r="AJ27" s="68">
        <f t="shared" si="4"/>
        <v>0</v>
      </c>
    </row>
    <row r="28" spans="1:36" s="11" customFormat="1" ht="18.75">
      <c r="A28" s="2" t="s">
        <v>14</v>
      </c>
      <c r="B28" s="39">
        <f>SUM(H28:AD28)</f>
        <v>0</v>
      </c>
      <c r="C28" s="39">
        <f>H28+J28</f>
        <v>0</v>
      </c>
      <c r="D28" s="39">
        <f>E28</f>
        <v>0</v>
      </c>
      <c r="E28" s="39">
        <f>SUM(K28:AG28)</f>
        <v>0</v>
      </c>
      <c r="F28" s="20">
        <f>_xlfn.IFERROR(E28/B28*100,0)</f>
        <v>0</v>
      </c>
      <c r="G28" s="20">
        <f>_xlfn.IFERROR(E28/C28*100,0)</f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81"/>
      <c r="AG28" s="68">
        <f t="shared" si="1"/>
        <v>0</v>
      </c>
      <c r="AH28" s="68">
        <f t="shared" si="2"/>
        <v>0</v>
      </c>
      <c r="AI28" s="68">
        <f t="shared" si="3"/>
        <v>0</v>
      </c>
      <c r="AJ28" s="68">
        <f t="shared" si="4"/>
        <v>0</v>
      </c>
    </row>
    <row r="29" spans="1:36" s="11" customFormat="1" ht="18.75" hidden="1">
      <c r="A29" s="2" t="s">
        <v>15</v>
      </c>
      <c r="B29" s="20"/>
      <c r="C29" s="39">
        <v>0</v>
      </c>
      <c r="D29" s="20"/>
      <c r="E29" s="20"/>
      <c r="F29" s="20">
        <f>_xlfn.IFERROR(D29/B29*100,0)</f>
        <v>0</v>
      </c>
      <c r="G29" s="20">
        <f>_xlfn.IFERROR(F29/B29*100,0)</f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58"/>
      <c r="AF29" s="81"/>
      <c r="AG29" s="68">
        <f t="shared" si="1"/>
        <v>0</v>
      </c>
      <c r="AH29" s="68">
        <f t="shared" si="2"/>
        <v>0</v>
      </c>
      <c r="AI29" s="68">
        <f t="shared" si="3"/>
        <v>0</v>
      </c>
      <c r="AJ29" s="68">
        <f t="shared" si="4"/>
        <v>0</v>
      </c>
    </row>
    <row r="30" spans="1:36" s="11" customFormat="1" ht="18.75" hidden="1">
      <c r="A30" s="2" t="s">
        <v>16</v>
      </c>
      <c r="B30" s="20"/>
      <c r="C30" s="39">
        <v>0</v>
      </c>
      <c r="D30" s="20"/>
      <c r="E30" s="20"/>
      <c r="F30" s="20">
        <f>_xlfn.IFERROR(D30/B30*100,0)</f>
        <v>0</v>
      </c>
      <c r="G30" s="20">
        <f>_xlfn.IFERROR(F30/B30*100,0)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58"/>
      <c r="AF30" s="81"/>
      <c r="AG30" s="68">
        <f t="shared" si="1"/>
        <v>0</v>
      </c>
      <c r="AH30" s="68">
        <f t="shared" si="2"/>
        <v>0</v>
      </c>
      <c r="AI30" s="68">
        <f t="shared" si="3"/>
        <v>0</v>
      </c>
      <c r="AJ30" s="68">
        <f t="shared" si="4"/>
        <v>0</v>
      </c>
    </row>
    <row r="31" spans="1:36" s="11" customFormat="1" ht="37.5">
      <c r="A31" s="40" t="s">
        <v>23</v>
      </c>
      <c r="B31" s="19">
        <f>B32</f>
        <v>20570.297000000002</v>
      </c>
      <c r="C31" s="19">
        <f>C32</f>
        <v>10796.806</v>
      </c>
      <c r="D31" s="19">
        <f>D32</f>
        <v>9985.003999999999</v>
      </c>
      <c r="E31" s="19">
        <f>E32</f>
        <v>9985.003999999999</v>
      </c>
      <c r="F31" s="20">
        <f>_xlfn.IFERROR(E31/B31*100,0)</f>
        <v>48.54088397459695</v>
      </c>
      <c r="G31" s="20">
        <f>_xlfn.IFERROR(E31/C31*100,0)</f>
        <v>92.48109116714701</v>
      </c>
      <c r="H31" s="19">
        <f aca="true" t="shared" si="22" ref="H31:M31">H34</f>
        <v>4363.69</v>
      </c>
      <c r="I31" s="19">
        <f t="shared" si="22"/>
        <v>3634.884</v>
      </c>
      <c r="J31" s="19">
        <f t="shared" si="22"/>
        <v>2049.73</v>
      </c>
      <c r="K31" s="19">
        <f t="shared" si="22"/>
        <v>1980.323</v>
      </c>
      <c r="L31" s="19">
        <f t="shared" si="22"/>
        <v>720.68</v>
      </c>
      <c r="M31" s="19">
        <f t="shared" si="22"/>
        <v>717.943</v>
      </c>
      <c r="N31" s="19">
        <f aca="true" t="shared" si="23" ref="N31:AE31">N34</f>
        <v>1879.729</v>
      </c>
      <c r="O31" s="19">
        <f t="shared" si="23"/>
        <v>2113.99</v>
      </c>
      <c r="P31" s="19">
        <f t="shared" si="23"/>
        <v>1782.977</v>
      </c>
      <c r="Q31" s="19">
        <f t="shared" si="23"/>
        <v>1537.864</v>
      </c>
      <c r="R31" s="19">
        <f t="shared" si="23"/>
        <v>1497.276</v>
      </c>
      <c r="S31" s="19">
        <f t="shared" si="23"/>
        <v>0</v>
      </c>
      <c r="T31" s="19">
        <f t="shared" si="23"/>
        <v>2014.457</v>
      </c>
      <c r="U31" s="19">
        <f t="shared" si="23"/>
        <v>0</v>
      </c>
      <c r="V31" s="19">
        <f t="shared" si="23"/>
        <v>1327.012</v>
      </c>
      <c r="W31" s="19">
        <f t="shared" si="23"/>
        <v>0</v>
      </c>
      <c r="X31" s="19">
        <f t="shared" si="23"/>
        <v>706.98</v>
      </c>
      <c r="Y31" s="19">
        <f t="shared" si="23"/>
        <v>0</v>
      </c>
      <c r="Z31" s="19">
        <f t="shared" si="23"/>
        <v>1536.185</v>
      </c>
      <c r="AA31" s="19">
        <f t="shared" si="23"/>
        <v>0</v>
      </c>
      <c r="AB31" s="19">
        <f t="shared" si="23"/>
        <v>825.861</v>
      </c>
      <c r="AC31" s="19">
        <f t="shared" si="23"/>
        <v>0</v>
      </c>
      <c r="AD31" s="19">
        <f t="shared" si="23"/>
        <v>1865.72</v>
      </c>
      <c r="AE31" s="19">
        <f t="shared" si="23"/>
        <v>0</v>
      </c>
      <c r="AF31" s="99" t="s">
        <v>47</v>
      </c>
      <c r="AG31" s="68">
        <f t="shared" si="1"/>
        <v>20570.297000000002</v>
      </c>
      <c r="AH31" s="68">
        <f t="shared" si="2"/>
        <v>10796.806</v>
      </c>
      <c r="AI31" s="68">
        <f t="shared" si="3"/>
        <v>9985.003999999999</v>
      </c>
      <c r="AJ31" s="68">
        <f t="shared" si="4"/>
        <v>-811.8020000000015</v>
      </c>
    </row>
    <row r="32" spans="1:36" s="11" customFormat="1" ht="18.75">
      <c r="A32" s="41" t="s">
        <v>17</v>
      </c>
      <c r="B32" s="23">
        <f>B34</f>
        <v>20570.297000000002</v>
      </c>
      <c r="C32" s="23">
        <f>C34</f>
        <v>10796.806</v>
      </c>
      <c r="D32" s="23">
        <f>D34</f>
        <v>9985.003999999999</v>
      </c>
      <c r="E32" s="23">
        <f>E34</f>
        <v>9985.003999999999</v>
      </c>
      <c r="F32" s="20">
        <f>_xlfn.IFERROR(E32/B32*100,0)</f>
        <v>48.54088397459695</v>
      </c>
      <c r="G32" s="20">
        <f>_xlfn.IFERROR(E32/C32*100,0)</f>
        <v>92.48109116714701</v>
      </c>
      <c r="H32" s="19">
        <f aca="true" t="shared" si="24" ref="H32:M32">H34</f>
        <v>4363.69</v>
      </c>
      <c r="I32" s="19">
        <f t="shared" si="24"/>
        <v>3634.884</v>
      </c>
      <c r="J32" s="19">
        <f t="shared" si="24"/>
        <v>2049.73</v>
      </c>
      <c r="K32" s="19">
        <f t="shared" si="24"/>
        <v>1980.323</v>
      </c>
      <c r="L32" s="19">
        <f t="shared" si="24"/>
        <v>720.68</v>
      </c>
      <c r="M32" s="19">
        <f t="shared" si="24"/>
        <v>717.943</v>
      </c>
      <c r="N32" s="19">
        <f aca="true" t="shared" si="25" ref="N32:AE32">N34</f>
        <v>1879.729</v>
      </c>
      <c r="O32" s="19">
        <f t="shared" si="25"/>
        <v>2113.99</v>
      </c>
      <c r="P32" s="19">
        <f t="shared" si="25"/>
        <v>1782.977</v>
      </c>
      <c r="Q32" s="19">
        <f t="shared" si="25"/>
        <v>1537.864</v>
      </c>
      <c r="R32" s="19">
        <f t="shared" si="25"/>
        <v>1497.276</v>
      </c>
      <c r="S32" s="19">
        <f t="shared" si="25"/>
        <v>0</v>
      </c>
      <c r="T32" s="19">
        <f t="shared" si="25"/>
        <v>2014.457</v>
      </c>
      <c r="U32" s="19">
        <f t="shared" si="25"/>
        <v>0</v>
      </c>
      <c r="V32" s="19">
        <f t="shared" si="25"/>
        <v>1327.012</v>
      </c>
      <c r="W32" s="19">
        <f t="shared" si="25"/>
        <v>0</v>
      </c>
      <c r="X32" s="19">
        <f t="shared" si="25"/>
        <v>706.98</v>
      </c>
      <c r="Y32" s="19">
        <f t="shared" si="25"/>
        <v>0</v>
      </c>
      <c r="Z32" s="19">
        <f t="shared" si="25"/>
        <v>1536.185</v>
      </c>
      <c r="AA32" s="19">
        <f t="shared" si="25"/>
        <v>0</v>
      </c>
      <c r="AB32" s="19">
        <f t="shared" si="25"/>
        <v>825.861</v>
      </c>
      <c r="AC32" s="19">
        <f t="shared" si="25"/>
        <v>0</v>
      </c>
      <c r="AD32" s="19">
        <f t="shared" si="25"/>
        <v>1865.72</v>
      </c>
      <c r="AE32" s="19">
        <f t="shared" si="25"/>
        <v>0</v>
      </c>
      <c r="AF32" s="99"/>
      <c r="AG32" s="68">
        <f t="shared" si="1"/>
        <v>20570.297000000002</v>
      </c>
      <c r="AH32" s="68">
        <f t="shared" si="2"/>
        <v>10796.806</v>
      </c>
      <c r="AI32" s="68">
        <f t="shared" si="3"/>
        <v>9985.003999999999</v>
      </c>
      <c r="AJ32" s="68">
        <f t="shared" si="4"/>
        <v>-811.8020000000015</v>
      </c>
    </row>
    <row r="33" spans="1:36" s="11" customFormat="1" ht="18.75" customHeight="1" hidden="1">
      <c r="A33" s="2" t="s">
        <v>13</v>
      </c>
      <c r="B33" s="20"/>
      <c r="C33" s="20"/>
      <c r="D33" s="20"/>
      <c r="E33" s="20"/>
      <c r="F33" s="20">
        <f>_xlfn.IFERROR(E33/B33*100,0)</f>
        <v>0</v>
      </c>
      <c r="G33" s="20">
        <f>_xlfn.IFERROR(E33/C33*100,0)</f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58"/>
      <c r="AF33" s="99"/>
      <c r="AG33" s="68">
        <f t="shared" si="1"/>
        <v>0</v>
      </c>
      <c r="AH33" s="68">
        <f t="shared" si="2"/>
        <v>0</v>
      </c>
      <c r="AI33" s="68">
        <f t="shared" si="3"/>
        <v>0</v>
      </c>
      <c r="AJ33" s="68">
        <f t="shared" si="4"/>
        <v>0</v>
      </c>
    </row>
    <row r="34" spans="1:36" s="11" customFormat="1" ht="18.75">
      <c r="A34" s="2" t="s">
        <v>14</v>
      </c>
      <c r="B34" s="21">
        <f>H34+J34+L34+N34+P34+R34+T34+V34+X34+Z34+AB34+AD34</f>
        <v>20570.297000000002</v>
      </c>
      <c r="C34" s="21">
        <f>H34+J34+L34+N34+P34</f>
        <v>10796.806</v>
      </c>
      <c r="D34" s="21">
        <f>E34</f>
        <v>9985.003999999999</v>
      </c>
      <c r="E34" s="21">
        <f>I34+K34+M34+O34+Q34+S34+U34+W34+Y34+AA34+AC34+AE34</f>
        <v>9985.003999999999</v>
      </c>
      <c r="F34" s="20">
        <f>_xlfn.IFERROR(E34/B34*100,0)</f>
        <v>48.54088397459695</v>
      </c>
      <c r="G34" s="20">
        <f>_xlfn.IFERROR(E34/C34*100,0)</f>
        <v>92.48109116714701</v>
      </c>
      <c r="H34" s="39">
        <v>4363.69</v>
      </c>
      <c r="I34" s="39">
        <v>3634.884</v>
      </c>
      <c r="J34" s="39">
        <v>2049.73</v>
      </c>
      <c r="K34" s="39">
        <v>1980.323</v>
      </c>
      <c r="L34" s="39">
        <v>720.68</v>
      </c>
      <c r="M34" s="39">
        <v>717.943</v>
      </c>
      <c r="N34" s="39">
        <v>1879.729</v>
      </c>
      <c r="O34" s="39">
        <v>2113.99</v>
      </c>
      <c r="P34" s="39">
        <v>1782.977</v>
      </c>
      <c r="Q34" s="39">
        <v>1537.864</v>
      </c>
      <c r="R34" s="39">
        <v>1497.276</v>
      </c>
      <c r="S34" s="39">
        <v>0</v>
      </c>
      <c r="T34" s="39">
        <v>2014.457</v>
      </c>
      <c r="U34" s="39">
        <v>0</v>
      </c>
      <c r="V34" s="39">
        <v>1327.012</v>
      </c>
      <c r="W34" s="39">
        <v>0</v>
      </c>
      <c r="X34" s="39">
        <v>706.98</v>
      </c>
      <c r="Y34" s="39">
        <v>0</v>
      </c>
      <c r="Z34" s="39">
        <v>1536.185</v>
      </c>
      <c r="AA34" s="39">
        <v>0</v>
      </c>
      <c r="AB34" s="39">
        <v>825.861</v>
      </c>
      <c r="AC34" s="39">
        <v>0</v>
      </c>
      <c r="AD34" s="39">
        <v>1865.72</v>
      </c>
      <c r="AE34" s="39">
        <v>0</v>
      </c>
      <c r="AF34" s="99"/>
      <c r="AG34" s="68">
        <f t="shared" si="1"/>
        <v>20570.297000000002</v>
      </c>
      <c r="AH34" s="68">
        <f t="shared" si="2"/>
        <v>10796.806</v>
      </c>
      <c r="AI34" s="68">
        <f t="shared" si="3"/>
        <v>9985.003999999999</v>
      </c>
      <c r="AJ34" s="68">
        <f t="shared" si="4"/>
        <v>-811.8020000000015</v>
      </c>
    </row>
    <row r="35" spans="1:36" s="11" customFormat="1" ht="18.75" hidden="1">
      <c r="A35" s="2" t="s">
        <v>15</v>
      </c>
      <c r="B35" s="20"/>
      <c r="C35" s="20"/>
      <c r="D35" s="20"/>
      <c r="E35" s="20"/>
      <c r="F35" s="20">
        <f aca="true" t="shared" si="26" ref="F35:F43">_xlfn.IFERROR(E35/B35*100,0)</f>
        <v>0</v>
      </c>
      <c r="G35" s="20">
        <f aca="true" t="shared" si="27" ref="G35:G43">_xlfn.IFERROR(E35/C35*100,0)</f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58"/>
      <c r="AF35" s="81"/>
      <c r="AG35" s="68">
        <f t="shared" si="1"/>
        <v>0</v>
      </c>
      <c r="AH35" s="68">
        <f t="shared" si="2"/>
        <v>0</v>
      </c>
      <c r="AI35" s="68">
        <f t="shared" si="3"/>
        <v>0</v>
      </c>
      <c r="AJ35" s="68">
        <f t="shared" si="4"/>
        <v>0</v>
      </c>
    </row>
    <row r="36" spans="1:36" s="11" customFormat="1" ht="18.75" hidden="1">
      <c r="A36" s="2" t="s">
        <v>16</v>
      </c>
      <c r="B36" s="20"/>
      <c r="C36" s="20"/>
      <c r="D36" s="20"/>
      <c r="E36" s="20"/>
      <c r="F36" s="20">
        <f t="shared" si="26"/>
        <v>0</v>
      </c>
      <c r="G36" s="20">
        <f t="shared" si="27"/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58"/>
      <c r="AF36" s="81"/>
      <c r="AG36" s="68">
        <f t="shared" si="1"/>
        <v>0</v>
      </c>
      <c r="AH36" s="68">
        <f t="shared" si="2"/>
        <v>0</v>
      </c>
      <c r="AI36" s="68">
        <f t="shared" si="3"/>
        <v>0</v>
      </c>
      <c r="AJ36" s="68">
        <f t="shared" si="4"/>
        <v>0</v>
      </c>
    </row>
    <row r="37" spans="1:36" s="11" customFormat="1" ht="75">
      <c r="A37" s="40" t="s">
        <v>30</v>
      </c>
      <c r="B37" s="19">
        <f>B38</f>
        <v>14577.099999999999</v>
      </c>
      <c r="C37" s="19">
        <f>C38</f>
        <v>8234.222</v>
      </c>
      <c r="D37" s="19">
        <f>D38</f>
        <v>6405.876</v>
      </c>
      <c r="E37" s="19">
        <f>E38</f>
        <v>6405.876</v>
      </c>
      <c r="F37" s="20">
        <f t="shared" si="26"/>
        <v>43.94479011600387</v>
      </c>
      <c r="G37" s="20">
        <f t="shared" si="27"/>
        <v>77.7957650400973</v>
      </c>
      <c r="H37" s="19">
        <f>H40</f>
        <v>3730.819</v>
      </c>
      <c r="I37" s="19">
        <f>I40</f>
        <v>2145.205</v>
      </c>
      <c r="J37" s="19">
        <f aca="true" t="shared" si="28" ref="J37:AE37">J40</f>
        <v>1792.55</v>
      </c>
      <c r="K37" s="19">
        <f t="shared" si="28"/>
        <v>1381.547</v>
      </c>
      <c r="L37" s="19">
        <f t="shared" si="28"/>
        <v>580.315</v>
      </c>
      <c r="M37" s="19">
        <f t="shared" si="28"/>
        <v>598.027</v>
      </c>
      <c r="N37" s="19">
        <f t="shared" si="28"/>
        <v>1151.96</v>
      </c>
      <c r="O37" s="19">
        <f t="shared" si="28"/>
        <v>1060.271</v>
      </c>
      <c r="P37" s="19">
        <f t="shared" si="28"/>
        <v>978.578</v>
      </c>
      <c r="Q37" s="19">
        <f t="shared" si="28"/>
        <v>1220.826</v>
      </c>
      <c r="R37" s="19">
        <f t="shared" si="28"/>
        <v>978.213</v>
      </c>
      <c r="S37" s="19">
        <f t="shared" si="28"/>
        <v>0</v>
      </c>
      <c r="T37" s="19">
        <f t="shared" si="28"/>
        <v>1240.783</v>
      </c>
      <c r="U37" s="19">
        <f t="shared" si="28"/>
        <v>0</v>
      </c>
      <c r="V37" s="19">
        <f t="shared" si="28"/>
        <v>1233.344</v>
      </c>
      <c r="W37" s="19">
        <f t="shared" si="28"/>
        <v>0</v>
      </c>
      <c r="X37" s="19">
        <f t="shared" si="28"/>
        <v>680.56</v>
      </c>
      <c r="Y37" s="19">
        <f t="shared" si="28"/>
        <v>0</v>
      </c>
      <c r="Z37" s="19">
        <f t="shared" si="28"/>
        <v>917.425</v>
      </c>
      <c r="AA37" s="19">
        <f t="shared" si="28"/>
        <v>0</v>
      </c>
      <c r="AB37" s="19">
        <f t="shared" si="28"/>
        <v>368.093</v>
      </c>
      <c r="AC37" s="19">
        <f t="shared" si="28"/>
        <v>0</v>
      </c>
      <c r="AD37" s="19">
        <f t="shared" si="28"/>
        <v>924.46</v>
      </c>
      <c r="AE37" s="19">
        <f t="shared" si="28"/>
        <v>0</v>
      </c>
      <c r="AF37" s="99" t="s">
        <v>47</v>
      </c>
      <c r="AG37" s="68">
        <f t="shared" si="1"/>
        <v>14577.099999999999</v>
      </c>
      <c r="AH37" s="68">
        <f t="shared" si="2"/>
        <v>8234.222</v>
      </c>
      <c r="AI37" s="68">
        <f t="shared" si="3"/>
        <v>6405.876</v>
      </c>
      <c r="AJ37" s="68">
        <f t="shared" si="4"/>
        <v>-1828.3459999999995</v>
      </c>
    </row>
    <row r="38" spans="1:36" s="11" customFormat="1" ht="18.75">
      <c r="A38" s="41" t="s">
        <v>17</v>
      </c>
      <c r="B38" s="23">
        <f>B40</f>
        <v>14577.099999999999</v>
      </c>
      <c r="C38" s="23">
        <f>C40</f>
        <v>8234.222</v>
      </c>
      <c r="D38" s="23">
        <f>D40</f>
        <v>6405.876</v>
      </c>
      <c r="E38" s="23">
        <f>E40</f>
        <v>6405.876</v>
      </c>
      <c r="F38" s="20">
        <f t="shared" si="26"/>
        <v>43.94479011600387</v>
      </c>
      <c r="G38" s="20">
        <f t="shared" si="27"/>
        <v>77.7957650400973</v>
      </c>
      <c r="H38" s="19">
        <f>H40</f>
        <v>3730.819</v>
      </c>
      <c r="I38" s="19">
        <f>I40</f>
        <v>2145.205</v>
      </c>
      <c r="J38" s="19">
        <f aca="true" t="shared" si="29" ref="J38:AE38">J40</f>
        <v>1792.55</v>
      </c>
      <c r="K38" s="19">
        <f t="shared" si="29"/>
        <v>1381.547</v>
      </c>
      <c r="L38" s="19">
        <f t="shared" si="29"/>
        <v>580.315</v>
      </c>
      <c r="M38" s="19">
        <f t="shared" si="29"/>
        <v>598.027</v>
      </c>
      <c r="N38" s="19">
        <f t="shared" si="29"/>
        <v>1151.96</v>
      </c>
      <c r="O38" s="19">
        <f t="shared" si="29"/>
        <v>1060.271</v>
      </c>
      <c r="P38" s="19">
        <f t="shared" si="29"/>
        <v>978.578</v>
      </c>
      <c r="Q38" s="19">
        <f t="shared" si="29"/>
        <v>1220.826</v>
      </c>
      <c r="R38" s="19">
        <f t="shared" si="29"/>
        <v>978.213</v>
      </c>
      <c r="S38" s="19">
        <f t="shared" si="29"/>
        <v>0</v>
      </c>
      <c r="T38" s="19">
        <f t="shared" si="29"/>
        <v>1240.783</v>
      </c>
      <c r="U38" s="19">
        <f t="shared" si="29"/>
        <v>0</v>
      </c>
      <c r="V38" s="19">
        <f t="shared" si="29"/>
        <v>1233.344</v>
      </c>
      <c r="W38" s="19">
        <f t="shared" si="29"/>
        <v>0</v>
      </c>
      <c r="X38" s="19">
        <f t="shared" si="29"/>
        <v>680.56</v>
      </c>
      <c r="Y38" s="19">
        <f t="shared" si="29"/>
        <v>0</v>
      </c>
      <c r="Z38" s="19">
        <f t="shared" si="29"/>
        <v>917.425</v>
      </c>
      <c r="AA38" s="19">
        <f t="shared" si="29"/>
        <v>0</v>
      </c>
      <c r="AB38" s="19">
        <f t="shared" si="29"/>
        <v>368.093</v>
      </c>
      <c r="AC38" s="19">
        <f t="shared" si="29"/>
        <v>0</v>
      </c>
      <c r="AD38" s="19">
        <f t="shared" si="29"/>
        <v>924.46</v>
      </c>
      <c r="AE38" s="19">
        <f t="shared" si="29"/>
        <v>0</v>
      </c>
      <c r="AF38" s="99"/>
      <c r="AG38" s="68">
        <f t="shared" si="1"/>
        <v>14577.099999999999</v>
      </c>
      <c r="AH38" s="68">
        <f t="shared" si="2"/>
        <v>8234.222</v>
      </c>
      <c r="AI38" s="68">
        <f t="shared" si="3"/>
        <v>6405.876</v>
      </c>
      <c r="AJ38" s="68">
        <f t="shared" si="4"/>
        <v>-1828.3459999999995</v>
      </c>
    </row>
    <row r="39" spans="1:36" s="11" customFormat="1" ht="18.75" hidden="1">
      <c r="A39" s="2" t="s">
        <v>13</v>
      </c>
      <c r="B39" s="20"/>
      <c r="C39" s="20"/>
      <c r="D39" s="20"/>
      <c r="E39" s="20"/>
      <c r="F39" s="20">
        <f t="shared" si="26"/>
        <v>0</v>
      </c>
      <c r="G39" s="20">
        <f t="shared" si="27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58"/>
      <c r="AF39" s="99"/>
      <c r="AG39" s="68">
        <f t="shared" si="1"/>
        <v>0</v>
      </c>
      <c r="AH39" s="68">
        <f t="shared" si="2"/>
        <v>0</v>
      </c>
      <c r="AI39" s="68">
        <f t="shared" si="3"/>
        <v>0</v>
      </c>
      <c r="AJ39" s="68">
        <f t="shared" si="4"/>
        <v>0</v>
      </c>
    </row>
    <row r="40" spans="1:36" s="11" customFormat="1" ht="18.75">
      <c r="A40" s="2" t="s">
        <v>14</v>
      </c>
      <c r="B40" s="21">
        <f>H40+J40+L40+N40+P40+R40+T40+V40+X40+Z40+AB40+AD40</f>
        <v>14577.099999999999</v>
      </c>
      <c r="C40" s="21">
        <f>H40+J40+L40+N40+P40</f>
        <v>8234.222</v>
      </c>
      <c r="D40" s="21">
        <f>E40</f>
        <v>6405.876</v>
      </c>
      <c r="E40" s="21">
        <f>I40+K40+M40+O40+Q40+S40+U40+W40+Y40+AA40+AC40+AE40</f>
        <v>6405.876</v>
      </c>
      <c r="F40" s="20">
        <f t="shared" si="26"/>
        <v>43.94479011600387</v>
      </c>
      <c r="G40" s="20">
        <f t="shared" si="27"/>
        <v>77.7957650400973</v>
      </c>
      <c r="H40" s="39">
        <v>3730.819</v>
      </c>
      <c r="I40" s="39">
        <v>2145.205</v>
      </c>
      <c r="J40" s="39">
        <v>1792.55</v>
      </c>
      <c r="K40" s="39">
        <v>1381.547</v>
      </c>
      <c r="L40" s="39">
        <v>580.315</v>
      </c>
      <c r="M40" s="39">
        <v>598.027</v>
      </c>
      <c r="N40" s="39">
        <v>1151.96</v>
      </c>
      <c r="O40" s="39">
        <v>1060.271</v>
      </c>
      <c r="P40" s="39">
        <v>978.578</v>
      </c>
      <c r="Q40" s="39">
        <v>1220.826</v>
      </c>
      <c r="R40" s="39">
        <v>978.213</v>
      </c>
      <c r="S40" s="39">
        <v>0</v>
      </c>
      <c r="T40" s="39">
        <v>1240.783</v>
      </c>
      <c r="U40" s="39">
        <v>0</v>
      </c>
      <c r="V40" s="39">
        <v>1233.344</v>
      </c>
      <c r="W40" s="39">
        <v>0</v>
      </c>
      <c r="X40" s="39">
        <v>680.56</v>
      </c>
      <c r="Y40" s="39">
        <v>0</v>
      </c>
      <c r="Z40" s="39">
        <v>917.425</v>
      </c>
      <c r="AA40" s="39">
        <v>0</v>
      </c>
      <c r="AB40" s="39">
        <v>368.093</v>
      </c>
      <c r="AC40" s="39">
        <v>0</v>
      </c>
      <c r="AD40" s="39">
        <v>924.46</v>
      </c>
      <c r="AE40" s="39">
        <v>0</v>
      </c>
      <c r="AF40" s="99"/>
      <c r="AG40" s="68">
        <f t="shared" si="1"/>
        <v>14577.099999999999</v>
      </c>
      <c r="AH40" s="68">
        <f t="shared" si="2"/>
        <v>8234.222</v>
      </c>
      <c r="AI40" s="68">
        <f t="shared" si="3"/>
        <v>6405.876</v>
      </c>
      <c r="AJ40" s="68">
        <f t="shared" si="4"/>
        <v>-1828.3459999999995</v>
      </c>
    </row>
    <row r="41" spans="1:36" s="11" customFormat="1" ht="56.25">
      <c r="A41" s="40" t="s">
        <v>31</v>
      </c>
      <c r="B41" s="19">
        <f>SUM(H41:AD41)</f>
        <v>1341.5</v>
      </c>
      <c r="C41" s="19">
        <f>C42</f>
        <v>0</v>
      </c>
      <c r="D41" s="19">
        <f>D42</f>
        <v>0</v>
      </c>
      <c r="E41" s="19">
        <f>E42</f>
        <v>0</v>
      </c>
      <c r="F41" s="20">
        <f t="shared" si="26"/>
        <v>0</v>
      </c>
      <c r="G41" s="20">
        <f t="shared" si="27"/>
        <v>0</v>
      </c>
      <c r="H41" s="19">
        <f>H44</f>
        <v>0</v>
      </c>
      <c r="I41" s="19">
        <f>I44</f>
        <v>0</v>
      </c>
      <c r="J41" s="19">
        <f aca="true" t="shared" si="30" ref="J41:O41">J44</f>
        <v>0</v>
      </c>
      <c r="K41" s="19">
        <f t="shared" si="30"/>
        <v>0</v>
      </c>
      <c r="L41" s="19">
        <f t="shared" si="30"/>
        <v>0</v>
      </c>
      <c r="M41" s="19">
        <f t="shared" si="30"/>
        <v>0</v>
      </c>
      <c r="N41" s="19">
        <f t="shared" si="30"/>
        <v>0</v>
      </c>
      <c r="O41" s="19">
        <f t="shared" si="30"/>
        <v>0</v>
      </c>
      <c r="P41" s="19">
        <f>P44</f>
        <v>0</v>
      </c>
      <c r="Q41" s="19">
        <f>Q44</f>
        <v>0</v>
      </c>
      <c r="R41" s="19">
        <f aca="true" t="shared" si="31" ref="R41:W41">R44</f>
        <v>0</v>
      </c>
      <c r="S41" s="19">
        <f t="shared" si="31"/>
        <v>0</v>
      </c>
      <c r="T41" s="19">
        <f t="shared" si="31"/>
        <v>0</v>
      </c>
      <c r="U41" s="19">
        <f t="shared" si="31"/>
        <v>0</v>
      </c>
      <c r="V41" s="19">
        <f t="shared" si="31"/>
        <v>0</v>
      </c>
      <c r="W41" s="19">
        <f t="shared" si="31"/>
        <v>0</v>
      </c>
      <c r="X41" s="19">
        <f>X44</f>
        <v>1341.5</v>
      </c>
      <c r="Y41" s="19">
        <f aca="true" t="shared" si="32" ref="Y41:AE41">Y44</f>
        <v>0</v>
      </c>
      <c r="Z41" s="19">
        <f t="shared" si="32"/>
        <v>0</v>
      </c>
      <c r="AA41" s="19">
        <f t="shared" si="32"/>
        <v>0</v>
      </c>
      <c r="AB41" s="19">
        <f t="shared" si="32"/>
        <v>0</v>
      </c>
      <c r="AC41" s="19">
        <f t="shared" si="32"/>
        <v>0</v>
      </c>
      <c r="AD41" s="19">
        <f t="shared" si="32"/>
        <v>0</v>
      </c>
      <c r="AE41" s="19">
        <f t="shared" si="32"/>
        <v>0</v>
      </c>
      <c r="AF41" s="81"/>
      <c r="AG41" s="68">
        <f t="shared" si="1"/>
        <v>1341.5</v>
      </c>
      <c r="AH41" s="68">
        <f t="shared" si="2"/>
        <v>0</v>
      </c>
      <c r="AI41" s="68">
        <f t="shared" si="3"/>
        <v>0</v>
      </c>
      <c r="AJ41" s="68">
        <f t="shared" si="4"/>
        <v>0</v>
      </c>
    </row>
    <row r="42" spans="1:36" s="11" customFormat="1" ht="18.75">
      <c r="A42" s="41" t="s">
        <v>17</v>
      </c>
      <c r="B42" s="23">
        <f>B44</f>
        <v>1341.5</v>
      </c>
      <c r="C42" s="23">
        <f>C44</f>
        <v>0</v>
      </c>
      <c r="D42" s="23">
        <f>D44</f>
        <v>0</v>
      </c>
      <c r="E42" s="23">
        <f>E44</f>
        <v>0</v>
      </c>
      <c r="F42" s="20">
        <f t="shared" si="26"/>
        <v>0</v>
      </c>
      <c r="G42" s="20">
        <f t="shared" si="27"/>
        <v>0</v>
      </c>
      <c r="H42" s="19">
        <f>H44</f>
        <v>0</v>
      </c>
      <c r="I42" s="19">
        <f>I44</f>
        <v>0</v>
      </c>
      <c r="J42" s="19">
        <f aca="true" t="shared" si="33" ref="J42:O42">J44</f>
        <v>0</v>
      </c>
      <c r="K42" s="19">
        <f t="shared" si="33"/>
        <v>0</v>
      </c>
      <c r="L42" s="19">
        <f t="shared" si="33"/>
        <v>0</v>
      </c>
      <c r="M42" s="19">
        <f t="shared" si="33"/>
        <v>0</v>
      </c>
      <c r="N42" s="19">
        <f t="shared" si="33"/>
        <v>0</v>
      </c>
      <c r="O42" s="19">
        <f t="shared" si="33"/>
        <v>0</v>
      </c>
      <c r="P42" s="19">
        <f>P44</f>
        <v>0</v>
      </c>
      <c r="Q42" s="19">
        <f>Q44</f>
        <v>0</v>
      </c>
      <c r="R42" s="19">
        <f aca="true" t="shared" si="34" ref="R42:W42">R44</f>
        <v>0</v>
      </c>
      <c r="S42" s="19">
        <f t="shared" si="34"/>
        <v>0</v>
      </c>
      <c r="T42" s="19">
        <f t="shared" si="34"/>
        <v>0</v>
      </c>
      <c r="U42" s="19">
        <f t="shared" si="34"/>
        <v>0</v>
      </c>
      <c r="V42" s="19">
        <f t="shared" si="34"/>
        <v>0</v>
      </c>
      <c r="W42" s="19">
        <f t="shared" si="34"/>
        <v>0</v>
      </c>
      <c r="X42" s="19">
        <f>X44</f>
        <v>1341.5</v>
      </c>
      <c r="Y42" s="19">
        <f aca="true" t="shared" si="35" ref="Y42:AE42">Y44</f>
        <v>0</v>
      </c>
      <c r="Z42" s="19">
        <f t="shared" si="35"/>
        <v>0</v>
      </c>
      <c r="AA42" s="19">
        <f t="shared" si="35"/>
        <v>0</v>
      </c>
      <c r="AB42" s="19">
        <f t="shared" si="35"/>
        <v>0</v>
      </c>
      <c r="AC42" s="19">
        <f t="shared" si="35"/>
        <v>0</v>
      </c>
      <c r="AD42" s="19">
        <f t="shared" si="35"/>
        <v>0</v>
      </c>
      <c r="AE42" s="19">
        <f t="shared" si="35"/>
        <v>0</v>
      </c>
      <c r="AF42" s="81"/>
      <c r="AG42" s="68">
        <f t="shared" si="1"/>
        <v>1341.5</v>
      </c>
      <c r="AH42" s="68">
        <f t="shared" si="2"/>
        <v>0</v>
      </c>
      <c r="AI42" s="68">
        <f t="shared" si="3"/>
        <v>0</v>
      </c>
      <c r="AJ42" s="68">
        <f t="shared" si="4"/>
        <v>0</v>
      </c>
    </row>
    <row r="43" spans="1:36" s="11" customFormat="1" ht="18.75" hidden="1">
      <c r="A43" s="91" t="s">
        <v>13</v>
      </c>
      <c r="B43" s="92"/>
      <c r="C43" s="92"/>
      <c r="D43" s="92"/>
      <c r="E43" s="92"/>
      <c r="F43" s="20">
        <f t="shared" si="26"/>
        <v>0</v>
      </c>
      <c r="G43" s="20">
        <f t="shared" si="27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58"/>
      <c r="AF43" s="81"/>
      <c r="AG43" s="68">
        <f t="shared" si="1"/>
        <v>0</v>
      </c>
      <c r="AH43" s="68">
        <f t="shared" si="2"/>
        <v>0</v>
      </c>
      <c r="AI43" s="68">
        <f t="shared" si="3"/>
        <v>0</v>
      </c>
      <c r="AJ43" s="68">
        <f t="shared" si="4"/>
        <v>0</v>
      </c>
    </row>
    <row r="44" spans="1:36" s="11" customFormat="1" ht="18.75">
      <c r="A44" s="2" t="s">
        <v>14</v>
      </c>
      <c r="B44" s="21">
        <f>H44+J44+L44+N44+P44+R44+T44+V44+X44+Z44+AB44+AD44</f>
        <v>1341.5</v>
      </c>
      <c r="C44" s="21">
        <f>H44+J44+L44+N44</f>
        <v>0</v>
      </c>
      <c r="D44" s="21">
        <f>E44</f>
        <v>0</v>
      </c>
      <c r="E44" s="21">
        <f>I44+K44+M44+O44+Q44+S44+U44+W44+Y44+AA44+AC44+AE44</f>
        <v>0</v>
      </c>
      <c r="F44" s="20">
        <f>_xlfn.IFERROR(E44/B44*100,0)</f>
        <v>0</v>
      </c>
      <c r="G44" s="20">
        <f>_xlfn.IFERROR(E44/C44*100,0)</f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1341.5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81"/>
      <c r="AG44" s="68">
        <f t="shared" si="1"/>
        <v>1341.5</v>
      </c>
      <c r="AH44" s="68">
        <f t="shared" si="2"/>
        <v>0</v>
      </c>
      <c r="AI44" s="68">
        <f t="shared" si="3"/>
        <v>0</v>
      </c>
      <c r="AJ44" s="68">
        <f t="shared" si="4"/>
        <v>0</v>
      </c>
    </row>
    <row r="45" spans="1:36" s="11" customFormat="1" ht="56.25">
      <c r="A45" s="51" t="s">
        <v>21</v>
      </c>
      <c r="B45" s="22">
        <f>B46+B47+B48+B50</f>
        <v>56003.9</v>
      </c>
      <c r="C45" s="22">
        <f>C46+C47+C48+C50</f>
        <v>25132.295</v>
      </c>
      <c r="D45" s="22">
        <f>D46+D47+D48+D50</f>
        <v>24485.804</v>
      </c>
      <c r="E45" s="22">
        <f>E46+E47+E48+E50</f>
        <v>24485.804</v>
      </c>
      <c r="F45" s="22">
        <f>_xlfn.IFERROR(E45/B45*100,0)</f>
        <v>43.72160510250179</v>
      </c>
      <c r="G45" s="22">
        <f>_xlfn.IFERROR(E45/C45*100,0)</f>
        <v>97.42764837035377</v>
      </c>
      <c r="H45" s="22">
        <f aca="true" t="shared" si="36" ref="H45:AE45">H46+H47+H48+H50</f>
        <v>3934.6719999999996</v>
      </c>
      <c r="I45" s="22">
        <f t="shared" si="36"/>
        <v>3633.894</v>
      </c>
      <c r="J45" s="22">
        <f t="shared" si="36"/>
        <v>6814.035</v>
      </c>
      <c r="K45" s="22">
        <f t="shared" si="36"/>
        <v>6554.179</v>
      </c>
      <c r="L45" s="22">
        <f t="shared" si="36"/>
        <v>4804.66</v>
      </c>
      <c r="M45" s="22">
        <f t="shared" si="36"/>
        <v>4720.102</v>
      </c>
      <c r="N45" s="22">
        <f t="shared" si="36"/>
        <v>4509.046</v>
      </c>
      <c r="O45" s="22">
        <f t="shared" si="36"/>
        <v>4690.525</v>
      </c>
      <c r="P45" s="22">
        <f t="shared" si="36"/>
        <v>5069.882</v>
      </c>
      <c r="Q45" s="22">
        <f t="shared" si="36"/>
        <v>4887.104</v>
      </c>
      <c r="R45" s="22">
        <f t="shared" si="36"/>
        <v>5269.892</v>
      </c>
      <c r="S45" s="22">
        <f t="shared" si="36"/>
        <v>0</v>
      </c>
      <c r="T45" s="22">
        <f t="shared" si="36"/>
        <v>4903.549</v>
      </c>
      <c r="U45" s="22">
        <f t="shared" si="36"/>
        <v>0</v>
      </c>
      <c r="V45" s="22">
        <f t="shared" si="36"/>
        <v>4536.192</v>
      </c>
      <c r="W45" s="22">
        <f t="shared" si="36"/>
        <v>0</v>
      </c>
      <c r="X45" s="22">
        <f t="shared" si="36"/>
        <v>4183.8859999999995</v>
      </c>
      <c r="Y45" s="22">
        <f t="shared" si="36"/>
        <v>0</v>
      </c>
      <c r="Z45" s="22">
        <f t="shared" si="36"/>
        <v>4326.073</v>
      </c>
      <c r="AA45" s="22">
        <f t="shared" si="36"/>
        <v>0</v>
      </c>
      <c r="AB45" s="22">
        <f t="shared" si="36"/>
        <v>3995.7780000000002</v>
      </c>
      <c r="AC45" s="22">
        <f t="shared" si="36"/>
        <v>0</v>
      </c>
      <c r="AD45" s="22">
        <f t="shared" si="36"/>
        <v>3656.235</v>
      </c>
      <c r="AE45" s="22">
        <f t="shared" si="36"/>
        <v>0</v>
      </c>
      <c r="AF45" s="22"/>
      <c r="AG45" s="68">
        <f t="shared" si="1"/>
        <v>56003.9</v>
      </c>
      <c r="AH45" s="68">
        <f t="shared" si="2"/>
        <v>25132.295</v>
      </c>
      <c r="AI45" s="68">
        <f t="shared" si="3"/>
        <v>24485.803999999996</v>
      </c>
      <c r="AJ45" s="68">
        <f t="shared" si="4"/>
        <v>-646.4909999999982</v>
      </c>
    </row>
    <row r="46" spans="1:36" s="11" customFormat="1" ht="21.75" customHeight="1">
      <c r="A46" s="98" t="s">
        <v>33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68">
        <f t="shared" si="1"/>
        <v>0</v>
      </c>
      <c r="AH46" s="68">
        <f t="shared" si="2"/>
        <v>0</v>
      </c>
      <c r="AI46" s="68">
        <f t="shared" si="3"/>
        <v>0</v>
      </c>
      <c r="AJ46" s="68">
        <f t="shared" si="4"/>
        <v>0</v>
      </c>
    </row>
    <row r="47" spans="1:36" s="33" customFormat="1" ht="37.5">
      <c r="A47" s="36" t="s">
        <v>27</v>
      </c>
      <c r="B47" s="34">
        <f aca="true" t="shared" si="37" ref="B47:E50">B54+B66</f>
        <v>32747.5</v>
      </c>
      <c r="C47" s="34">
        <f t="shared" si="37"/>
        <v>11536.178</v>
      </c>
      <c r="D47" s="34">
        <f t="shared" si="37"/>
        <v>11038.631000000001</v>
      </c>
      <c r="E47" s="34">
        <f t="shared" si="37"/>
        <v>11038.631000000001</v>
      </c>
      <c r="F47" s="22">
        <f>_xlfn.IFERROR(E47/B47*100,0)</f>
        <v>33.708316665394314</v>
      </c>
      <c r="G47" s="22">
        <f>_xlfn.IFERROR(E47/C47*100,0)</f>
        <v>95.6870724428836</v>
      </c>
      <c r="H47" s="34">
        <f aca="true" t="shared" si="38" ref="H47:K50">H54+H66</f>
        <v>484.089</v>
      </c>
      <c r="I47" s="34">
        <f t="shared" si="38"/>
        <v>349.125</v>
      </c>
      <c r="J47" s="34">
        <f t="shared" si="38"/>
        <v>2919.224</v>
      </c>
      <c r="K47" s="34">
        <f t="shared" si="38"/>
        <v>2537.57</v>
      </c>
      <c r="L47" s="34">
        <f aca="true" t="shared" si="39" ref="L47:AE47">L54+L66</f>
        <v>2332.977</v>
      </c>
      <c r="M47" s="34">
        <f t="shared" si="39"/>
        <v>2398.334</v>
      </c>
      <c r="N47" s="34">
        <f t="shared" si="39"/>
        <v>2246.103</v>
      </c>
      <c r="O47" s="34">
        <f t="shared" si="39"/>
        <v>2335.521</v>
      </c>
      <c r="P47" s="34">
        <f t="shared" si="39"/>
        <v>3553.785</v>
      </c>
      <c r="Q47" s="34">
        <f t="shared" si="39"/>
        <v>3418.081</v>
      </c>
      <c r="R47" s="34">
        <f t="shared" si="39"/>
        <v>3175.76</v>
      </c>
      <c r="S47" s="34">
        <f t="shared" si="39"/>
        <v>0</v>
      </c>
      <c r="T47" s="34">
        <f t="shared" si="39"/>
        <v>2460.371</v>
      </c>
      <c r="U47" s="34">
        <f t="shared" si="39"/>
        <v>0</v>
      </c>
      <c r="V47" s="34">
        <f t="shared" si="39"/>
        <v>3154.455</v>
      </c>
      <c r="W47" s="34">
        <f t="shared" si="39"/>
        <v>0</v>
      </c>
      <c r="X47" s="34">
        <f t="shared" si="39"/>
        <v>3288.428</v>
      </c>
      <c r="Y47" s="34">
        <f t="shared" si="39"/>
        <v>0</v>
      </c>
      <c r="Z47" s="34">
        <f t="shared" si="39"/>
        <v>2998.928</v>
      </c>
      <c r="AA47" s="34">
        <f t="shared" si="39"/>
        <v>0</v>
      </c>
      <c r="AB47" s="34">
        <f t="shared" si="39"/>
        <v>2930.263</v>
      </c>
      <c r="AC47" s="34">
        <f t="shared" si="39"/>
        <v>0</v>
      </c>
      <c r="AD47" s="34">
        <f t="shared" si="39"/>
        <v>3203.117</v>
      </c>
      <c r="AE47" s="34">
        <f t="shared" si="39"/>
        <v>0</v>
      </c>
      <c r="AF47" s="77"/>
      <c r="AG47" s="68">
        <f t="shared" si="1"/>
        <v>32747.5</v>
      </c>
      <c r="AH47" s="68">
        <f t="shared" si="2"/>
        <v>11536.178</v>
      </c>
      <c r="AI47" s="68">
        <f t="shared" si="3"/>
        <v>11038.631000000001</v>
      </c>
      <c r="AJ47" s="68">
        <f t="shared" si="4"/>
        <v>-497.54699999999866</v>
      </c>
    </row>
    <row r="48" spans="1:36" s="33" customFormat="1" ht="18.75">
      <c r="A48" s="35" t="s">
        <v>14</v>
      </c>
      <c r="B48" s="34">
        <f t="shared" si="37"/>
        <v>23256.4</v>
      </c>
      <c r="C48" s="34">
        <f t="shared" si="37"/>
        <v>13596.117</v>
      </c>
      <c r="D48" s="34">
        <f t="shared" si="37"/>
        <v>13447.172999999999</v>
      </c>
      <c r="E48" s="34">
        <f t="shared" si="37"/>
        <v>13447.172999999999</v>
      </c>
      <c r="F48" s="22">
        <f>_xlfn.IFERROR(E48/B48*100,0)</f>
        <v>57.82138680105261</v>
      </c>
      <c r="G48" s="22">
        <f>_xlfn.IFERROR(E48/C48*100,0)</f>
        <v>98.90451075112107</v>
      </c>
      <c r="H48" s="34">
        <f t="shared" si="38"/>
        <v>3450.5829999999996</v>
      </c>
      <c r="I48" s="34">
        <f t="shared" si="38"/>
        <v>3284.769</v>
      </c>
      <c r="J48" s="34">
        <f t="shared" si="38"/>
        <v>3894.811</v>
      </c>
      <c r="K48" s="34">
        <f t="shared" si="38"/>
        <v>4016.6090000000004</v>
      </c>
      <c r="L48" s="34">
        <f aca="true" t="shared" si="40" ref="L48:AE49">L55+L67</f>
        <v>2471.683</v>
      </c>
      <c r="M48" s="34">
        <f t="shared" si="40"/>
        <v>2321.768</v>
      </c>
      <c r="N48" s="34">
        <f t="shared" si="40"/>
        <v>2262.943</v>
      </c>
      <c r="O48" s="34">
        <f t="shared" si="40"/>
        <v>2355.004</v>
      </c>
      <c r="P48" s="34">
        <f t="shared" si="40"/>
        <v>1516.097</v>
      </c>
      <c r="Q48" s="34">
        <f t="shared" si="40"/>
        <v>1469.0230000000001</v>
      </c>
      <c r="R48" s="34">
        <f t="shared" si="40"/>
        <v>2094.132</v>
      </c>
      <c r="S48" s="34">
        <f t="shared" si="40"/>
        <v>0</v>
      </c>
      <c r="T48" s="34">
        <f t="shared" si="40"/>
        <v>2443.178</v>
      </c>
      <c r="U48" s="34">
        <f t="shared" si="40"/>
        <v>0</v>
      </c>
      <c r="V48" s="34">
        <f t="shared" si="40"/>
        <v>1381.737</v>
      </c>
      <c r="W48" s="34">
        <f t="shared" si="40"/>
        <v>0</v>
      </c>
      <c r="X48" s="34">
        <f t="shared" si="40"/>
        <v>895.458</v>
      </c>
      <c r="Y48" s="34">
        <f t="shared" si="40"/>
        <v>0</v>
      </c>
      <c r="Z48" s="34">
        <f t="shared" si="40"/>
        <v>1327.145</v>
      </c>
      <c r="AA48" s="34">
        <f t="shared" si="40"/>
        <v>0</v>
      </c>
      <c r="AB48" s="34">
        <f t="shared" si="40"/>
        <v>1065.515</v>
      </c>
      <c r="AC48" s="34">
        <f t="shared" si="40"/>
        <v>0</v>
      </c>
      <c r="AD48" s="34">
        <f t="shared" si="40"/>
        <v>453.11800000000005</v>
      </c>
      <c r="AE48" s="34">
        <f t="shared" si="40"/>
        <v>0</v>
      </c>
      <c r="AF48" s="77"/>
      <c r="AG48" s="68">
        <f t="shared" si="1"/>
        <v>23256.399999999998</v>
      </c>
      <c r="AH48" s="68">
        <f t="shared" si="2"/>
        <v>13596.117</v>
      </c>
      <c r="AI48" s="68">
        <f t="shared" si="3"/>
        <v>13447.173000000003</v>
      </c>
      <c r="AJ48" s="68">
        <f t="shared" si="4"/>
        <v>-148.94400000000132</v>
      </c>
    </row>
    <row r="49" spans="1:36" s="49" customFormat="1" ht="37.5">
      <c r="A49" s="50" t="s">
        <v>28</v>
      </c>
      <c r="B49" s="48">
        <f>B56+B68</f>
        <v>1723.5990000000002</v>
      </c>
      <c r="C49" s="48">
        <f>C56+C68</f>
        <v>1723.5990000000002</v>
      </c>
      <c r="D49" s="48">
        <f>D56+D68</f>
        <v>1723.604</v>
      </c>
      <c r="E49" s="48">
        <f>E56+E68</f>
        <v>1723.604</v>
      </c>
      <c r="F49" s="48">
        <f>_xlfn.IFERROR(E49/B49*100,0)</f>
        <v>100.00029009067654</v>
      </c>
      <c r="G49" s="48">
        <f>_xlfn.IFERROR(E49/C49*100,0)</f>
        <v>100.00029009067654</v>
      </c>
      <c r="H49" s="48">
        <f t="shared" si="38"/>
        <v>1250.814</v>
      </c>
      <c r="I49" s="48">
        <f t="shared" si="38"/>
        <v>1250.814</v>
      </c>
      <c r="J49" s="48">
        <f t="shared" si="38"/>
        <v>472.785</v>
      </c>
      <c r="K49" s="48">
        <f t="shared" si="38"/>
        <v>472.79</v>
      </c>
      <c r="L49" s="48">
        <f aca="true" t="shared" si="41" ref="L49:W49">L56+L68</f>
        <v>0</v>
      </c>
      <c r="M49" s="48">
        <f t="shared" si="41"/>
        <v>0</v>
      </c>
      <c r="N49" s="48">
        <f t="shared" si="41"/>
        <v>0</v>
      </c>
      <c r="O49" s="48">
        <f t="shared" si="41"/>
        <v>0</v>
      </c>
      <c r="P49" s="48">
        <f t="shared" si="41"/>
        <v>0</v>
      </c>
      <c r="Q49" s="48">
        <f t="shared" si="41"/>
        <v>0</v>
      </c>
      <c r="R49" s="48">
        <f t="shared" si="41"/>
        <v>0</v>
      </c>
      <c r="S49" s="48">
        <f t="shared" si="41"/>
        <v>0</v>
      </c>
      <c r="T49" s="48">
        <f t="shared" si="41"/>
        <v>0</v>
      </c>
      <c r="U49" s="48">
        <f t="shared" si="41"/>
        <v>0</v>
      </c>
      <c r="V49" s="48">
        <f t="shared" si="41"/>
        <v>0</v>
      </c>
      <c r="W49" s="48">
        <f t="shared" si="41"/>
        <v>0</v>
      </c>
      <c r="X49" s="48">
        <f t="shared" si="40"/>
        <v>0</v>
      </c>
      <c r="Y49" s="48">
        <f t="shared" si="40"/>
        <v>0</v>
      </c>
      <c r="Z49" s="48">
        <f t="shared" si="40"/>
        <v>0</v>
      </c>
      <c r="AA49" s="48">
        <f t="shared" si="40"/>
        <v>0</v>
      </c>
      <c r="AB49" s="48">
        <f t="shared" si="40"/>
        <v>0</v>
      </c>
      <c r="AC49" s="48">
        <f t="shared" si="40"/>
        <v>0</v>
      </c>
      <c r="AD49" s="48">
        <f t="shared" si="40"/>
        <v>0</v>
      </c>
      <c r="AE49" s="48">
        <f t="shared" si="40"/>
        <v>0</v>
      </c>
      <c r="AF49" s="78"/>
      <c r="AG49" s="68">
        <f t="shared" si="1"/>
        <v>1723.5990000000002</v>
      </c>
      <c r="AH49" s="68">
        <f t="shared" si="2"/>
        <v>1723.5990000000002</v>
      </c>
      <c r="AI49" s="68">
        <f t="shared" si="3"/>
        <v>1723.604</v>
      </c>
      <c r="AJ49" s="68">
        <f t="shared" si="4"/>
        <v>0.004999999999881766</v>
      </c>
    </row>
    <row r="50" spans="1:36" s="33" customFormat="1" ht="18.75">
      <c r="A50" s="35" t="s">
        <v>16</v>
      </c>
      <c r="B50" s="34">
        <f t="shared" si="37"/>
        <v>0</v>
      </c>
      <c r="C50" s="34">
        <f t="shared" si="37"/>
        <v>0</v>
      </c>
      <c r="D50" s="34">
        <f t="shared" si="37"/>
        <v>0</v>
      </c>
      <c r="E50" s="34">
        <f t="shared" si="37"/>
        <v>0</v>
      </c>
      <c r="F50" s="34">
        <f>_xlfn.IFERROR(D50/B50*100,0)</f>
        <v>0</v>
      </c>
      <c r="G50" s="34">
        <f>_xlfn.IFERROR(F50/B50*100,0)</f>
        <v>0</v>
      </c>
      <c r="H50" s="34">
        <f t="shared" si="38"/>
        <v>0</v>
      </c>
      <c r="I50" s="34">
        <f t="shared" si="38"/>
        <v>0</v>
      </c>
      <c r="J50" s="34">
        <f t="shared" si="38"/>
        <v>0</v>
      </c>
      <c r="K50" s="34">
        <f t="shared" si="38"/>
        <v>0</v>
      </c>
      <c r="L50" s="34">
        <f aca="true" t="shared" si="42" ref="L50:AE50">L57+L69</f>
        <v>0</v>
      </c>
      <c r="M50" s="34">
        <f t="shared" si="42"/>
        <v>0</v>
      </c>
      <c r="N50" s="34">
        <f t="shared" si="42"/>
        <v>0</v>
      </c>
      <c r="O50" s="34">
        <f t="shared" si="42"/>
        <v>0</v>
      </c>
      <c r="P50" s="34">
        <f t="shared" si="42"/>
        <v>0</v>
      </c>
      <c r="Q50" s="34">
        <f t="shared" si="42"/>
        <v>0</v>
      </c>
      <c r="R50" s="34">
        <f t="shared" si="42"/>
        <v>0</v>
      </c>
      <c r="S50" s="34">
        <f t="shared" si="42"/>
        <v>0</v>
      </c>
      <c r="T50" s="34">
        <f t="shared" si="42"/>
        <v>0</v>
      </c>
      <c r="U50" s="34">
        <f t="shared" si="42"/>
        <v>0</v>
      </c>
      <c r="V50" s="34">
        <f t="shared" si="42"/>
        <v>0</v>
      </c>
      <c r="W50" s="34">
        <f t="shared" si="42"/>
        <v>0</v>
      </c>
      <c r="X50" s="34">
        <f t="shared" si="42"/>
        <v>0</v>
      </c>
      <c r="Y50" s="34">
        <f t="shared" si="42"/>
        <v>0</v>
      </c>
      <c r="Z50" s="34">
        <f t="shared" si="42"/>
        <v>0</v>
      </c>
      <c r="AA50" s="34">
        <f t="shared" si="42"/>
        <v>0</v>
      </c>
      <c r="AB50" s="34">
        <f t="shared" si="42"/>
        <v>0</v>
      </c>
      <c r="AC50" s="34">
        <f t="shared" si="42"/>
        <v>0</v>
      </c>
      <c r="AD50" s="34">
        <f t="shared" si="42"/>
        <v>0</v>
      </c>
      <c r="AE50" s="34">
        <f t="shared" si="42"/>
        <v>0</v>
      </c>
      <c r="AF50" s="77"/>
      <c r="AG50" s="68">
        <f t="shared" si="1"/>
        <v>0</v>
      </c>
      <c r="AH50" s="68">
        <f t="shared" si="2"/>
        <v>0</v>
      </c>
      <c r="AI50" s="68">
        <f t="shared" si="3"/>
        <v>0</v>
      </c>
      <c r="AJ50" s="68">
        <f t="shared" si="4"/>
        <v>0</v>
      </c>
    </row>
    <row r="51" spans="1:36" s="11" customFormat="1" ht="93.75">
      <c r="A51" s="67" t="s">
        <v>36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68">
        <f t="shared" si="1"/>
        <v>0</v>
      </c>
      <c r="AH51" s="68">
        <f t="shared" si="2"/>
        <v>0</v>
      </c>
      <c r="AI51" s="68">
        <f t="shared" si="3"/>
        <v>0</v>
      </c>
      <c r="AJ51" s="68">
        <f t="shared" si="4"/>
        <v>0</v>
      </c>
    </row>
    <row r="52" spans="1:36" s="31" customFormat="1" ht="18.75">
      <c r="A52" s="28" t="s">
        <v>17</v>
      </c>
      <c r="B52" s="26">
        <f>B54+B55+B57</f>
        <v>49876.2</v>
      </c>
      <c r="C52" s="26">
        <f>C54+C55+C57</f>
        <v>21766.135000000002</v>
      </c>
      <c r="D52" s="26">
        <f>D54+D55+D57</f>
        <v>21268.586000000003</v>
      </c>
      <c r="E52" s="26">
        <f>E54+E55+E57</f>
        <v>21268.586000000003</v>
      </c>
      <c r="F52" s="26">
        <f aca="true" t="shared" si="43" ref="F52:F57">_xlfn.IFERROR(E52/B52*100,0)</f>
        <v>42.64275546252522</v>
      </c>
      <c r="G52" s="26">
        <f aca="true" t="shared" si="44" ref="G52:G57">_xlfn.IFERROR(E52/C52*100,0)</f>
        <v>97.71411415026141</v>
      </c>
      <c r="H52" s="26">
        <f>H54+H55+H57</f>
        <v>2700.0679999999998</v>
      </c>
      <c r="I52" s="26">
        <f aca="true" t="shared" si="45" ref="I52:AE52">I54+I55+I57</f>
        <v>2565.104</v>
      </c>
      <c r="J52" s="26">
        <f t="shared" si="45"/>
        <v>6120.979</v>
      </c>
      <c r="K52" s="26">
        <f t="shared" si="45"/>
        <v>5739.325000000001</v>
      </c>
      <c r="L52" s="26">
        <f t="shared" si="45"/>
        <v>4346.449</v>
      </c>
      <c r="M52" s="26">
        <f t="shared" si="45"/>
        <v>4411.804</v>
      </c>
      <c r="N52" s="26">
        <f t="shared" si="45"/>
        <v>3975.326</v>
      </c>
      <c r="O52" s="26">
        <f t="shared" si="45"/>
        <v>4064.744</v>
      </c>
      <c r="P52" s="26">
        <f t="shared" si="45"/>
        <v>4623.313</v>
      </c>
      <c r="Q52" s="26">
        <f t="shared" si="45"/>
        <v>4487.609</v>
      </c>
      <c r="R52" s="26">
        <f t="shared" si="45"/>
        <v>4703.3460000000005</v>
      </c>
      <c r="S52" s="26">
        <f t="shared" si="45"/>
        <v>0</v>
      </c>
      <c r="T52" s="26">
        <f t="shared" si="45"/>
        <v>4184.287</v>
      </c>
      <c r="U52" s="26">
        <f t="shared" si="45"/>
        <v>0</v>
      </c>
      <c r="V52" s="26">
        <f t="shared" si="45"/>
        <v>4133.6759999999995</v>
      </c>
      <c r="W52" s="26">
        <f t="shared" si="45"/>
        <v>0</v>
      </c>
      <c r="X52" s="26">
        <f t="shared" si="45"/>
        <v>4037.3509999999997</v>
      </c>
      <c r="Y52" s="26">
        <f t="shared" si="45"/>
        <v>0</v>
      </c>
      <c r="Z52" s="26">
        <f t="shared" si="45"/>
        <v>3882.054</v>
      </c>
      <c r="AA52" s="26">
        <f t="shared" si="45"/>
        <v>0</v>
      </c>
      <c r="AB52" s="26">
        <f t="shared" si="45"/>
        <v>3761.208</v>
      </c>
      <c r="AC52" s="26">
        <f t="shared" si="45"/>
        <v>0</v>
      </c>
      <c r="AD52" s="26">
        <f t="shared" si="45"/>
        <v>3408.143</v>
      </c>
      <c r="AE52" s="26">
        <f t="shared" si="45"/>
        <v>0</v>
      </c>
      <c r="AF52" s="26"/>
      <c r="AG52" s="68">
        <f t="shared" si="1"/>
        <v>49876.2</v>
      </c>
      <c r="AH52" s="68">
        <f t="shared" si="2"/>
        <v>21766.135000000002</v>
      </c>
      <c r="AI52" s="68">
        <f t="shared" si="3"/>
        <v>21268.586</v>
      </c>
      <c r="AJ52" s="68">
        <f t="shared" si="4"/>
        <v>-497.54899999999907</v>
      </c>
    </row>
    <row r="53" spans="1:36" s="31" customFormat="1" ht="18.75">
      <c r="A53" s="28" t="s">
        <v>15</v>
      </c>
      <c r="B53" s="26">
        <v>0</v>
      </c>
      <c r="C53" s="26">
        <v>0</v>
      </c>
      <c r="D53" s="26">
        <v>0</v>
      </c>
      <c r="E53" s="26">
        <v>0</v>
      </c>
      <c r="F53" s="26">
        <f t="shared" si="43"/>
        <v>0</v>
      </c>
      <c r="G53" s="26">
        <f t="shared" si="44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  <c r="AG53" s="68">
        <f t="shared" si="1"/>
        <v>0</v>
      </c>
      <c r="AH53" s="68">
        <f t="shared" si="2"/>
        <v>0</v>
      </c>
      <c r="AI53" s="68">
        <f t="shared" si="3"/>
        <v>0</v>
      </c>
      <c r="AJ53" s="68">
        <f t="shared" si="4"/>
        <v>0</v>
      </c>
    </row>
    <row r="54" spans="1:36" s="31" customFormat="1" ht="45" customHeight="1">
      <c r="A54" s="45" t="s">
        <v>27</v>
      </c>
      <c r="B54" s="26">
        <f aca="true" t="shared" si="46" ref="B54:E56">B60</f>
        <v>32747.5</v>
      </c>
      <c r="C54" s="26">
        <f t="shared" si="46"/>
        <v>11536.178</v>
      </c>
      <c r="D54" s="26">
        <f t="shared" si="46"/>
        <v>11038.631000000001</v>
      </c>
      <c r="E54" s="26">
        <f t="shared" si="46"/>
        <v>11038.631000000001</v>
      </c>
      <c r="F54" s="26">
        <f t="shared" si="43"/>
        <v>33.708316665394314</v>
      </c>
      <c r="G54" s="26">
        <f t="shared" si="44"/>
        <v>95.6870724428836</v>
      </c>
      <c r="H54" s="26">
        <f aca="true" t="shared" si="47" ref="H54:L56">H60</f>
        <v>484.089</v>
      </c>
      <c r="I54" s="26">
        <f t="shared" si="47"/>
        <v>349.125</v>
      </c>
      <c r="J54" s="26">
        <f t="shared" si="47"/>
        <v>2919.224</v>
      </c>
      <c r="K54" s="26">
        <f t="shared" si="47"/>
        <v>2537.57</v>
      </c>
      <c r="L54" s="26">
        <f t="shared" si="47"/>
        <v>2332.977</v>
      </c>
      <c r="M54" s="26">
        <f aca="true" t="shared" si="48" ref="M54:AE54">M60</f>
        <v>2398.334</v>
      </c>
      <c r="N54" s="26">
        <f t="shared" si="48"/>
        <v>2246.103</v>
      </c>
      <c r="O54" s="26">
        <f t="shared" si="48"/>
        <v>2335.521</v>
      </c>
      <c r="P54" s="26">
        <f t="shared" si="48"/>
        <v>3553.785</v>
      </c>
      <c r="Q54" s="26">
        <f t="shared" si="48"/>
        <v>3418.081</v>
      </c>
      <c r="R54" s="26">
        <f t="shared" si="48"/>
        <v>3175.76</v>
      </c>
      <c r="S54" s="26">
        <f t="shared" si="48"/>
        <v>0</v>
      </c>
      <c r="T54" s="26">
        <f t="shared" si="48"/>
        <v>2460.371</v>
      </c>
      <c r="U54" s="26">
        <f t="shared" si="48"/>
        <v>0</v>
      </c>
      <c r="V54" s="26">
        <f t="shared" si="48"/>
        <v>3154.455</v>
      </c>
      <c r="W54" s="26">
        <f t="shared" si="48"/>
        <v>0</v>
      </c>
      <c r="X54" s="26">
        <f t="shared" si="48"/>
        <v>3288.428</v>
      </c>
      <c r="Y54" s="26">
        <f t="shared" si="48"/>
        <v>0</v>
      </c>
      <c r="Z54" s="26">
        <f t="shared" si="48"/>
        <v>2998.928</v>
      </c>
      <c r="AA54" s="26">
        <f t="shared" si="48"/>
        <v>0</v>
      </c>
      <c r="AB54" s="26">
        <f t="shared" si="48"/>
        <v>2930.263</v>
      </c>
      <c r="AC54" s="26">
        <f t="shared" si="48"/>
        <v>0</v>
      </c>
      <c r="AD54" s="26">
        <f t="shared" si="48"/>
        <v>3203.117</v>
      </c>
      <c r="AE54" s="26">
        <f t="shared" si="48"/>
        <v>0</v>
      </c>
      <c r="AF54" s="26"/>
      <c r="AG54" s="68">
        <f t="shared" si="1"/>
        <v>32747.5</v>
      </c>
      <c r="AH54" s="68">
        <f t="shared" si="2"/>
        <v>11536.178</v>
      </c>
      <c r="AI54" s="68">
        <f t="shared" si="3"/>
        <v>11038.631000000001</v>
      </c>
      <c r="AJ54" s="68">
        <f t="shared" si="4"/>
        <v>-497.54699999999866</v>
      </c>
    </row>
    <row r="55" spans="1:36" s="31" customFormat="1" ht="18.75">
      <c r="A55" s="28" t="s">
        <v>14</v>
      </c>
      <c r="B55" s="61">
        <f t="shared" si="46"/>
        <v>17128.7</v>
      </c>
      <c r="C55" s="61">
        <f t="shared" si="46"/>
        <v>10229.957</v>
      </c>
      <c r="D55" s="61">
        <f t="shared" si="46"/>
        <v>10229.955</v>
      </c>
      <c r="E55" s="61">
        <f t="shared" si="46"/>
        <v>10229.955</v>
      </c>
      <c r="F55" s="26">
        <f t="shared" si="43"/>
        <v>59.72405961923555</v>
      </c>
      <c r="G55" s="26">
        <f t="shared" si="44"/>
        <v>99.99998044957569</v>
      </c>
      <c r="H55" s="61">
        <f t="shared" si="47"/>
        <v>2215.979</v>
      </c>
      <c r="I55" s="61">
        <f t="shared" si="47"/>
        <v>2215.979</v>
      </c>
      <c r="J55" s="61">
        <f t="shared" si="47"/>
        <v>3201.755</v>
      </c>
      <c r="K55" s="61">
        <f t="shared" si="47"/>
        <v>3201.755</v>
      </c>
      <c r="L55" s="61">
        <f t="shared" si="47"/>
        <v>2013.472</v>
      </c>
      <c r="M55" s="61">
        <f aca="true" t="shared" si="49" ref="M55:AE55">M61</f>
        <v>2013.47</v>
      </c>
      <c r="N55" s="61">
        <f t="shared" si="49"/>
        <v>1729.223</v>
      </c>
      <c r="O55" s="61">
        <f t="shared" si="49"/>
        <v>1729.223</v>
      </c>
      <c r="P55" s="61">
        <f t="shared" si="49"/>
        <v>1069.528</v>
      </c>
      <c r="Q55" s="61">
        <f t="shared" si="49"/>
        <v>1069.528</v>
      </c>
      <c r="R55" s="61">
        <f t="shared" si="49"/>
        <v>1527.586</v>
      </c>
      <c r="S55" s="61">
        <f t="shared" si="49"/>
        <v>0</v>
      </c>
      <c r="T55" s="61">
        <f t="shared" si="49"/>
        <v>1723.916</v>
      </c>
      <c r="U55" s="61">
        <f t="shared" si="49"/>
        <v>0</v>
      </c>
      <c r="V55" s="61">
        <f t="shared" si="49"/>
        <v>979.221</v>
      </c>
      <c r="W55" s="61">
        <f t="shared" si="49"/>
        <v>0</v>
      </c>
      <c r="X55" s="61">
        <f t="shared" si="49"/>
        <v>748.923</v>
      </c>
      <c r="Y55" s="61">
        <f t="shared" si="49"/>
        <v>0</v>
      </c>
      <c r="Z55" s="61">
        <f t="shared" si="49"/>
        <v>883.126</v>
      </c>
      <c r="AA55" s="61">
        <f t="shared" si="49"/>
        <v>0</v>
      </c>
      <c r="AB55" s="61">
        <f t="shared" si="49"/>
        <v>830.945</v>
      </c>
      <c r="AC55" s="61">
        <f t="shared" si="49"/>
        <v>0</v>
      </c>
      <c r="AD55" s="61">
        <f t="shared" si="49"/>
        <v>205.026</v>
      </c>
      <c r="AE55" s="61">
        <f t="shared" si="49"/>
        <v>0</v>
      </c>
      <c r="AF55" s="61"/>
      <c r="AG55" s="68">
        <f t="shared" si="1"/>
        <v>17128.7</v>
      </c>
      <c r="AH55" s="68">
        <f t="shared" si="2"/>
        <v>10229.957</v>
      </c>
      <c r="AI55" s="68">
        <f t="shared" si="3"/>
        <v>10229.955</v>
      </c>
      <c r="AJ55" s="68">
        <f t="shared" si="4"/>
        <v>-0.0020000000004074536</v>
      </c>
    </row>
    <row r="56" spans="1:36" s="72" customFormat="1" ht="37.5">
      <c r="A56" s="76" t="s">
        <v>28</v>
      </c>
      <c r="B56" s="73">
        <f t="shared" si="46"/>
        <v>1723.5990000000002</v>
      </c>
      <c r="C56" s="73">
        <f t="shared" si="46"/>
        <v>1723.5990000000002</v>
      </c>
      <c r="D56" s="73">
        <f t="shared" si="46"/>
        <v>1723.604</v>
      </c>
      <c r="E56" s="73">
        <f t="shared" si="46"/>
        <v>1723.604</v>
      </c>
      <c r="F56" s="73">
        <f t="shared" si="43"/>
        <v>100.00029009067654</v>
      </c>
      <c r="G56" s="73">
        <f t="shared" si="44"/>
        <v>100.00029009067654</v>
      </c>
      <c r="H56" s="73">
        <f t="shared" si="47"/>
        <v>1250.814</v>
      </c>
      <c r="I56" s="73">
        <f t="shared" si="47"/>
        <v>1250.814</v>
      </c>
      <c r="J56" s="73">
        <f t="shared" si="47"/>
        <v>472.785</v>
      </c>
      <c r="K56" s="73">
        <f t="shared" si="47"/>
        <v>472.79</v>
      </c>
      <c r="L56" s="73">
        <f t="shared" si="47"/>
        <v>0</v>
      </c>
      <c r="M56" s="73">
        <f aca="true" t="shared" si="50" ref="M56:AE56">M62</f>
        <v>0</v>
      </c>
      <c r="N56" s="73">
        <f t="shared" si="50"/>
        <v>0</v>
      </c>
      <c r="O56" s="73">
        <f t="shared" si="50"/>
        <v>0</v>
      </c>
      <c r="P56" s="73">
        <f t="shared" si="50"/>
        <v>0</v>
      </c>
      <c r="Q56" s="73">
        <f t="shared" si="50"/>
        <v>0</v>
      </c>
      <c r="R56" s="73">
        <f t="shared" si="50"/>
        <v>0</v>
      </c>
      <c r="S56" s="73">
        <f t="shared" si="50"/>
        <v>0</v>
      </c>
      <c r="T56" s="73">
        <f t="shared" si="50"/>
        <v>0</v>
      </c>
      <c r="U56" s="73">
        <f t="shared" si="50"/>
        <v>0</v>
      </c>
      <c r="V56" s="73">
        <f t="shared" si="50"/>
        <v>0</v>
      </c>
      <c r="W56" s="73">
        <f t="shared" si="50"/>
        <v>0</v>
      </c>
      <c r="X56" s="73">
        <f t="shared" si="50"/>
        <v>0</v>
      </c>
      <c r="Y56" s="73">
        <f t="shared" si="50"/>
        <v>0</v>
      </c>
      <c r="Z56" s="73">
        <f t="shared" si="50"/>
        <v>0</v>
      </c>
      <c r="AA56" s="73">
        <f t="shared" si="50"/>
        <v>0</v>
      </c>
      <c r="AB56" s="73">
        <f t="shared" si="50"/>
        <v>0</v>
      </c>
      <c r="AC56" s="73">
        <f t="shared" si="50"/>
        <v>0</v>
      </c>
      <c r="AD56" s="73">
        <f t="shared" si="50"/>
        <v>0</v>
      </c>
      <c r="AE56" s="73">
        <f t="shared" si="50"/>
        <v>0</v>
      </c>
      <c r="AF56" s="73"/>
      <c r="AG56" s="68">
        <f t="shared" si="1"/>
        <v>1723.5990000000002</v>
      </c>
      <c r="AH56" s="68">
        <f t="shared" si="2"/>
        <v>1723.5990000000002</v>
      </c>
      <c r="AI56" s="68">
        <f t="shared" si="3"/>
        <v>1723.604</v>
      </c>
      <c r="AJ56" s="71">
        <f t="shared" si="4"/>
        <v>0.004999999999881766</v>
      </c>
    </row>
    <row r="57" spans="1:36" s="31" customFormat="1" ht="18.75">
      <c r="A57" s="29" t="s">
        <v>16</v>
      </c>
      <c r="B57" s="61">
        <v>0</v>
      </c>
      <c r="C57" s="61">
        <v>0</v>
      </c>
      <c r="D57" s="61">
        <v>0</v>
      </c>
      <c r="E57" s="61">
        <v>0</v>
      </c>
      <c r="F57" s="26">
        <f t="shared" si="43"/>
        <v>0</v>
      </c>
      <c r="G57" s="26">
        <f t="shared" si="44"/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/>
      <c r="AG57" s="68">
        <f t="shared" si="1"/>
        <v>0</v>
      </c>
      <c r="AH57" s="68">
        <f t="shared" si="2"/>
        <v>0</v>
      </c>
      <c r="AI57" s="68">
        <f t="shared" si="3"/>
        <v>0</v>
      </c>
      <c r="AJ57" s="68">
        <f t="shared" si="4"/>
        <v>0</v>
      </c>
    </row>
    <row r="58" spans="1:36" s="11" customFormat="1" ht="93.75">
      <c r="A58" s="40" t="s">
        <v>20</v>
      </c>
      <c r="B58" s="23"/>
      <c r="C58" s="23"/>
      <c r="D58" s="23"/>
      <c r="E58" s="23"/>
      <c r="F58" s="23"/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58"/>
      <c r="AF58" s="81"/>
      <c r="AG58" s="68">
        <f t="shared" si="1"/>
        <v>0</v>
      </c>
      <c r="AH58" s="68">
        <f t="shared" si="2"/>
        <v>0</v>
      </c>
      <c r="AI58" s="68">
        <f t="shared" si="3"/>
        <v>0</v>
      </c>
      <c r="AJ58" s="68">
        <f t="shared" si="4"/>
        <v>0</v>
      </c>
    </row>
    <row r="59" spans="1:36" s="11" customFormat="1" ht="18.75">
      <c r="A59" s="41" t="s">
        <v>17</v>
      </c>
      <c r="B59" s="23">
        <f>B60+B61</f>
        <v>49876.2</v>
      </c>
      <c r="C59" s="23">
        <f>C60+C61</f>
        <v>21766.135000000002</v>
      </c>
      <c r="D59" s="23">
        <f>D60+D61</f>
        <v>21268.586000000003</v>
      </c>
      <c r="E59" s="23">
        <f>E60+E61</f>
        <v>21268.586000000003</v>
      </c>
      <c r="F59" s="23">
        <f>_xlfn.IFERROR(E59/B59*100,0)</f>
        <v>42.64275546252522</v>
      </c>
      <c r="G59" s="23">
        <f>_xlfn.IFERROR(E59/C59*100,0)</f>
        <v>97.71411415026141</v>
      </c>
      <c r="H59" s="23">
        <f aca="true" t="shared" si="51" ref="H59:AE59">H60+H61</f>
        <v>2700.0679999999998</v>
      </c>
      <c r="I59" s="23">
        <f t="shared" si="51"/>
        <v>2565.104</v>
      </c>
      <c r="J59" s="23">
        <f t="shared" si="51"/>
        <v>6120.979</v>
      </c>
      <c r="K59" s="23">
        <f t="shared" si="51"/>
        <v>5739.325000000001</v>
      </c>
      <c r="L59" s="23">
        <f t="shared" si="51"/>
        <v>4346.449</v>
      </c>
      <c r="M59" s="23">
        <f t="shared" si="51"/>
        <v>4411.804</v>
      </c>
      <c r="N59" s="23">
        <f t="shared" si="51"/>
        <v>3975.326</v>
      </c>
      <c r="O59" s="23">
        <f t="shared" si="51"/>
        <v>4064.744</v>
      </c>
      <c r="P59" s="23">
        <f t="shared" si="51"/>
        <v>4623.313</v>
      </c>
      <c r="Q59" s="23">
        <f t="shared" si="51"/>
        <v>4487.609</v>
      </c>
      <c r="R59" s="23">
        <f t="shared" si="51"/>
        <v>4703.3460000000005</v>
      </c>
      <c r="S59" s="23">
        <f t="shared" si="51"/>
        <v>0</v>
      </c>
      <c r="T59" s="23">
        <f t="shared" si="51"/>
        <v>4184.287</v>
      </c>
      <c r="U59" s="23">
        <f t="shared" si="51"/>
        <v>0</v>
      </c>
      <c r="V59" s="23">
        <f t="shared" si="51"/>
        <v>4133.6759999999995</v>
      </c>
      <c r="W59" s="23">
        <f t="shared" si="51"/>
        <v>0</v>
      </c>
      <c r="X59" s="23">
        <f t="shared" si="51"/>
        <v>4037.3509999999997</v>
      </c>
      <c r="Y59" s="23">
        <f t="shared" si="51"/>
        <v>0</v>
      </c>
      <c r="Z59" s="23">
        <f t="shared" si="51"/>
        <v>3882.054</v>
      </c>
      <c r="AA59" s="23">
        <f t="shared" si="51"/>
        <v>0</v>
      </c>
      <c r="AB59" s="23">
        <f t="shared" si="51"/>
        <v>3761.208</v>
      </c>
      <c r="AC59" s="23">
        <f t="shared" si="51"/>
        <v>0</v>
      </c>
      <c r="AD59" s="23">
        <f t="shared" si="51"/>
        <v>3408.143</v>
      </c>
      <c r="AE59" s="23">
        <f t="shared" si="51"/>
        <v>0</v>
      </c>
      <c r="AF59" s="81"/>
      <c r="AG59" s="68">
        <f t="shared" si="1"/>
        <v>49876.2</v>
      </c>
      <c r="AH59" s="68">
        <f t="shared" si="2"/>
        <v>21766.135000000002</v>
      </c>
      <c r="AI59" s="68">
        <f t="shared" si="3"/>
        <v>21268.586</v>
      </c>
      <c r="AJ59" s="68">
        <f t="shared" si="4"/>
        <v>-497.54899999999907</v>
      </c>
    </row>
    <row r="60" spans="1:36" s="11" customFormat="1" ht="131.25">
      <c r="A60" s="90" t="s">
        <v>27</v>
      </c>
      <c r="B60" s="21">
        <f>H60+J60+L60+N60+P60+R60+T60+V60+X60+Z60+AB60+AD60</f>
        <v>32747.5</v>
      </c>
      <c r="C60" s="21">
        <f>H60+J60+L60+N60+P60</f>
        <v>11536.178</v>
      </c>
      <c r="D60" s="21">
        <f>E60</f>
        <v>11038.631000000001</v>
      </c>
      <c r="E60" s="21">
        <f>I60+K60+M60+O60+Q60+S60+U60+W60+Y60+AA60+AC60+AE60</f>
        <v>11038.631000000001</v>
      </c>
      <c r="F60" s="21">
        <f>_xlfn.IFERROR(E60/B60*100,0)</f>
        <v>33.708316665394314</v>
      </c>
      <c r="G60" s="21">
        <f>_xlfn.IFERROR(E60/C60*100,0)</f>
        <v>95.6870724428836</v>
      </c>
      <c r="H60" s="39">
        <v>484.089</v>
      </c>
      <c r="I60" s="39">
        <v>349.125</v>
      </c>
      <c r="J60" s="39">
        <v>2919.224</v>
      </c>
      <c r="K60" s="39">
        <v>2537.57</v>
      </c>
      <c r="L60" s="39">
        <v>2332.977</v>
      </c>
      <c r="M60" s="39">
        <v>2398.334</v>
      </c>
      <c r="N60" s="39">
        <v>2246.103</v>
      </c>
      <c r="O60" s="39">
        <v>2335.521</v>
      </c>
      <c r="P60" s="39">
        <v>3553.785</v>
      </c>
      <c r="Q60" s="39">
        <v>3418.081</v>
      </c>
      <c r="R60" s="39">
        <v>3175.76</v>
      </c>
      <c r="S60" s="39">
        <v>0</v>
      </c>
      <c r="T60" s="39">
        <v>2460.371</v>
      </c>
      <c r="U60" s="39">
        <v>0</v>
      </c>
      <c r="V60" s="39">
        <v>3154.455</v>
      </c>
      <c r="W60" s="39">
        <v>0</v>
      </c>
      <c r="X60" s="39">
        <v>3288.428</v>
      </c>
      <c r="Y60" s="39">
        <v>0</v>
      </c>
      <c r="Z60" s="39">
        <v>2998.928</v>
      </c>
      <c r="AA60" s="39">
        <v>0</v>
      </c>
      <c r="AB60" s="39">
        <v>2930.263</v>
      </c>
      <c r="AC60" s="39">
        <v>0</v>
      </c>
      <c r="AD60" s="39">
        <v>3203.117</v>
      </c>
      <c r="AE60" s="39">
        <v>0</v>
      </c>
      <c r="AF60" s="82" t="s">
        <v>79</v>
      </c>
      <c r="AG60" s="68">
        <f t="shared" si="1"/>
        <v>32747.5</v>
      </c>
      <c r="AH60" s="68">
        <f t="shared" si="2"/>
        <v>11536.178</v>
      </c>
      <c r="AI60" s="68">
        <f t="shared" si="3"/>
        <v>11038.631000000001</v>
      </c>
      <c r="AJ60" s="68">
        <f t="shared" si="4"/>
        <v>-497.54699999999866</v>
      </c>
    </row>
    <row r="61" spans="1:36" s="11" customFormat="1" ht="18.75">
      <c r="A61" s="2" t="s">
        <v>14</v>
      </c>
      <c r="B61" s="21">
        <f>H61+J61+L61+N61+P61+R61+T61+V61+X61+Z61+AB61+AD61</f>
        <v>17128.7</v>
      </c>
      <c r="C61" s="21">
        <f>H61+J61+L61+N61+P61</f>
        <v>10229.957</v>
      </c>
      <c r="D61" s="21">
        <f>E61</f>
        <v>10229.955</v>
      </c>
      <c r="E61" s="21">
        <f>I61+K61+M61+O61+Q61+S61+U61+W61+Y61+AA61+AC61+AE61</f>
        <v>10229.955</v>
      </c>
      <c r="F61" s="21">
        <f>_xlfn.IFERROR(E61/B61*100,0)</f>
        <v>59.72405961923555</v>
      </c>
      <c r="G61" s="21">
        <f>_xlfn.IFERROR(E61/C61*100,0)</f>
        <v>99.99998044957569</v>
      </c>
      <c r="H61" s="39">
        <v>2215.979</v>
      </c>
      <c r="I61" s="39">
        <v>2215.979</v>
      </c>
      <c r="J61" s="39">
        <v>3201.755</v>
      </c>
      <c r="K61" s="39">
        <v>3201.755</v>
      </c>
      <c r="L61" s="39">
        <v>2013.472</v>
      </c>
      <c r="M61" s="39">
        <v>2013.47</v>
      </c>
      <c r="N61" s="39">
        <v>1729.223</v>
      </c>
      <c r="O61" s="39">
        <v>1729.223</v>
      </c>
      <c r="P61" s="39">
        <v>1069.528</v>
      </c>
      <c r="Q61" s="39">
        <v>1069.528</v>
      </c>
      <c r="R61" s="39">
        <v>1527.586</v>
      </c>
      <c r="S61" s="39">
        <v>0</v>
      </c>
      <c r="T61" s="39">
        <v>1723.916</v>
      </c>
      <c r="U61" s="39">
        <v>0</v>
      </c>
      <c r="V61" s="39">
        <v>979.221</v>
      </c>
      <c r="W61" s="39">
        <v>0</v>
      </c>
      <c r="X61" s="39">
        <v>748.923</v>
      </c>
      <c r="Y61" s="39">
        <v>0</v>
      </c>
      <c r="Z61" s="39">
        <v>883.126</v>
      </c>
      <c r="AA61" s="39">
        <v>0</v>
      </c>
      <c r="AB61" s="39">
        <v>830.945</v>
      </c>
      <c r="AC61" s="39">
        <v>0</v>
      </c>
      <c r="AD61" s="39">
        <v>205.026</v>
      </c>
      <c r="AE61" s="39">
        <v>0</v>
      </c>
      <c r="AF61" s="81"/>
      <c r="AG61" s="68">
        <f t="shared" si="1"/>
        <v>17128.7</v>
      </c>
      <c r="AH61" s="68">
        <f t="shared" si="2"/>
        <v>10229.957</v>
      </c>
      <c r="AI61" s="68">
        <f t="shared" si="3"/>
        <v>10229.955</v>
      </c>
      <c r="AJ61" s="68">
        <f t="shared" si="4"/>
        <v>-0.0020000000004074536</v>
      </c>
    </row>
    <row r="62" spans="1:36" s="42" customFormat="1" ht="37.5">
      <c r="A62" s="43" t="s">
        <v>28</v>
      </c>
      <c r="B62" s="46">
        <f>H62+J62+L62+N62+P62+R62+T62+V62+X62+Z62+AB62+AD62</f>
        <v>1723.5990000000002</v>
      </c>
      <c r="C62" s="44">
        <f>H62+J62+L62+N62+P62</f>
        <v>1723.5990000000002</v>
      </c>
      <c r="D62" s="44">
        <f>E62</f>
        <v>1723.604</v>
      </c>
      <c r="E62" s="44">
        <f>I62+K62+M62+O62+Q62+S62+U62+W62+Y62+AA62+AC62+AE62</f>
        <v>1723.604</v>
      </c>
      <c r="F62" s="44">
        <f>_xlfn.IFERROR(E62/B62*100,0)</f>
        <v>100.00029009067654</v>
      </c>
      <c r="G62" s="44">
        <f>_xlfn.IFERROR(E62/C62*100,0)</f>
        <v>100.00029009067654</v>
      </c>
      <c r="H62" s="44">
        <v>1250.814</v>
      </c>
      <c r="I62" s="44">
        <v>1250.814</v>
      </c>
      <c r="J62" s="44">
        <v>472.785</v>
      </c>
      <c r="K62" s="44">
        <v>472.79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/>
      <c r="AG62" s="68">
        <f t="shared" si="1"/>
        <v>1723.5990000000002</v>
      </c>
      <c r="AH62" s="68">
        <f t="shared" si="2"/>
        <v>1723.5990000000002</v>
      </c>
      <c r="AI62" s="68">
        <f t="shared" si="3"/>
        <v>1723.604</v>
      </c>
      <c r="AJ62" s="68">
        <f t="shared" si="4"/>
        <v>0.004999999999881766</v>
      </c>
    </row>
    <row r="63" spans="1:36" s="11" customFormat="1" ht="109.5" customHeight="1">
      <c r="A63" s="45" t="s">
        <v>37</v>
      </c>
      <c r="B63" s="66"/>
      <c r="C63" s="66"/>
      <c r="D63" s="66"/>
      <c r="E63" s="66"/>
      <c r="F63" s="66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68">
        <f t="shared" si="1"/>
        <v>0</v>
      </c>
      <c r="AH63" s="68">
        <f t="shared" si="2"/>
        <v>0</v>
      </c>
      <c r="AI63" s="68">
        <f t="shared" si="3"/>
        <v>0</v>
      </c>
      <c r="AJ63" s="68">
        <f t="shared" si="4"/>
        <v>0</v>
      </c>
    </row>
    <row r="64" spans="1:36" s="31" customFormat="1" ht="18.75">
      <c r="A64" s="28" t="s">
        <v>17</v>
      </c>
      <c r="B64" s="26">
        <f>B67+B65+B66+B69</f>
        <v>6127.699999999999</v>
      </c>
      <c r="C64" s="26">
        <f aca="true" t="shared" si="52" ref="C64:AE64">C67+C65+C66+C69</f>
        <v>3366.1600000000003</v>
      </c>
      <c r="D64" s="26">
        <f t="shared" si="52"/>
        <v>3217.218</v>
      </c>
      <c r="E64" s="26">
        <f t="shared" si="52"/>
        <v>3217.218</v>
      </c>
      <c r="F64" s="26">
        <f aca="true" t="shared" si="53" ref="F64:F69">_xlfn.IFERROR(E64/B64*100,0)</f>
        <v>52.50286404360528</v>
      </c>
      <c r="G64" s="26">
        <f aca="true" t="shared" si="54" ref="G64:G69">_xlfn.IFERROR(E64/C64*100,0)</f>
        <v>95.57531430472703</v>
      </c>
      <c r="H64" s="26">
        <f t="shared" si="52"/>
        <v>1234.604</v>
      </c>
      <c r="I64" s="26">
        <f t="shared" si="52"/>
        <v>1068.79</v>
      </c>
      <c r="J64" s="26">
        <f t="shared" si="52"/>
        <v>693.056</v>
      </c>
      <c r="K64" s="26">
        <f t="shared" si="52"/>
        <v>814.854</v>
      </c>
      <c r="L64" s="26">
        <f t="shared" si="52"/>
        <v>458.211</v>
      </c>
      <c r="M64" s="26">
        <f t="shared" si="52"/>
        <v>308.298</v>
      </c>
      <c r="N64" s="26">
        <f t="shared" si="52"/>
        <v>533.72</v>
      </c>
      <c r="O64" s="26">
        <f t="shared" si="52"/>
        <v>625.781</v>
      </c>
      <c r="P64" s="26">
        <f t="shared" si="52"/>
        <v>446.569</v>
      </c>
      <c r="Q64" s="26">
        <f t="shared" si="52"/>
        <v>399.495</v>
      </c>
      <c r="R64" s="26">
        <f t="shared" si="52"/>
        <v>566.546</v>
      </c>
      <c r="S64" s="26">
        <f t="shared" si="52"/>
        <v>0</v>
      </c>
      <c r="T64" s="26">
        <f t="shared" si="52"/>
        <v>719.262</v>
      </c>
      <c r="U64" s="26">
        <f t="shared" si="52"/>
        <v>0</v>
      </c>
      <c r="V64" s="26">
        <f t="shared" si="52"/>
        <v>402.516</v>
      </c>
      <c r="W64" s="26">
        <f t="shared" si="52"/>
        <v>0</v>
      </c>
      <c r="X64" s="26">
        <f t="shared" si="52"/>
        <v>146.535</v>
      </c>
      <c r="Y64" s="26">
        <f t="shared" si="52"/>
        <v>0</v>
      </c>
      <c r="Z64" s="26">
        <f t="shared" si="52"/>
        <v>444.019</v>
      </c>
      <c r="AA64" s="26">
        <f t="shared" si="52"/>
        <v>0</v>
      </c>
      <c r="AB64" s="26">
        <f t="shared" si="52"/>
        <v>234.57</v>
      </c>
      <c r="AC64" s="26">
        <f t="shared" si="52"/>
        <v>0</v>
      </c>
      <c r="AD64" s="26">
        <f t="shared" si="52"/>
        <v>248.092</v>
      </c>
      <c r="AE64" s="26">
        <f t="shared" si="52"/>
        <v>0</v>
      </c>
      <c r="AF64" s="26"/>
      <c r="AG64" s="68">
        <f t="shared" si="1"/>
        <v>6127.699999999999</v>
      </c>
      <c r="AH64" s="68">
        <f t="shared" si="2"/>
        <v>3366.1600000000003</v>
      </c>
      <c r="AI64" s="68">
        <f t="shared" si="3"/>
        <v>3217.218</v>
      </c>
      <c r="AJ64" s="68">
        <f t="shared" si="4"/>
        <v>-148.94200000000046</v>
      </c>
    </row>
    <row r="65" spans="1:36" s="89" customFormat="1" ht="18.75">
      <c r="A65" s="29" t="s">
        <v>15</v>
      </c>
      <c r="B65" s="25">
        <v>0</v>
      </c>
      <c r="C65" s="25">
        <f>H65+J65+L65+N65+P65</f>
        <v>0</v>
      </c>
      <c r="D65" s="25">
        <v>0</v>
      </c>
      <c r="E65" s="25">
        <v>0</v>
      </c>
      <c r="F65" s="25">
        <f t="shared" si="53"/>
        <v>0</v>
      </c>
      <c r="G65" s="25">
        <f t="shared" si="54"/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/>
      <c r="AG65" s="68">
        <f t="shared" si="1"/>
        <v>0</v>
      </c>
      <c r="AH65" s="68">
        <f t="shared" si="2"/>
        <v>0</v>
      </c>
      <c r="AI65" s="68">
        <f t="shared" si="3"/>
        <v>0</v>
      </c>
      <c r="AJ65" s="88">
        <f t="shared" si="4"/>
        <v>0</v>
      </c>
    </row>
    <row r="66" spans="1:36" s="31" customFormat="1" ht="36" customHeight="1">
      <c r="A66" s="38" t="s">
        <v>27</v>
      </c>
      <c r="B66" s="25">
        <v>0</v>
      </c>
      <c r="C66" s="25">
        <f>H66+J66+L66+N66+P66</f>
        <v>0</v>
      </c>
      <c r="D66" s="25">
        <v>0</v>
      </c>
      <c r="E66" s="25">
        <v>0</v>
      </c>
      <c r="F66" s="25">
        <f t="shared" si="53"/>
        <v>0</v>
      </c>
      <c r="G66" s="25">
        <f t="shared" si="54"/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/>
      <c r="AG66" s="68">
        <f t="shared" si="1"/>
        <v>0</v>
      </c>
      <c r="AH66" s="68">
        <f t="shared" si="2"/>
        <v>0</v>
      </c>
      <c r="AI66" s="68">
        <f t="shared" si="3"/>
        <v>0</v>
      </c>
      <c r="AJ66" s="68">
        <f t="shared" si="4"/>
        <v>0</v>
      </c>
    </row>
    <row r="67" spans="1:36" s="31" customFormat="1" ht="56.25">
      <c r="A67" s="38" t="s">
        <v>14</v>
      </c>
      <c r="B67" s="25">
        <f>H67+J67+L67+N67+P67+R67+T67+V67+X67+Z67+AB67+AD67</f>
        <v>6127.699999999999</v>
      </c>
      <c r="C67" s="25">
        <f>H67+J67+L67+N67+P67</f>
        <v>3366.1600000000003</v>
      </c>
      <c r="D67" s="25">
        <f>E67</f>
        <v>3217.218</v>
      </c>
      <c r="E67" s="25">
        <f>I67+K67+M67+O67+Q67+S67+U67+W67+Y67+AA67+AC67+AE67</f>
        <v>3217.218</v>
      </c>
      <c r="F67" s="27">
        <f>_xlfn.IFERROR(E67/B67*100,0)</f>
        <v>52.50286404360528</v>
      </c>
      <c r="G67" s="27">
        <f>_xlfn.IFERROR(E67/C67*100,0)</f>
        <v>95.57531430472703</v>
      </c>
      <c r="H67" s="66">
        <v>1234.604</v>
      </c>
      <c r="I67" s="66">
        <v>1068.79</v>
      </c>
      <c r="J67" s="66">
        <v>693.056</v>
      </c>
      <c r="K67" s="66">
        <v>814.854</v>
      </c>
      <c r="L67" s="66">
        <v>458.211</v>
      </c>
      <c r="M67" s="66">
        <v>308.298</v>
      </c>
      <c r="N67" s="66">
        <v>533.72</v>
      </c>
      <c r="O67" s="66">
        <v>625.781</v>
      </c>
      <c r="P67" s="66">
        <v>446.569</v>
      </c>
      <c r="Q67" s="66">
        <v>399.495</v>
      </c>
      <c r="R67" s="66">
        <v>566.546</v>
      </c>
      <c r="S67" s="66">
        <v>0</v>
      </c>
      <c r="T67" s="66">
        <v>719.262</v>
      </c>
      <c r="U67" s="66">
        <v>0</v>
      </c>
      <c r="V67" s="66">
        <v>402.516</v>
      </c>
      <c r="W67" s="66">
        <v>0</v>
      </c>
      <c r="X67" s="66">
        <v>146.535</v>
      </c>
      <c r="Y67" s="66">
        <v>0</v>
      </c>
      <c r="Z67" s="66">
        <v>444.019</v>
      </c>
      <c r="AA67" s="66">
        <v>0</v>
      </c>
      <c r="AB67" s="66">
        <v>234.57</v>
      </c>
      <c r="AC67" s="66">
        <v>0</v>
      </c>
      <c r="AD67" s="66">
        <v>248.092</v>
      </c>
      <c r="AE67" s="66">
        <v>0</v>
      </c>
      <c r="AF67" s="83" t="s">
        <v>48</v>
      </c>
      <c r="AG67" s="68">
        <f t="shared" si="1"/>
        <v>6127.699999999999</v>
      </c>
      <c r="AH67" s="68">
        <f t="shared" si="2"/>
        <v>3366.1600000000003</v>
      </c>
      <c r="AI67" s="68">
        <f t="shared" si="3"/>
        <v>3217.218</v>
      </c>
      <c r="AJ67" s="68">
        <f t="shared" si="4"/>
        <v>-148.94200000000046</v>
      </c>
    </row>
    <row r="68" spans="1:36" s="72" customFormat="1" ht="36" customHeight="1">
      <c r="A68" s="69" t="s">
        <v>28</v>
      </c>
      <c r="B68" s="74">
        <v>0</v>
      </c>
      <c r="C68" s="74">
        <v>0</v>
      </c>
      <c r="D68" s="74">
        <v>0</v>
      </c>
      <c r="E68" s="74">
        <v>0</v>
      </c>
      <c r="F68" s="74">
        <f t="shared" si="53"/>
        <v>0</v>
      </c>
      <c r="G68" s="74">
        <f t="shared" si="54"/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/>
      <c r="AG68" s="68">
        <f t="shared" si="1"/>
        <v>0</v>
      </c>
      <c r="AH68" s="68">
        <f t="shared" si="2"/>
        <v>0</v>
      </c>
      <c r="AI68" s="68">
        <f t="shared" si="3"/>
        <v>0</v>
      </c>
      <c r="AJ68" s="71">
        <f t="shared" si="4"/>
        <v>0</v>
      </c>
    </row>
    <row r="69" spans="1:36" s="11" customFormat="1" ht="24" customHeight="1">
      <c r="A69" s="29" t="s">
        <v>16</v>
      </c>
      <c r="B69" s="25">
        <v>0</v>
      </c>
      <c r="C69" s="25">
        <v>0</v>
      </c>
      <c r="D69" s="25">
        <v>0</v>
      </c>
      <c r="E69" s="25">
        <v>0</v>
      </c>
      <c r="F69" s="25">
        <f t="shared" si="53"/>
        <v>0</v>
      </c>
      <c r="G69" s="25">
        <f t="shared" si="54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/>
      <c r="AG69" s="68">
        <f t="shared" si="1"/>
        <v>0</v>
      </c>
      <c r="AH69" s="68">
        <f t="shared" si="2"/>
        <v>0</v>
      </c>
      <c r="AI69" s="68">
        <f t="shared" si="3"/>
        <v>0</v>
      </c>
      <c r="AJ69" s="68">
        <f t="shared" si="4"/>
        <v>0</v>
      </c>
    </row>
    <row r="70" spans="1:36" s="11" customFormat="1" ht="56.25">
      <c r="A70" s="51" t="s">
        <v>22</v>
      </c>
      <c r="B70" s="22">
        <f>B77+B128+B158+B179</f>
        <v>8443.7</v>
      </c>
      <c r="C70" s="22">
        <f>C77+C128+C158+C179</f>
        <v>3</v>
      </c>
      <c r="D70" s="22">
        <f>D77+D128+D158+D179</f>
        <v>3</v>
      </c>
      <c r="E70" s="22">
        <f>E77+E128+E158+E179</f>
        <v>3</v>
      </c>
      <c r="F70" s="22">
        <f>_xlfn.IFERROR(E70/B70*100,0)</f>
        <v>0.03552944799080971</v>
      </c>
      <c r="G70" s="22">
        <f>_xlfn.IFERROR(E70/C70*100,0)</f>
        <v>100</v>
      </c>
      <c r="H70" s="22">
        <f aca="true" t="shared" si="55" ref="H70:AE70">H77+H128+H158+H179</f>
        <v>0</v>
      </c>
      <c r="I70" s="22">
        <f t="shared" si="55"/>
        <v>0</v>
      </c>
      <c r="J70" s="22">
        <f t="shared" si="55"/>
        <v>3</v>
      </c>
      <c r="K70" s="22">
        <f t="shared" si="55"/>
        <v>3</v>
      </c>
      <c r="L70" s="22">
        <f t="shared" si="55"/>
        <v>0</v>
      </c>
      <c r="M70" s="22">
        <f t="shared" si="55"/>
        <v>0</v>
      </c>
      <c r="N70" s="22">
        <f t="shared" si="55"/>
        <v>0</v>
      </c>
      <c r="O70" s="22">
        <f t="shared" si="55"/>
        <v>0</v>
      </c>
      <c r="P70" s="22">
        <f t="shared" si="55"/>
        <v>0</v>
      </c>
      <c r="Q70" s="22">
        <f t="shared" si="55"/>
        <v>0</v>
      </c>
      <c r="R70" s="22">
        <f t="shared" si="55"/>
        <v>0</v>
      </c>
      <c r="S70" s="22">
        <f t="shared" si="55"/>
        <v>0</v>
      </c>
      <c r="T70" s="22">
        <f t="shared" si="55"/>
        <v>0</v>
      </c>
      <c r="U70" s="22">
        <f t="shared" si="55"/>
        <v>0</v>
      </c>
      <c r="V70" s="22">
        <f t="shared" si="55"/>
        <v>2200</v>
      </c>
      <c r="W70" s="22">
        <f t="shared" si="55"/>
        <v>0</v>
      </c>
      <c r="X70" s="22">
        <f t="shared" si="55"/>
        <v>30</v>
      </c>
      <c r="Y70" s="22">
        <f t="shared" si="55"/>
        <v>0</v>
      </c>
      <c r="Z70" s="22">
        <f t="shared" si="55"/>
        <v>2455</v>
      </c>
      <c r="AA70" s="22">
        <f t="shared" si="55"/>
        <v>0</v>
      </c>
      <c r="AB70" s="22">
        <f t="shared" si="55"/>
        <v>3536.95</v>
      </c>
      <c r="AC70" s="22">
        <f t="shared" si="55"/>
        <v>0</v>
      </c>
      <c r="AD70" s="22">
        <f t="shared" si="55"/>
        <v>218.75</v>
      </c>
      <c r="AE70" s="22">
        <f t="shared" si="55"/>
        <v>0</v>
      </c>
      <c r="AF70" s="22"/>
      <c r="AG70" s="68">
        <f t="shared" si="1"/>
        <v>8443.7</v>
      </c>
      <c r="AH70" s="68">
        <f t="shared" si="2"/>
        <v>3</v>
      </c>
      <c r="AI70" s="68">
        <f t="shared" si="3"/>
        <v>3</v>
      </c>
      <c r="AJ70" s="68">
        <f t="shared" si="4"/>
        <v>0</v>
      </c>
    </row>
    <row r="71" spans="1:36" s="11" customFormat="1" ht="63" customHeight="1">
      <c r="A71" s="98" t="s">
        <v>38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68">
        <f t="shared" si="1"/>
        <v>0</v>
      </c>
      <c r="AH71" s="68">
        <f t="shared" si="2"/>
        <v>0</v>
      </c>
      <c r="AI71" s="68">
        <f t="shared" si="3"/>
        <v>0</v>
      </c>
      <c r="AJ71" s="68">
        <f t="shared" si="4"/>
        <v>0</v>
      </c>
    </row>
    <row r="72" spans="1:36" s="33" customFormat="1" ht="37.5">
      <c r="A72" s="36" t="s">
        <v>27</v>
      </c>
      <c r="B72" s="34">
        <f aca="true" t="shared" si="56" ref="B72:E74">B79+B130+B160+B181</f>
        <v>4263.8</v>
      </c>
      <c r="C72" s="34">
        <f t="shared" si="56"/>
        <v>0</v>
      </c>
      <c r="D72" s="34">
        <f t="shared" si="56"/>
        <v>0</v>
      </c>
      <c r="E72" s="34">
        <f t="shared" si="56"/>
        <v>0</v>
      </c>
      <c r="F72" s="34">
        <f>_xlfn.IFERROR(E72/B72*100,0)</f>
        <v>0</v>
      </c>
      <c r="G72" s="34">
        <f>_xlfn.IFERROR(E72/C72*100,0)</f>
        <v>0</v>
      </c>
      <c r="H72" s="34">
        <f aca="true" t="shared" si="57" ref="H72:AE74">H79+H130+H160+H181</f>
        <v>0</v>
      </c>
      <c r="I72" s="34">
        <f t="shared" si="57"/>
        <v>0</v>
      </c>
      <c r="J72" s="34">
        <f t="shared" si="57"/>
        <v>0</v>
      </c>
      <c r="K72" s="34">
        <f t="shared" si="57"/>
        <v>0</v>
      </c>
      <c r="L72" s="34">
        <f t="shared" si="57"/>
        <v>0</v>
      </c>
      <c r="M72" s="34">
        <f t="shared" si="57"/>
        <v>0</v>
      </c>
      <c r="N72" s="34">
        <f t="shared" si="57"/>
        <v>0</v>
      </c>
      <c r="O72" s="34">
        <f t="shared" si="57"/>
        <v>0</v>
      </c>
      <c r="P72" s="34">
        <f t="shared" si="57"/>
        <v>0</v>
      </c>
      <c r="Q72" s="34">
        <f t="shared" si="57"/>
        <v>0</v>
      </c>
      <c r="R72" s="34">
        <f t="shared" si="57"/>
        <v>0</v>
      </c>
      <c r="S72" s="34">
        <f t="shared" si="57"/>
        <v>0</v>
      </c>
      <c r="T72" s="34">
        <f t="shared" si="57"/>
        <v>0</v>
      </c>
      <c r="U72" s="34">
        <f t="shared" si="57"/>
        <v>0</v>
      </c>
      <c r="V72" s="34">
        <f t="shared" si="57"/>
        <v>0</v>
      </c>
      <c r="W72" s="34">
        <f t="shared" si="57"/>
        <v>0</v>
      </c>
      <c r="X72" s="34">
        <f t="shared" si="57"/>
        <v>0</v>
      </c>
      <c r="Y72" s="34">
        <f t="shared" si="57"/>
        <v>0</v>
      </c>
      <c r="Z72" s="34">
        <f t="shared" si="57"/>
        <v>1940</v>
      </c>
      <c r="AA72" s="34">
        <f t="shared" si="57"/>
        <v>0</v>
      </c>
      <c r="AB72" s="34">
        <f>AB79+AB130+AB160+AB181</f>
        <v>2148.8</v>
      </c>
      <c r="AC72" s="34">
        <f t="shared" si="57"/>
        <v>0</v>
      </c>
      <c r="AD72" s="34">
        <f t="shared" si="57"/>
        <v>175</v>
      </c>
      <c r="AE72" s="34">
        <f t="shared" si="57"/>
        <v>0</v>
      </c>
      <c r="AF72" s="77"/>
      <c r="AG72" s="68">
        <f aca="true" t="shared" si="58" ref="AG72:AG135">H72+J72+L72+N72+P72+R72+T72+V72+X72+Z72+AB72+AD72</f>
        <v>4263.8</v>
      </c>
      <c r="AH72" s="68">
        <f aca="true" t="shared" si="59" ref="AH72:AH135">H72+J72+L72+N72+P72</f>
        <v>0</v>
      </c>
      <c r="AI72" s="68">
        <f aca="true" t="shared" si="60" ref="AI72:AI135">I72+K72+M72+O72+Q72+S72+U72+W72+Y72+AA72+AC72+AE72</f>
        <v>0</v>
      </c>
      <c r="AJ72" s="68">
        <f aca="true" t="shared" si="61" ref="AJ72:AJ154">E72-C72</f>
        <v>0</v>
      </c>
    </row>
    <row r="73" spans="1:36" s="33" customFormat="1" ht="18.75">
      <c r="A73" s="35" t="s">
        <v>14</v>
      </c>
      <c r="B73" s="34">
        <f t="shared" si="56"/>
        <v>4179.9</v>
      </c>
      <c r="C73" s="34">
        <f t="shared" si="56"/>
        <v>3</v>
      </c>
      <c r="D73" s="34">
        <f t="shared" si="56"/>
        <v>3</v>
      </c>
      <c r="E73" s="34">
        <f t="shared" si="56"/>
        <v>3</v>
      </c>
      <c r="F73" s="34">
        <f>_xlfn.IFERROR(E73/B73*100,0)</f>
        <v>0.07177205196296563</v>
      </c>
      <c r="G73" s="34">
        <f>_xlfn.IFERROR(E73/C73*100,0)</f>
        <v>100</v>
      </c>
      <c r="H73" s="34">
        <f t="shared" si="57"/>
        <v>0</v>
      </c>
      <c r="I73" s="34">
        <f t="shared" si="57"/>
        <v>0</v>
      </c>
      <c r="J73" s="34">
        <f t="shared" si="57"/>
        <v>3</v>
      </c>
      <c r="K73" s="34">
        <f t="shared" si="57"/>
        <v>3</v>
      </c>
      <c r="L73" s="34">
        <f t="shared" si="57"/>
        <v>0</v>
      </c>
      <c r="M73" s="34">
        <f t="shared" si="57"/>
        <v>0</v>
      </c>
      <c r="N73" s="34">
        <f t="shared" si="57"/>
        <v>0</v>
      </c>
      <c r="O73" s="34">
        <f t="shared" si="57"/>
        <v>0</v>
      </c>
      <c r="P73" s="34">
        <f t="shared" si="57"/>
        <v>0</v>
      </c>
      <c r="Q73" s="34">
        <f t="shared" si="57"/>
        <v>0</v>
      </c>
      <c r="R73" s="34">
        <f t="shared" si="57"/>
        <v>0</v>
      </c>
      <c r="S73" s="34">
        <f t="shared" si="57"/>
        <v>0</v>
      </c>
      <c r="T73" s="34">
        <f t="shared" si="57"/>
        <v>0</v>
      </c>
      <c r="U73" s="34">
        <f t="shared" si="57"/>
        <v>0</v>
      </c>
      <c r="V73" s="34">
        <f t="shared" si="57"/>
        <v>2200</v>
      </c>
      <c r="W73" s="34">
        <f t="shared" si="57"/>
        <v>0</v>
      </c>
      <c r="X73" s="34">
        <f t="shared" si="57"/>
        <v>30</v>
      </c>
      <c r="Y73" s="34">
        <f t="shared" si="57"/>
        <v>0</v>
      </c>
      <c r="Z73" s="34">
        <f t="shared" si="57"/>
        <v>515</v>
      </c>
      <c r="AA73" s="34">
        <f t="shared" si="57"/>
        <v>0</v>
      </c>
      <c r="AB73" s="34">
        <f t="shared" si="57"/>
        <v>1388.15</v>
      </c>
      <c r="AC73" s="34">
        <f t="shared" si="57"/>
        <v>0</v>
      </c>
      <c r="AD73" s="34">
        <f t="shared" si="57"/>
        <v>43.75</v>
      </c>
      <c r="AE73" s="34">
        <f t="shared" si="57"/>
        <v>0</v>
      </c>
      <c r="AF73" s="77"/>
      <c r="AG73" s="68">
        <f t="shared" si="58"/>
        <v>4179.9</v>
      </c>
      <c r="AH73" s="68">
        <f t="shared" si="59"/>
        <v>3</v>
      </c>
      <c r="AI73" s="68">
        <f t="shared" si="60"/>
        <v>3</v>
      </c>
      <c r="AJ73" s="68">
        <f t="shared" si="61"/>
        <v>0</v>
      </c>
    </row>
    <row r="74" spans="1:36" s="49" customFormat="1" ht="37.5">
      <c r="A74" s="50" t="s">
        <v>28</v>
      </c>
      <c r="B74" s="48">
        <f t="shared" si="56"/>
        <v>1284.7</v>
      </c>
      <c r="C74" s="48">
        <f t="shared" si="56"/>
        <v>0</v>
      </c>
      <c r="D74" s="48">
        <f t="shared" si="56"/>
        <v>0</v>
      </c>
      <c r="E74" s="48">
        <f t="shared" si="56"/>
        <v>0</v>
      </c>
      <c r="F74" s="48">
        <f>_xlfn.IFERROR(E74/B74*100,0)</f>
        <v>0</v>
      </c>
      <c r="G74" s="48">
        <f>_xlfn.IFERROR(E74/C74*100,0)</f>
        <v>0</v>
      </c>
      <c r="H74" s="48">
        <f t="shared" si="57"/>
        <v>0</v>
      </c>
      <c r="I74" s="48">
        <f t="shared" si="57"/>
        <v>0</v>
      </c>
      <c r="J74" s="48">
        <f t="shared" si="57"/>
        <v>0</v>
      </c>
      <c r="K74" s="48">
        <f t="shared" si="57"/>
        <v>0</v>
      </c>
      <c r="L74" s="48">
        <f t="shared" si="57"/>
        <v>0</v>
      </c>
      <c r="M74" s="48">
        <f t="shared" si="57"/>
        <v>0</v>
      </c>
      <c r="N74" s="48">
        <f t="shared" si="57"/>
        <v>0</v>
      </c>
      <c r="O74" s="48">
        <f t="shared" si="57"/>
        <v>0</v>
      </c>
      <c r="P74" s="48">
        <f t="shared" si="57"/>
        <v>0</v>
      </c>
      <c r="Q74" s="48">
        <f t="shared" si="57"/>
        <v>0</v>
      </c>
      <c r="R74" s="48">
        <f t="shared" si="57"/>
        <v>0</v>
      </c>
      <c r="S74" s="48">
        <f t="shared" si="57"/>
        <v>0</v>
      </c>
      <c r="T74" s="48">
        <f t="shared" si="57"/>
        <v>0</v>
      </c>
      <c r="U74" s="48">
        <f t="shared" si="57"/>
        <v>0</v>
      </c>
      <c r="V74" s="48">
        <f t="shared" si="57"/>
        <v>0</v>
      </c>
      <c r="W74" s="48">
        <f t="shared" si="57"/>
        <v>0</v>
      </c>
      <c r="X74" s="48">
        <f t="shared" si="57"/>
        <v>0</v>
      </c>
      <c r="Y74" s="48">
        <f t="shared" si="57"/>
        <v>0</v>
      </c>
      <c r="Z74" s="48">
        <f t="shared" si="57"/>
        <v>485</v>
      </c>
      <c r="AA74" s="48">
        <f t="shared" si="57"/>
        <v>0</v>
      </c>
      <c r="AB74" s="48">
        <f t="shared" si="57"/>
        <v>755.95</v>
      </c>
      <c r="AC74" s="48">
        <f t="shared" si="57"/>
        <v>0</v>
      </c>
      <c r="AD74" s="48">
        <f t="shared" si="57"/>
        <v>43.75</v>
      </c>
      <c r="AE74" s="48">
        <f t="shared" si="57"/>
        <v>0</v>
      </c>
      <c r="AF74" s="78"/>
      <c r="AG74" s="68">
        <f t="shared" si="58"/>
        <v>1284.7</v>
      </c>
      <c r="AH74" s="68">
        <f>H74+J74+L74+N74+P74</f>
        <v>0</v>
      </c>
      <c r="AI74" s="68">
        <f t="shared" si="60"/>
        <v>0</v>
      </c>
      <c r="AJ74" s="68">
        <f t="shared" si="61"/>
        <v>0</v>
      </c>
    </row>
    <row r="75" spans="1:36" s="33" customFormat="1" ht="18.75">
      <c r="A75" s="35" t="s">
        <v>16</v>
      </c>
      <c r="B75" s="34">
        <v>0</v>
      </c>
      <c r="C75" s="34">
        <v>0</v>
      </c>
      <c r="D75" s="34">
        <v>0</v>
      </c>
      <c r="E75" s="34">
        <v>0</v>
      </c>
      <c r="F75" s="34">
        <f>_xlfn.IFERROR(E75/B75*100,0)</f>
        <v>0</v>
      </c>
      <c r="G75" s="34">
        <f>_xlfn.IFERROR(E75/C75*100,0)</f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77"/>
      <c r="AG75" s="68">
        <f t="shared" si="58"/>
        <v>0</v>
      </c>
      <c r="AH75" s="68">
        <f t="shared" si="59"/>
        <v>0</v>
      </c>
      <c r="AI75" s="68">
        <f t="shared" si="60"/>
        <v>0</v>
      </c>
      <c r="AJ75" s="68">
        <f t="shared" si="61"/>
        <v>0</v>
      </c>
    </row>
    <row r="76" spans="1:36" s="11" customFormat="1" ht="126.75" customHeight="1">
      <c r="A76" s="45" t="s">
        <v>57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79"/>
      <c r="AG76" s="68">
        <f t="shared" si="58"/>
        <v>0</v>
      </c>
      <c r="AH76" s="68">
        <f t="shared" si="59"/>
        <v>0</v>
      </c>
      <c r="AI76" s="68">
        <f t="shared" si="60"/>
        <v>0</v>
      </c>
      <c r="AJ76" s="68">
        <f t="shared" si="61"/>
        <v>0</v>
      </c>
    </row>
    <row r="77" spans="1:36" s="31" customFormat="1" ht="18.75">
      <c r="A77" s="28" t="s">
        <v>17</v>
      </c>
      <c r="B77" s="26">
        <f>B78+B79+B80+B82</f>
        <v>4717.25</v>
      </c>
      <c r="C77" s="26">
        <f>C78+C79+C80+C82</f>
        <v>0</v>
      </c>
      <c r="D77" s="26">
        <f>D78+D79+D80+D82</f>
        <v>0</v>
      </c>
      <c r="E77" s="26">
        <f>E78+E79+E80+E82</f>
        <v>0</v>
      </c>
      <c r="F77" s="26">
        <f aca="true" t="shared" si="62" ref="F77:F82">_xlfn.IFERROR(E77/B77*100,0)</f>
        <v>0</v>
      </c>
      <c r="G77" s="26">
        <f aca="true" t="shared" si="63" ref="G77:G82">_xlfn.IFERROR(E77/C77*100,0)</f>
        <v>0</v>
      </c>
      <c r="H77" s="26">
        <f>H78+H79+H80+H82</f>
        <v>0</v>
      </c>
      <c r="I77" s="26">
        <f>I78+I79+I80+I82</f>
        <v>0</v>
      </c>
      <c r="J77" s="26">
        <f>J78+J79+J80+J82</f>
        <v>0</v>
      </c>
      <c r="K77" s="26">
        <f>K78+K79+K80+K82</f>
        <v>0</v>
      </c>
      <c r="L77" s="26">
        <f aca="true" t="shared" si="64" ref="L77:AE77">L78+L79+L80+L82</f>
        <v>0</v>
      </c>
      <c r="M77" s="26">
        <f t="shared" si="64"/>
        <v>0</v>
      </c>
      <c r="N77" s="26">
        <f t="shared" si="64"/>
        <v>0</v>
      </c>
      <c r="O77" s="26">
        <f t="shared" si="64"/>
        <v>0</v>
      </c>
      <c r="P77" s="26">
        <f t="shared" si="64"/>
        <v>0</v>
      </c>
      <c r="Q77" s="26">
        <f t="shared" si="64"/>
        <v>0</v>
      </c>
      <c r="R77" s="26">
        <f t="shared" si="64"/>
        <v>0</v>
      </c>
      <c r="S77" s="26">
        <f t="shared" si="64"/>
        <v>0</v>
      </c>
      <c r="T77" s="26">
        <f t="shared" si="64"/>
        <v>0</v>
      </c>
      <c r="U77" s="26">
        <f t="shared" si="64"/>
        <v>0</v>
      </c>
      <c r="V77" s="26">
        <f t="shared" si="64"/>
        <v>0</v>
      </c>
      <c r="W77" s="26">
        <f t="shared" si="64"/>
        <v>0</v>
      </c>
      <c r="X77" s="26">
        <f t="shared" si="64"/>
        <v>0</v>
      </c>
      <c r="Y77" s="26">
        <f t="shared" si="64"/>
        <v>0</v>
      </c>
      <c r="Z77" s="26">
        <f t="shared" si="64"/>
        <v>2031.25</v>
      </c>
      <c r="AA77" s="26">
        <f t="shared" si="64"/>
        <v>0</v>
      </c>
      <c r="AB77" s="26">
        <f>AB78+AB79+AB80+AB82</f>
        <v>2686</v>
      </c>
      <c r="AC77" s="26">
        <f t="shared" si="64"/>
        <v>0</v>
      </c>
      <c r="AD77" s="26">
        <f t="shared" si="64"/>
        <v>0</v>
      </c>
      <c r="AE77" s="26">
        <f t="shared" si="64"/>
        <v>0</v>
      </c>
      <c r="AF77" s="79"/>
      <c r="AG77" s="68">
        <f t="shared" si="58"/>
        <v>4717.25</v>
      </c>
      <c r="AH77" s="68">
        <f t="shared" si="59"/>
        <v>0</v>
      </c>
      <c r="AI77" s="68">
        <f t="shared" si="60"/>
        <v>0</v>
      </c>
      <c r="AJ77" s="68">
        <f t="shared" si="61"/>
        <v>0</v>
      </c>
    </row>
    <row r="78" spans="1:36" s="31" customFormat="1" ht="20.25" customHeight="1">
      <c r="A78" s="29" t="s">
        <v>15</v>
      </c>
      <c r="B78" s="26">
        <v>0</v>
      </c>
      <c r="C78" s="26">
        <v>0</v>
      </c>
      <c r="D78" s="26">
        <v>0</v>
      </c>
      <c r="E78" s="26">
        <v>0</v>
      </c>
      <c r="F78" s="26">
        <f t="shared" si="62"/>
        <v>0</v>
      </c>
      <c r="G78" s="26">
        <f t="shared" si="63"/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79"/>
      <c r="AG78" s="68">
        <f t="shared" si="58"/>
        <v>0</v>
      </c>
      <c r="AH78" s="68">
        <f t="shared" si="59"/>
        <v>0</v>
      </c>
      <c r="AI78" s="68">
        <f t="shared" si="60"/>
        <v>0</v>
      </c>
      <c r="AJ78" s="68">
        <f t="shared" si="61"/>
        <v>0</v>
      </c>
    </row>
    <row r="79" spans="1:36" s="31" customFormat="1" ht="37.5">
      <c r="A79" s="38" t="s">
        <v>27</v>
      </c>
      <c r="B79" s="61">
        <f>B91+B98+B104+B109+B114+B119+B124</f>
        <v>3773.8</v>
      </c>
      <c r="C79" s="61">
        <f>C91+C98+C104+C109+C114+C119+C124</f>
        <v>0</v>
      </c>
      <c r="D79" s="61">
        <f>D91+D98+D104+D109+D114+D119+D124</f>
        <v>0</v>
      </c>
      <c r="E79" s="61">
        <f>E91+E98+E104+E109+E114+E119+E124</f>
        <v>0</v>
      </c>
      <c r="F79" s="61">
        <f t="shared" si="62"/>
        <v>0</v>
      </c>
      <c r="G79" s="61">
        <f t="shared" si="63"/>
        <v>0</v>
      </c>
      <c r="H79" s="61">
        <f aca="true" t="shared" si="65" ref="H79:M79">H91+H98+H104+H109+H114+H119+H124</f>
        <v>0</v>
      </c>
      <c r="I79" s="61">
        <f t="shared" si="65"/>
        <v>0</v>
      </c>
      <c r="J79" s="61">
        <f t="shared" si="65"/>
        <v>0</v>
      </c>
      <c r="K79" s="61">
        <f t="shared" si="65"/>
        <v>0</v>
      </c>
      <c r="L79" s="61">
        <f t="shared" si="65"/>
        <v>0</v>
      </c>
      <c r="M79" s="61">
        <f t="shared" si="65"/>
        <v>0</v>
      </c>
      <c r="N79" s="61">
        <f aca="true" t="shared" si="66" ref="N79:AE79">N91+N98+N104+N109+N114+N119+N124</f>
        <v>0</v>
      </c>
      <c r="O79" s="61">
        <f t="shared" si="66"/>
        <v>0</v>
      </c>
      <c r="P79" s="61">
        <f t="shared" si="66"/>
        <v>0</v>
      </c>
      <c r="Q79" s="61">
        <f t="shared" si="66"/>
        <v>0</v>
      </c>
      <c r="R79" s="61">
        <f t="shared" si="66"/>
        <v>0</v>
      </c>
      <c r="S79" s="61">
        <f t="shared" si="66"/>
        <v>0</v>
      </c>
      <c r="T79" s="61">
        <f t="shared" si="66"/>
        <v>0</v>
      </c>
      <c r="U79" s="61">
        <f t="shared" si="66"/>
        <v>0</v>
      </c>
      <c r="V79" s="61">
        <f t="shared" si="66"/>
        <v>0</v>
      </c>
      <c r="W79" s="61">
        <f t="shared" si="66"/>
        <v>0</v>
      </c>
      <c r="X79" s="61">
        <f t="shared" si="66"/>
        <v>0</v>
      </c>
      <c r="Y79" s="61">
        <f t="shared" si="66"/>
        <v>0</v>
      </c>
      <c r="Z79" s="61">
        <f t="shared" si="66"/>
        <v>1625</v>
      </c>
      <c r="AA79" s="61">
        <f t="shared" si="66"/>
        <v>0</v>
      </c>
      <c r="AB79" s="61">
        <f>AB91+AB98+AB104+AB109+AB114+AB119+AB124</f>
        <v>2148.8</v>
      </c>
      <c r="AC79" s="61">
        <f t="shared" si="66"/>
        <v>0</v>
      </c>
      <c r="AD79" s="61">
        <f t="shared" si="66"/>
        <v>0</v>
      </c>
      <c r="AE79" s="61">
        <f t="shared" si="66"/>
        <v>0</v>
      </c>
      <c r="AF79" s="79"/>
      <c r="AG79" s="68">
        <f t="shared" si="58"/>
        <v>3773.8</v>
      </c>
      <c r="AH79" s="68">
        <f t="shared" si="59"/>
        <v>0</v>
      </c>
      <c r="AI79" s="68">
        <f t="shared" si="60"/>
        <v>0</v>
      </c>
      <c r="AJ79" s="68">
        <f t="shared" si="61"/>
        <v>0</v>
      </c>
    </row>
    <row r="80" spans="1:36" s="31" customFormat="1" ht="18.75">
      <c r="A80" s="29" t="s">
        <v>14</v>
      </c>
      <c r="B80" s="61">
        <f>B86+B92+B99+B105+B110+B115+B120+B125</f>
        <v>943.45</v>
      </c>
      <c r="C80" s="61">
        <f>C86+C92+C99+C105+C110+C115+C120+C125</f>
        <v>0</v>
      </c>
      <c r="D80" s="61">
        <f>D86+D92+D99+D105+D110+D115+D120+D125</f>
        <v>0</v>
      </c>
      <c r="E80" s="61">
        <f>E86+E92+E99+E105+E110+E115+E120+E125</f>
        <v>0</v>
      </c>
      <c r="F80" s="61">
        <f t="shared" si="62"/>
        <v>0</v>
      </c>
      <c r="G80" s="61">
        <f t="shared" si="63"/>
        <v>0</v>
      </c>
      <c r="H80" s="61">
        <f aca="true" t="shared" si="67" ref="H80:M80">H86+H92+H99+H105+H110+H115+H120+H125</f>
        <v>0</v>
      </c>
      <c r="I80" s="61">
        <f t="shared" si="67"/>
        <v>0</v>
      </c>
      <c r="J80" s="61">
        <f t="shared" si="67"/>
        <v>0</v>
      </c>
      <c r="K80" s="61">
        <f t="shared" si="67"/>
        <v>0</v>
      </c>
      <c r="L80" s="61">
        <f t="shared" si="67"/>
        <v>0</v>
      </c>
      <c r="M80" s="61">
        <f t="shared" si="67"/>
        <v>0</v>
      </c>
      <c r="N80" s="61">
        <f aca="true" t="shared" si="68" ref="N80:AE80">N86+N92+N99+N105+N110+N115+N120+N125</f>
        <v>0</v>
      </c>
      <c r="O80" s="61">
        <f t="shared" si="68"/>
        <v>0</v>
      </c>
      <c r="P80" s="61">
        <f t="shared" si="68"/>
        <v>0</v>
      </c>
      <c r="Q80" s="61">
        <f t="shared" si="68"/>
        <v>0</v>
      </c>
      <c r="R80" s="61">
        <f t="shared" si="68"/>
        <v>0</v>
      </c>
      <c r="S80" s="61">
        <f t="shared" si="68"/>
        <v>0</v>
      </c>
      <c r="T80" s="61">
        <f t="shared" si="68"/>
        <v>0</v>
      </c>
      <c r="U80" s="61">
        <f t="shared" si="68"/>
        <v>0</v>
      </c>
      <c r="V80" s="61">
        <f t="shared" si="68"/>
        <v>0</v>
      </c>
      <c r="W80" s="61">
        <f t="shared" si="68"/>
        <v>0</v>
      </c>
      <c r="X80" s="61">
        <f t="shared" si="68"/>
        <v>0</v>
      </c>
      <c r="Y80" s="61">
        <f t="shared" si="68"/>
        <v>0</v>
      </c>
      <c r="Z80" s="61">
        <f t="shared" si="68"/>
        <v>406.25</v>
      </c>
      <c r="AA80" s="61">
        <f t="shared" si="68"/>
        <v>0</v>
      </c>
      <c r="AB80" s="61">
        <f>AB86+AB92+AB99+AB105+AB110+AB115+AB120+AB125</f>
        <v>537.2</v>
      </c>
      <c r="AC80" s="61">
        <f t="shared" si="68"/>
        <v>0</v>
      </c>
      <c r="AD80" s="61">
        <f t="shared" si="68"/>
        <v>0</v>
      </c>
      <c r="AE80" s="61">
        <f t="shared" si="68"/>
        <v>0</v>
      </c>
      <c r="AF80" s="79"/>
      <c r="AG80" s="68">
        <f t="shared" si="58"/>
        <v>943.45</v>
      </c>
      <c r="AH80" s="68">
        <f t="shared" si="59"/>
        <v>0</v>
      </c>
      <c r="AI80" s="68">
        <f t="shared" si="60"/>
        <v>0</v>
      </c>
      <c r="AJ80" s="68">
        <f t="shared" si="61"/>
        <v>0</v>
      </c>
    </row>
    <row r="81" spans="1:36" s="72" customFormat="1" ht="37.5">
      <c r="A81" s="69" t="s">
        <v>28</v>
      </c>
      <c r="B81" s="73">
        <f>B95+B101+B106+B111+B116+B121+B126</f>
        <v>943.45</v>
      </c>
      <c r="C81" s="73">
        <f>C95+C101+C106+C111+C116+C121+C126</f>
        <v>0</v>
      </c>
      <c r="D81" s="73">
        <f>D95+D101+D106+D111+D116+D121+D126</f>
        <v>0</v>
      </c>
      <c r="E81" s="73">
        <f>E95+E101+E106+E111+E116+E121+E126</f>
        <v>0</v>
      </c>
      <c r="F81" s="73">
        <f t="shared" si="62"/>
        <v>0</v>
      </c>
      <c r="G81" s="73">
        <f t="shared" si="63"/>
        <v>0</v>
      </c>
      <c r="H81" s="73">
        <f>H95+H101+H106+H111+H116+H121+H126</f>
        <v>0</v>
      </c>
      <c r="I81" s="73">
        <f aca="true" t="shared" si="69" ref="I81:AE81">I95+I101+I106+I111+I116+I121+I126</f>
        <v>0</v>
      </c>
      <c r="J81" s="73">
        <f t="shared" si="69"/>
        <v>0</v>
      </c>
      <c r="K81" s="73">
        <f t="shared" si="69"/>
        <v>0</v>
      </c>
      <c r="L81" s="73">
        <f t="shared" si="69"/>
        <v>0</v>
      </c>
      <c r="M81" s="73">
        <f t="shared" si="69"/>
        <v>0</v>
      </c>
      <c r="N81" s="73">
        <f t="shared" si="69"/>
        <v>0</v>
      </c>
      <c r="O81" s="73">
        <f t="shared" si="69"/>
        <v>0</v>
      </c>
      <c r="P81" s="73">
        <f t="shared" si="69"/>
        <v>0</v>
      </c>
      <c r="Q81" s="73">
        <f t="shared" si="69"/>
        <v>0</v>
      </c>
      <c r="R81" s="73">
        <f t="shared" si="69"/>
        <v>0</v>
      </c>
      <c r="S81" s="73">
        <f t="shared" si="69"/>
        <v>0</v>
      </c>
      <c r="T81" s="73">
        <f t="shared" si="69"/>
        <v>0</v>
      </c>
      <c r="U81" s="73">
        <f>U95+U101+U106+U111+U116+U121+U126</f>
        <v>0</v>
      </c>
      <c r="V81" s="73">
        <f t="shared" si="69"/>
        <v>0</v>
      </c>
      <c r="W81" s="73">
        <f t="shared" si="69"/>
        <v>0</v>
      </c>
      <c r="X81" s="73">
        <f t="shared" si="69"/>
        <v>0</v>
      </c>
      <c r="Y81" s="73">
        <f t="shared" si="69"/>
        <v>0</v>
      </c>
      <c r="Z81" s="73">
        <f t="shared" si="69"/>
        <v>406.25</v>
      </c>
      <c r="AA81" s="73">
        <f t="shared" si="69"/>
        <v>0</v>
      </c>
      <c r="AB81" s="73">
        <f t="shared" si="69"/>
        <v>537.2</v>
      </c>
      <c r="AC81" s="73">
        <f t="shared" si="69"/>
        <v>0</v>
      </c>
      <c r="AD81" s="73">
        <f t="shared" si="69"/>
        <v>0</v>
      </c>
      <c r="AE81" s="73">
        <f t="shared" si="69"/>
        <v>0</v>
      </c>
      <c r="AF81" s="80"/>
      <c r="AG81" s="68">
        <f t="shared" si="58"/>
        <v>943.45</v>
      </c>
      <c r="AH81" s="68">
        <f t="shared" si="59"/>
        <v>0</v>
      </c>
      <c r="AI81" s="68">
        <f t="shared" si="60"/>
        <v>0</v>
      </c>
      <c r="AJ81" s="71">
        <f t="shared" si="61"/>
        <v>0</v>
      </c>
    </row>
    <row r="82" spans="1:36" s="31" customFormat="1" ht="18.75">
      <c r="A82" s="29" t="s">
        <v>16</v>
      </c>
      <c r="B82" s="61">
        <v>0</v>
      </c>
      <c r="C82" s="61">
        <v>0</v>
      </c>
      <c r="D82" s="61">
        <v>0</v>
      </c>
      <c r="E82" s="61">
        <v>0</v>
      </c>
      <c r="F82" s="61">
        <f t="shared" si="62"/>
        <v>0</v>
      </c>
      <c r="G82" s="61">
        <f t="shared" si="63"/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79"/>
      <c r="AG82" s="68">
        <f t="shared" si="58"/>
        <v>0</v>
      </c>
      <c r="AH82" s="68">
        <f t="shared" si="59"/>
        <v>0</v>
      </c>
      <c r="AI82" s="68">
        <f t="shared" si="60"/>
        <v>0</v>
      </c>
      <c r="AJ82" s="68">
        <f t="shared" si="61"/>
        <v>0</v>
      </c>
    </row>
    <row r="83" spans="1:36" s="11" customFormat="1" ht="56.25">
      <c r="A83" s="40" t="s">
        <v>58</v>
      </c>
      <c r="B83" s="23"/>
      <c r="C83" s="23"/>
      <c r="D83" s="23"/>
      <c r="E83" s="23"/>
      <c r="F83" s="23"/>
      <c r="G83" s="2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58"/>
      <c r="AF83" s="81"/>
      <c r="AG83" s="68">
        <f t="shared" si="58"/>
        <v>0</v>
      </c>
      <c r="AH83" s="68">
        <f t="shared" si="59"/>
        <v>0</v>
      </c>
      <c r="AI83" s="68">
        <f t="shared" si="60"/>
        <v>0</v>
      </c>
      <c r="AJ83" s="68">
        <f t="shared" si="61"/>
        <v>0</v>
      </c>
    </row>
    <row r="84" spans="1:36" ht="18.75">
      <c r="A84" s="41" t="s">
        <v>17</v>
      </c>
      <c r="B84" s="23">
        <f>B86</f>
        <v>0</v>
      </c>
      <c r="C84" s="23">
        <f>C86</f>
        <v>0</v>
      </c>
      <c r="D84" s="23">
        <f>D86</f>
        <v>0</v>
      </c>
      <c r="E84" s="23">
        <f>E86</f>
        <v>0</v>
      </c>
      <c r="F84" s="23">
        <f>_xlfn.IFERROR(E84/B84*100,0)</f>
        <v>0</v>
      </c>
      <c r="G84" s="23">
        <f>_xlfn.IFERROR(E84/C84*100,0)</f>
        <v>0</v>
      </c>
      <c r="H84" s="23">
        <f>H86</f>
        <v>0</v>
      </c>
      <c r="I84" s="23">
        <f>I86</f>
        <v>0</v>
      </c>
      <c r="J84" s="23">
        <f aca="true" t="shared" si="70" ref="J84:AE84">J86</f>
        <v>0</v>
      </c>
      <c r="K84" s="23">
        <f t="shared" si="70"/>
        <v>0</v>
      </c>
      <c r="L84" s="23">
        <f t="shared" si="70"/>
        <v>0</v>
      </c>
      <c r="M84" s="23">
        <f t="shared" si="70"/>
        <v>0</v>
      </c>
      <c r="N84" s="23">
        <f t="shared" si="70"/>
        <v>0</v>
      </c>
      <c r="O84" s="23">
        <f t="shared" si="70"/>
        <v>0</v>
      </c>
      <c r="P84" s="23">
        <f t="shared" si="70"/>
        <v>0</v>
      </c>
      <c r="Q84" s="23">
        <f t="shared" si="70"/>
        <v>0</v>
      </c>
      <c r="R84" s="23">
        <f t="shared" si="70"/>
        <v>0</v>
      </c>
      <c r="S84" s="23">
        <f t="shared" si="70"/>
        <v>0</v>
      </c>
      <c r="T84" s="23">
        <f t="shared" si="70"/>
        <v>0</v>
      </c>
      <c r="U84" s="23">
        <f t="shared" si="70"/>
        <v>0</v>
      </c>
      <c r="V84" s="23">
        <f t="shared" si="70"/>
        <v>0</v>
      </c>
      <c r="W84" s="23">
        <f t="shared" si="70"/>
        <v>0</v>
      </c>
      <c r="X84" s="23">
        <f t="shared" si="70"/>
        <v>0</v>
      </c>
      <c r="Y84" s="23">
        <f t="shared" si="70"/>
        <v>0</v>
      </c>
      <c r="Z84" s="23">
        <f t="shared" si="70"/>
        <v>0</v>
      </c>
      <c r="AA84" s="23">
        <f t="shared" si="70"/>
        <v>0</v>
      </c>
      <c r="AB84" s="23">
        <f t="shared" si="70"/>
        <v>0</v>
      </c>
      <c r="AC84" s="23">
        <f t="shared" si="70"/>
        <v>0</v>
      </c>
      <c r="AD84" s="23">
        <f t="shared" si="70"/>
        <v>0</v>
      </c>
      <c r="AE84" s="23">
        <f t="shared" si="70"/>
        <v>0</v>
      </c>
      <c r="AF84" s="82"/>
      <c r="AG84" s="68">
        <f t="shared" si="58"/>
        <v>0</v>
      </c>
      <c r="AH84" s="68">
        <f t="shared" si="59"/>
        <v>0</v>
      </c>
      <c r="AI84" s="68">
        <f t="shared" si="60"/>
        <v>0</v>
      </c>
      <c r="AJ84" s="68">
        <f t="shared" si="61"/>
        <v>0</v>
      </c>
    </row>
    <row r="85" spans="1:36" s="11" customFormat="1" ht="18.75" hidden="1">
      <c r="A85" s="2" t="s">
        <v>13</v>
      </c>
      <c r="B85" s="20"/>
      <c r="C85" s="20"/>
      <c r="D85" s="20"/>
      <c r="E85" s="20"/>
      <c r="F85" s="20">
        <f>_xlfn.IFERROR(E85/B85*100,0)</f>
        <v>0</v>
      </c>
      <c r="G85" s="20">
        <f>_xlfn.IFERROR(E85/C85*100,0)</f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81"/>
      <c r="AG85" s="68">
        <f t="shared" si="58"/>
        <v>0</v>
      </c>
      <c r="AH85" s="68">
        <f t="shared" si="59"/>
        <v>0</v>
      </c>
      <c r="AI85" s="68">
        <f t="shared" si="60"/>
        <v>0</v>
      </c>
      <c r="AJ85" s="68">
        <f t="shared" si="61"/>
        <v>0</v>
      </c>
    </row>
    <row r="86" spans="1:36" s="11" customFormat="1" ht="18.75">
      <c r="A86" s="2" t="s">
        <v>14</v>
      </c>
      <c r="B86" s="21">
        <f>H86+J86+L86+N86+P86+R86+T86+V86+X86+Z86+AB86+AD86</f>
        <v>0</v>
      </c>
      <c r="C86" s="21">
        <f>H86+J86+L86</f>
        <v>0</v>
      </c>
      <c r="D86" s="21">
        <f>E86</f>
        <v>0</v>
      </c>
      <c r="E86" s="21">
        <f>I86+K86+M86+O86+Q86+S86+U86+W86+Y86+AA86+AC86+AE86</f>
        <v>0</v>
      </c>
      <c r="F86" s="21">
        <f>_xlfn.IFERROR(E86/B86*100,0)</f>
        <v>0</v>
      </c>
      <c r="G86" s="21">
        <f>_xlfn.IFERROR(E86/C86*100,0)</f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81"/>
      <c r="AG86" s="68">
        <f t="shared" si="58"/>
        <v>0</v>
      </c>
      <c r="AH86" s="68">
        <f t="shared" si="59"/>
        <v>0</v>
      </c>
      <c r="AI86" s="68">
        <f t="shared" si="60"/>
        <v>0</v>
      </c>
      <c r="AJ86" s="68">
        <f t="shared" si="61"/>
        <v>0</v>
      </c>
    </row>
    <row r="87" spans="1:36" s="11" customFormat="1" ht="18.75" hidden="1">
      <c r="A87" s="2" t="s">
        <v>15</v>
      </c>
      <c r="B87" s="20"/>
      <c r="C87" s="20"/>
      <c r="D87" s="20"/>
      <c r="E87" s="20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58"/>
      <c r="AF87" s="81"/>
      <c r="AG87" s="68">
        <f t="shared" si="58"/>
        <v>0</v>
      </c>
      <c r="AH87" s="68">
        <f t="shared" si="59"/>
        <v>0</v>
      </c>
      <c r="AI87" s="68">
        <f t="shared" si="60"/>
        <v>0</v>
      </c>
      <c r="AJ87" s="68">
        <f t="shared" si="61"/>
        <v>0</v>
      </c>
    </row>
    <row r="88" spans="1:36" s="11" customFormat="1" ht="18.75" hidden="1">
      <c r="A88" s="2" t="s">
        <v>16</v>
      </c>
      <c r="B88" s="20"/>
      <c r="C88" s="20"/>
      <c r="D88" s="20"/>
      <c r="E88" s="20"/>
      <c r="F88" s="20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58"/>
      <c r="AF88" s="81"/>
      <c r="AG88" s="68">
        <f t="shared" si="58"/>
        <v>0</v>
      </c>
      <c r="AH88" s="68">
        <f t="shared" si="59"/>
        <v>0</v>
      </c>
      <c r="AI88" s="68">
        <f t="shared" si="60"/>
        <v>0</v>
      </c>
      <c r="AJ88" s="68">
        <f t="shared" si="61"/>
        <v>0</v>
      </c>
    </row>
    <row r="89" spans="1:36" s="11" customFormat="1" ht="37.5">
      <c r="A89" s="40" t="s">
        <v>59</v>
      </c>
      <c r="B89" s="20"/>
      <c r="C89" s="20"/>
      <c r="D89" s="20"/>
      <c r="E89" s="20"/>
      <c r="F89" s="20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58"/>
      <c r="AF89" s="81"/>
      <c r="AG89" s="68">
        <f t="shared" si="58"/>
        <v>0</v>
      </c>
      <c r="AH89" s="68">
        <f t="shared" si="59"/>
        <v>0</v>
      </c>
      <c r="AI89" s="68">
        <f t="shared" si="60"/>
        <v>0</v>
      </c>
      <c r="AJ89" s="68">
        <f t="shared" si="61"/>
        <v>0</v>
      </c>
    </row>
    <row r="90" spans="1:36" ht="18.75">
      <c r="A90" s="41" t="s">
        <v>17</v>
      </c>
      <c r="B90" s="23">
        <f>B92+B91</f>
        <v>1093.75</v>
      </c>
      <c r="C90" s="23">
        <f>C92+C91</f>
        <v>0</v>
      </c>
      <c r="D90" s="23">
        <f>D92+D91</f>
        <v>0</v>
      </c>
      <c r="E90" s="23">
        <f>E92+E91</f>
        <v>0</v>
      </c>
      <c r="F90" s="23">
        <f aca="true" t="shared" si="71" ref="F90:F95">_xlfn.IFERROR(E90/B90*100,0)</f>
        <v>0</v>
      </c>
      <c r="G90" s="23">
        <f aca="true" t="shared" si="72" ref="G90:G95">_xlfn.IFERROR(E90/C90*100,0)</f>
        <v>0</v>
      </c>
      <c r="H90" s="23">
        <f>H92+H91</f>
        <v>0</v>
      </c>
      <c r="I90" s="23">
        <f aca="true" t="shared" si="73" ref="I90:Y90">I92+I91</f>
        <v>0</v>
      </c>
      <c r="J90" s="23">
        <f t="shared" si="73"/>
        <v>0</v>
      </c>
      <c r="K90" s="23">
        <f t="shared" si="73"/>
        <v>0</v>
      </c>
      <c r="L90" s="23">
        <f t="shared" si="73"/>
        <v>0</v>
      </c>
      <c r="M90" s="23">
        <f t="shared" si="73"/>
        <v>0</v>
      </c>
      <c r="N90" s="23">
        <f t="shared" si="73"/>
        <v>0</v>
      </c>
      <c r="O90" s="23">
        <f t="shared" si="73"/>
        <v>0</v>
      </c>
      <c r="P90" s="23">
        <f t="shared" si="73"/>
        <v>0</v>
      </c>
      <c r="Q90" s="23">
        <f t="shared" si="73"/>
        <v>0</v>
      </c>
      <c r="R90" s="23">
        <f t="shared" si="73"/>
        <v>0</v>
      </c>
      <c r="S90" s="23">
        <f t="shared" si="73"/>
        <v>0</v>
      </c>
      <c r="T90" s="23">
        <f t="shared" si="73"/>
        <v>0</v>
      </c>
      <c r="U90" s="23">
        <f t="shared" si="73"/>
        <v>0</v>
      </c>
      <c r="V90" s="23">
        <f t="shared" si="73"/>
        <v>0</v>
      </c>
      <c r="W90" s="23">
        <f t="shared" si="73"/>
        <v>0</v>
      </c>
      <c r="X90" s="23">
        <f t="shared" si="73"/>
        <v>0</v>
      </c>
      <c r="Y90" s="23">
        <f t="shared" si="73"/>
        <v>0</v>
      </c>
      <c r="Z90" s="23">
        <f aca="true" t="shared" si="74" ref="Z90:AE90">Z92+Z91</f>
        <v>0</v>
      </c>
      <c r="AA90" s="23">
        <f>AA92+AA91</f>
        <v>0</v>
      </c>
      <c r="AB90" s="23">
        <f>AB92+AB91</f>
        <v>1093.75</v>
      </c>
      <c r="AC90" s="23">
        <f>AC92+AC91</f>
        <v>0</v>
      </c>
      <c r="AD90" s="23">
        <f t="shared" si="74"/>
        <v>0</v>
      </c>
      <c r="AE90" s="23">
        <f t="shared" si="74"/>
        <v>0</v>
      </c>
      <c r="AF90" s="82"/>
      <c r="AG90" s="68">
        <f t="shared" si="58"/>
        <v>1093.75</v>
      </c>
      <c r="AH90" s="68">
        <f t="shared" si="59"/>
        <v>0</v>
      </c>
      <c r="AI90" s="68">
        <f t="shared" si="60"/>
        <v>0</v>
      </c>
      <c r="AJ90" s="68">
        <f t="shared" si="61"/>
        <v>0</v>
      </c>
    </row>
    <row r="91" spans="1:36" s="11" customFormat="1" ht="46.5" customHeight="1">
      <c r="A91" s="40" t="s">
        <v>27</v>
      </c>
      <c r="B91" s="20">
        <f>H91+J91+L91+N91+P91+R91+T91+V91+X91+Z91+AB91+AD91</f>
        <v>875</v>
      </c>
      <c r="C91" s="20">
        <f>H91+J91+L91+N91+P91</f>
        <v>0</v>
      </c>
      <c r="D91" s="20">
        <f>E91</f>
        <v>0</v>
      </c>
      <c r="E91" s="20">
        <f>I91+K91+M91+O91+Q91+S91+U91+W91+Y91+AA91+AC91+AE91</f>
        <v>0</v>
      </c>
      <c r="F91" s="20">
        <f t="shared" si="71"/>
        <v>0</v>
      </c>
      <c r="G91" s="20">
        <f t="shared" si="72"/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19">
        <v>0</v>
      </c>
      <c r="AA91" s="19">
        <v>0</v>
      </c>
      <c r="AB91" s="19">
        <v>875</v>
      </c>
      <c r="AC91" s="19">
        <v>0</v>
      </c>
      <c r="AD91" s="19">
        <v>0</v>
      </c>
      <c r="AE91" s="19">
        <v>0</v>
      </c>
      <c r="AF91" s="81"/>
      <c r="AG91" s="68">
        <f t="shared" si="58"/>
        <v>875</v>
      </c>
      <c r="AH91" s="68">
        <f t="shared" si="59"/>
        <v>0</v>
      </c>
      <c r="AI91" s="68">
        <f t="shared" si="60"/>
        <v>0</v>
      </c>
      <c r="AJ91" s="68">
        <f t="shared" si="61"/>
        <v>0</v>
      </c>
    </row>
    <row r="92" spans="1:36" s="11" customFormat="1" ht="18.75">
      <c r="A92" s="2" t="s">
        <v>14</v>
      </c>
      <c r="B92" s="21">
        <f>H92+J92+L92+N92+P92+R92+T92+V92+X92+Z92+AB92+AD92</f>
        <v>218.75</v>
      </c>
      <c r="C92" s="20">
        <f>H92+J92+L92+N92+P92</f>
        <v>0</v>
      </c>
      <c r="D92" s="20">
        <f>E92</f>
        <v>0</v>
      </c>
      <c r="E92" s="20">
        <f>I92+K92+M92+O92+Q92+S92+U92+W92+Y92+AA92+AC92+AE92</f>
        <v>0</v>
      </c>
      <c r="F92" s="20">
        <f t="shared" si="71"/>
        <v>0</v>
      </c>
      <c r="G92" s="20">
        <f t="shared" si="72"/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218.75</v>
      </c>
      <c r="AC92" s="39">
        <v>0</v>
      </c>
      <c r="AD92" s="39">
        <v>0</v>
      </c>
      <c r="AE92" s="39">
        <v>0</v>
      </c>
      <c r="AF92" s="81"/>
      <c r="AG92" s="68">
        <f t="shared" si="58"/>
        <v>218.75</v>
      </c>
      <c r="AH92" s="68">
        <f t="shared" si="59"/>
        <v>0</v>
      </c>
      <c r="AI92" s="68">
        <f t="shared" si="60"/>
        <v>0</v>
      </c>
      <c r="AJ92" s="68">
        <f t="shared" si="61"/>
        <v>0</v>
      </c>
    </row>
    <row r="93" spans="1:36" s="11" customFormat="1" ht="18.75" hidden="1">
      <c r="A93" s="2" t="s">
        <v>15</v>
      </c>
      <c r="B93" s="21">
        <f>H93+J93+L93+N93+P93+R93+T93+V93+X93+Z93+AB93+AD93</f>
        <v>0</v>
      </c>
      <c r="C93" s="20">
        <f>H93+J93+L93+N93+P93</f>
        <v>0</v>
      </c>
      <c r="D93" s="21"/>
      <c r="E93" s="20">
        <f>I93+K93+M93+O93+Q93+S93+U93+W93+Y93+AA93+AC93+AE93</f>
        <v>0</v>
      </c>
      <c r="F93" s="20">
        <f t="shared" si="71"/>
        <v>0</v>
      </c>
      <c r="G93" s="20">
        <f t="shared" si="72"/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58"/>
      <c r="AF93" s="81"/>
      <c r="AG93" s="68">
        <f t="shared" si="58"/>
        <v>0</v>
      </c>
      <c r="AH93" s="68">
        <f t="shared" si="59"/>
        <v>0</v>
      </c>
      <c r="AI93" s="68">
        <f t="shared" si="60"/>
        <v>0</v>
      </c>
      <c r="AJ93" s="68">
        <f t="shared" si="61"/>
        <v>0</v>
      </c>
    </row>
    <row r="94" spans="1:36" s="11" customFormat="1" ht="18.75" hidden="1">
      <c r="A94" s="2" t="s">
        <v>16</v>
      </c>
      <c r="B94" s="21">
        <f>H94+J94+L94+N94+P94+R94+T94+V94+X94+Z94+AB94+AD94</f>
        <v>0</v>
      </c>
      <c r="C94" s="20">
        <f>H94+J94+L94+N94+P94</f>
        <v>0</v>
      </c>
      <c r="D94" s="21"/>
      <c r="E94" s="20">
        <f>I94+K94+M94+O94+Q94+S94+U94+W94+Y94+AA94+AC94+AE94</f>
        <v>0</v>
      </c>
      <c r="F94" s="20">
        <f t="shared" si="71"/>
        <v>0</v>
      </c>
      <c r="G94" s="20">
        <f t="shared" si="72"/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58"/>
      <c r="AF94" s="81"/>
      <c r="AG94" s="68">
        <f t="shared" si="58"/>
        <v>0</v>
      </c>
      <c r="AH94" s="68">
        <f t="shared" si="59"/>
        <v>0</v>
      </c>
      <c r="AI94" s="68">
        <f t="shared" si="60"/>
        <v>0</v>
      </c>
      <c r="AJ94" s="68">
        <f t="shared" si="61"/>
        <v>0</v>
      </c>
    </row>
    <row r="95" spans="1:36" s="60" customFormat="1" ht="37.5">
      <c r="A95" s="43" t="s">
        <v>28</v>
      </c>
      <c r="B95" s="46">
        <f>H95+J95+L95+N95+P95+R95+T95+V95+X95+Z95+AB95+AD95</f>
        <v>218.75</v>
      </c>
      <c r="C95" s="46">
        <f>H95+J95+L95+N95+P95</f>
        <v>0</v>
      </c>
      <c r="D95" s="46">
        <f>E95</f>
        <v>0</v>
      </c>
      <c r="E95" s="46">
        <f>I95+K95+M95+O95+Q95+S95+U95+W95+Y95+AA95+AC95+AE95</f>
        <v>0</v>
      </c>
      <c r="F95" s="46">
        <f t="shared" si="71"/>
        <v>0</v>
      </c>
      <c r="G95" s="46">
        <f t="shared" si="72"/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218.75</v>
      </c>
      <c r="AC95" s="44">
        <v>0</v>
      </c>
      <c r="AD95" s="44">
        <v>0</v>
      </c>
      <c r="AE95" s="44">
        <v>0</v>
      </c>
      <c r="AF95" s="84"/>
      <c r="AG95" s="68">
        <f t="shared" si="58"/>
        <v>218.75</v>
      </c>
      <c r="AH95" s="68">
        <f t="shared" si="59"/>
        <v>0</v>
      </c>
      <c r="AI95" s="68">
        <f t="shared" si="60"/>
        <v>0</v>
      </c>
      <c r="AJ95" s="68">
        <f t="shared" si="61"/>
        <v>0</v>
      </c>
    </row>
    <row r="96" spans="1:36" s="11" customFormat="1" ht="37.5">
      <c r="A96" s="40" t="s">
        <v>60</v>
      </c>
      <c r="B96" s="20"/>
      <c r="C96" s="20"/>
      <c r="D96" s="20"/>
      <c r="E96" s="20"/>
      <c r="F96" s="20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58"/>
      <c r="AF96" s="82"/>
      <c r="AG96" s="68">
        <f t="shared" si="58"/>
        <v>0</v>
      </c>
      <c r="AH96" s="68">
        <f t="shared" si="59"/>
        <v>0</v>
      </c>
      <c r="AI96" s="68">
        <f t="shared" si="60"/>
        <v>0</v>
      </c>
      <c r="AJ96" s="68">
        <f t="shared" si="61"/>
        <v>0</v>
      </c>
    </row>
    <row r="97" spans="1:36" ht="18.75">
      <c r="A97" s="41" t="s">
        <v>17</v>
      </c>
      <c r="B97" s="23">
        <f>B99+B98</f>
        <v>262.5</v>
      </c>
      <c r="C97" s="23">
        <f>C99+C98</f>
        <v>0</v>
      </c>
      <c r="D97" s="23">
        <f>D99+D98</f>
        <v>0</v>
      </c>
      <c r="E97" s="23">
        <f>E99+E98</f>
        <v>0</v>
      </c>
      <c r="F97" s="23">
        <f>_xlfn.IFERROR(E97/B97*100,0)</f>
        <v>0</v>
      </c>
      <c r="G97" s="23">
        <f>_xlfn.IFERROR(E97/C97*100,0)</f>
        <v>0</v>
      </c>
      <c r="H97" s="23">
        <f>H99+H98</f>
        <v>0</v>
      </c>
      <c r="I97" s="23">
        <f aca="true" t="shared" si="75" ref="I97:AE97">I99+I98</f>
        <v>0</v>
      </c>
      <c r="J97" s="23">
        <f t="shared" si="75"/>
        <v>0</v>
      </c>
      <c r="K97" s="23">
        <f t="shared" si="75"/>
        <v>0</v>
      </c>
      <c r="L97" s="23">
        <f t="shared" si="75"/>
        <v>0</v>
      </c>
      <c r="M97" s="23">
        <f t="shared" si="75"/>
        <v>0</v>
      </c>
      <c r="N97" s="23">
        <f t="shared" si="75"/>
        <v>0</v>
      </c>
      <c r="O97" s="23">
        <f t="shared" si="75"/>
        <v>0</v>
      </c>
      <c r="P97" s="23">
        <f t="shared" si="75"/>
        <v>0</v>
      </c>
      <c r="Q97" s="23">
        <f t="shared" si="75"/>
        <v>0</v>
      </c>
      <c r="R97" s="23">
        <f t="shared" si="75"/>
        <v>0</v>
      </c>
      <c r="S97" s="23">
        <f t="shared" si="75"/>
        <v>0</v>
      </c>
      <c r="T97" s="23">
        <f t="shared" si="75"/>
        <v>0</v>
      </c>
      <c r="U97" s="23">
        <f t="shared" si="75"/>
        <v>0</v>
      </c>
      <c r="V97" s="23">
        <f t="shared" si="75"/>
        <v>0</v>
      </c>
      <c r="W97" s="23">
        <f t="shared" si="75"/>
        <v>0</v>
      </c>
      <c r="X97" s="23">
        <f t="shared" si="75"/>
        <v>0</v>
      </c>
      <c r="Y97" s="23">
        <f t="shared" si="75"/>
        <v>0</v>
      </c>
      <c r="Z97" s="23">
        <f t="shared" si="75"/>
        <v>262.5</v>
      </c>
      <c r="AA97" s="23">
        <f t="shared" si="75"/>
        <v>0</v>
      </c>
      <c r="AB97" s="23">
        <f t="shared" si="75"/>
        <v>0</v>
      </c>
      <c r="AC97" s="23">
        <f t="shared" si="75"/>
        <v>0</v>
      </c>
      <c r="AD97" s="23">
        <f t="shared" si="75"/>
        <v>0</v>
      </c>
      <c r="AE97" s="23">
        <f t="shared" si="75"/>
        <v>0</v>
      </c>
      <c r="AF97" s="82"/>
      <c r="AG97" s="68">
        <f t="shared" si="58"/>
        <v>262.5</v>
      </c>
      <c r="AH97" s="68">
        <f t="shared" si="59"/>
        <v>0</v>
      </c>
      <c r="AI97" s="68">
        <f t="shared" si="60"/>
        <v>0</v>
      </c>
      <c r="AJ97" s="68">
        <f t="shared" si="61"/>
        <v>0</v>
      </c>
    </row>
    <row r="98" spans="1:36" s="57" customFormat="1" ht="45" customHeight="1">
      <c r="A98" s="40" t="s">
        <v>27</v>
      </c>
      <c r="B98" s="21">
        <f>H98+J98+L98+N98+P98+R98+T98+V98+X98+Z98+AB98+AD98</f>
        <v>210</v>
      </c>
      <c r="C98" s="21">
        <f>H98+J98+L98+N98+P98</f>
        <v>0</v>
      </c>
      <c r="D98" s="21">
        <f>E98</f>
        <v>0</v>
      </c>
      <c r="E98" s="21">
        <f>I98+K98+M98+O98+Q98+S98+U98+W98+Y98+AA98+AC98+AE98</f>
        <v>0</v>
      </c>
      <c r="F98" s="20">
        <f>_xlfn.IFERROR(E98/#REF!*100,0)</f>
        <v>0</v>
      </c>
      <c r="G98" s="20">
        <f>_xlfn.IFERROR(E98/C98*100,0)</f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210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82"/>
      <c r="AG98" s="68">
        <f t="shared" si="58"/>
        <v>210</v>
      </c>
      <c r="AH98" s="68">
        <f t="shared" si="59"/>
        <v>0</v>
      </c>
      <c r="AI98" s="68">
        <f t="shared" si="60"/>
        <v>0</v>
      </c>
      <c r="AJ98" s="88">
        <f t="shared" si="61"/>
        <v>0</v>
      </c>
    </row>
    <row r="99" spans="1:36" s="11" customFormat="1" ht="18.75">
      <c r="A99" s="2" t="s">
        <v>14</v>
      </c>
      <c r="B99" s="21">
        <f>H99+J99+L99+N99+P99+R99+T99+V99+X99+Z99+AB99+AD99</f>
        <v>52.5</v>
      </c>
      <c r="C99" s="21">
        <f>H99+J99+L99+N99+P99</f>
        <v>0</v>
      </c>
      <c r="D99" s="21">
        <f>E99</f>
        <v>0</v>
      </c>
      <c r="E99" s="21">
        <f>I99+K99+M99+O99+Q99+S99+U99+W99+Y99+AA99+AC99+AE99</f>
        <v>0</v>
      </c>
      <c r="F99" s="21">
        <f>_xlfn.IFERROR(E99/B99*100,0)</f>
        <v>0</v>
      </c>
      <c r="G99" s="21">
        <f>_xlfn.IFERROR(E99/C99*100,0)</f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52.5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81"/>
      <c r="AG99" s="68">
        <f t="shared" si="58"/>
        <v>52.5</v>
      </c>
      <c r="AH99" s="68">
        <f t="shared" si="59"/>
        <v>0</v>
      </c>
      <c r="AI99" s="68">
        <f t="shared" si="60"/>
        <v>0</v>
      </c>
      <c r="AJ99" s="68">
        <f t="shared" si="61"/>
        <v>0</v>
      </c>
    </row>
    <row r="100" spans="1:36" s="11" customFormat="1" ht="18.75" hidden="1">
      <c r="A100" s="29" t="s">
        <v>15</v>
      </c>
      <c r="B100" s="21">
        <f>H100+J100+L100+N100+P100+R100+T100+V100+X100+Z100+AB100+AD100</f>
        <v>52.5</v>
      </c>
      <c r="C100" s="21">
        <f>H100+J100+L100+N100+P100</f>
        <v>0</v>
      </c>
      <c r="D100" s="21">
        <f>E100</f>
        <v>0</v>
      </c>
      <c r="E100" s="21">
        <f>I100+K100+M100+O100+Q100+S100+U100+W100+Y100+AA100+AC100+AE100</f>
        <v>0</v>
      </c>
      <c r="F100" s="21">
        <f>_xlfn.IFERROR(E100/B100*100,0)</f>
        <v>0</v>
      </c>
      <c r="G100" s="21">
        <f>_xlfn.IFERROR(E100/C100*100,0)</f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52.5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81"/>
      <c r="AG100" s="68">
        <f t="shared" si="58"/>
        <v>52.5</v>
      </c>
      <c r="AH100" s="68">
        <f t="shared" si="59"/>
        <v>0</v>
      </c>
      <c r="AI100" s="68">
        <f t="shared" si="60"/>
        <v>0</v>
      </c>
      <c r="AJ100" s="68">
        <f t="shared" si="61"/>
        <v>0</v>
      </c>
    </row>
    <row r="101" spans="1:36" s="42" customFormat="1" ht="49.5" customHeight="1">
      <c r="A101" s="43" t="s">
        <v>28</v>
      </c>
      <c r="B101" s="46">
        <f>H101+J101+L101+N101+P101+R101+T101+V101+X101+Z101+AB101+AD101</f>
        <v>52.5</v>
      </c>
      <c r="C101" s="46">
        <f>H101+J101+L101+N101+P101</f>
        <v>0</v>
      </c>
      <c r="D101" s="46">
        <f>E101</f>
        <v>0</v>
      </c>
      <c r="E101" s="46">
        <f>I101+K101+M101+O101+Q101+S101+U101+W101+Y101+AA101+AC101+AE101</f>
        <v>0</v>
      </c>
      <c r="F101" s="46">
        <f>_xlfn.IFERROR(E101/B101*100,0)</f>
        <v>0</v>
      </c>
      <c r="G101" s="46">
        <f>_xlfn.IFERROR(E101/C101*100,0)</f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52.5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85"/>
      <c r="AG101" s="68">
        <f t="shared" si="58"/>
        <v>52.5</v>
      </c>
      <c r="AH101" s="68">
        <f t="shared" si="59"/>
        <v>0</v>
      </c>
      <c r="AI101" s="68">
        <f t="shared" si="60"/>
        <v>0</v>
      </c>
      <c r="AJ101" s="93">
        <f t="shared" si="61"/>
        <v>0</v>
      </c>
    </row>
    <row r="102" spans="1:36" s="11" customFormat="1" ht="93.75">
      <c r="A102" s="40" t="s">
        <v>61</v>
      </c>
      <c r="B102" s="20"/>
      <c r="C102" s="20"/>
      <c r="D102" s="20"/>
      <c r="E102" s="20"/>
      <c r="F102" s="20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58"/>
      <c r="AF102" s="82"/>
      <c r="AG102" s="68">
        <f t="shared" si="58"/>
        <v>0</v>
      </c>
      <c r="AH102" s="68">
        <f t="shared" si="59"/>
        <v>0</v>
      </c>
      <c r="AI102" s="68">
        <f t="shared" si="60"/>
        <v>0</v>
      </c>
      <c r="AJ102" s="68">
        <f>E102-C102</f>
        <v>0</v>
      </c>
    </row>
    <row r="103" spans="1:36" ht="18.75">
      <c r="A103" s="41" t="s">
        <v>17</v>
      </c>
      <c r="B103" s="23">
        <f>B105+B104</f>
        <v>875</v>
      </c>
      <c r="C103" s="23">
        <f>C105+C104</f>
        <v>0</v>
      </c>
      <c r="D103" s="23">
        <f>D105+D104</f>
        <v>0</v>
      </c>
      <c r="E103" s="23">
        <f>E105+E104</f>
        <v>0</v>
      </c>
      <c r="F103" s="23">
        <f>_xlfn.IFERROR(E103/B103*100,0)</f>
        <v>0</v>
      </c>
      <c r="G103" s="23">
        <f>_xlfn.IFERROR(E103/C103*100,0)</f>
        <v>0</v>
      </c>
      <c r="H103" s="23">
        <f>H105+H104</f>
        <v>0</v>
      </c>
      <c r="I103" s="23">
        <f aca="true" t="shared" si="76" ref="I103:AE103">I105+I104</f>
        <v>0</v>
      </c>
      <c r="J103" s="23">
        <f t="shared" si="76"/>
        <v>0</v>
      </c>
      <c r="K103" s="23">
        <f t="shared" si="76"/>
        <v>0</v>
      </c>
      <c r="L103" s="23">
        <f t="shared" si="76"/>
        <v>0</v>
      </c>
      <c r="M103" s="23">
        <f t="shared" si="76"/>
        <v>0</v>
      </c>
      <c r="N103" s="23">
        <f t="shared" si="76"/>
        <v>0</v>
      </c>
      <c r="O103" s="23">
        <f t="shared" si="76"/>
        <v>0</v>
      </c>
      <c r="P103" s="23">
        <f t="shared" si="76"/>
        <v>0</v>
      </c>
      <c r="Q103" s="23">
        <f t="shared" si="76"/>
        <v>0</v>
      </c>
      <c r="R103" s="23">
        <f t="shared" si="76"/>
        <v>0</v>
      </c>
      <c r="S103" s="23">
        <f t="shared" si="76"/>
        <v>0</v>
      </c>
      <c r="T103" s="23">
        <f t="shared" si="76"/>
        <v>0</v>
      </c>
      <c r="U103" s="23">
        <f t="shared" si="76"/>
        <v>0</v>
      </c>
      <c r="V103" s="23">
        <f t="shared" si="76"/>
        <v>0</v>
      </c>
      <c r="W103" s="23">
        <f t="shared" si="76"/>
        <v>0</v>
      </c>
      <c r="X103" s="23">
        <f t="shared" si="76"/>
        <v>0</v>
      </c>
      <c r="Y103" s="23">
        <f t="shared" si="76"/>
        <v>0</v>
      </c>
      <c r="Z103" s="23">
        <f t="shared" si="76"/>
        <v>0</v>
      </c>
      <c r="AA103" s="23">
        <f t="shared" si="76"/>
        <v>0</v>
      </c>
      <c r="AB103" s="23">
        <f t="shared" si="76"/>
        <v>875</v>
      </c>
      <c r="AC103" s="23">
        <f t="shared" si="76"/>
        <v>0</v>
      </c>
      <c r="AD103" s="23">
        <f t="shared" si="76"/>
        <v>0</v>
      </c>
      <c r="AE103" s="23">
        <f t="shared" si="76"/>
        <v>0</v>
      </c>
      <c r="AF103" s="82"/>
      <c r="AG103" s="68">
        <f t="shared" si="58"/>
        <v>875</v>
      </c>
      <c r="AH103" s="68">
        <f t="shared" si="59"/>
        <v>0</v>
      </c>
      <c r="AI103" s="68">
        <f t="shared" si="60"/>
        <v>0</v>
      </c>
      <c r="AJ103" s="68">
        <f>E103-C103</f>
        <v>0</v>
      </c>
    </row>
    <row r="104" spans="1:36" s="11" customFormat="1" ht="48.75" customHeight="1">
      <c r="A104" s="40" t="s">
        <v>27</v>
      </c>
      <c r="B104" s="21">
        <f>H104+J104+L104+N104+P104+R104+T104+V104+X104+Z104+AB104+AD104</f>
        <v>700</v>
      </c>
      <c r="C104" s="21">
        <f>H104+J104+L104+N104</f>
        <v>0</v>
      </c>
      <c r="D104" s="21">
        <f>E104</f>
        <v>0</v>
      </c>
      <c r="E104" s="21">
        <f>I104+K104+M104+O104+Q104+S104+U104+W104+Y104+AA104+AC104+AE104</f>
        <v>0</v>
      </c>
      <c r="F104" s="20">
        <f>_xlfn.IFERROR(E104/B104*100,0)</f>
        <v>0</v>
      </c>
      <c r="G104" s="20">
        <f>_xlfn.IFERROR(E104/C104*100,0)</f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700</v>
      </c>
      <c r="AC104" s="39">
        <v>0</v>
      </c>
      <c r="AD104" s="39">
        <v>0</v>
      </c>
      <c r="AE104" s="39">
        <v>0</v>
      </c>
      <c r="AF104" s="81"/>
      <c r="AG104" s="68">
        <f t="shared" si="58"/>
        <v>700</v>
      </c>
      <c r="AH104" s="68">
        <f t="shared" si="59"/>
        <v>0</v>
      </c>
      <c r="AI104" s="68">
        <f t="shared" si="60"/>
        <v>0</v>
      </c>
      <c r="AJ104" s="68">
        <f>E104-C104</f>
        <v>0</v>
      </c>
    </row>
    <row r="105" spans="1:36" s="11" customFormat="1" ht="18.75">
      <c r="A105" s="2" t="s">
        <v>14</v>
      </c>
      <c r="B105" s="21">
        <f>H105+J105+L105+N105+P105+R105+T105+V105+X105+Z105+AB105+AD105</f>
        <v>175</v>
      </c>
      <c r="C105" s="21">
        <f>H105+J105+L105+N105</f>
        <v>0</v>
      </c>
      <c r="D105" s="21">
        <f>E105</f>
        <v>0</v>
      </c>
      <c r="E105" s="21">
        <f>I105+K105+M105+O105+Q105+S105+U105+W105+Y105+AA105+AC105+AE105</f>
        <v>0</v>
      </c>
      <c r="F105" s="21">
        <f>_xlfn.IFERROR(E105/B105*100,0)</f>
        <v>0</v>
      </c>
      <c r="G105" s="21">
        <f>_xlfn.IFERROR(E105/C105*100,0)</f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175</v>
      </c>
      <c r="AC105" s="39">
        <v>0</v>
      </c>
      <c r="AD105" s="39">
        <v>0</v>
      </c>
      <c r="AE105" s="39">
        <v>0</v>
      </c>
      <c r="AF105" s="81"/>
      <c r="AG105" s="68">
        <f t="shared" si="58"/>
        <v>175</v>
      </c>
      <c r="AH105" s="68">
        <f t="shared" si="59"/>
        <v>0</v>
      </c>
      <c r="AI105" s="68">
        <f t="shared" si="60"/>
        <v>0</v>
      </c>
      <c r="AJ105" s="68">
        <f>E105-C105</f>
        <v>0</v>
      </c>
    </row>
    <row r="106" spans="1:36" s="42" customFormat="1" ht="44.25" customHeight="1">
      <c r="A106" s="43" t="s">
        <v>28</v>
      </c>
      <c r="B106" s="46">
        <f>H106+J106+L106+N106+P106+R106+T106+V106+X106+Z106+AB106+AD106</f>
        <v>175</v>
      </c>
      <c r="C106" s="46">
        <f>H106+J106+L106+N106</f>
        <v>0</v>
      </c>
      <c r="D106" s="46">
        <f>E106</f>
        <v>0</v>
      </c>
      <c r="E106" s="46">
        <f>I106+K106+M106+O106+Q106+S106+U106+W106+Y106+AA106+AC106+AE106</f>
        <v>0</v>
      </c>
      <c r="F106" s="46">
        <f>_xlfn.IFERROR(E106/B106*100,0)</f>
        <v>0</v>
      </c>
      <c r="G106" s="46">
        <f>_xlfn.IFERROR(E106/C106*100,0)</f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175</v>
      </c>
      <c r="AC106" s="44">
        <v>0</v>
      </c>
      <c r="AD106" s="44">
        <v>0</v>
      </c>
      <c r="AE106" s="44">
        <v>0</v>
      </c>
      <c r="AF106" s="85"/>
      <c r="AG106" s="68">
        <f t="shared" si="58"/>
        <v>175</v>
      </c>
      <c r="AH106" s="68">
        <f t="shared" si="59"/>
        <v>0</v>
      </c>
      <c r="AI106" s="68">
        <f t="shared" si="60"/>
        <v>0</v>
      </c>
      <c r="AJ106" s="93"/>
    </row>
    <row r="107" spans="1:36" s="11" customFormat="1" ht="112.5">
      <c r="A107" s="40" t="s">
        <v>62</v>
      </c>
      <c r="B107" s="20"/>
      <c r="C107" s="20"/>
      <c r="D107" s="20"/>
      <c r="E107" s="20"/>
      <c r="F107" s="20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58"/>
      <c r="AF107" s="82"/>
      <c r="AG107" s="68">
        <f t="shared" si="58"/>
        <v>0</v>
      </c>
      <c r="AH107" s="68">
        <f t="shared" si="59"/>
        <v>0</v>
      </c>
      <c r="AI107" s="68">
        <f t="shared" si="60"/>
        <v>0</v>
      </c>
      <c r="AJ107" s="68">
        <f>E107-C107</f>
        <v>0</v>
      </c>
    </row>
    <row r="108" spans="1:36" ht="18.75">
      <c r="A108" s="41" t="s">
        <v>17</v>
      </c>
      <c r="B108" s="23">
        <f>B110+B109</f>
        <v>525</v>
      </c>
      <c r="C108" s="23">
        <f>C110+C109</f>
        <v>0</v>
      </c>
      <c r="D108" s="23">
        <f>D110+D109</f>
        <v>0</v>
      </c>
      <c r="E108" s="23">
        <f>E110+E109</f>
        <v>0</v>
      </c>
      <c r="F108" s="23">
        <f>_xlfn.IFERROR(E108/B108*100,0)</f>
        <v>0</v>
      </c>
      <c r="G108" s="23">
        <f>_xlfn.IFERROR(E108/C108*100,0)</f>
        <v>0</v>
      </c>
      <c r="H108" s="23">
        <f>H110+H109</f>
        <v>0</v>
      </c>
      <c r="I108" s="23">
        <f aca="true" t="shared" si="77" ref="I108:AE108">I110+I109</f>
        <v>0</v>
      </c>
      <c r="J108" s="23">
        <f t="shared" si="77"/>
        <v>0</v>
      </c>
      <c r="K108" s="23">
        <f t="shared" si="77"/>
        <v>0</v>
      </c>
      <c r="L108" s="23">
        <f t="shared" si="77"/>
        <v>0</v>
      </c>
      <c r="M108" s="23">
        <f t="shared" si="77"/>
        <v>0</v>
      </c>
      <c r="N108" s="23">
        <f t="shared" si="77"/>
        <v>0</v>
      </c>
      <c r="O108" s="23">
        <f t="shared" si="77"/>
        <v>0</v>
      </c>
      <c r="P108" s="23">
        <f t="shared" si="77"/>
        <v>0</v>
      </c>
      <c r="Q108" s="23">
        <f t="shared" si="77"/>
        <v>0</v>
      </c>
      <c r="R108" s="23">
        <f t="shared" si="77"/>
        <v>0</v>
      </c>
      <c r="S108" s="23">
        <f t="shared" si="77"/>
        <v>0</v>
      </c>
      <c r="T108" s="23">
        <f t="shared" si="77"/>
        <v>0</v>
      </c>
      <c r="U108" s="23">
        <f t="shared" si="77"/>
        <v>0</v>
      </c>
      <c r="V108" s="23">
        <f t="shared" si="77"/>
        <v>0</v>
      </c>
      <c r="W108" s="23">
        <f t="shared" si="77"/>
        <v>0</v>
      </c>
      <c r="X108" s="23">
        <f t="shared" si="77"/>
        <v>0</v>
      </c>
      <c r="Y108" s="23">
        <f t="shared" si="77"/>
        <v>0</v>
      </c>
      <c r="Z108" s="23">
        <f t="shared" si="77"/>
        <v>525</v>
      </c>
      <c r="AA108" s="23">
        <f t="shared" si="77"/>
        <v>0</v>
      </c>
      <c r="AB108" s="23">
        <f>AB110+AB109</f>
        <v>0</v>
      </c>
      <c r="AC108" s="23">
        <f t="shared" si="77"/>
        <v>0</v>
      </c>
      <c r="AD108" s="23">
        <f t="shared" si="77"/>
        <v>0</v>
      </c>
      <c r="AE108" s="23">
        <f t="shared" si="77"/>
        <v>0</v>
      </c>
      <c r="AF108" s="82"/>
      <c r="AG108" s="68">
        <f t="shared" si="58"/>
        <v>525</v>
      </c>
      <c r="AH108" s="68">
        <f t="shared" si="59"/>
        <v>0</v>
      </c>
      <c r="AI108" s="68">
        <f t="shared" si="60"/>
        <v>0</v>
      </c>
      <c r="AJ108" s="68">
        <f>E108-C108</f>
        <v>0</v>
      </c>
    </row>
    <row r="109" spans="1:36" s="11" customFormat="1" ht="46.5" customHeight="1">
      <c r="A109" s="40" t="s">
        <v>27</v>
      </c>
      <c r="B109" s="21">
        <f>H109+J109+L109+N109+P109+R109+T109+V109+X109+Z109+AB109+AD109</f>
        <v>420</v>
      </c>
      <c r="C109" s="21">
        <f>H109+J109+L109+N109+P109</f>
        <v>0</v>
      </c>
      <c r="D109" s="21">
        <f>E109</f>
        <v>0</v>
      </c>
      <c r="E109" s="21">
        <f>I109+K109+M109+O109+Q109+S109+U109+W109+Y109+AA109+AC109+AE109</f>
        <v>0</v>
      </c>
      <c r="F109" s="20">
        <f>_xlfn.IFERROR(E109/B109*100,0)</f>
        <v>0</v>
      </c>
      <c r="G109" s="20">
        <f>_xlfn.IFERROR(E109/C109*100,0)</f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420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81"/>
      <c r="AG109" s="68">
        <f t="shared" si="58"/>
        <v>420</v>
      </c>
      <c r="AH109" s="68">
        <f t="shared" si="59"/>
        <v>0</v>
      </c>
      <c r="AI109" s="68">
        <f t="shared" si="60"/>
        <v>0</v>
      </c>
      <c r="AJ109" s="68">
        <f>E109-C109</f>
        <v>0</v>
      </c>
    </row>
    <row r="110" spans="1:36" s="11" customFormat="1" ht="18.75">
      <c r="A110" s="2" t="s">
        <v>14</v>
      </c>
      <c r="B110" s="21">
        <f>H110+J110+L110+N110+P110+R110+T110+V110+X110+Z110+AB110+AD110</f>
        <v>105</v>
      </c>
      <c r="C110" s="21">
        <f>H110+J110+L110+N110+P110</f>
        <v>0</v>
      </c>
      <c r="D110" s="21">
        <f>E110</f>
        <v>0</v>
      </c>
      <c r="E110" s="21">
        <f>I110+K110+M110+O110+Q110+S110+U110+W110+Y110+AA110+AC110+AE110</f>
        <v>0</v>
      </c>
      <c r="F110" s="21">
        <f>_xlfn.IFERROR(E110/B110*100,0)</f>
        <v>0</v>
      </c>
      <c r="G110" s="21">
        <f>_xlfn.IFERROR(E110/C110*100,0)</f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105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81"/>
      <c r="AG110" s="68">
        <f t="shared" si="58"/>
        <v>105</v>
      </c>
      <c r="AH110" s="68">
        <f t="shared" si="59"/>
        <v>0</v>
      </c>
      <c r="AI110" s="68">
        <f t="shared" si="60"/>
        <v>0</v>
      </c>
      <c r="AJ110" s="68">
        <f>E110-C110</f>
        <v>0</v>
      </c>
    </row>
    <row r="111" spans="1:36" s="42" customFormat="1" ht="45.75" customHeight="1">
      <c r="A111" s="43" t="s">
        <v>28</v>
      </c>
      <c r="B111" s="46">
        <f>H111+J111+L111+N111+P111+R111+T111+V111+X111+Z111+AB111+AD111</f>
        <v>105</v>
      </c>
      <c r="C111" s="46">
        <f>H111+J111+L111+N111+P111</f>
        <v>0</v>
      </c>
      <c r="D111" s="46">
        <f>E111</f>
        <v>0</v>
      </c>
      <c r="E111" s="46">
        <f>I111+K111+M111+O111+Q111+S111+U111+W111+Y111+AA111+AC111+AE111</f>
        <v>0</v>
      </c>
      <c r="F111" s="46">
        <f>_xlfn.IFERROR(E111/B111*100,0)</f>
        <v>0</v>
      </c>
      <c r="G111" s="46">
        <f>_xlfn.IFERROR(E111/C111*100,0)</f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105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85"/>
      <c r="AG111" s="68">
        <f t="shared" si="58"/>
        <v>105</v>
      </c>
      <c r="AH111" s="68">
        <f t="shared" si="59"/>
        <v>0</v>
      </c>
      <c r="AI111" s="68">
        <f t="shared" si="60"/>
        <v>0</v>
      </c>
      <c r="AJ111" s="93"/>
    </row>
    <row r="112" spans="1:36" s="11" customFormat="1" ht="75">
      <c r="A112" s="40" t="s">
        <v>63</v>
      </c>
      <c r="B112" s="20"/>
      <c r="C112" s="20"/>
      <c r="D112" s="20"/>
      <c r="E112" s="20"/>
      <c r="F112" s="20"/>
      <c r="G112" s="20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58"/>
      <c r="AF112" s="82"/>
      <c r="AG112" s="68">
        <f t="shared" si="58"/>
        <v>0</v>
      </c>
      <c r="AH112" s="68">
        <f t="shared" si="59"/>
        <v>0</v>
      </c>
      <c r="AI112" s="68">
        <f t="shared" si="60"/>
        <v>0</v>
      </c>
      <c r="AJ112" s="68">
        <f>E112-C112</f>
        <v>0</v>
      </c>
    </row>
    <row r="113" spans="1:36" ht="18.75">
      <c r="A113" s="41" t="s">
        <v>17</v>
      </c>
      <c r="B113" s="23">
        <f>B115+B114</f>
        <v>717.25</v>
      </c>
      <c r="C113" s="23">
        <f>C115+C114</f>
        <v>0</v>
      </c>
      <c r="D113" s="23">
        <f>D115+D114</f>
        <v>0</v>
      </c>
      <c r="E113" s="23">
        <f>E115+E114</f>
        <v>0</v>
      </c>
      <c r="F113" s="23">
        <f>_xlfn.IFERROR(E113/B113*100,0)</f>
        <v>0</v>
      </c>
      <c r="G113" s="23">
        <f>_xlfn.IFERROR(E113/C113*100,0)</f>
        <v>0</v>
      </c>
      <c r="H113" s="23">
        <f>H115+H114</f>
        <v>0</v>
      </c>
      <c r="I113" s="23">
        <f aca="true" t="shared" si="78" ref="I113:AE113">I115+I114</f>
        <v>0</v>
      </c>
      <c r="J113" s="23">
        <f t="shared" si="78"/>
        <v>0</v>
      </c>
      <c r="K113" s="23">
        <f t="shared" si="78"/>
        <v>0</v>
      </c>
      <c r="L113" s="23">
        <f t="shared" si="78"/>
        <v>0</v>
      </c>
      <c r="M113" s="23">
        <f t="shared" si="78"/>
        <v>0</v>
      </c>
      <c r="N113" s="23">
        <f t="shared" si="78"/>
        <v>0</v>
      </c>
      <c r="O113" s="23">
        <f t="shared" si="78"/>
        <v>0</v>
      </c>
      <c r="P113" s="23">
        <f t="shared" si="78"/>
        <v>0</v>
      </c>
      <c r="Q113" s="23">
        <f t="shared" si="78"/>
        <v>0</v>
      </c>
      <c r="R113" s="23">
        <f t="shared" si="78"/>
        <v>0</v>
      </c>
      <c r="S113" s="23">
        <f t="shared" si="78"/>
        <v>0</v>
      </c>
      <c r="T113" s="23">
        <f t="shared" si="78"/>
        <v>0</v>
      </c>
      <c r="U113" s="23">
        <f t="shared" si="78"/>
        <v>0</v>
      </c>
      <c r="V113" s="23">
        <f t="shared" si="78"/>
        <v>0</v>
      </c>
      <c r="W113" s="23">
        <f t="shared" si="78"/>
        <v>0</v>
      </c>
      <c r="X113" s="23">
        <f t="shared" si="78"/>
        <v>0</v>
      </c>
      <c r="Y113" s="23">
        <f t="shared" si="78"/>
        <v>0</v>
      </c>
      <c r="Z113" s="23">
        <f t="shared" si="78"/>
        <v>0</v>
      </c>
      <c r="AA113" s="23">
        <f t="shared" si="78"/>
        <v>0</v>
      </c>
      <c r="AB113" s="23">
        <f t="shared" si="78"/>
        <v>717.25</v>
      </c>
      <c r="AC113" s="23">
        <f t="shared" si="78"/>
        <v>0</v>
      </c>
      <c r="AD113" s="23">
        <f t="shared" si="78"/>
        <v>0</v>
      </c>
      <c r="AE113" s="23">
        <f t="shared" si="78"/>
        <v>0</v>
      </c>
      <c r="AF113" s="82"/>
      <c r="AG113" s="68">
        <f t="shared" si="58"/>
        <v>717.25</v>
      </c>
      <c r="AH113" s="68">
        <f t="shared" si="59"/>
        <v>0</v>
      </c>
      <c r="AI113" s="68">
        <f t="shared" si="60"/>
        <v>0</v>
      </c>
      <c r="AJ113" s="68">
        <f>E113-C113</f>
        <v>0</v>
      </c>
    </row>
    <row r="114" spans="1:36" s="11" customFormat="1" ht="48.75" customHeight="1">
      <c r="A114" s="40" t="s">
        <v>27</v>
      </c>
      <c r="B114" s="21">
        <f>H114+J114+L114+N114+P114+R114+T114+V114+X114+Z114+AB114+AD114</f>
        <v>573.8</v>
      </c>
      <c r="C114" s="21">
        <f>H114+J114+L114+N114+P114</f>
        <v>0</v>
      </c>
      <c r="D114" s="21">
        <f>E114</f>
        <v>0</v>
      </c>
      <c r="E114" s="21">
        <f>I114+K114+M114+O114+Q114+S114+U114+W114+Y114+AA114+AC114+AE114</f>
        <v>0</v>
      </c>
      <c r="F114" s="20">
        <f>_xlfn.IFERROR(E114/B114*100,0)</f>
        <v>0</v>
      </c>
      <c r="G114" s="20">
        <f>_xlfn.IFERROR(E114/C114*100,0)</f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573.8</v>
      </c>
      <c r="AC114" s="19">
        <v>0</v>
      </c>
      <c r="AD114" s="19">
        <v>0</v>
      </c>
      <c r="AE114" s="19">
        <v>0</v>
      </c>
      <c r="AF114" s="81"/>
      <c r="AG114" s="68">
        <f t="shared" si="58"/>
        <v>573.8</v>
      </c>
      <c r="AH114" s="68">
        <f t="shared" si="59"/>
        <v>0</v>
      </c>
      <c r="AI114" s="68">
        <f t="shared" si="60"/>
        <v>0</v>
      </c>
      <c r="AJ114" s="68">
        <f>E114-C114</f>
        <v>0</v>
      </c>
    </row>
    <row r="115" spans="1:36" s="11" customFormat="1" ht="17.25" customHeight="1">
      <c r="A115" s="2" t="s">
        <v>14</v>
      </c>
      <c r="B115" s="21">
        <f>H115+J115+L115+N115+P115+R115+T115+V115+X115+Z115+AB115+AD115</f>
        <v>143.45</v>
      </c>
      <c r="C115" s="21">
        <f>H115+J115+L115+N115+P115</f>
        <v>0</v>
      </c>
      <c r="D115" s="21">
        <f>E115</f>
        <v>0</v>
      </c>
      <c r="E115" s="21">
        <f>I115+K115+M115+O115+Q115+S115+U115+W115+Y115+AA115+AC115+AE115</f>
        <v>0</v>
      </c>
      <c r="F115" s="21">
        <f>_xlfn.IFERROR(E115/B115*100,0)</f>
        <v>0</v>
      </c>
      <c r="G115" s="21">
        <f>_xlfn.IFERROR(E115/C115*100,0)</f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143.45</v>
      </c>
      <c r="AC115" s="39">
        <v>0</v>
      </c>
      <c r="AD115" s="39">
        <v>0</v>
      </c>
      <c r="AE115" s="39">
        <v>0</v>
      </c>
      <c r="AF115" s="81"/>
      <c r="AG115" s="68">
        <f t="shared" si="58"/>
        <v>143.45</v>
      </c>
      <c r="AH115" s="68">
        <f t="shared" si="59"/>
        <v>0</v>
      </c>
      <c r="AI115" s="68">
        <f t="shared" si="60"/>
        <v>0</v>
      </c>
      <c r="AJ115" s="68">
        <f>E115-C115</f>
        <v>0</v>
      </c>
    </row>
    <row r="116" spans="1:36" s="42" customFormat="1" ht="37.5">
      <c r="A116" s="43" t="s">
        <v>28</v>
      </c>
      <c r="B116" s="46">
        <f>H116+J116+L116+N116+P116+R116+T116+V116+X116+Z116+AB116+AD116</f>
        <v>143.45</v>
      </c>
      <c r="C116" s="46">
        <f>H116+J116+L116+N116+P116</f>
        <v>0</v>
      </c>
      <c r="D116" s="46">
        <f>E116</f>
        <v>0</v>
      </c>
      <c r="E116" s="46">
        <f>I116+K116+M116+O116+Q116+S116+U116+W116+Y116+AA116+AC116+AE116</f>
        <v>0</v>
      </c>
      <c r="F116" s="46">
        <f>_xlfn.IFERROR(E116/B116*100,0)</f>
        <v>0</v>
      </c>
      <c r="G116" s="46">
        <f>_xlfn.IFERROR(E116/C116*100,0)</f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143.45</v>
      </c>
      <c r="AC116" s="44">
        <v>0</v>
      </c>
      <c r="AD116" s="44">
        <v>0</v>
      </c>
      <c r="AE116" s="44">
        <v>0</v>
      </c>
      <c r="AF116" s="85"/>
      <c r="AG116" s="68">
        <f t="shared" si="58"/>
        <v>143.45</v>
      </c>
      <c r="AH116" s="68">
        <f t="shared" si="59"/>
        <v>0</v>
      </c>
      <c r="AI116" s="68">
        <f t="shared" si="60"/>
        <v>0</v>
      </c>
      <c r="AJ116" s="93"/>
    </row>
    <row r="117" spans="1:36" s="11" customFormat="1" ht="56.25">
      <c r="A117" s="40" t="s">
        <v>64</v>
      </c>
      <c r="B117" s="20"/>
      <c r="C117" s="20"/>
      <c r="D117" s="20"/>
      <c r="E117" s="20"/>
      <c r="F117" s="20"/>
      <c r="G117" s="2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58"/>
      <c r="AF117" s="82"/>
      <c r="AG117" s="68">
        <f t="shared" si="58"/>
        <v>0</v>
      </c>
      <c r="AH117" s="68">
        <f t="shared" si="59"/>
        <v>0</v>
      </c>
      <c r="AI117" s="68">
        <f t="shared" si="60"/>
        <v>0</v>
      </c>
      <c r="AJ117" s="68">
        <f>E117-C117</f>
        <v>0</v>
      </c>
    </row>
    <row r="118" spans="1:36" ht="18.75">
      <c r="A118" s="41" t="s">
        <v>17</v>
      </c>
      <c r="B118" s="23">
        <f>B120+B119</f>
        <v>43.75</v>
      </c>
      <c r="C118" s="23">
        <f>C120+C119</f>
        <v>0</v>
      </c>
      <c r="D118" s="23">
        <f>D120+D119</f>
        <v>0</v>
      </c>
      <c r="E118" s="23">
        <f>E120+E119</f>
        <v>0</v>
      </c>
      <c r="F118" s="23">
        <f>_xlfn.IFERROR(E118/B118*100,0)</f>
        <v>0</v>
      </c>
      <c r="G118" s="23">
        <f>_xlfn.IFERROR(E118/C118*100,0)</f>
        <v>0</v>
      </c>
      <c r="H118" s="23">
        <f>H120+H119</f>
        <v>0</v>
      </c>
      <c r="I118" s="23">
        <f aca="true" t="shared" si="79" ref="I118:AE118">I120+I119</f>
        <v>0</v>
      </c>
      <c r="J118" s="23">
        <f t="shared" si="79"/>
        <v>0</v>
      </c>
      <c r="K118" s="23">
        <f t="shared" si="79"/>
        <v>0</v>
      </c>
      <c r="L118" s="23">
        <f t="shared" si="79"/>
        <v>0</v>
      </c>
      <c r="M118" s="23">
        <f t="shared" si="79"/>
        <v>0</v>
      </c>
      <c r="N118" s="23">
        <f t="shared" si="79"/>
        <v>0</v>
      </c>
      <c r="O118" s="23">
        <f t="shared" si="79"/>
        <v>0</v>
      </c>
      <c r="P118" s="23">
        <f t="shared" si="79"/>
        <v>0</v>
      </c>
      <c r="Q118" s="23">
        <f t="shared" si="79"/>
        <v>0</v>
      </c>
      <c r="R118" s="23">
        <f t="shared" si="79"/>
        <v>0</v>
      </c>
      <c r="S118" s="23">
        <f t="shared" si="79"/>
        <v>0</v>
      </c>
      <c r="T118" s="23">
        <f t="shared" si="79"/>
        <v>0</v>
      </c>
      <c r="U118" s="23">
        <f t="shared" si="79"/>
        <v>0</v>
      </c>
      <c r="V118" s="23">
        <f t="shared" si="79"/>
        <v>0</v>
      </c>
      <c r="W118" s="23">
        <f t="shared" si="79"/>
        <v>0</v>
      </c>
      <c r="X118" s="23">
        <f t="shared" si="79"/>
        <v>0</v>
      </c>
      <c r="Y118" s="23">
        <f t="shared" si="79"/>
        <v>0</v>
      </c>
      <c r="Z118" s="23">
        <f t="shared" si="79"/>
        <v>43.75</v>
      </c>
      <c r="AA118" s="23">
        <f t="shared" si="79"/>
        <v>0</v>
      </c>
      <c r="AB118" s="23">
        <f t="shared" si="79"/>
        <v>0</v>
      </c>
      <c r="AC118" s="23">
        <f t="shared" si="79"/>
        <v>0</v>
      </c>
      <c r="AD118" s="23">
        <f t="shared" si="79"/>
        <v>0</v>
      </c>
      <c r="AE118" s="23">
        <f t="shared" si="79"/>
        <v>0</v>
      </c>
      <c r="AF118" s="82"/>
      <c r="AG118" s="68">
        <f t="shared" si="58"/>
        <v>43.75</v>
      </c>
      <c r="AH118" s="68">
        <f t="shared" si="59"/>
        <v>0</v>
      </c>
      <c r="AI118" s="68">
        <f t="shared" si="60"/>
        <v>0</v>
      </c>
      <c r="AJ118" s="68">
        <f>E118-C118</f>
        <v>0</v>
      </c>
    </row>
    <row r="119" spans="1:36" s="57" customFormat="1" ht="49.5" customHeight="1">
      <c r="A119" s="40" t="s">
        <v>27</v>
      </c>
      <c r="B119" s="21">
        <f>H119+J119+L119+N119+P119+R119+T119+V119+X119+Z119+AB119+AD119</f>
        <v>35</v>
      </c>
      <c r="C119" s="21">
        <f>H119+J119+L119+N119+P119</f>
        <v>0</v>
      </c>
      <c r="D119" s="21">
        <f>E119</f>
        <v>0</v>
      </c>
      <c r="E119" s="21">
        <f>I119+K119+M119+O119+Q119+S119+U119+W119+Y119+AA119+AC119+AE119</f>
        <v>0</v>
      </c>
      <c r="F119" s="20">
        <f>_xlfn.IFERROR(E119/B119*100,0)</f>
        <v>0</v>
      </c>
      <c r="G119" s="20">
        <f>_xlfn.IFERROR(E119/C119*100,0)</f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35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82"/>
      <c r="AG119" s="68">
        <f t="shared" si="58"/>
        <v>35</v>
      </c>
      <c r="AH119" s="68">
        <f t="shared" si="59"/>
        <v>0</v>
      </c>
      <c r="AI119" s="68">
        <f t="shared" si="60"/>
        <v>0</v>
      </c>
      <c r="AJ119" s="88">
        <f>E119-C119</f>
        <v>0</v>
      </c>
    </row>
    <row r="120" spans="1:36" s="11" customFormat="1" ht="18.75">
      <c r="A120" s="2" t="s">
        <v>14</v>
      </c>
      <c r="B120" s="21">
        <f>H120+J120+L120+N120+P120+R120+T120+V120+X120+Z120+AB120+AD120</f>
        <v>8.75</v>
      </c>
      <c r="C120" s="21">
        <f>H120+J120+L120+N120+P120</f>
        <v>0</v>
      </c>
      <c r="D120" s="21">
        <f>E120</f>
        <v>0</v>
      </c>
      <c r="E120" s="21">
        <f>I120+K120+M120+O120+Q120+S120+U120+W120+Y120+AA120+AC120+AE120</f>
        <v>0</v>
      </c>
      <c r="F120" s="21">
        <f>_xlfn.IFERROR(E120/B120*100,0)</f>
        <v>0</v>
      </c>
      <c r="G120" s="21">
        <f>_xlfn.IFERROR(E120/C120*100,0)</f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8.75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81"/>
      <c r="AG120" s="68">
        <f t="shared" si="58"/>
        <v>8.75</v>
      </c>
      <c r="AH120" s="68">
        <f t="shared" si="59"/>
        <v>0</v>
      </c>
      <c r="AI120" s="68">
        <f t="shared" si="60"/>
        <v>0</v>
      </c>
      <c r="AJ120" s="68">
        <f>E120-C120</f>
        <v>0</v>
      </c>
    </row>
    <row r="121" spans="1:36" s="42" customFormat="1" ht="37.5">
      <c r="A121" s="43" t="s">
        <v>28</v>
      </c>
      <c r="B121" s="46">
        <f>H121+J121+L121+N121+P121+R121+T121+V121+X121+Z121+AB121+AD121</f>
        <v>8.75</v>
      </c>
      <c r="C121" s="46">
        <f>H121+J121+L121+N121+P121</f>
        <v>0</v>
      </c>
      <c r="D121" s="46">
        <f>E121</f>
        <v>0</v>
      </c>
      <c r="E121" s="46">
        <f>I121+K121+M121+O121+Q121+S121+U121+W121+Y121+AA121+AC121+AE121</f>
        <v>0</v>
      </c>
      <c r="F121" s="46">
        <f>_xlfn.IFERROR(E121/B121*100,0)</f>
        <v>0</v>
      </c>
      <c r="G121" s="46">
        <f>_xlfn.IFERROR(E121/C121*100,0)</f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8.75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85"/>
      <c r="AG121" s="68">
        <f t="shared" si="58"/>
        <v>8.75</v>
      </c>
      <c r="AH121" s="68">
        <f t="shared" si="59"/>
        <v>0</v>
      </c>
      <c r="AI121" s="68">
        <f t="shared" si="60"/>
        <v>0</v>
      </c>
      <c r="AJ121" s="93"/>
    </row>
    <row r="122" spans="1:36" s="11" customFormat="1" ht="75">
      <c r="A122" s="40" t="s">
        <v>65</v>
      </c>
      <c r="B122" s="20"/>
      <c r="C122" s="20"/>
      <c r="D122" s="20"/>
      <c r="E122" s="20"/>
      <c r="F122" s="20"/>
      <c r="G122" s="20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58"/>
      <c r="AF122" s="82"/>
      <c r="AG122" s="68">
        <f t="shared" si="58"/>
        <v>0</v>
      </c>
      <c r="AH122" s="68">
        <f t="shared" si="59"/>
        <v>0</v>
      </c>
      <c r="AI122" s="68">
        <f t="shared" si="60"/>
        <v>0</v>
      </c>
      <c r="AJ122" s="68">
        <f>E122-C122</f>
        <v>0</v>
      </c>
    </row>
    <row r="123" spans="1:36" ht="18.75">
      <c r="A123" s="41" t="s">
        <v>17</v>
      </c>
      <c r="B123" s="23">
        <f>B125+B124</f>
        <v>1200</v>
      </c>
      <c r="C123" s="23">
        <f>C125+C124</f>
        <v>0</v>
      </c>
      <c r="D123" s="23">
        <f>D125+D124</f>
        <v>0</v>
      </c>
      <c r="E123" s="23">
        <f>E125+E124</f>
        <v>0</v>
      </c>
      <c r="F123" s="23">
        <f>_xlfn.IFERROR(E123/B123*100,0)</f>
        <v>0</v>
      </c>
      <c r="G123" s="23">
        <f>_xlfn.IFERROR(E123/C123*100,0)</f>
        <v>0</v>
      </c>
      <c r="H123" s="23">
        <f>H125+H124</f>
        <v>0</v>
      </c>
      <c r="I123" s="23">
        <f aca="true" t="shared" si="80" ref="I123:AE123">I125+I124</f>
        <v>0</v>
      </c>
      <c r="J123" s="23">
        <f t="shared" si="80"/>
        <v>0</v>
      </c>
      <c r="K123" s="23">
        <f t="shared" si="80"/>
        <v>0</v>
      </c>
      <c r="L123" s="23">
        <f t="shared" si="80"/>
        <v>0</v>
      </c>
      <c r="M123" s="23">
        <f t="shared" si="80"/>
        <v>0</v>
      </c>
      <c r="N123" s="23">
        <f t="shared" si="80"/>
        <v>0</v>
      </c>
      <c r="O123" s="23">
        <f t="shared" si="80"/>
        <v>0</v>
      </c>
      <c r="P123" s="23">
        <f t="shared" si="80"/>
        <v>0</v>
      </c>
      <c r="Q123" s="23">
        <f t="shared" si="80"/>
        <v>0</v>
      </c>
      <c r="R123" s="23">
        <f t="shared" si="80"/>
        <v>0</v>
      </c>
      <c r="S123" s="23">
        <f t="shared" si="80"/>
        <v>0</v>
      </c>
      <c r="T123" s="23">
        <f t="shared" si="80"/>
        <v>0</v>
      </c>
      <c r="U123" s="23">
        <f t="shared" si="80"/>
        <v>0</v>
      </c>
      <c r="V123" s="23">
        <f t="shared" si="80"/>
        <v>0</v>
      </c>
      <c r="W123" s="23">
        <f t="shared" si="80"/>
        <v>0</v>
      </c>
      <c r="X123" s="23">
        <f t="shared" si="80"/>
        <v>0</v>
      </c>
      <c r="Y123" s="23">
        <f t="shared" si="80"/>
        <v>0</v>
      </c>
      <c r="Z123" s="23">
        <f t="shared" si="80"/>
        <v>1200</v>
      </c>
      <c r="AA123" s="23">
        <f t="shared" si="80"/>
        <v>0</v>
      </c>
      <c r="AB123" s="23">
        <f t="shared" si="80"/>
        <v>0</v>
      </c>
      <c r="AC123" s="23">
        <f t="shared" si="80"/>
        <v>0</v>
      </c>
      <c r="AD123" s="23">
        <f t="shared" si="80"/>
        <v>0</v>
      </c>
      <c r="AE123" s="23">
        <f t="shared" si="80"/>
        <v>0</v>
      </c>
      <c r="AF123" s="82"/>
      <c r="AG123" s="68">
        <f t="shared" si="58"/>
        <v>1200</v>
      </c>
      <c r="AH123" s="68">
        <f t="shared" si="59"/>
        <v>0</v>
      </c>
      <c r="AI123" s="68">
        <f t="shared" si="60"/>
        <v>0</v>
      </c>
      <c r="AJ123" s="68">
        <f>E123-C123</f>
        <v>0</v>
      </c>
    </row>
    <row r="124" spans="1:36" s="57" customFormat="1" ht="53.25" customHeight="1">
      <c r="A124" s="40" t="s">
        <v>27</v>
      </c>
      <c r="B124" s="21">
        <f>H124+J124+L124+N124+P124+R124+T124+V124+X124+Z124+AB124+AD124</f>
        <v>960</v>
      </c>
      <c r="C124" s="21">
        <f>H124+J124+L124+N124+P124</f>
        <v>0</v>
      </c>
      <c r="D124" s="21">
        <f>E124</f>
        <v>0</v>
      </c>
      <c r="E124" s="21">
        <f>I124+K124+M124+O124+Q124+S124+U124+W124+Y124+AA124+AC124+AE124</f>
        <v>0</v>
      </c>
      <c r="F124" s="20">
        <f>_xlfn.IFERROR(E124/B124*100,0)</f>
        <v>0</v>
      </c>
      <c r="G124" s="20">
        <f>_xlfn.IFERROR(E124/C124*100,0)</f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960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82"/>
      <c r="AG124" s="68">
        <f t="shared" si="58"/>
        <v>960</v>
      </c>
      <c r="AH124" s="68">
        <f t="shared" si="59"/>
        <v>0</v>
      </c>
      <c r="AI124" s="68">
        <f t="shared" si="60"/>
        <v>0</v>
      </c>
      <c r="AJ124" s="88">
        <f>E124-C124</f>
        <v>0</v>
      </c>
    </row>
    <row r="125" spans="1:36" s="11" customFormat="1" ht="18.75">
      <c r="A125" s="2" t="s">
        <v>14</v>
      </c>
      <c r="B125" s="21">
        <f>H125+J125+L125+N125+P125+R125+T125+V125+X125+Z125+AB125+AD125</f>
        <v>240</v>
      </c>
      <c r="C125" s="21">
        <f>H125+J125+L125+N125+P125</f>
        <v>0</v>
      </c>
      <c r="D125" s="21">
        <f>E125</f>
        <v>0</v>
      </c>
      <c r="E125" s="21">
        <f>I125+K125+M125+O125+Q125+S125+U125+W125+Y125+AA125+AC125+AE125</f>
        <v>0</v>
      </c>
      <c r="F125" s="21">
        <f>_xlfn.IFERROR(E125/B125*100,0)</f>
        <v>0</v>
      </c>
      <c r="G125" s="21">
        <f>_xlfn.IFERROR(E125/C125*100,0)</f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240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81"/>
      <c r="AG125" s="68">
        <f t="shared" si="58"/>
        <v>240</v>
      </c>
      <c r="AH125" s="68">
        <f t="shared" si="59"/>
        <v>0</v>
      </c>
      <c r="AI125" s="68">
        <f t="shared" si="60"/>
        <v>0</v>
      </c>
      <c r="AJ125" s="68">
        <f>E125-C125</f>
        <v>0</v>
      </c>
    </row>
    <row r="126" spans="1:36" s="42" customFormat="1" ht="37.5">
      <c r="A126" s="43" t="s">
        <v>28</v>
      </c>
      <c r="B126" s="46">
        <f>H126+J126+L126+N126+P126+R126+T126+V126+X126+Z126+AB126+AD126</f>
        <v>240</v>
      </c>
      <c r="C126" s="46">
        <f>H126+J126+L126+N126+P126</f>
        <v>0</v>
      </c>
      <c r="D126" s="46">
        <f>E126</f>
        <v>0</v>
      </c>
      <c r="E126" s="46">
        <f>I126+K126+M126+O126+Q126+S126+U126+W126+Y126+AA126+AC126+AE126</f>
        <v>0</v>
      </c>
      <c r="F126" s="46">
        <f>_xlfn.IFERROR(E126/B126*100,0)</f>
        <v>0</v>
      </c>
      <c r="G126" s="46">
        <f>_xlfn.IFERROR(E126/C126*100,0)</f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240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85"/>
      <c r="AG126" s="68">
        <f t="shared" si="58"/>
        <v>240</v>
      </c>
      <c r="AH126" s="68">
        <f t="shared" si="59"/>
        <v>0</v>
      </c>
      <c r="AI126" s="68">
        <f t="shared" si="60"/>
        <v>0</v>
      </c>
      <c r="AJ126" s="93"/>
    </row>
    <row r="127" spans="1:36" s="11" customFormat="1" ht="75">
      <c r="A127" s="45" t="s">
        <v>66</v>
      </c>
      <c r="B127" s="25"/>
      <c r="C127" s="25"/>
      <c r="D127" s="25"/>
      <c r="E127" s="25"/>
      <c r="F127" s="25"/>
      <c r="G127" s="25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68">
        <f t="shared" si="58"/>
        <v>0</v>
      </c>
      <c r="AH127" s="68">
        <f t="shared" si="59"/>
        <v>0</v>
      </c>
      <c r="AI127" s="68">
        <f t="shared" si="60"/>
        <v>0</v>
      </c>
      <c r="AJ127" s="68">
        <f t="shared" si="61"/>
        <v>0</v>
      </c>
    </row>
    <row r="128" spans="1:36" s="62" customFormat="1" ht="18.75">
      <c r="A128" s="28" t="s">
        <v>17</v>
      </c>
      <c r="B128" s="26">
        <f>B129+B130+B131+B133</f>
        <v>612.5</v>
      </c>
      <c r="C128" s="26">
        <f>C129+C130+C131+C133</f>
        <v>0</v>
      </c>
      <c r="D128" s="26">
        <f>D129+D130+D131+D133</f>
        <v>0</v>
      </c>
      <c r="E128" s="26">
        <f>E129+E130+E131+E133</f>
        <v>0</v>
      </c>
      <c r="F128" s="26">
        <f aca="true" t="shared" si="81" ref="F128:F133">_xlfn.IFERROR(E128/B128*100,0)</f>
        <v>0</v>
      </c>
      <c r="G128" s="26">
        <f aca="true" t="shared" si="82" ref="G128:G133">_xlfn.IFERROR(E128/C128*100,0)</f>
        <v>0</v>
      </c>
      <c r="H128" s="26">
        <f aca="true" t="shared" si="83" ref="H128:AE128">H129+H130+H131+H133</f>
        <v>0</v>
      </c>
      <c r="I128" s="26">
        <f t="shared" si="83"/>
        <v>0</v>
      </c>
      <c r="J128" s="26">
        <f t="shared" si="83"/>
        <v>0</v>
      </c>
      <c r="K128" s="26">
        <f t="shared" si="83"/>
        <v>0</v>
      </c>
      <c r="L128" s="26">
        <f t="shared" si="83"/>
        <v>0</v>
      </c>
      <c r="M128" s="26">
        <f t="shared" si="83"/>
        <v>0</v>
      </c>
      <c r="N128" s="26">
        <f t="shared" si="83"/>
        <v>0</v>
      </c>
      <c r="O128" s="26">
        <f t="shared" si="83"/>
        <v>0</v>
      </c>
      <c r="P128" s="26">
        <f t="shared" si="83"/>
        <v>0</v>
      </c>
      <c r="Q128" s="26">
        <f t="shared" si="83"/>
        <v>0</v>
      </c>
      <c r="R128" s="26">
        <f t="shared" si="83"/>
        <v>0</v>
      </c>
      <c r="S128" s="26">
        <f t="shared" si="83"/>
        <v>0</v>
      </c>
      <c r="T128" s="26">
        <f t="shared" si="83"/>
        <v>0</v>
      </c>
      <c r="U128" s="26">
        <f t="shared" si="83"/>
        <v>0</v>
      </c>
      <c r="V128" s="26">
        <f t="shared" si="83"/>
        <v>0</v>
      </c>
      <c r="W128" s="26">
        <f t="shared" si="83"/>
        <v>0</v>
      </c>
      <c r="X128" s="26">
        <f t="shared" si="83"/>
        <v>0</v>
      </c>
      <c r="Y128" s="26">
        <f t="shared" si="83"/>
        <v>0</v>
      </c>
      <c r="Z128" s="26">
        <f t="shared" si="83"/>
        <v>393.75</v>
      </c>
      <c r="AA128" s="26">
        <f t="shared" si="83"/>
        <v>0</v>
      </c>
      <c r="AB128" s="26">
        <f t="shared" si="83"/>
        <v>0</v>
      </c>
      <c r="AC128" s="26">
        <f t="shared" si="83"/>
        <v>0</v>
      </c>
      <c r="AD128" s="26">
        <f t="shared" si="83"/>
        <v>218.75</v>
      </c>
      <c r="AE128" s="26">
        <f t="shared" si="83"/>
        <v>0</v>
      </c>
      <c r="AF128" s="26"/>
      <c r="AG128" s="68">
        <f t="shared" si="58"/>
        <v>612.5</v>
      </c>
      <c r="AH128" s="68">
        <f t="shared" si="59"/>
        <v>0</v>
      </c>
      <c r="AI128" s="68">
        <f t="shared" si="60"/>
        <v>0</v>
      </c>
      <c r="AJ128" s="68">
        <f t="shared" si="61"/>
        <v>0</v>
      </c>
    </row>
    <row r="129" spans="1:36" s="31" customFormat="1" ht="21" customHeight="1">
      <c r="A129" s="29" t="s">
        <v>15</v>
      </c>
      <c r="B129" s="25">
        <v>0</v>
      </c>
      <c r="C129" s="25">
        <v>0</v>
      </c>
      <c r="D129" s="25">
        <v>0</v>
      </c>
      <c r="E129" s="25">
        <v>0</v>
      </c>
      <c r="F129" s="25">
        <f t="shared" si="81"/>
        <v>0</v>
      </c>
      <c r="G129" s="25">
        <f t="shared" si="82"/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/>
      <c r="AG129" s="68">
        <f t="shared" si="58"/>
        <v>0</v>
      </c>
      <c r="AH129" s="68">
        <f t="shared" si="59"/>
        <v>0</v>
      </c>
      <c r="AI129" s="68">
        <f t="shared" si="60"/>
        <v>0</v>
      </c>
      <c r="AJ129" s="68">
        <f t="shared" si="61"/>
        <v>0</v>
      </c>
    </row>
    <row r="130" spans="1:36" s="31" customFormat="1" ht="37.5">
      <c r="A130" s="38" t="s">
        <v>27</v>
      </c>
      <c r="B130" s="27">
        <f aca="true" t="shared" si="84" ref="B130:E131">B136+B143+B150</f>
        <v>490</v>
      </c>
      <c r="C130" s="27">
        <f t="shared" si="84"/>
        <v>0</v>
      </c>
      <c r="D130" s="27">
        <f t="shared" si="84"/>
        <v>0</v>
      </c>
      <c r="E130" s="27">
        <f t="shared" si="84"/>
        <v>0</v>
      </c>
      <c r="F130" s="27">
        <f t="shared" si="81"/>
        <v>0</v>
      </c>
      <c r="G130" s="27">
        <f t="shared" si="82"/>
        <v>0</v>
      </c>
      <c r="H130" s="27">
        <f aca="true" t="shared" si="85" ref="H130:AE131">H136+H143+H150</f>
        <v>0</v>
      </c>
      <c r="I130" s="27">
        <f t="shared" si="85"/>
        <v>0</v>
      </c>
      <c r="J130" s="27">
        <f t="shared" si="85"/>
        <v>0</v>
      </c>
      <c r="K130" s="27">
        <f t="shared" si="85"/>
        <v>0</v>
      </c>
      <c r="L130" s="27">
        <f t="shared" si="85"/>
        <v>0</v>
      </c>
      <c r="M130" s="27">
        <f t="shared" si="85"/>
        <v>0</v>
      </c>
      <c r="N130" s="27">
        <f t="shared" si="85"/>
        <v>0</v>
      </c>
      <c r="O130" s="27">
        <f t="shared" si="85"/>
        <v>0</v>
      </c>
      <c r="P130" s="27">
        <f t="shared" si="85"/>
        <v>0</v>
      </c>
      <c r="Q130" s="27">
        <f t="shared" si="85"/>
        <v>0</v>
      </c>
      <c r="R130" s="27">
        <f t="shared" si="85"/>
        <v>0</v>
      </c>
      <c r="S130" s="27">
        <f t="shared" si="85"/>
        <v>0</v>
      </c>
      <c r="T130" s="27">
        <f t="shared" si="85"/>
        <v>0</v>
      </c>
      <c r="U130" s="27">
        <f t="shared" si="85"/>
        <v>0</v>
      </c>
      <c r="V130" s="27">
        <f t="shared" si="85"/>
        <v>0</v>
      </c>
      <c r="W130" s="27">
        <f t="shared" si="85"/>
        <v>0</v>
      </c>
      <c r="X130" s="27">
        <f>X136+X143+X150</f>
        <v>0</v>
      </c>
      <c r="Y130" s="27">
        <f t="shared" si="85"/>
        <v>0</v>
      </c>
      <c r="Z130" s="27">
        <f t="shared" si="85"/>
        <v>315</v>
      </c>
      <c r="AA130" s="27">
        <f t="shared" si="85"/>
        <v>0</v>
      </c>
      <c r="AB130" s="27">
        <f t="shared" si="85"/>
        <v>0</v>
      </c>
      <c r="AC130" s="27">
        <f t="shared" si="85"/>
        <v>0</v>
      </c>
      <c r="AD130" s="27">
        <f t="shared" si="85"/>
        <v>175</v>
      </c>
      <c r="AE130" s="27">
        <f t="shared" si="85"/>
        <v>0</v>
      </c>
      <c r="AF130" s="27"/>
      <c r="AG130" s="68">
        <f t="shared" si="58"/>
        <v>490</v>
      </c>
      <c r="AH130" s="68">
        <f t="shared" si="59"/>
        <v>0</v>
      </c>
      <c r="AI130" s="68">
        <f t="shared" si="60"/>
        <v>0</v>
      </c>
      <c r="AJ130" s="68">
        <f t="shared" si="61"/>
        <v>0</v>
      </c>
    </row>
    <row r="131" spans="1:36" s="31" customFormat="1" ht="18.75">
      <c r="A131" s="29" t="s">
        <v>14</v>
      </c>
      <c r="B131" s="27">
        <f t="shared" si="84"/>
        <v>122.5</v>
      </c>
      <c r="C131" s="27">
        <f t="shared" si="84"/>
        <v>0</v>
      </c>
      <c r="D131" s="27">
        <f t="shared" si="84"/>
        <v>0</v>
      </c>
      <c r="E131" s="27">
        <f t="shared" si="84"/>
        <v>0</v>
      </c>
      <c r="F131" s="27">
        <f t="shared" si="81"/>
        <v>0</v>
      </c>
      <c r="G131" s="27">
        <f t="shared" si="82"/>
        <v>0</v>
      </c>
      <c r="H131" s="27">
        <f t="shared" si="85"/>
        <v>0</v>
      </c>
      <c r="I131" s="27">
        <f t="shared" si="85"/>
        <v>0</v>
      </c>
      <c r="J131" s="27">
        <f t="shared" si="85"/>
        <v>0</v>
      </c>
      <c r="K131" s="27">
        <f t="shared" si="85"/>
        <v>0</v>
      </c>
      <c r="L131" s="27">
        <f t="shared" si="85"/>
        <v>0</v>
      </c>
      <c r="M131" s="27">
        <f t="shared" si="85"/>
        <v>0</v>
      </c>
      <c r="N131" s="27">
        <f t="shared" si="85"/>
        <v>0</v>
      </c>
      <c r="O131" s="27">
        <f t="shared" si="85"/>
        <v>0</v>
      </c>
      <c r="P131" s="27">
        <f t="shared" si="85"/>
        <v>0</v>
      </c>
      <c r="Q131" s="27">
        <f t="shared" si="85"/>
        <v>0</v>
      </c>
      <c r="R131" s="27">
        <f t="shared" si="85"/>
        <v>0</v>
      </c>
      <c r="S131" s="27">
        <f t="shared" si="85"/>
        <v>0</v>
      </c>
      <c r="T131" s="27">
        <f t="shared" si="85"/>
        <v>0</v>
      </c>
      <c r="U131" s="27">
        <f t="shared" si="85"/>
        <v>0</v>
      </c>
      <c r="V131" s="27">
        <f t="shared" si="85"/>
        <v>0</v>
      </c>
      <c r="W131" s="27">
        <f t="shared" si="85"/>
        <v>0</v>
      </c>
      <c r="X131" s="27">
        <f>X137+X144+X151</f>
        <v>0</v>
      </c>
      <c r="Y131" s="27">
        <f t="shared" si="85"/>
        <v>0</v>
      </c>
      <c r="Z131" s="27">
        <f t="shared" si="85"/>
        <v>78.75</v>
      </c>
      <c r="AA131" s="27">
        <f t="shared" si="85"/>
        <v>0</v>
      </c>
      <c r="AB131" s="27">
        <f t="shared" si="85"/>
        <v>0</v>
      </c>
      <c r="AC131" s="27">
        <f t="shared" si="85"/>
        <v>0</v>
      </c>
      <c r="AD131" s="27">
        <f t="shared" si="85"/>
        <v>43.75</v>
      </c>
      <c r="AE131" s="27">
        <f t="shared" si="85"/>
        <v>0</v>
      </c>
      <c r="AF131" s="27"/>
      <c r="AG131" s="68">
        <f t="shared" si="58"/>
        <v>122.5</v>
      </c>
      <c r="AH131" s="68">
        <f t="shared" si="59"/>
        <v>0</v>
      </c>
      <c r="AI131" s="68">
        <f t="shared" si="60"/>
        <v>0</v>
      </c>
      <c r="AJ131" s="68">
        <f t="shared" si="61"/>
        <v>0</v>
      </c>
    </row>
    <row r="132" spans="1:36" s="72" customFormat="1" ht="37.5">
      <c r="A132" s="69" t="s">
        <v>28</v>
      </c>
      <c r="B132" s="70">
        <f>B140+B147+B154</f>
        <v>341.25</v>
      </c>
      <c r="C132" s="70">
        <f>C140+C147+C154</f>
        <v>0</v>
      </c>
      <c r="D132" s="70">
        <f>D140+D147+D154</f>
        <v>0</v>
      </c>
      <c r="E132" s="70">
        <f>E140+E147+E154</f>
        <v>0</v>
      </c>
      <c r="F132" s="70">
        <f t="shared" si="81"/>
        <v>0</v>
      </c>
      <c r="G132" s="70">
        <f t="shared" si="82"/>
        <v>0</v>
      </c>
      <c r="H132" s="70">
        <f aca="true" t="shared" si="86" ref="H132:AE132">H140+H147+H154</f>
        <v>0</v>
      </c>
      <c r="I132" s="70">
        <f t="shared" si="86"/>
        <v>0</v>
      </c>
      <c r="J132" s="70">
        <f t="shared" si="86"/>
        <v>0</v>
      </c>
      <c r="K132" s="70">
        <f t="shared" si="86"/>
        <v>0</v>
      </c>
      <c r="L132" s="70">
        <f t="shared" si="86"/>
        <v>0</v>
      </c>
      <c r="M132" s="70">
        <f t="shared" si="86"/>
        <v>0</v>
      </c>
      <c r="N132" s="70">
        <f t="shared" si="86"/>
        <v>0</v>
      </c>
      <c r="O132" s="70">
        <f t="shared" si="86"/>
        <v>0</v>
      </c>
      <c r="P132" s="70">
        <f t="shared" si="86"/>
        <v>0</v>
      </c>
      <c r="Q132" s="70">
        <f t="shared" si="86"/>
        <v>0</v>
      </c>
      <c r="R132" s="70">
        <f t="shared" si="86"/>
        <v>0</v>
      </c>
      <c r="S132" s="70">
        <f t="shared" si="86"/>
        <v>0</v>
      </c>
      <c r="T132" s="70">
        <f t="shared" si="86"/>
        <v>0</v>
      </c>
      <c r="U132" s="70">
        <f t="shared" si="86"/>
        <v>0</v>
      </c>
      <c r="V132" s="70">
        <f t="shared" si="86"/>
        <v>0</v>
      </c>
      <c r="W132" s="70">
        <f t="shared" si="86"/>
        <v>0</v>
      </c>
      <c r="X132" s="70">
        <f t="shared" si="86"/>
        <v>0</v>
      </c>
      <c r="Y132" s="70">
        <f t="shared" si="86"/>
        <v>0</v>
      </c>
      <c r="Z132" s="70">
        <f t="shared" si="86"/>
        <v>78.75</v>
      </c>
      <c r="AA132" s="70">
        <f t="shared" si="86"/>
        <v>0</v>
      </c>
      <c r="AB132" s="70">
        <f t="shared" si="86"/>
        <v>218.75</v>
      </c>
      <c r="AC132" s="70">
        <f t="shared" si="86"/>
        <v>0</v>
      </c>
      <c r="AD132" s="70">
        <f t="shared" si="86"/>
        <v>43.75</v>
      </c>
      <c r="AE132" s="70">
        <f t="shared" si="86"/>
        <v>0</v>
      </c>
      <c r="AF132" s="70"/>
      <c r="AG132" s="68">
        <f t="shared" si="58"/>
        <v>341.25</v>
      </c>
      <c r="AH132" s="68">
        <f>H132+J132+L132+N132+P132</f>
        <v>0</v>
      </c>
      <c r="AI132" s="68">
        <f t="shared" si="60"/>
        <v>0</v>
      </c>
      <c r="AJ132" s="71">
        <f t="shared" si="61"/>
        <v>0</v>
      </c>
    </row>
    <row r="133" spans="1:36" s="31" customFormat="1" ht="18.75">
      <c r="A133" s="29" t="s">
        <v>16</v>
      </c>
      <c r="B133" s="27">
        <v>0</v>
      </c>
      <c r="C133" s="27">
        <v>0</v>
      </c>
      <c r="D133" s="27">
        <v>0</v>
      </c>
      <c r="E133" s="27">
        <v>0</v>
      </c>
      <c r="F133" s="27">
        <f t="shared" si="81"/>
        <v>0</v>
      </c>
      <c r="G133" s="27">
        <f t="shared" si="82"/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/>
      <c r="AG133" s="68">
        <f t="shared" si="58"/>
        <v>0</v>
      </c>
      <c r="AH133" s="68">
        <f t="shared" si="59"/>
        <v>0</v>
      </c>
      <c r="AI133" s="68">
        <f t="shared" si="60"/>
        <v>0</v>
      </c>
      <c r="AJ133" s="68">
        <f t="shared" si="61"/>
        <v>0</v>
      </c>
    </row>
    <row r="134" spans="1:36" s="11" customFormat="1" ht="56.25">
      <c r="A134" s="40" t="s">
        <v>67</v>
      </c>
      <c r="B134" s="20"/>
      <c r="C134" s="20"/>
      <c r="D134" s="20"/>
      <c r="E134" s="20"/>
      <c r="F134" s="20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58"/>
      <c r="AF134" s="81"/>
      <c r="AG134" s="68">
        <f t="shared" si="58"/>
        <v>0</v>
      </c>
      <c r="AH134" s="68">
        <f t="shared" si="59"/>
        <v>0</v>
      </c>
      <c r="AI134" s="68">
        <f t="shared" si="60"/>
        <v>0</v>
      </c>
      <c r="AJ134" s="68">
        <f t="shared" si="61"/>
        <v>0</v>
      </c>
    </row>
    <row r="135" spans="1:36" ht="18.75">
      <c r="A135" s="41" t="s">
        <v>17</v>
      </c>
      <c r="B135" s="23">
        <f>B137+B136</f>
        <v>0</v>
      </c>
      <c r="C135" s="23">
        <f>C137+C136</f>
        <v>0</v>
      </c>
      <c r="D135" s="23">
        <f>D137+D136</f>
        <v>0</v>
      </c>
      <c r="E135" s="23">
        <f>E137+E136</f>
        <v>0</v>
      </c>
      <c r="F135" s="23">
        <f aca="true" t="shared" si="87" ref="F135:F140">_xlfn.IFERROR(E135/B135*100,0)</f>
        <v>0</v>
      </c>
      <c r="G135" s="23">
        <f aca="true" t="shared" si="88" ref="G135:G140">_xlfn.IFERROR(E135/C135*100,0)</f>
        <v>0</v>
      </c>
      <c r="H135" s="23">
        <f>H137+H136</f>
        <v>0</v>
      </c>
      <c r="I135" s="23">
        <f>I137+I136</f>
        <v>0</v>
      </c>
      <c r="J135" s="23">
        <f>J137+J136</f>
        <v>0</v>
      </c>
      <c r="K135" s="23">
        <f aca="true" t="shared" si="89" ref="K135:AE135">K137+K136</f>
        <v>0</v>
      </c>
      <c r="L135" s="23">
        <f t="shared" si="89"/>
        <v>0</v>
      </c>
      <c r="M135" s="23">
        <f t="shared" si="89"/>
        <v>0</v>
      </c>
      <c r="N135" s="23">
        <f t="shared" si="89"/>
        <v>0</v>
      </c>
      <c r="O135" s="23">
        <f t="shared" si="89"/>
        <v>0</v>
      </c>
      <c r="P135" s="23">
        <f t="shared" si="89"/>
        <v>0</v>
      </c>
      <c r="Q135" s="23">
        <f t="shared" si="89"/>
        <v>0</v>
      </c>
      <c r="R135" s="23">
        <f t="shared" si="89"/>
        <v>0</v>
      </c>
      <c r="S135" s="23">
        <f t="shared" si="89"/>
        <v>0</v>
      </c>
      <c r="T135" s="23">
        <f t="shared" si="89"/>
        <v>0</v>
      </c>
      <c r="U135" s="23">
        <f t="shared" si="89"/>
        <v>0</v>
      </c>
      <c r="V135" s="23">
        <f t="shared" si="89"/>
        <v>0</v>
      </c>
      <c r="W135" s="23">
        <f t="shared" si="89"/>
        <v>0</v>
      </c>
      <c r="X135" s="23">
        <f t="shared" si="89"/>
        <v>0</v>
      </c>
      <c r="Y135" s="23">
        <f t="shared" si="89"/>
        <v>0</v>
      </c>
      <c r="Z135" s="23">
        <f t="shared" si="89"/>
        <v>0</v>
      </c>
      <c r="AA135" s="23">
        <f t="shared" si="89"/>
        <v>0</v>
      </c>
      <c r="AB135" s="23">
        <f t="shared" si="89"/>
        <v>0</v>
      </c>
      <c r="AC135" s="23">
        <f t="shared" si="89"/>
        <v>0</v>
      </c>
      <c r="AD135" s="23">
        <f t="shared" si="89"/>
        <v>0</v>
      </c>
      <c r="AE135" s="23">
        <f t="shared" si="89"/>
        <v>0</v>
      </c>
      <c r="AF135" s="82"/>
      <c r="AG135" s="68">
        <f t="shared" si="58"/>
        <v>0</v>
      </c>
      <c r="AH135" s="68">
        <f t="shared" si="59"/>
        <v>0</v>
      </c>
      <c r="AI135" s="68">
        <f t="shared" si="60"/>
        <v>0</v>
      </c>
      <c r="AJ135" s="68">
        <f t="shared" si="61"/>
        <v>0</v>
      </c>
    </row>
    <row r="136" spans="1:36" s="57" customFormat="1" ht="47.25" customHeight="1">
      <c r="A136" s="40" t="s">
        <v>27</v>
      </c>
      <c r="B136" s="21">
        <f>H136+J136+L136+N136+P136+R136+T136+V136+X136+Z136+AB136+AD136</f>
        <v>0</v>
      </c>
      <c r="C136" s="21">
        <f>H136+J136+L136+N136+P136</f>
        <v>0</v>
      </c>
      <c r="D136" s="21">
        <f>E136</f>
        <v>0</v>
      </c>
      <c r="E136" s="21">
        <f>I136+K136+M136+O136+Q136+S136+U136+W136+Y136++AA136+AC136+AE136</f>
        <v>0</v>
      </c>
      <c r="F136" s="21">
        <f t="shared" si="87"/>
        <v>0</v>
      </c>
      <c r="G136" s="21">
        <f t="shared" si="88"/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82"/>
      <c r="AG136" s="68">
        <f aca="true" t="shared" si="90" ref="AG136:AG199">H136+J136+L136+N136+P136+R136+T136+V136+X136+Z136+AB136+AD136</f>
        <v>0</v>
      </c>
      <c r="AH136" s="68">
        <f aca="true" t="shared" si="91" ref="AH136:AH199">H136+J136+L136+N136+P136</f>
        <v>0</v>
      </c>
      <c r="AI136" s="68">
        <f aca="true" t="shared" si="92" ref="AI136:AI199">I136+K136+M136+O136+Q136+S136+U136+W136+Y136+AA136+AC136+AE136</f>
        <v>0</v>
      </c>
      <c r="AJ136" s="68">
        <f t="shared" si="61"/>
        <v>0</v>
      </c>
    </row>
    <row r="137" spans="1:36" s="11" customFormat="1" ht="18.75">
      <c r="A137" s="2" t="s">
        <v>14</v>
      </c>
      <c r="B137" s="21">
        <f>H137+J137+L137+N137+P137+R137+T137+V137+X137+Z137+AB137+AD137</f>
        <v>0</v>
      </c>
      <c r="C137" s="21">
        <f>H137+J137+L137+N137</f>
        <v>0</v>
      </c>
      <c r="D137" s="21">
        <f>E137</f>
        <v>0</v>
      </c>
      <c r="E137" s="21">
        <f>I137+K137+M137+O137+Q137+S137+U137+W137+Y137++AA137+AC137+AE137</f>
        <v>0</v>
      </c>
      <c r="F137" s="21">
        <f t="shared" si="87"/>
        <v>0</v>
      </c>
      <c r="G137" s="21">
        <f t="shared" si="88"/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81"/>
      <c r="AG137" s="68">
        <f t="shared" si="90"/>
        <v>0</v>
      </c>
      <c r="AH137" s="68">
        <f t="shared" si="91"/>
        <v>0</v>
      </c>
      <c r="AI137" s="68">
        <f t="shared" si="92"/>
        <v>0</v>
      </c>
      <c r="AJ137" s="68">
        <f t="shared" si="61"/>
        <v>0</v>
      </c>
    </row>
    <row r="138" spans="1:36" s="11" customFormat="1" ht="18.75" hidden="1">
      <c r="A138" s="2" t="s">
        <v>15</v>
      </c>
      <c r="B138" s="21">
        <f>H138+J138+L138+N138+P138+R138+T138+V138+X138+Z138+AB138+AD138</f>
        <v>0</v>
      </c>
      <c r="C138" s="21">
        <f>H138+J138+L138+N138</f>
        <v>0</v>
      </c>
      <c r="D138" s="21">
        <f>E138</f>
        <v>0</v>
      </c>
      <c r="E138" s="21">
        <f>I138+K138+M138+O138+Q138+S138+U138+W138+Y138++AA138+AC138+AE138</f>
        <v>0</v>
      </c>
      <c r="F138" s="21">
        <f t="shared" si="87"/>
        <v>0</v>
      </c>
      <c r="G138" s="21">
        <f t="shared" si="88"/>
        <v>0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81"/>
      <c r="AG138" s="68">
        <f t="shared" si="90"/>
        <v>0</v>
      </c>
      <c r="AH138" s="68">
        <f t="shared" si="91"/>
        <v>0</v>
      </c>
      <c r="AI138" s="68">
        <f t="shared" si="92"/>
        <v>0</v>
      </c>
      <c r="AJ138" s="68">
        <f t="shared" si="61"/>
        <v>0</v>
      </c>
    </row>
    <row r="139" spans="1:36" s="11" customFormat="1" ht="18.75" hidden="1">
      <c r="A139" s="2" t="s">
        <v>16</v>
      </c>
      <c r="B139" s="21">
        <f>H139+J139+L139+N139+P139+R139+T139+V139+X139+Z139+AB139+AD139</f>
        <v>0</v>
      </c>
      <c r="C139" s="21">
        <f>H139+J139+L139+N139</f>
        <v>0</v>
      </c>
      <c r="D139" s="21">
        <f>E139</f>
        <v>0</v>
      </c>
      <c r="E139" s="21">
        <f>I139+K139+M139+O139+Q139+S139+U139+W139+Y139++AA139+AC139+AE139</f>
        <v>0</v>
      </c>
      <c r="F139" s="21">
        <f t="shared" si="87"/>
        <v>0</v>
      </c>
      <c r="G139" s="21">
        <f t="shared" si="88"/>
        <v>0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81"/>
      <c r="AG139" s="68">
        <f t="shared" si="90"/>
        <v>0</v>
      </c>
      <c r="AH139" s="68">
        <f t="shared" si="91"/>
        <v>0</v>
      </c>
      <c r="AI139" s="68">
        <f t="shared" si="92"/>
        <v>0</v>
      </c>
      <c r="AJ139" s="68">
        <f t="shared" si="61"/>
        <v>0</v>
      </c>
    </row>
    <row r="140" spans="1:36" s="42" customFormat="1" ht="37.5">
      <c r="A140" s="43" t="s">
        <v>28</v>
      </c>
      <c r="B140" s="46">
        <f>H140+J140+L140+N140+P140+R140+T140+V140+X140+Z140+AB140+AD140</f>
        <v>218.75</v>
      </c>
      <c r="C140" s="46">
        <f>H140+J140+L140+N140+P140</f>
        <v>0</v>
      </c>
      <c r="D140" s="46">
        <f>E140</f>
        <v>0</v>
      </c>
      <c r="E140" s="46">
        <f>I140+K140+M140+O140+Q140+S140+U140+W140+Y140++AA140+AC140+AE140</f>
        <v>0</v>
      </c>
      <c r="F140" s="46">
        <f t="shared" si="87"/>
        <v>0</v>
      </c>
      <c r="G140" s="46">
        <f t="shared" si="88"/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218.75</v>
      </c>
      <c r="AC140" s="47">
        <v>0</v>
      </c>
      <c r="AD140" s="47">
        <v>0</v>
      </c>
      <c r="AE140" s="47">
        <v>0</v>
      </c>
      <c r="AF140" s="85"/>
      <c r="AG140" s="68">
        <f t="shared" si="90"/>
        <v>218.75</v>
      </c>
      <c r="AH140" s="68">
        <f t="shared" si="91"/>
        <v>0</v>
      </c>
      <c r="AI140" s="68">
        <f t="shared" si="92"/>
        <v>0</v>
      </c>
      <c r="AJ140" s="68">
        <f t="shared" si="61"/>
        <v>0</v>
      </c>
    </row>
    <row r="141" spans="1:36" s="11" customFormat="1" ht="56.25">
      <c r="A141" s="40" t="s">
        <v>68</v>
      </c>
      <c r="B141" s="20"/>
      <c r="C141" s="20"/>
      <c r="D141" s="20"/>
      <c r="E141" s="20"/>
      <c r="F141" s="20"/>
      <c r="G141" s="20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58"/>
      <c r="AF141" s="81"/>
      <c r="AG141" s="68">
        <f t="shared" si="90"/>
        <v>0</v>
      </c>
      <c r="AH141" s="68">
        <f t="shared" si="91"/>
        <v>0</v>
      </c>
      <c r="AI141" s="68">
        <f t="shared" si="92"/>
        <v>0</v>
      </c>
      <c r="AJ141" s="68">
        <f t="shared" si="61"/>
        <v>0</v>
      </c>
    </row>
    <row r="142" spans="1:36" s="56" customFormat="1" ht="18.75">
      <c r="A142" s="41" t="s">
        <v>17</v>
      </c>
      <c r="B142" s="23">
        <f>B144+B143</f>
        <v>175</v>
      </c>
      <c r="C142" s="23">
        <f>C144+C143</f>
        <v>0</v>
      </c>
      <c r="D142" s="23">
        <f>D144+D143</f>
        <v>0</v>
      </c>
      <c r="E142" s="23">
        <f>E144+E143</f>
        <v>0</v>
      </c>
      <c r="F142" s="23">
        <f aca="true" t="shared" si="93" ref="F142:F147">_xlfn.IFERROR(E142/B142*100,0)</f>
        <v>0</v>
      </c>
      <c r="G142" s="23">
        <f aca="true" t="shared" si="94" ref="G142:G147">_xlfn.IFERROR(E142/C142*100,0)</f>
        <v>0</v>
      </c>
      <c r="H142" s="23">
        <f>H144+H143</f>
        <v>0</v>
      </c>
      <c r="I142" s="23">
        <f aca="true" t="shared" si="95" ref="I142:AE142">I144+I143</f>
        <v>0</v>
      </c>
      <c r="J142" s="23">
        <f t="shared" si="95"/>
        <v>0</v>
      </c>
      <c r="K142" s="23">
        <f t="shared" si="95"/>
        <v>0</v>
      </c>
      <c r="L142" s="23">
        <f t="shared" si="95"/>
        <v>0</v>
      </c>
      <c r="M142" s="23">
        <f t="shared" si="95"/>
        <v>0</v>
      </c>
      <c r="N142" s="23">
        <f t="shared" si="95"/>
        <v>0</v>
      </c>
      <c r="O142" s="23">
        <f t="shared" si="95"/>
        <v>0</v>
      </c>
      <c r="P142" s="23">
        <f t="shared" si="95"/>
        <v>0</v>
      </c>
      <c r="Q142" s="23">
        <f t="shared" si="95"/>
        <v>0</v>
      </c>
      <c r="R142" s="23">
        <f t="shared" si="95"/>
        <v>0</v>
      </c>
      <c r="S142" s="23">
        <f t="shared" si="95"/>
        <v>0</v>
      </c>
      <c r="T142" s="23">
        <f t="shared" si="95"/>
        <v>0</v>
      </c>
      <c r="U142" s="23">
        <f t="shared" si="95"/>
        <v>0</v>
      </c>
      <c r="V142" s="23">
        <f t="shared" si="95"/>
        <v>0</v>
      </c>
      <c r="W142" s="23">
        <f t="shared" si="95"/>
        <v>0</v>
      </c>
      <c r="X142" s="23">
        <f t="shared" si="95"/>
        <v>0</v>
      </c>
      <c r="Y142" s="23">
        <f t="shared" si="95"/>
        <v>0</v>
      </c>
      <c r="Z142" s="23">
        <f t="shared" si="95"/>
        <v>175</v>
      </c>
      <c r="AA142" s="23">
        <f t="shared" si="95"/>
        <v>0</v>
      </c>
      <c r="AB142" s="23">
        <f t="shared" si="95"/>
        <v>0</v>
      </c>
      <c r="AC142" s="23">
        <f t="shared" si="95"/>
        <v>0</v>
      </c>
      <c r="AD142" s="23">
        <f t="shared" si="95"/>
        <v>0</v>
      </c>
      <c r="AE142" s="23">
        <f t="shared" si="95"/>
        <v>0</v>
      </c>
      <c r="AF142" s="81"/>
      <c r="AG142" s="68">
        <f t="shared" si="90"/>
        <v>175</v>
      </c>
      <c r="AH142" s="68">
        <f t="shared" si="91"/>
        <v>0</v>
      </c>
      <c r="AI142" s="68">
        <f t="shared" si="92"/>
        <v>0</v>
      </c>
      <c r="AJ142" s="68">
        <f t="shared" si="61"/>
        <v>0</v>
      </c>
    </row>
    <row r="143" spans="1:36" s="57" customFormat="1" ht="43.5" customHeight="1">
      <c r="A143" s="40" t="s">
        <v>27</v>
      </c>
      <c r="B143" s="21">
        <f>H143+J143+L143+N143+P143+R143+T143+V143+X143+Z143+AB143+AD143</f>
        <v>140</v>
      </c>
      <c r="C143" s="21">
        <f>H143+J143+L143+N143+P143</f>
        <v>0</v>
      </c>
      <c r="D143" s="21">
        <v>0</v>
      </c>
      <c r="E143" s="21">
        <f>I143+K143+M143+O143+Q143+S143+U143+W143+Y143++AA143+AC143+AE143</f>
        <v>0</v>
      </c>
      <c r="F143" s="21">
        <f t="shared" si="93"/>
        <v>0</v>
      </c>
      <c r="G143" s="21">
        <f t="shared" si="94"/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140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82"/>
      <c r="AG143" s="68">
        <f t="shared" si="90"/>
        <v>140</v>
      </c>
      <c r="AH143" s="68">
        <f t="shared" si="91"/>
        <v>0</v>
      </c>
      <c r="AI143" s="68">
        <f t="shared" si="92"/>
        <v>0</v>
      </c>
      <c r="AJ143" s="68">
        <f t="shared" si="61"/>
        <v>0</v>
      </c>
    </row>
    <row r="144" spans="1:36" s="57" customFormat="1" ht="18.75">
      <c r="A144" s="2" t="s">
        <v>14</v>
      </c>
      <c r="B144" s="21">
        <f>H144+J144+L144+N144+P144+R144+T144+V144+X144+Z144+AB144+AD144</f>
        <v>35</v>
      </c>
      <c r="C144" s="21">
        <f>H144+J144+L144+N144+P144</f>
        <v>0</v>
      </c>
      <c r="D144" s="21">
        <v>0</v>
      </c>
      <c r="E144" s="21">
        <f>I144+K144+M144+O144+Q144+S144+U144+W144+Y144++AA144+AC144+AE144</f>
        <v>0</v>
      </c>
      <c r="F144" s="21">
        <f t="shared" si="93"/>
        <v>0</v>
      </c>
      <c r="G144" s="21">
        <f t="shared" si="94"/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35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82"/>
      <c r="AG144" s="68">
        <f t="shared" si="90"/>
        <v>35</v>
      </c>
      <c r="AH144" s="68">
        <f t="shared" si="91"/>
        <v>0</v>
      </c>
      <c r="AI144" s="68">
        <f t="shared" si="92"/>
        <v>0</v>
      </c>
      <c r="AJ144" s="68">
        <f t="shared" si="61"/>
        <v>0</v>
      </c>
    </row>
    <row r="145" spans="1:36" s="57" customFormat="1" ht="18.75" hidden="1">
      <c r="A145" s="2" t="s">
        <v>15</v>
      </c>
      <c r="B145" s="21">
        <f>H145+J145+L145+N145+P145+R145+T145+V145+X145+Z145+AB145+AD145</f>
        <v>0</v>
      </c>
      <c r="C145" s="21">
        <f>H145+J145+L145+N145</f>
        <v>0</v>
      </c>
      <c r="D145" s="21">
        <f>E145</f>
        <v>0</v>
      </c>
      <c r="E145" s="21">
        <f>I145+K145+M145+O145+Q145+S145+U145+W145+Y145++AA145+AC145+AE145</f>
        <v>0</v>
      </c>
      <c r="F145" s="21">
        <f t="shared" si="93"/>
        <v>0</v>
      </c>
      <c r="G145" s="21">
        <f t="shared" si="94"/>
        <v>0</v>
      </c>
      <c r="H145" s="39">
        <v>0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82"/>
      <c r="AG145" s="68">
        <f t="shared" si="90"/>
        <v>0</v>
      </c>
      <c r="AH145" s="68">
        <f t="shared" si="91"/>
        <v>0</v>
      </c>
      <c r="AI145" s="68">
        <f t="shared" si="92"/>
        <v>0</v>
      </c>
      <c r="AJ145" s="68">
        <f t="shared" si="61"/>
        <v>0</v>
      </c>
    </row>
    <row r="146" spans="1:36" s="57" customFormat="1" ht="18.75" hidden="1">
      <c r="A146" s="2" t="s">
        <v>16</v>
      </c>
      <c r="B146" s="21">
        <f>H146+J146+L146+N146+P146+R146+T146+V146+X146+Z146+AB146+AD146</f>
        <v>0</v>
      </c>
      <c r="C146" s="21">
        <f>H146+J146+L146+N146</f>
        <v>0</v>
      </c>
      <c r="D146" s="21">
        <f>E146</f>
        <v>0</v>
      </c>
      <c r="E146" s="21">
        <f>I146+K146+M146+O146+Q146+S146+U146+W146+Y146++AA146+AC146+AE146</f>
        <v>0</v>
      </c>
      <c r="F146" s="21">
        <f t="shared" si="93"/>
        <v>0</v>
      </c>
      <c r="G146" s="21">
        <f t="shared" si="94"/>
        <v>0</v>
      </c>
      <c r="H146" s="39">
        <v>0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82"/>
      <c r="AG146" s="68">
        <f t="shared" si="90"/>
        <v>0</v>
      </c>
      <c r="AH146" s="68">
        <f t="shared" si="91"/>
        <v>0</v>
      </c>
      <c r="AI146" s="68">
        <f t="shared" si="92"/>
        <v>0</v>
      </c>
      <c r="AJ146" s="68">
        <f t="shared" si="61"/>
        <v>0</v>
      </c>
    </row>
    <row r="147" spans="1:36" s="60" customFormat="1" ht="37.5">
      <c r="A147" s="43" t="s">
        <v>28</v>
      </c>
      <c r="B147" s="46">
        <f>H147+J147+L147+N147+P147+R147+T147+V147+X147+Z147+AB147+AD147</f>
        <v>35</v>
      </c>
      <c r="C147" s="46">
        <f>H147+J147+L147+N147+P147</f>
        <v>0</v>
      </c>
      <c r="D147" s="46">
        <f>E147</f>
        <v>0</v>
      </c>
      <c r="E147" s="46">
        <f>I147+K147+M147+O147+Q147+S147+U147+W147+Y147++AA147+AC147+AE147</f>
        <v>0</v>
      </c>
      <c r="F147" s="46">
        <f t="shared" si="93"/>
        <v>0</v>
      </c>
      <c r="G147" s="46">
        <f t="shared" si="94"/>
        <v>0</v>
      </c>
      <c r="H147" s="46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35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84"/>
      <c r="AG147" s="68">
        <f t="shared" si="90"/>
        <v>35</v>
      </c>
      <c r="AH147" s="68">
        <f t="shared" si="91"/>
        <v>0</v>
      </c>
      <c r="AI147" s="68">
        <f t="shared" si="92"/>
        <v>0</v>
      </c>
      <c r="AJ147" s="68">
        <f t="shared" si="61"/>
        <v>0</v>
      </c>
    </row>
    <row r="148" spans="1:36" s="57" customFormat="1" ht="75">
      <c r="A148" s="40" t="s">
        <v>69</v>
      </c>
      <c r="B148" s="20"/>
      <c r="C148" s="20"/>
      <c r="D148" s="20"/>
      <c r="E148" s="20"/>
      <c r="F148" s="20"/>
      <c r="G148" s="20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59"/>
      <c r="AF148" s="82"/>
      <c r="AG148" s="68">
        <f t="shared" si="90"/>
        <v>0</v>
      </c>
      <c r="AH148" s="68">
        <f t="shared" si="91"/>
        <v>0</v>
      </c>
      <c r="AI148" s="68">
        <f t="shared" si="92"/>
        <v>0</v>
      </c>
      <c r="AJ148" s="68">
        <f t="shared" si="61"/>
        <v>0</v>
      </c>
    </row>
    <row r="149" spans="1:36" s="56" customFormat="1" ht="18.75">
      <c r="A149" s="41" t="s">
        <v>17</v>
      </c>
      <c r="B149" s="23">
        <f>B151+B150</f>
        <v>437.5</v>
      </c>
      <c r="C149" s="23">
        <f>C151+C150</f>
        <v>0</v>
      </c>
      <c r="D149" s="23">
        <f>D151+D150</f>
        <v>0</v>
      </c>
      <c r="E149" s="23">
        <f>E151+E150</f>
        <v>0</v>
      </c>
      <c r="F149" s="23">
        <f aca="true" t="shared" si="96" ref="F149:F154">_xlfn.IFERROR(E149/B149*100,0)</f>
        <v>0</v>
      </c>
      <c r="G149" s="23">
        <f aca="true" t="shared" si="97" ref="G149:G154">_xlfn.IFERROR(E149/C149*100,0)</f>
        <v>0</v>
      </c>
      <c r="H149" s="23">
        <f>H151+H150</f>
        <v>0</v>
      </c>
      <c r="I149" s="23">
        <f aca="true" t="shared" si="98" ref="I149:AE149">I151+I150</f>
        <v>0</v>
      </c>
      <c r="J149" s="23">
        <f t="shared" si="98"/>
        <v>0</v>
      </c>
      <c r="K149" s="23">
        <f t="shared" si="98"/>
        <v>0</v>
      </c>
      <c r="L149" s="23">
        <f t="shared" si="98"/>
        <v>0</v>
      </c>
      <c r="M149" s="23">
        <f t="shared" si="98"/>
        <v>0</v>
      </c>
      <c r="N149" s="23">
        <f t="shared" si="98"/>
        <v>0</v>
      </c>
      <c r="O149" s="23">
        <f t="shared" si="98"/>
        <v>0</v>
      </c>
      <c r="P149" s="23">
        <f t="shared" si="98"/>
        <v>0</v>
      </c>
      <c r="Q149" s="23">
        <f t="shared" si="98"/>
        <v>0</v>
      </c>
      <c r="R149" s="23">
        <f t="shared" si="98"/>
        <v>0</v>
      </c>
      <c r="S149" s="23">
        <f t="shared" si="98"/>
        <v>0</v>
      </c>
      <c r="T149" s="23">
        <f t="shared" si="98"/>
        <v>0</v>
      </c>
      <c r="U149" s="23">
        <f t="shared" si="98"/>
        <v>0</v>
      </c>
      <c r="V149" s="23">
        <f t="shared" si="98"/>
        <v>0</v>
      </c>
      <c r="W149" s="23">
        <f t="shared" si="98"/>
        <v>0</v>
      </c>
      <c r="X149" s="23">
        <f t="shared" si="98"/>
        <v>0</v>
      </c>
      <c r="Y149" s="23">
        <f t="shared" si="98"/>
        <v>0</v>
      </c>
      <c r="Z149" s="23">
        <f t="shared" si="98"/>
        <v>218.75</v>
      </c>
      <c r="AA149" s="23">
        <f t="shared" si="98"/>
        <v>0</v>
      </c>
      <c r="AB149" s="23">
        <f t="shared" si="98"/>
        <v>0</v>
      </c>
      <c r="AC149" s="23">
        <f t="shared" si="98"/>
        <v>0</v>
      </c>
      <c r="AD149" s="23">
        <f>AD151+AD150</f>
        <v>218.75</v>
      </c>
      <c r="AE149" s="23">
        <f t="shared" si="98"/>
        <v>0</v>
      </c>
      <c r="AF149" s="81"/>
      <c r="AG149" s="68">
        <f t="shared" si="90"/>
        <v>437.5</v>
      </c>
      <c r="AH149" s="68">
        <f t="shared" si="91"/>
        <v>0</v>
      </c>
      <c r="AI149" s="68">
        <f t="shared" si="92"/>
        <v>0</v>
      </c>
      <c r="AJ149" s="68">
        <f t="shared" si="61"/>
        <v>0</v>
      </c>
    </row>
    <row r="150" spans="1:36" s="57" customFormat="1" ht="48.75" customHeight="1">
      <c r="A150" s="40" t="s">
        <v>27</v>
      </c>
      <c r="B150" s="21">
        <f>H150+J150+L150+N150+P150+R150+T150+V150+X150+Z150+AB150+AD150</f>
        <v>350</v>
      </c>
      <c r="C150" s="21">
        <f>H150+J150+L150+N150+P150</f>
        <v>0</v>
      </c>
      <c r="D150" s="21">
        <f>E150</f>
        <v>0</v>
      </c>
      <c r="E150" s="21">
        <f>I150+K150+M150+O150+Q150+S150+U150+W150+Y150+AA150+AC150+AE150</f>
        <v>0</v>
      </c>
      <c r="F150" s="21">
        <f t="shared" si="96"/>
        <v>0</v>
      </c>
      <c r="G150" s="21">
        <f t="shared" si="97"/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175</v>
      </c>
      <c r="AA150" s="39">
        <v>0</v>
      </c>
      <c r="AB150" s="39">
        <v>0</v>
      </c>
      <c r="AC150" s="39">
        <v>0</v>
      </c>
      <c r="AD150" s="39">
        <v>175</v>
      </c>
      <c r="AE150" s="39">
        <v>0</v>
      </c>
      <c r="AF150" s="82"/>
      <c r="AG150" s="68">
        <f t="shared" si="90"/>
        <v>350</v>
      </c>
      <c r="AH150" s="68">
        <f t="shared" si="91"/>
        <v>0</v>
      </c>
      <c r="AI150" s="68">
        <f t="shared" si="92"/>
        <v>0</v>
      </c>
      <c r="AJ150" s="68">
        <f t="shared" si="61"/>
        <v>0</v>
      </c>
    </row>
    <row r="151" spans="1:36" s="57" customFormat="1" ht="18.75">
      <c r="A151" s="2" t="s">
        <v>14</v>
      </c>
      <c r="B151" s="21">
        <f>H151+J151+L151+N151+P151+R151+T151+V151+X151+Z151+AB151+AD151</f>
        <v>87.5</v>
      </c>
      <c r="C151" s="21">
        <f>H151+J151+L151+N151+P151</f>
        <v>0</v>
      </c>
      <c r="D151" s="21">
        <f>E151</f>
        <v>0</v>
      </c>
      <c r="E151" s="21">
        <f>I151+K151+M151+O151+Q151+S151+U151+W151+Y151+AA151+AC151+AE151</f>
        <v>0</v>
      </c>
      <c r="F151" s="21">
        <f t="shared" si="96"/>
        <v>0</v>
      </c>
      <c r="G151" s="21">
        <f t="shared" si="97"/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43.75</v>
      </c>
      <c r="AA151" s="39">
        <v>0</v>
      </c>
      <c r="AB151" s="39">
        <v>0</v>
      </c>
      <c r="AC151" s="39">
        <v>0</v>
      </c>
      <c r="AD151" s="39">
        <v>43.75</v>
      </c>
      <c r="AE151" s="39">
        <v>0</v>
      </c>
      <c r="AF151" s="82"/>
      <c r="AG151" s="68">
        <f t="shared" si="90"/>
        <v>87.5</v>
      </c>
      <c r="AH151" s="68">
        <f t="shared" si="91"/>
        <v>0</v>
      </c>
      <c r="AI151" s="68">
        <f t="shared" si="92"/>
        <v>0</v>
      </c>
      <c r="AJ151" s="68">
        <f t="shared" si="61"/>
        <v>0</v>
      </c>
    </row>
    <row r="152" spans="1:36" s="57" customFormat="1" ht="18.75" hidden="1">
      <c r="A152" s="2" t="s">
        <v>15</v>
      </c>
      <c r="B152" s="21">
        <f>H152+J152+L152+N152+P152+R152+T152+V152+X152+Z152+AB152+AD152</f>
        <v>0</v>
      </c>
      <c r="C152" s="21">
        <f>H152+J152+L152+N152+P152</f>
        <v>0</v>
      </c>
      <c r="D152" s="21">
        <f>E152</f>
        <v>0</v>
      </c>
      <c r="E152" s="21">
        <f>I152+K152+M152+O152+Q152+S152+U152+W152+Y152+AA152+AC152+AE152</f>
        <v>0</v>
      </c>
      <c r="F152" s="21">
        <f t="shared" si="96"/>
        <v>0</v>
      </c>
      <c r="G152" s="21">
        <f t="shared" si="97"/>
        <v>0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82"/>
      <c r="AG152" s="68">
        <f t="shared" si="90"/>
        <v>0</v>
      </c>
      <c r="AH152" s="68">
        <f t="shared" si="91"/>
        <v>0</v>
      </c>
      <c r="AI152" s="68">
        <f t="shared" si="92"/>
        <v>0</v>
      </c>
      <c r="AJ152" s="68">
        <f t="shared" si="61"/>
        <v>0</v>
      </c>
    </row>
    <row r="153" spans="1:36" s="57" customFormat="1" ht="18.75" hidden="1">
      <c r="A153" s="2" t="s">
        <v>16</v>
      </c>
      <c r="B153" s="21">
        <f>H153+J153+L153+N153+P153+R153+T153+V153+X153+Z153+AB153+AD153</f>
        <v>0</v>
      </c>
      <c r="C153" s="21">
        <f>H153+J153+L153+N153+P153</f>
        <v>0</v>
      </c>
      <c r="D153" s="21">
        <f>E153</f>
        <v>0</v>
      </c>
      <c r="E153" s="21">
        <f>I153+K153+M153+O153+Q153+S153+U153+W153+Y153+AA153+AC153+AE153</f>
        <v>0</v>
      </c>
      <c r="F153" s="21">
        <f t="shared" si="96"/>
        <v>0</v>
      </c>
      <c r="G153" s="21">
        <f t="shared" si="97"/>
        <v>0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82"/>
      <c r="AG153" s="68">
        <f t="shared" si="90"/>
        <v>0</v>
      </c>
      <c r="AH153" s="68">
        <f t="shared" si="91"/>
        <v>0</v>
      </c>
      <c r="AI153" s="68">
        <f t="shared" si="92"/>
        <v>0</v>
      </c>
      <c r="AJ153" s="68">
        <f t="shared" si="61"/>
        <v>0</v>
      </c>
    </row>
    <row r="154" spans="1:36" s="57" customFormat="1" ht="37.5">
      <c r="A154" s="43" t="s">
        <v>28</v>
      </c>
      <c r="B154" s="46">
        <f>H154+J154+L154+N154+P154+R154+T154+V154+X154+Z154+AB154+AD154</f>
        <v>87.5</v>
      </c>
      <c r="C154" s="46">
        <f>H154+J154+L154+N154+P154</f>
        <v>0</v>
      </c>
      <c r="D154" s="46">
        <f>E154</f>
        <v>0</v>
      </c>
      <c r="E154" s="46">
        <f>I154+K154+M154+O154+Q154+S154+U154+W154+Y154+AA154+AC154+AE154</f>
        <v>0</v>
      </c>
      <c r="F154" s="46">
        <f t="shared" si="96"/>
        <v>0</v>
      </c>
      <c r="G154" s="46">
        <f t="shared" si="97"/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43.75</v>
      </c>
      <c r="AA154" s="44">
        <v>0</v>
      </c>
      <c r="AB154" s="44">
        <v>0</v>
      </c>
      <c r="AC154" s="44">
        <v>0</v>
      </c>
      <c r="AD154" s="44">
        <v>43.75</v>
      </c>
      <c r="AE154" s="44">
        <v>0</v>
      </c>
      <c r="AF154" s="44"/>
      <c r="AG154" s="68">
        <f t="shared" si="90"/>
        <v>87.5</v>
      </c>
      <c r="AH154" s="68">
        <f t="shared" si="91"/>
        <v>0</v>
      </c>
      <c r="AI154" s="68">
        <f t="shared" si="92"/>
        <v>0</v>
      </c>
      <c r="AJ154" s="68">
        <f t="shared" si="61"/>
        <v>0</v>
      </c>
    </row>
    <row r="155" spans="1:36" s="11" customFormat="1" ht="18.75" hidden="1">
      <c r="A155" s="29" t="s">
        <v>15</v>
      </c>
      <c r="B155" s="20"/>
      <c r="C155" s="20"/>
      <c r="D155" s="20"/>
      <c r="E155" s="20"/>
      <c r="F155" s="20">
        <f>_xlfn.IFERROR(D155/B155*100,0)</f>
        <v>0</v>
      </c>
      <c r="G155" s="20">
        <f>_xlfn.IFERROR(F155/B155*100,0)</f>
        <v>0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58"/>
      <c r="AF155" s="81"/>
      <c r="AG155" s="68">
        <f t="shared" si="90"/>
        <v>0</v>
      </c>
      <c r="AH155" s="68">
        <f t="shared" si="91"/>
        <v>0</v>
      </c>
      <c r="AI155" s="68">
        <f t="shared" si="92"/>
        <v>0</v>
      </c>
      <c r="AJ155" s="68">
        <f aca="true" t="shared" si="99" ref="AJ155:AJ215">E155-C155</f>
        <v>0</v>
      </c>
    </row>
    <row r="156" spans="1:36" s="11" customFormat="1" ht="18.75" hidden="1">
      <c r="A156" s="29" t="s">
        <v>16</v>
      </c>
      <c r="B156" s="20"/>
      <c r="C156" s="20"/>
      <c r="D156" s="20"/>
      <c r="E156" s="20"/>
      <c r="F156" s="20">
        <f>_xlfn.IFERROR(D156/B156*100,0)</f>
        <v>0</v>
      </c>
      <c r="G156" s="20">
        <f>_xlfn.IFERROR(F156/B156*100,0)</f>
        <v>0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58"/>
      <c r="AF156" s="81"/>
      <c r="AG156" s="68">
        <f t="shared" si="90"/>
        <v>0</v>
      </c>
      <c r="AH156" s="68">
        <f t="shared" si="91"/>
        <v>0</v>
      </c>
      <c r="AI156" s="68">
        <f t="shared" si="92"/>
        <v>0</v>
      </c>
      <c r="AJ156" s="68">
        <f t="shared" si="99"/>
        <v>0</v>
      </c>
    </row>
    <row r="157" spans="1:36" s="11" customFormat="1" ht="75">
      <c r="A157" s="45" t="s">
        <v>70</v>
      </c>
      <c r="B157" s="25"/>
      <c r="C157" s="25"/>
      <c r="D157" s="25"/>
      <c r="E157" s="25"/>
      <c r="F157" s="25"/>
      <c r="G157" s="2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68">
        <f t="shared" si="90"/>
        <v>0</v>
      </c>
      <c r="AH157" s="68">
        <f t="shared" si="91"/>
        <v>0</v>
      </c>
      <c r="AI157" s="68">
        <f t="shared" si="92"/>
        <v>0</v>
      </c>
      <c r="AJ157" s="68">
        <f t="shared" si="99"/>
        <v>0</v>
      </c>
    </row>
    <row r="158" spans="1:36" s="30" customFormat="1" ht="18.75">
      <c r="A158" s="28" t="s">
        <v>17</v>
      </c>
      <c r="B158" s="26">
        <f>B159+B160+B161+B163</f>
        <v>96.7</v>
      </c>
      <c r="C158" s="26">
        <f>C159+C160+C161+C163</f>
        <v>3</v>
      </c>
      <c r="D158" s="26">
        <f>D159+D160+D161+D163</f>
        <v>3</v>
      </c>
      <c r="E158" s="26">
        <f>E159+E160+E161+E163</f>
        <v>3</v>
      </c>
      <c r="F158" s="26">
        <f aca="true" t="shared" si="100" ref="F158:F163">_xlfn.IFERROR(E158/B158*100,0)</f>
        <v>3.1023784901758016</v>
      </c>
      <c r="G158" s="26">
        <f aca="true" t="shared" si="101" ref="G158:G163">_xlfn.IFERROR(E158/C158*100,0)</f>
        <v>100</v>
      </c>
      <c r="H158" s="26">
        <f>H159+H160+H161+H163</f>
        <v>0</v>
      </c>
      <c r="I158" s="26">
        <f>I159+I160+I161+I163</f>
        <v>0</v>
      </c>
      <c r="J158" s="26">
        <f aca="true" t="shared" si="102" ref="J158:U158">J159+J160+J161+J163</f>
        <v>3</v>
      </c>
      <c r="K158" s="26">
        <f t="shared" si="102"/>
        <v>3</v>
      </c>
      <c r="L158" s="26">
        <f t="shared" si="102"/>
        <v>0</v>
      </c>
      <c r="M158" s="26">
        <f t="shared" si="102"/>
        <v>0</v>
      </c>
      <c r="N158" s="26">
        <f t="shared" si="102"/>
        <v>0</v>
      </c>
      <c r="O158" s="26">
        <f t="shared" si="102"/>
        <v>0</v>
      </c>
      <c r="P158" s="26">
        <f t="shared" si="102"/>
        <v>0</v>
      </c>
      <c r="Q158" s="26">
        <f t="shared" si="102"/>
        <v>0</v>
      </c>
      <c r="R158" s="26">
        <f t="shared" si="102"/>
        <v>0</v>
      </c>
      <c r="S158" s="26">
        <f t="shared" si="102"/>
        <v>0</v>
      </c>
      <c r="T158" s="26">
        <f t="shared" si="102"/>
        <v>0</v>
      </c>
      <c r="U158" s="26">
        <f t="shared" si="102"/>
        <v>0</v>
      </c>
      <c r="V158" s="26">
        <f aca="true" t="shared" si="103" ref="V158:AE158">V159+V160+V161+V163</f>
        <v>0</v>
      </c>
      <c r="W158" s="26">
        <f t="shared" si="103"/>
        <v>0</v>
      </c>
      <c r="X158" s="26">
        <f t="shared" si="103"/>
        <v>30</v>
      </c>
      <c r="Y158" s="26">
        <f t="shared" si="103"/>
        <v>0</v>
      </c>
      <c r="Z158" s="26">
        <f t="shared" si="103"/>
        <v>30</v>
      </c>
      <c r="AA158" s="26">
        <f t="shared" si="103"/>
        <v>0</v>
      </c>
      <c r="AB158" s="26">
        <f t="shared" si="103"/>
        <v>33.7</v>
      </c>
      <c r="AC158" s="26">
        <f t="shared" si="103"/>
        <v>0</v>
      </c>
      <c r="AD158" s="26">
        <f t="shared" si="103"/>
        <v>0</v>
      </c>
      <c r="AE158" s="26">
        <f t="shared" si="103"/>
        <v>0</v>
      </c>
      <c r="AF158" s="26"/>
      <c r="AG158" s="68">
        <f t="shared" si="90"/>
        <v>96.7</v>
      </c>
      <c r="AH158" s="68">
        <f t="shared" si="91"/>
        <v>3</v>
      </c>
      <c r="AI158" s="68">
        <f t="shared" si="92"/>
        <v>3</v>
      </c>
      <c r="AJ158" s="68">
        <f t="shared" si="99"/>
        <v>0</v>
      </c>
    </row>
    <row r="159" spans="1:36" s="31" customFormat="1" ht="26.25" customHeight="1">
      <c r="A159" s="29" t="s">
        <v>15</v>
      </c>
      <c r="B159" s="25">
        <v>0</v>
      </c>
      <c r="C159" s="25">
        <v>0</v>
      </c>
      <c r="D159" s="25">
        <v>0</v>
      </c>
      <c r="E159" s="25">
        <v>0</v>
      </c>
      <c r="F159" s="25">
        <f t="shared" si="100"/>
        <v>0</v>
      </c>
      <c r="G159" s="25">
        <f t="shared" si="101"/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/>
      <c r="AG159" s="68">
        <f t="shared" si="90"/>
        <v>0</v>
      </c>
      <c r="AH159" s="68">
        <f t="shared" si="91"/>
        <v>0</v>
      </c>
      <c r="AI159" s="68">
        <f t="shared" si="92"/>
        <v>0</v>
      </c>
      <c r="AJ159" s="68">
        <f t="shared" si="99"/>
        <v>0</v>
      </c>
    </row>
    <row r="160" spans="1:36" s="31" customFormat="1" ht="37.5">
      <c r="A160" s="38" t="s">
        <v>27</v>
      </c>
      <c r="B160" s="25">
        <f>B173</f>
        <v>0</v>
      </c>
      <c r="C160" s="25">
        <f>C173</f>
        <v>0</v>
      </c>
      <c r="D160" s="25">
        <f>D173</f>
        <v>0</v>
      </c>
      <c r="E160" s="25">
        <f>E173</f>
        <v>0</v>
      </c>
      <c r="F160" s="25">
        <f t="shared" si="100"/>
        <v>0</v>
      </c>
      <c r="G160" s="25">
        <f t="shared" si="101"/>
        <v>0</v>
      </c>
      <c r="H160" s="25">
        <f aca="true" t="shared" si="104" ref="H160:AE160">H173</f>
        <v>0</v>
      </c>
      <c r="I160" s="25">
        <f t="shared" si="104"/>
        <v>0</v>
      </c>
      <c r="J160" s="25">
        <f t="shared" si="104"/>
        <v>0</v>
      </c>
      <c r="K160" s="25">
        <f t="shared" si="104"/>
        <v>0</v>
      </c>
      <c r="L160" s="25">
        <f t="shared" si="104"/>
        <v>0</v>
      </c>
      <c r="M160" s="25">
        <f t="shared" si="104"/>
        <v>0</v>
      </c>
      <c r="N160" s="25">
        <f t="shared" si="104"/>
        <v>0</v>
      </c>
      <c r="O160" s="25">
        <f t="shared" si="104"/>
        <v>0</v>
      </c>
      <c r="P160" s="25">
        <f t="shared" si="104"/>
        <v>0</v>
      </c>
      <c r="Q160" s="25">
        <f t="shared" si="104"/>
        <v>0</v>
      </c>
      <c r="R160" s="25">
        <f t="shared" si="104"/>
        <v>0</v>
      </c>
      <c r="S160" s="25">
        <f t="shared" si="104"/>
        <v>0</v>
      </c>
      <c r="T160" s="25">
        <f t="shared" si="104"/>
        <v>0</v>
      </c>
      <c r="U160" s="25">
        <f t="shared" si="104"/>
        <v>0</v>
      </c>
      <c r="V160" s="25">
        <f t="shared" si="104"/>
        <v>0</v>
      </c>
      <c r="W160" s="25">
        <f t="shared" si="104"/>
        <v>0</v>
      </c>
      <c r="X160" s="25">
        <f t="shared" si="104"/>
        <v>0</v>
      </c>
      <c r="Y160" s="25">
        <f t="shared" si="104"/>
        <v>0</v>
      </c>
      <c r="Z160" s="25">
        <f t="shared" si="104"/>
        <v>0</v>
      </c>
      <c r="AA160" s="25">
        <f t="shared" si="104"/>
        <v>0</v>
      </c>
      <c r="AB160" s="25">
        <f t="shared" si="104"/>
        <v>0</v>
      </c>
      <c r="AC160" s="25">
        <f t="shared" si="104"/>
        <v>0</v>
      </c>
      <c r="AD160" s="25">
        <f t="shared" si="104"/>
        <v>0</v>
      </c>
      <c r="AE160" s="25">
        <f t="shared" si="104"/>
        <v>0</v>
      </c>
      <c r="AF160" s="25"/>
      <c r="AG160" s="68">
        <f t="shared" si="90"/>
        <v>0</v>
      </c>
      <c r="AH160" s="68">
        <f t="shared" si="91"/>
        <v>0</v>
      </c>
      <c r="AI160" s="68">
        <f t="shared" si="92"/>
        <v>0</v>
      </c>
      <c r="AJ160" s="68">
        <f t="shared" si="99"/>
        <v>0</v>
      </c>
    </row>
    <row r="161" spans="1:36" s="31" customFormat="1" ht="18.75">
      <c r="A161" s="29" t="s">
        <v>14</v>
      </c>
      <c r="B161" s="25">
        <f>B167+B174</f>
        <v>96.7</v>
      </c>
      <c r="C161" s="25">
        <f>C167+C174</f>
        <v>3</v>
      </c>
      <c r="D161" s="25">
        <f>D167+D174</f>
        <v>3</v>
      </c>
      <c r="E161" s="25">
        <f>E167+E174</f>
        <v>3</v>
      </c>
      <c r="F161" s="25">
        <f t="shared" si="100"/>
        <v>3.1023784901758016</v>
      </c>
      <c r="G161" s="25">
        <f t="shared" si="101"/>
        <v>100</v>
      </c>
      <c r="H161" s="25">
        <f aca="true" t="shared" si="105" ref="H161:AE161">H167+H174</f>
        <v>0</v>
      </c>
      <c r="I161" s="25">
        <f t="shared" si="105"/>
        <v>0</v>
      </c>
      <c r="J161" s="25">
        <f t="shared" si="105"/>
        <v>3</v>
      </c>
      <c r="K161" s="25">
        <f t="shared" si="105"/>
        <v>3</v>
      </c>
      <c r="L161" s="25">
        <f t="shared" si="105"/>
        <v>0</v>
      </c>
      <c r="M161" s="25">
        <f t="shared" si="105"/>
        <v>0</v>
      </c>
      <c r="N161" s="25">
        <f t="shared" si="105"/>
        <v>0</v>
      </c>
      <c r="O161" s="25">
        <f t="shared" si="105"/>
        <v>0</v>
      </c>
      <c r="P161" s="25">
        <f t="shared" si="105"/>
        <v>0</v>
      </c>
      <c r="Q161" s="25">
        <f t="shared" si="105"/>
        <v>0</v>
      </c>
      <c r="R161" s="25">
        <f t="shared" si="105"/>
        <v>0</v>
      </c>
      <c r="S161" s="25">
        <f t="shared" si="105"/>
        <v>0</v>
      </c>
      <c r="T161" s="25">
        <f t="shared" si="105"/>
        <v>0</v>
      </c>
      <c r="U161" s="25">
        <f t="shared" si="105"/>
        <v>0</v>
      </c>
      <c r="V161" s="25">
        <f t="shared" si="105"/>
        <v>0</v>
      </c>
      <c r="W161" s="25">
        <f t="shared" si="105"/>
        <v>0</v>
      </c>
      <c r="X161" s="25">
        <f t="shared" si="105"/>
        <v>30</v>
      </c>
      <c r="Y161" s="25">
        <f t="shared" si="105"/>
        <v>0</v>
      </c>
      <c r="Z161" s="25">
        <f t="shared" si="105"/>
        <v>30</v>
      </c>
      <c r="AA161" s="25">
        <f t="shared" si="105"/>
        <v>0</v>
      </c>
      <c r="AB161" s="25">
        <f t="shared" si="105"/>
        <v>33.7</v>
      </c>
      <c r="AC161" s="25">
        <f t="shared" si="105"/>
        <v>0</v>
      </c>
      <c r="AD161" s="25">
        <f t="shared" si="105"/>
        <v>0</v>
      </c>
      <c r="AE161" s="25">
        <f t="shared" si="105"/>
        <v>0</v>
      </c>
      <c r="AF161" s="25"/>
      <c r="AG161" s="68">
        <f t="shared" si="90"/>
        <v>96.7</v>
      </c>
      <c r="AH161" s="68">
        <f t="shared" si="91"/>
        <v>3</v>
      </c>
      <c r="AI161" s="68">
        <f t="shared" si="92"/>
        <v>3</v>
      </c>
      <c r="AJ161" s="68">
        <f t="shared" si="99"/>
        <v>0</v>
      </c>
    </row>
    <row r="162" spans="1:36" s="72" customFormat="1" ht="37.5">
      <c r="A162" s="69" t="s">
        <v>28</v>
      </c>
      <c r="B162" s="74">
        <f>B170+B177</f>
        <v>0</v>
      </c>
      <c r="C162" s="74">
        <f>C170+C177</f>
        <v>0</v>
      </c>
      <c r="D162" s="74">
        <f>D170+D177</f>
        <v>0</v>
      </c>
      <c r="E162" s="74">
        <f>E170+E177</f>
        <v>0</v>
      </c>
      <c r="F162" s="74">
        <f t="shared" si="100"/>
        <v>0</v>
      </c>
      <c r="G162" s="74">
        <f t="shared" si="101"/>
        <v>0</v>
      </c>
      <c r="H162" s="74">
        <f aca="true" t="shared" si="106" ref="H162:AE162">H170+H177</f>
        <v>0</v>
      </c>
      <c r="I162" s="74">
        <f t="shared" si="106"/>
        <v>0</v>
      </c>
      <c r="J162" s="74">
        <f t="shared" si="106"/>
        <v>0</v>
      </c>
      <c r="K162" s="74">
        <f t="shared" si="106"/>
        <v>0</v>
      </c>
      <c r="L162" s="74">
        <f t="shared" si="106"/>
        <v>0</v>
      </c>
      <c r="M162" s="74">
        <f t="shared" si="106"/>
        <v>0</v>
      </c>
      <c r="N162" s="74">
        <f t="shared" si="106"/>
        <v>0</v>
      </c>
      <c r="O162" s="74">
        <f t="shared" si="106"/>
        <v>0</v>
      </c>
      <c r="P162" s="74">
        <f t="shared" si="106"/>
        <v>0</v>
      </c>
      <c r="Q162" s="74">
        <f t="shared" si="106"/>
        <v>0</v>
      </c>
      <c r="R162" s="74">
        <f t="shared" si="106"/>
        <v>0</v>
      </c>
      <c r="S162" s="74">
        <f t="shared" si="106"/>
        <v>0</v>
      </c>
      <c r="T162" s="74">
        <f t="shared" si="106"/>
        <v>0</v>
      </c>
      <c r="U162" s="74">
        <f t="shared" si="106"/>
        <v>0</v>
      </c>
      <c r="V162" s="74">
        <f t="shared" si="106"/>
        <v>0</v>
      </c>
      <c r="W162" s="74">
        <f t="shared" si="106"/>
        <v>0</v>
      </c>
      <c r="X162" s="74">
        <f t="shared" si="106"/>
        <v>0</v>
      </c>
      <c r="Y162" s="74">
        <f t="shared" si="106"/>
        <v>0</v>
      </c>
      <c r="Z162" s="74">
        <f t="shared" si="106"/>
        <v>0</v>
      </c>
      <c r="AA162" s="74">
        <f t="shared" si="106"/>
        <v>0</v>
      </c>
      <c r="AB162" s="74">
        <f t="shared" si="106"/>
        <v>0</v>
      </c>
      <c r="AC162" s="74">
        <f t="shared" si="106"/>
        <v>0</v>
      </c>
      <c r="AD162" s="74">
        <f t="shared" si="106"/>
        <v>0</v>
      </c>
      <c r="AE162" s="74">
        <f t="shared" si="106"/>
        <v>0</v>
      </c>
      <c r="AF162" s="74"/>
      <c r="AG162" s="68">
        <f t="shared" si="90"/>
        <v>0</v>
      </c>
      <c r="AH162" s="68">
        <f t="shared" si="91"/>
        <v>0</v>
      </c>
      <c r="AI162" s="68">
        <f t="shared" si="92"/>
        <v>0</v>
      </c>
      <c r="AJ162" s="71">
        <f t="shared" si="99"/>
        <v>0</v>
      </c>
    </row>
    <row r="163" spans="1:36" s="31" customFormat="1" ht="18.75">
      <c r="A163" s="29" t="s">
        <v>16</v>
      </c>
      <c r="B163" s="25">
        <f>H163+J163+L163+N163+P163+R163+T163+V163+X163+Z163+AB163+AD163</f>
        <v>0</v>
      </c>
      <c r="C163" s="25">
        <f>H163+J163+L163+N163</f>
        <v>0</v>
      </c>
      <c r="D163" s="25">
        <f>E163</f>
        <v>0</v>
      </c>
      <c r="E163" s="25">
        <f>I163+K163+M163+O163+Q163+S163+U163+W163+Y163+AA163+AC163+AE163</f>
        <v>0</v>
      </c>
      <c r="F163" s="25">
        <f t="shared" si="100"/>
        <v>0</v>
      </c>
      <c r="G163" s="25">
        <f t="shared" si="101"/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/>
      <c r="AG163" s="68">
        <f t="shared" si="90"/>
        <v>0</v>
      </c>
      <c r="AH163" s="68">
        <f t="shared" si="91"/>
        <v>0</v>
      </c>
      <c r="AI163" s="68">
        <f t="shared" si="92"/>
        <v>0</v>
      </c>
      <c r="AJ163" s="68">
        <f t="shared" si="99"/>
        <v>0</v>
      </c>
    </row>
    <row r="164" spans="1:36" s="57" customFormat="1" ht="93.75">
      <c r="A164" s="40" t="s">
        <v>71</v>
      </c>
      <c r="B164" s="20"/>
      <c r="C164" s="20"/>
      <c r="D164" s="20"/>
      <c r="E164" s="20"/>
      <c r="F164" s="20"/>
      <c r="G164" s="20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59"/>
      <c r="AF164" s="82"/>
      <c r="AG164" s="68">
        <f t="shared" si="90"/>
        <v>0</v>
      </c>
      <c r="AH164" s="68">
        <f t="shared" si="91"/>
        <v>0</v>
      </c>
      <c r="AI164" s="68">
        <f t="shared" si="92"/>
        <v>0</v>
      </c>
      <c r="AJ164" s="68">
        <f t="shared" si="99"/>
        <v>0</v>
      </c>
    </row>
    <row r="165" spans="1:36" s="56" customFormat="1" ht="18.75">
      <c r="A165" s="41" t="s">
        <v>17</v>
      </c>
      <c r="B165" s="23">
        <f>B167+B166</f>
        <v>93.7</v>
      </c>
      <c r="C165" s="23">
        <f>C167+C166</f>
        <v>0</v>
      </c>
      <c r="D165" s="23">
        <f>D167+D166</f>
        <v>0</v>
      </c>
      <c r="E165" s="23">
        <f>E167+E166</f>
        <v>0</v>
      </c>
      <c r="F165" s="23">
        <f aca="true" t="shared" si="107" ref="F165:F170">_xlfn.IFERROR(E165/B165*100,0)</f>
        <v>0</v>
      </c>
      <c r="G165" s="23">
        <f aca="true" t="shared" si="108" ref="G165:G170">_xlfn.IFERROR(E165/C165*100,0)</f>
        <v>0</v>
      </c>
      <c r="H165" s="23">
        <f aca="true" t="shared" si="109" ref="H165:AE165">H167+H166</f>
        <v>0</v>
      </c>
      <c r="I165" s="23">
        <f t="shared" si="109"/>
        <v>0</v>
      </c>
      <c r="J165" s="23">
        <f t="shared" si="109"/>
        <v>0</v>
      </c>
      <c r="K165" s="23">
        <f t="shared" si="109"/>
        <v>0</v>
      </c>
      <c r="L165" s="23">
        <f t="shared" si="109"/>
        <v>0</v>
      </c>
      <c r="M165" s="23">
        <f t="shared" si="109"/>
        <v>0</v>
      </c>
      <c r="N165" s="23">
        <f t="shared" si="109"/>
        <v>0</v>
      </c>
      <c r="O165" s="23">
        <f t="shared" si="109"/>
        <v>0</v>
      </c>
      <c r="P165" s="23">
        <f t="shared" si="109"/>
        <v>0</v>
      </c>
      <c r="Q165" s="23">
        <f t="shared" si="109"/>
        <v>0</v>
      </c>
      <c r="R165" s="23">
        <f t="shared" si="109"/>
        <v>0</v>
      </c>
      <c r="S165" s="23">
        <f t="shared" si="109"/>
        <v>0</v>
      </c>
      <c r="T165" s="23">
        <f t="shared" si="109"/>
        <v>0</v>
      </c>
      <c r="U165" s="23">
        <f t="shared" si="109"/>
        <v>0</v>
      </c>
      <c r="V165" s="23">
        <f t="shared" si="109"/>
        <v>0</v>
      </c>
      <c r="W165" s="23">
        <f t="shared" si="109"/>
        <v>0</v>
      </c>
      <c r="X165" s="23">
        <f t="shared" si="109"/>
        <v>30</v>
      </c>
      <c r="Y165" s="23">
        <f t="shared" si="109"/>
        <v>0</v>
      </c>
      <c r="Z165" s="23">
        <f t="shared" si="109"/>
        <v>30</v>
      </c>
      <c r="AA165" s="23">
        <f t="shared" si="109"/>
        <v>0</v>
      </c>
      <c r="AB165" s="23">
        <f t="shared" si="109"/>
        <v>33.7</v>
      </c>
      <c r="AC165" s="23">
        <f t="shared" si="109"/>
        <v>0</v>
      </c>
      <c r="AD165" s="23">
        <f t="shared" si="109"/>
        <v>0</v>
      </c>
      <c r="AE165" s="23">
        <f t="shared" si="109"/>
        <v>0</v>
      </c>
      <c r="AF165" s="81"/>
      <c r="AG165" s="68">
        <f t="shared" si="90"/>
        <v>93.7</v>
      </c>
      <c r="AH165" s="68">
        <f t="shared" si="91"/>
        <v>0</v>
      </c>
      <c r="AI165" s="68">
        <f t="shared" si="92"/>
        <v>0</v>
      </c>
      <c r="AJ165" s="68">
        <f t="shared" si="99"/>
        <v>0</v>
      </c>
    </row>
    <row r="166" spans="1:36" s="57" customFormat="1" ht="48.75" customHeight="1" hidden="1">
      <c r="A166" s="40" t="s">
        <v>27</v>
      </c>
      <c r="B166" s="21">
        <f>H166+J166+L166+N166+P166+R166+T166+V166+X166+Z166+AB166+AD166</f>
        <v>0</v>
      </c>
      <c r="C166" s="21">
        <f>H166+J166+L166+N166</f>
        <v>0</v>
      </c>
      <c r="D166" s="21">
        <f>E166</f>
        <v>0</v>
      </c>
      <c r="E166" s="21">
        <f>I166+K166+M166+O166+Q166+S166+U166+W166+Y166+AA166+AC166+AE166</f>
        <v>0</v>
      </c>
      <c r="F166" s="21">
        <f t="shared" si="107"/>
        <v>0</v>
      </c>
      <c r="G166" s="21">
        <f t="shared" si="108"/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82"/>
      <c r="AG166" s="68">
        <f t="shared" si="90"/>
        <v>0</v>
      </c>
      <c r="AH166" s="68">
        <f t="shared" si="91"/>
        <v>0</v>
      </c>
      <c r="AI166" s="68">
        <f t="shared" si="92"/>
        <v>0</v>
      </c>
      <c r="AJ166" s="68">
        <f t="shared" si="99"/>
        <v>0</v>
      </c>
    </row>
    <row r="167" spans="1:36" s="57" customFormat="1" ht="18.75">
      <c r="A167" s="2" t="s">
        <v>14</v>
      </c>
      <c r="B167" s="21">
        <f>H167+J167+L167+N167+P167+R167+T167+V167+X167+Z167+AB167+AD167</f>
        <v>93.7</v>
      </c>
      <c r="C167" s="21">
        <f>H167+J167+L167+N167+P167</f>
        <v>0</v>
      </c>
      <c r="D167" s="21">
        <f>E167</f>
        <v>0</v>
      </c>
      <c r="E167" s="21">
        <f>I167+K167+M167+O167+Q167+S167+U167+W167+Y167+AA167+AC167+AE167</f>
        <v>0</v>
      </c>
      <c r="F167" s="21">
        <f t="shared" si="107"/>
        <v>0</v>
      </c>
      <c r="G167" s="21">
        <f t="shared" si="108"/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30</v>
      </c>
      <c r="Y167" s="39">
        <v>0</v>
      </c>
      <c r="Z167" s="39">
        <v>30</v>
      </c>
      <c r="AA167" s="39">
        <v>0</v>
      </c>
      <c r="AB167" s="39">
        <v>33.7</v>
      </c>
      <c r="AC167" s="39">
        <v>0</v>
      </c>
      <c r="AD167" s="39">
        <v>0</v>
      </c>
      <c r="AE167" s="39">
        <v>0</v>
      </c>
      <c r="AF167" s="82"/>
      <c r="AG167" s="68">
        <f t="shared" si="90"/>
        <v>93.7</v>
      </c>
      <c r="AH167" s="68">
        <f t="shared" si="91"/>
        <v>0</v>
      </c>
      <c r="AI167" s="68">
        <f t="shared" si="92"/>
        <v>0</v>
      </c>
      <c r="AJ167" s="68">
        <f t="shared" si="99"/>
        <v>0</v>
      </c>
    </row>
    <row r="168" spans="1:36" s="57" customFormat="1" ht="18.75" hidden="1">
      <c r="A168" s="2" t="s">
        <v>15</v>
      </c>
      <c r="B168" s="21">
        <f>H168+J168+L168+N168+P168+R168+T168+V168+X168+Z168+AB168+AD168</f>
        <v>0</v>
      </c>
      <c r="C168" s="21">
        <f>H168+J168+L168+N168</f>
        <v>0</v>
      </c>
      <c r="D168" s="21">
        <f>E168</f>
        <v>0</v>
      </c>
      <c r="E168" s="21">
        <f>I168+K168+M168+O168+Q168+S168+U168+W168+Y168+AA168+AC168+AE168</f>
        <v>0</v>
      </c>
      <c r="F168" s="21">
        <f t="shared" si="107"/>
        <v>0</v>
      </c>
      <c r="G168" s="21">
        <f t="shared" si="108"/>
        <v>0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82"/>
      <c r="AG168" s="68">
        <f t="shared" si="90"/>
        <v>0</v>
      </c>
      <c r="AH168" s="68">
        <f t="shared" si="91"/>
        <v>0</v>
      </c>
      <c r="AI168" s="68">
        <f t="shared" si="92"/>
        <v>0</v>
      </c>
      <c r="AJ168" s="68">
        <f t="shared" si="99"/>
        <v>0</v>
      </c>
    </row>
    <row r="169" spans="1:36" s="57" customFormat="1" ht="18.75" hidden="1">
      <c r="A169" s="2" t="s">
        <v>16</v>
      </c>
      <c r="B169" s="21">
        <f>H169+J169+L169+N169+P169+R169+T169+V169+X169+Z169+AB169+AD169</f>
        <v>0</v>
      </c>
      <c r="C169" s="21">
        <f>H169+J169+L169+N169</f>
        <v>0</v>
      </c>
      <c r="D169" s="21">
        <f>E169</f>
        <v>0</v>
      </c>
      <c r="E169" s="21">
        <f>I169+K169+M169+O169+Q169+S169+U169+W169+Y169+AA169+AC169+AE169</f>
        <v>0</v>
      </c>
      <c r="F169" s="21">
        <f t="shared" si="107"/>
        <v>0</v>
      </c>
      <c r="G169" s="21">
        <f t="shared" si="108"/>
        <v>0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82"/>
      <c r="AG169" s="68">
        <f t="shared" si="90"/>
        <v>0</v>
      </c>
      <c r="AH169" s="68">
        <f t="shared" si="91"/>
        <v>0</v>
      </c>
      <c r="AI169" s="68">
        <f t="shared" si="92"/>
        <v>0</v>
      </c>
      <c r="AJ169" s="68">
        <f t="shared" si="99"/>
        <v>0</v>
      </c>
    </row>
    <row r="170" spans="1:36" s="57" customFormat="1" ht="37.5">
      <c r="A170" s="43" t="s">
        <v>28</v>
      </c>
      <c r="B170" s="46">
        <f>H170+J170+L170+N170+P170+R170+T170+V170+X170+Z170+AB170+AD170</f>
        <v>0</v>
      </c>
      <c r="C170" s="46">
        <f>H170+J170+L170+N170</f>
        <v>0</v>
      </c>
      <c r="D170" s="46">
        <f>E170</f>
        <v>0</v>
      </c>
      <c r="E170" s="46">
        <f>I170+K170+M170+O170+Q170+S170+U170+W170+Y170+AA170+AC170+AE170</f>
        <v>0</v>
      </c>
      <c r="F170" s="46">
        <f t="shared" si="107"/>
        <v>0</v>
      </c>
      <c r="G170" s="46">
        <f t="shared" si="108"/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/>
      <c r="AG170" s="68">
        <f t="shared" si="90"/>
        <v>0</v>
      </c>
      <c r="AH170" s="68">
        <f t="shared" si="91"/>
        <v>0</v>
      </c>
      <c r="AI170" s="68">
        <f t="shared" si="92"/>
        <v>0</v>
      </c>
      <c r="AJ170" s="68">
        <f t="shared" si="99"/>
        <v>0</v>
      </c>
    </row>
    <row r="171" spans="1:36" s="57" customFormat="1" ht="56.25">
      <c r="A171" s="40" t="s">
        <v>72</v>
      </c>
      <c r="B171" s="20"/>
      <c r="C171" s="20"/>
      <c r="D171" s="20"/>
      <c r="E171" s="20"/>
      <c r="F171" s="20"/>
      <c r="G171" s="20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59"/>
      <c r="AF171" s="82"/>
      <c r="AG171" s="68">
        <f t="shared" si="90"/>
        <v>0</v>
      </c>
      <c r="AH171" s="68">
        <f t="shared" si="91"/>
        <v>0</v>
      </c>
      <c r="AI171" s="68">
        <f t="shared" si="92"/>
        <v>0</v>
      </c>
      <c r="AJ171" s="68">
        <f aca="true" t="shared" si="110" ref="AJ171:AJ177">E171-C171</f>
        <v>0</v>
      </c>
    </row>
    <row r="172" spans="1:36" s="56" customFormat="1" ht="18.75">
      <c r="A172" s="41" t="s">
        <v>17</v>
      </c>
      <c r="B172" s="23">
        <f>B174+B173</f>
        <v>3</v>
      </c>
      <c r="C172" s="23">
        <f>C174+C173</f>
        <v>3</v>
      </c>
      <c r="D172" s="23">
        <f>D174+D173</f>
        <v>3</v>
      </c>
      <c r="E172" s="23">
        <f>E174+E173</f>
        <v>3</v>
      </c>
      <c r="F172" s="23">
        <f aca="true" t="shared" si="111" ref="F172:F177">_xlfn.IFERROR(E172/B172*100,0)</f>
        <v>100</v>
      </c>
      <c r="G172" s="23">
        <f aca="true" t="shared" si="112" ref="G172:G177">_xlfn.IFERROR(E172/C172*100,0)</f>
        <v>100</v>
      </c>
      <c r="H172" s="23">
        <f aca="true" t="shared" si="113" ref="H172:AE172">H174+H173</f>
        <v>0</v>
      </c>
      <c r="I172" s="23">
        <f t="shared" si="113"/>
        <v>0</v>
      </c>
      <c r="J172" s="23">
        <f>J174+J173</f>
        <v>3</v>
      </c>
      <c r="K172" s="23">
        <f t="shared" si="113"/>
        <v>3</v>
      </c>
      <c r="L172" s="23">
        <f t="shared" si="113"/>
        <v>0</v>
      </c>
      <c r="M172" s="23">
        <f t="shared" si="113"/>
        <v>0</v>
      </c>
      <c r="N172" s="23">
        <f t="shared" si="113"/>
        <v>0</v>
      </c>
      <c r="O172" s="23">
        <f t="shared" si="113"/>
        <v>0</v>
      </c>
      <c r="P172" s="23">
        <f t="shared" si="113"/>
        <v>0</v>
      </c>
      <c r="Q172" s="23">
        <f t="shared" si="113"/>
        <v>0</v>
      </c>
      <c r="R172" s="23">
        <f t="shared" si="113"/>
        <v>0</v>
      </c>
      <c r="S172" s="23">
        <f t="shared" si="113"/>
        <v>0</v>
      </c>
      <c r="T172" s="23">
        <f t="shared" si="113"/>
        <v>0</v>
      </c>
      <c r="U172" s="23">
        <f t="shared" si="113"/>
        <v>0</v>
      </c>
      <c r="V172" s="23">
        <f t="shared" si="113"/>
        <v>0</v>
      </c>
      <c r="W172" s="23">
        <f t="shared" si="113"/>
        <v>0</v>
      </c>
      <c r="X172" s="23">
        <f t="shared" si="113"/>
        <v>0</v>
      </c>
      <c r="Y172" s="23">
        <f t="shared" si="113"/>
        <v>0</v>
      </c>
      <c r="Z172" s="23">
        <f t="shared" si="113"/>
        <v>0</v>
      </c>
      <c r="AA172" s="23">
        <f t="shared" si="113"/>
        <v>0</v>
      </c>
      <c r="AB172" s="23">
        <f>AB174+AB173</f>
        <v>0</v>
      </c>
      <c r="AC172" s="23">
        <f t="shared" si="113"/>
        <v>0</v>
      </c>
      <c r="AD172" s="23">
        <f t="shared" si="113"/>
        <v>0</v>
      </c>
      <c r="AE172" s="23">
        <f t="shared" si="113"/>
        <v>0</v>
      </c>
      <c r="AF172" s="81"/>
      <c r="AG172" s="68">
        <f t="shared" si="90"/>
        <v>3</v>
      </c>
      <c r="AH172" s="68">
        <f t="shared" si="91"/>
        <v>3</v>
      </c>
      <c r="AI172" s="68">
        <f t="shared" si="92"/>
        <v>3</v>
      </c>
      <c r="AJ172" s="68">
        <f t="shared" si="110"/>
        <v>0</v>
      </c>
    </row>
    <row r="173" spans="1:36" s="57" customFormat="1" ht="48.75" customHeight="1">
      <c r="A173" s="40" t="s">
        <v>27</v>
      </c>
      <c r="B173" s="21">
        <f>H173+J173+L173+N173+P173+R173+T173+V173+X173+Z173+AB173+AD173</f>
        <v>0</v>
      </c>
      <c r="C173" s="21">
        <f>H173+J173+L173+N173</f>
        <v>0</v>
      </c>
      <c r="D173" s="21">
        <f>E173</f>
        <v>0</v>
      </c>
      <c r="E173" s="21">
        <f>I173+K173+M173+O173+Q173+S173+U173+W173+Y173+AA173+AC173+AE173</f>
        <v>0</v>
      </c>
      <c r="F173" s="21">
        <f t="shared" si="111"/>
        <v>0</v>
      </c>
      <c r="G173" s="21">
        <f t="shared" si="112"/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82"/>
      <c r="AG173" s="68">
        <f t="shared" si="90"/>
        <v>0</v>
      </c>
      <c r="AH173" s="68">
        <f t="shared" si="91"/>
        <v>0</v>
      </c>
      <c r="AI173" s="68">
        <f t="shared" si="92"/>
        <v>0</v>
      </c>
      <c r="AJ173" s="68">
        <f t="shared" si="110"/>
        <v>0</v>
      </c>
    </row>
    <row r="174" spans="1:36" s="57" customFormat="1" ht="18.75">
      <c r="A174" s="2" t="s">
        <v>14</v>
      </c>
      <c r="B174" s="21">
        <f>H174+J174+L174+N174+P174+R174+T174+V174+X174+Z174+AB174+AD174</f>
        <v>3</v>
      </c>
      <c r="C174" s="21">
        <f>H174+J174+L174+N174+P174</f>
        <v>3</v>
      </c>
      <c r="D174" s="21">
        <f>E174</f>
        <v>3</v>
      </c>
      <c r="E174" s="21">
        <f>I174+K174+M174+O174+Q174+S174+U174+W174+Y174+AA174+AC174+AE174</f>
        <v>3</v>
      </c>
      <c r="F174" s="21">
        <f t="shared" si="111"/>
        <v>100</v>
      </c>
      <c r="G174" s="21">
        <f t="shared" si="112"/>
        <v>100</v>
      </c>
      <c r="H174" s="39">
        <v>0</v>
      </c>
      <c r="I174" s="39">
        <v>0</v>
      </c>
      <c r="J174" s="39">
        <v>3</v>
      </c>
      <c r="K174" s="39">
        <v>3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82"/>
      <c r="AG174" s="68">
        <f t="shared" si="90"/>
        <v>3</v>
      </c>
      <c r="AH174" s="68">
        <f t="shared" si="91"/>
        <v>3</v>
      </c>
      <c r="AI174" s="68">
        <f t="shared" si="92"/>
        <v>3</v>
      </c>
      <c r="AJ174" s="68">
        <f t="shared" si="110"/>
        <v>0</v>
      </c>
    </row>
    <row r="175" spans="1:36" s="57" customFormat="1" ht="18.75" hidden="1">
      <c r="A175" s="2" t="s">
        <v>15</v>
      </c>
      <c r="B175" s="21">
        <f>H175+J175+L175+N175+P175+R175+T175+V175+X175+Z175+AB175+AD175</f>
        <v>0</v>
      </c>
      <c r="C175" s="21">
        <f>H175+J175+L175+N175</f>
        <v>0</v>
      </c>
      <c r="D175" s="21">
        <f>E175</f>
        <v>0</v>
      </c>
      <c r="E175" s="21">
        <f>I175+K175+M175+O175+Q175+S175+U175+W175+Y175+AA175+AC175+AE175</f>
        <v>0</v>
      </c>
      <c r="F175" s="21">
        <f t="shared" si="111"/>
        <v>0</v>
      </c>
      <c r="G175" s="21">
        <f t="shared" si="112"/>
        <v>0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82"/>
      <c r="AG175" s="68">
        <f t="shared" si="90"/>
        <v>0</v>
      </c>
      <c r="AH175" s="68">
        <f t="shared" si="91"/>
        <v>0</v>
      </c>
      <c r="AI175" s="68">
        <f t="shared" si="92"/>
        <v>0</v>
      </c>
      <c r="AJ175" s="68">
        <f t="shared" si="110"/>
        <v>0</v>
      </c>
    </row>
    <row r="176" spans="1:36" s="57" customFormat="1" ht="18.75" hidden="1">
      <c r="A176" s="2" t="s">
        <v>16</v>
      </c>
      <c r="B176" s="21">
        <f>H176+J176+L176+N176+P176+R176+T176+V176+X176+Z176+AB176+AD176</f>
        <v>0</v>
      </c>
      <c r="C176" s="21">
        <f>H176+J176+L176+N176</f>
        <v>0</v>
      </c>
      <c r="D176" s="21">
        <f>E176</f>
        <v>0</v>
      </c>
      <c r="E176" s="21">
        <f>I176+K176+M176+O176+Q176+S176+U176+W176+Y176+AA176+AC176+AE176</f>
        <v>0</v>
      </c>
      <c r="F176" s="21">
        <f t="shared" si="111"/>
        <v>0</v>
      </c>
      <c r="G176" s="21">
        <f t="shared" si="112"/>
        <v>0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82"/>
      <c r="AG176" s="68">
        <f t="shared" si="90"/>
        <v>0</v>
      </c>
      <c r="AH176" s="68">
        <f t="shared" si="91"/>
        <v>0</v>
      </c>
      <c r="AI176" s="68">
        <f t="shared" si="92"/>
        <v>0</v>
      </c>
      <c r="AJ176" s="68">
        <f t="shared" si="110"/>
        <v>0</v>
      </c>
    </row>
    <row r="177" spans="1:36" s="57" customFormat="1" ht="37.5">
      <c r="A177" s="43" t="s">
        <v>28</v>
      </c>
      <c r="B177" s="46">
        <f>H177+J177+L177+N177+P177+R177+T177+V177+X177+Z177+AB177+AD177</f>
        <v>0</v>
      </c>
      <c r="C177" s="46">
        <f>H177+J177+L177+N177</f>
        <v>0</v>
      </c>
      <c r="D177" s="46">
        <f>E177</f>
        <v>0</v>
      </c>
      <c r="E177" s="46">
        <f>I177+K177+M177+O177+Q177+S177+U177+W177+Y177+AA177+AC177+AE177</f>
        <v>0</v>
      </c>
      <c r="F177" s="46">
        <f t="shared" si="111"/>
        <v>0</v>
      </c>
      <c r="G177" s="46">
        <f t="shared" si="112"/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/>
      <c r="AG177" s="68">
        <f t="shared" si="90"/>
        <v>0</v>
      </c>
      <c r="AH177" s="68">
        <f t="shared" si="91"/>
        <v>0</v>
      </c>
      <c r="AI177" s="68">
        <f t="shared" si="92"/>
        <v>0</v>
      </c>
      <c r="AJ177" s="68">
        <f t="shared" si="110"/>
        <v>0</v>
      </c>
    </row>
    <row r="178" spans="1:36" s="11" customFormat="1" ht="131.25">
      <c r="A178" s="45" t="s">
        <v>73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68">
        <f t="shared" si="90"/>
        <v>0</v>
      </c>
      <c r="AH178" s="68">
        <f t="shared" si="91"/>
        <v>0</v>
      </c>
      <c r="AI178" s="68">
        <f t="shared" si="92"/>
        <v>0</v>
      </c>
      <c r="AJ178" s="68">
        <f t="shared" si="99"/>
        <v>0</v>
      </c>
    </row>
    <row r="179" spans="1:36" s="62" customFormat="1" ht="18.75">
      <c r="A179" s="28" t="s">
        <v>17</v>
      </c>
      <c r="B179" s="26">
        <f>B180+B181+B182</f>
        <v>3017.25</v>
      </c>
      <c r="C179" s="26">
        <f>C180+C181+C182</f>
        <v>0</v>
      </c>
      <c r="D179" s="26">
        <f>D180+D181+D182+D184</f>
        <v>0</v>
      </c>
      <c r="E179" s="26">
        <f>E180+E181+E182+E184</f>
        <v>0</v>
      </c>
      <c r="F179" s="26">
        <f aca="true" t="shared" si="114" ref="F179:F184">_xlfn.IFERROR(E179/B179*100,0)</f>
        <v>0</v>
      </c>
      <c r="G179" s="26">
        <f aca="true" t="shared" si="115" ref="G179:G184">_xlfn.IFERROR(E179/C179*100,0)</f>
        <v>0</v>
      </c>
      <c r="H179" s="26">
        <f>H180+H181+H182</f>
        <v>0</v>
      </c>
      <c r="I179" s="26">
        <f>I180+I181+I182</f>
        <v>0</v>
      </c>
      <c r="J179" s="26">
        <f>J180+J181+J182</f>
        <v>0</v>
      </c>
      <c r="K179" s="26">
        <f aca="true" t="shared" si="116" ref="K179:Y179">K180+K181+K182</f>
        <v>0</v>
      </c>
      <c r="L179" s="26">
        <f t="shared" si="116"/>
        <v>0</v>
      </c>
      <c r="M179" s="26">
        <f t="shared" si="116"/>
        <v>0</v>
      </c>
      <c r="N179" s="26">
        <f t="shared" si="116"/>
        <v>0</v>
      </c>
      <c r="O179" s="26">
        <f t="shared" si="116"/>
        <v>0</v>
      </c>
      <c r="P179" s="26">
        <f t="shared" si="116"/>
        <v>0</v>
      </c>
      <c r="Q179" s="26">
        <f t="shared" si="116"/>
        <v>0</v>
      </c>
      <c r="R179" s="26">
        <f t="shared" si="116"/>
        <v>0</v>
      </c>
      <c r="S179" s="26">
        <f t="shared" si="116"/>
        <v>0</v>
      </c>
      <c r="T179" s="26">
        <f t="shared" si="116"/>
        <v>0</v>
      </c>
      <c r="U179" s="26">
        <f t="shared" si="116"/>
        <v>0</v>
      </c>
      <c r="V179" s="26">
        <f t="shared" si="116"/>
        <v>2200</v>
      </c>
      <c r="W179" s="26">
        <f t="shared" si="116"/>
        <v>0</v>
      </c>
      <c r="X179" s="26">
        <f t="shared" si="116"/>
        <v>0</v>
      </c>
      <c r="Y179" s="26">
        <f t="shared" si="116"/>
        <v>0</v>
      </c>
      <c r="Z179" s="26">
        <f aca="true" t="shared" si="117" ref="Z179:AE179">Z180+Z181+Z182</f>
        <v>0</v>
      </c>
      <c r="AA179" s="26">
        <f t="shared" si="117"/>
        <v>0</v>
      </c>
      <c r="AB179" s="26">
        <f t="shared" si="117"/>
        <v>817.25</v>
      </c>
      <c r="AC179" s="26">
        <f t="shared" si="117"/>
        <v>0</v>
      </c>
      <c r="AD179" s="26">
        <f t="shared" si="117"/>
        <v>0</v>
      </c>
      <c r="AE179" s="26">
        <f t="shared" si="117"/>
        <v>0</v>
      </c>
      <c r="AF179" s="26"/>
      <c r="AG179" s="68">
        <f t="shared" si="90"/>
        <v>3017.25</v>
      </c>
      <c r="AH179" s="68">
        <f t="shared" si="91"/>
        <v>0</v>
      </c>
      <c r="AI179" s="68">
        <f t="shared" si="92"/>
        <v>0</v>
      </c>
      <c r="AJ179" s="68">
        <f t="shared" si="99"/>
        <v>0</v>
      </c>
    </row>
    <row r="180" spans="1:36" s="30" customFormat="1" ht="18.75">
      <c r="A180" s="29" t="s">
        <v>15</v>
      </c>
      <c r="B180" s="25">
        <v>0</v>
      </c>
      <c r="C180" s="25">
        <v>0</v>
      </c>
      <c r="D180" s="25">
        <f>E180</f>
        <v>0</v>
      </c>
      <c r="E180" s="25">
        <f>I180+K180+M180+O180+Q180+S180+U180+W180+Y180+AA180+AC180+AE180</f>
        <v>0</v>
      </c>
      <c r="F180" s="25">
        <f t="shared" si="114"/>
        <v>0</v>
      </c>
      <c r="G180" s="25">
        <f t="shared" si="115"/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/>
      <c r="AG180" s="68">
        <f t="shared" si="90"/>
        <v>0</v>
      </c>
      <c r="AH180" s="68">
        <f t="shared" si="91"/>
        <v>0</v>
      </c>
      <c r="AI180" s="68">
        <f t="shared" si="92"/>
        <v>0</v>
      </c>
      <c r="AJ180" s="68">
        <f t="shared" si="99"/>
        <v>0</v>
      </c>
    </row>
    <row r="181" spans="1:36" s="31" customFormat="1" ht="42.75" customHeight="1">
      <c r="A181" s="38" t="s">
        <v>27</v>
      </c>
      <c r="B181" s="25">
        <f>B187+B192</f>
        <v>0</v>
      </c>
      <c r="C181" s="25">
        <f>C187+C192</f>
        <v>0</v>
      </c>
      <c r="D181" s="25">
        <f>D187+D192</f>
        <v>0</v>
      </c>
      <c r="E181" s="25">
        <f>E187+E192</f>
        <v>0</v>
      </c>
      <c r="F181" s="25">
        <f t="shared" si="114"/>
        <v>0</v>
      </c>
      <c r="G181" s="25">
        <f t="shared" si="115"/>
        <v>0</v>
      </c>
      <c r="H181" s="25">
        <f>H187+H192</f>
        <v>0</v>
      </c>
      <c r="I181" s="25">
        <f>I187+I192</f>
        <v>0</v>
      </c>
      <c r="J181" s="25">
        <f>J187+J192</f>
        <v>0</v>
      </c>
      <c r="K181" s="25">
        <f aca="true" t="shared" si="118" ref="K181:Y181">K187+K192</f>
        <v>0</v>
      </c>
      <c r="L181" s="25">
        <f t="shared" si="118"/>
        <v>0</v>
      </c>
      <c r="M181" s="25">
        <f t="shared" si="118"/>
        <v>0</v>
      </c>
      <c r="N181" s="25">
        <f t="shared" si="118"/>
        <v>0</v>
      </c>
      <c r="O181" s="25">
        <f t="shared" si="118"/>
        <v>0</v>
      </c>
      <c r="P181" s="25">
        <f t="shared" si="118"/>
        <v>0</v>
      </c>
      <c r="Q181" s="25">
        <f t="shared" si="118"/>
        <v>0</v>
      </c>
      <c r="R181" s="25">
        <f t="shared" si="118"/>
        <v>0</v>
      </c>
      <c r="S181" s="25">
        <f t="shared" si="118"/>
        <v>0</v>
      </c>
      <c r="T181" s="25">
        <f t="shared" si="118"/>
        <v>0</v>
      </c>
      <c r="U181" s="25">
        <f t="shared" si="118"/>
        <v>0</v>
      </c>
      <c r="V181" s="25">
        <f t="shared" si="118"/>
        <v>0</v>
      </c>
      <c r="W181" s="25">
        <f t="shared" si="118"/>
        <v>0</v>
      </c>
      <c r="X181" s="25">
        <f t="shared" si="118"/>
        <v>0</v>
      </c>
      <c r="Y181" s="25">
        <f t="shared" si="118"/>
        <v>0</v>
      </c>
      <c r="Z181" s="25">
        <f aca="true" t="shared" si="119" ref="Z181:AE181">Z187+Z192</f>
        <v>0</v>
      </c>
      <c r="AA181" s="25">
        <f t="shared" si="119"/>
        <v>0</v>
      </c>
      <c r="AB181" s="25">
        <f t="shared" si="119"/>
        <v>0</v>
      </c>
      <c r="AC181" s="25">
        <f t="shared" si="119"/>
        <v>0</v>
      </c>
      <c r="AD181" s="25">
        <f t="shared" si="119"/>
        <v>0</v>
      </c>
      <c r="AE181" s="25">
        <f t="shared" si="119"/>
        <v>0</v>
      </c>
      <c r="AF181" s="25"/>
      <c r="AG181" s="68">
        <f t="shared" si="90"/>
        <v>0</v>
      </c>
      <c r="AH181" s="68">
        <f t="shared" si="91"/>
        <v>0</v>
      </c>
      <c r="AI181" s="68">
        <f t="shared" si="92"/>
        <v>0</v>
      </c>
      <c r="AJ181" s="68">
        <f t="shared" si="99"/>
        <v>0</v>
      </c>
    </row>
    <row r="182" spans="1:36" s="31" customFormat="1" ht="18.75">
      <c r="A182" s="29" t="s">
        <v>14</v>
      </c>
      <c r="B182" s="25">
        <f>B188+B193+B198+B203+B208</f>
        <v>3017.25</v>
      </c>
      <c r="C182" s="25">
        <f>C188+C193+C198+C203+C208</f>
        <v>0</v>
      </c>
      <c r="D182" s="25">
        <f>D188+D193+D198+D203+D208</f>
        <v>0</v>
      </c>
      <c r="E182" s="25">
        <f>E188+E193+E198+E203+E208</f>
        <v>0</v>
      </c>
      <c r="F182" s="25">
        <f t="shared" si="114"/>
        <v>0</v>
      </c>
      <c r="G182" s="25">
        <f t="shared" si="115"/>
        <v>0</v>
      </c>
      <c r="H182" s="25">
        <f>H188+H193+H198+H203+H208</f>
        <v>0</v>
      </c>
      <c r="I182" s="25">
        <f aca="true" t="shared" si="120" ref="I182:AE182">I188+I193+I198+I203+I208</f>
        <v>0</v>
      </c>
      <c r="J182" s="25">
        <f t="shared" si="120"/>
        <v>0</v>
      </c>
      <c r="K182" s="25">
        <f t="shared" si="120"/>
        <v>0</v>
      </c>
      <c r="L182" s="25">
        <f t="shared" si="120"/>
        <v>0</v>
      </c>
      <c r="M182" s="25">
        <f t="shared" si="120"/>
        <v>0</v>
      </c>
      <c r="N182" s="25">
        <f t="shared" si="120"/>
        <v>0</v>
      </c>
      <c r="O182" s="25">
        <f t="shared" si="120"/>
        <v>0</v>
      </c>
      <c r="P182" s="25">
        <f t="shared" si="120"/>
        <v>0</v>
      </c>
      <c r="Q182" s="25">
        <f t="shared" si="120"/>
        <v>0</v>
      </c>
      <c r="R182" s="25">
        <f t="shared" si="120"/>
        <v>0</v>
      </c>
      <c r="S182" s="25">
        <f t="shared" si="120"/>
        <v>0</v>
      </c>
      <c r="T182" s="25">
        <f t="shared" si="120"/>
        <v>0</v>
      </c>
      <c r="U182" s="25">
        <f t="shared" si="120"/>
        <v>0</v>
      </c>
      <c r="V182" s="25">
        <f t="shared" si="120"/>
        <v>2200</v>
      </c>
      <c r="W182" s="25">
        <f t="shared" si="120"/>
        <v>0</v>
      </c>
      <c r="X182" s="25">
        <f t="shared" si="120"/>
        <v>0</v>
      </c>
      <c r="Y182" s="25">
        <f t="shared" si="120"/>
        <v>0</v>
      </c>
      <c r="Z182" s="25">
        <f t="shared" si="120"/>
        <v>0</v>
      </c>
      <c r="AA182" s="25">
        <f t="shared" si="120"/>
        <v>0</v>
      </c>
      <c r="AB182" s="25">
        <f t="shared" si="120"/>
        <v>817.25</v>
      </c>
      <c r="AC182" s="25">
        <f t="shared" si="120"/>
        <v>0</v>
      </c>
      <c r="AD182" s="25">
        <f t="shared" si="120"/>
        <v>0</v>
      </c>
      <c r="AE182" s="25">
        <f t="shared" si="120"/>
        <v>0</v>
      </c>
      <c r="AF182" s="25"/>
      <c r="AG182" s="68">
        <f t="shared" si="90"/>
        <v>3017.25</v>
      </c>
      <c r="AH182" s="68">
        <f t="shared" si="91"/>
        <v>0</v>
      </c>
      <c r="AI182" s="68">
        <f t="shared" si="92"/>
        <v>0</v>
      </c>
      <c r="AJ182" s="68">
        <f t="shared" si="99"/>
        <v>0</v>
      </c>
    </row>
    <row r="183" spans="1:36" s="72" customFormat="1" ht="37.5">
      <c r="A183" s="69" t="s">
        <v>28</v>
      </c>
      <c r="B183" s="74">
        <v>0</v>
      </c>
      <c r="C183" s="74">
        <v>0</v>
      </c>
      <c r="D183" s="74">
        <v>0</v>
      </c>
      <c r="E183" s="74">
        <v>0</v>
      </c>
      <c r="F183" s="74">
        <f t="shared" si="114"/>
        <v>0</v>
      </c>
      <c r="G183" s="74">
        <f t="shared" si="115"/>
        <v>0</v>
      </c>
      <c r="H183" s="74">
        <v>0</v>
      </c>
      <c r="I183" s="74">
        <v>0</v>
      </c>
      <c r="J183" s="74">
        <v>0</v>
      </c>
      <c r="K183" s="74">
        <v>0</v>
      </c>
      <c r="L183" s="74">
        <v>0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4">
        <v>0</v>
      </c>
      <c r="U183" s="74">
        <v>0</v>
      </c>
      <c r="V183" s="74">
        <v>0</v>
      </c>
      <c r="W183" s="74">
        <v>0</v>
      </c>
      <c r="X183" s="74">
        <v>0</v>
      </c>
      <c r="Y183" s="74">
        <v>0</v>
      </c>
      <c r="Z183" s="74">
        <v>0</v>
      </c>
      <c r="AA183" s="74">
        <v>0</v>
      </c>
      <c r="AB183" s="74">
        <v>0</v>
      </c>
      <c r="AC183" s="74">
        <v>0</v>
      </c>
      <c r="AD183" s="74">
        <v>0</v>
      </c>
      <c r="AE183" s="74">
        <v>0</v>
      </c>
      <c r="AF183" s="74"/>
      <c r="AG183" s="68">
        <f t="shared" si="90"/>
        <v>0</v>
      </c>
      <c r="AH183" s="68">
        <f t="shared" si="91"/>
        <v>0</v>
      </c>
      <c r="AI183" s="68">
        <f t="shared" si="92"/>
        <v>0</v>
      </c>
      <c r="AJ183" s="71">
        <f t="shared" si="99"/>
        <v>0</v>
      </c>
    </row>
    <row r="184" spans="1:36" s="42" customFormat="1" ht="18.75">
      <c r="A184" s="29" t="s">
        <v>16</v>
      </c>
      <c r="B184" s="25">
        <v>0</v>
      </c>
      <c r="C184" s="25">
        <v>0</v>
      </c>
      <c r="D184" s="25">
        <f>E184</f>
        <v>0</v>
      </c>
      <c r="E184" s="25">
        <f>I184+K184+M184+O184+Q184+S184+U184+W184+Y184+AA184+AC184+AE184</f>
        <v>0</v>
      </c>
      <c r="F184" s="25">
        <f t="shared" si="114"/>
        <v>0</v>
      </c>
      <c r="G184" s="25">
        <f t="shared" si="115"/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/>
      <c r="AG184" s="68">
        <f t="shared" si="90"/>
        <v>0</v>
      </c>
      <c r="AH184" s="68">
        <f t="shared" si="91"/>
        <v>0</v>
      </c>
      <c r="AI184" s="68">
        <f t="shared" si="92"/>
        <v>0</v>
      </c>
      <c r="AJ184" s="68">
        <f t="shared" si="99"/>
        <v>0</v>
      </c>
    </row>
    <row r="185" spans="1:36" s="11" customFormat="1" ht="37.5">
      <c r="A185" s="40" t="s">
        <v>74</v>
      </c>
      <c r="B185" s="20"/>
      <c r="C185" s="20"/>
      <c r="D185" s="20"/>
      <c r="E185" s="20"/>
      <c r="F185" s="20"/>
      <c r="G185" s="20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58"/>
      <c r="AF185" s="81"/>
      <c r="AG185" s="68">
        <f t="shared" si="90"/>
        <v>0</v>
      </c>
      <c r="AH185" s="68">
        <f t="shared" si="91"/>
        <v>0</v>
      </c>
      <c r="AI185" s="68">
        <f t="shared" si="92"/>
        <v>0</v>
      </c>
      <c r="AJ185" s="68">
        <f t="shared" si="99"/>
        <v>0</v>
      </c>
    </row>
    <row r="186" spans="1:36" ht="18.75">
      <c r="A186" s="41" t="s">
        <v>17</v>
      </c>
      <c r="B186" s="23">
        <f>B188</f>
        <v>1000</v>
      </c>
      <c r="C186" s="23">
        <f>C188</f>
        <v>0</v>
      </c>
      <c r="D186" s="23">
        <f>D188</f>
        <v>0</v>
      </c>
      <c r="E186" s="23">
        <f>E188</f>
        <v>0</v>
      </c>
      <c r="F186" s="23">
        <f>_xlfn.IFERROR(E186/B186*100,0)</f>
        <v>0</v>
      </c>
      <c r="G186" s="23">
        <f>_xlfn.IFERROR(E186/C186*100,0)</f>
        <v>0</v>
      </c>
      <c r="H186" s="23">
        <f>H188</f>
        <v>0</v>
      </c>
      <c r="I186" s="23">
        <f aca="true" t="shared" si="121" ref="I186:AE186">I188</f>
        <v>0</v>
      </c>
      <c r="J186" s="23">
        <f t="shared" si="121"/>
        <v>0</v>
      </c>
      <c r="K186" s="23">
        <f t="shared" si="121"/>
        <v>0</v>
      </c>
      <c r="L186" s="23">
        <f t="shared" si="121"/>
        <v>0</v>
      </c>
      <c r="M186" s="23">
        <f t="shared" si="121"/>
        <v>0</v>
      </c>
      <c r="N186" s="23">
        <f t="shared" si="121"/>
        <v>0</v>
      </c>
      <c r="O186" s="23">
        <f t="shared" si="121"/>
        <v>0</v>
      </c>
      <c r="P186" s="23">
        <f t="shared" si="121"/>
        <v>0</v>
      </c>
      <c r="Q186" s="23">
        <f t="shared" si="121"/>
        <v>0</v>
      </c>
      <c r="R186" s="23">
        <f t="shared" si="121"/>
        <v>0</v>
      </c>
      <c r="S186" s="23">
        <f t="shared" si="121"/>
        <v>0</v>
      </c>
      <c r="T186" s="23">
        <f t="shared" si="121"/>
        <v>0</v>
      </c>
      <c r="U186" s="23">
        <f t="shared" si="121"/>
        <v>0</v>
      </c>
      <c r="V186" s="23">
        <f t="shared" si="121"/>
        <v>1000</v>
      </c>
      <c r="W186" s="23">
        <f t="shared" si="121"/>
        <v>0</v>
      </c>
      <c r="X186" s="23">
        <f t="shared" si="121"/>
        <v>0</v>
      </c>
      <c r="Y186" s="23">
        <f t="shared" si="121"/>
        <v>0</v>
      </c>
      <c r="Z186" s="23">
        <f t="shared" si="121"/>
        <v>0</v>
      </c>
      <c r="AA186" s="23">
        <f t="shared" si="121"/>
        <v>0</v>
      </c>
      <c r="AB186" s="23">
        <f t="shared" si="121"/>
        <v>0</v>
      </c>
      <c r="AC186" s="23">
        <f t="shared" si="121"/>
        <v>0</v>
      </c>
      <c r="AD186" s="23">
        <f t="shared" si="121"/>
        <v>0</v>
      </c>
      <c r="AE186" s="23">
        <f t="shared" si="121"/>
        <v>0</v>
      </c>
      <c r="AF186" s="82"/>
      <c r="AG186" s="68">
        <f t="shared" si="90"/>
        <v>1000</v>
      </c>
      <c r="AH186" s="68">
        <f t="shared" si="91"/>
        <v>0</v>
      </c>
      <c r="AI186" s="68">
        <f t="shared" si="92"/>
        <v>0</v>
      </c>
      <c r="AJ186" s="68">
        <f t="shared" si="99"/>
        <v>0</v>
      </c>
    </row>
    <row r="187" spans="1:36" s="11" customFormat="1" ht="47.25" customHeight="1" hidden="1">
      <c r="A187" s="40" t="s">
        <v>27</v>
      </c>
      <c r="B187" s="21">
        <f>H187+J187+L187+N187+P187+R187+T187+V187+X187+Z187+AB187+AD187</f>
        <v>0</v>
      </c>
      <c r="C187" s="21">
        <f>H187+J187</f>
        <v>0</v>
      </c>
      <c r="D187" s="21">
        <f>E187</f>
        <v>0</v>
      </c>
      <c r="E187" s="21">
        <f>I187+K187+M187+O187+Q187+S187+U187+W187+Y187+AA187+AC187+AE187</f>
        <v>0</v>
      </c>
      <c r="F187" s="21">
        <f>_xlfn.IFERROR(E187/B187*100,0)</f>
        <v>0</v>
      </c>
      <c r="G187" s="21">
        <f>_xlfn.IFERROR(E187/C187*100,0)</f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81"/>
      <c r="AG187" s="68">
        <f t="shared" si="90"/>
        <v>0</v>
      </c>
      <c r="AH187" s="68">
        <f t="shared" si="91"/>
        <v>0</v>
      </c>
      <c r="AI187" s="68">
        <f t="shared" si="92"/>
        <v>0</v>
      </c>
      <c r="AJ187" s="68">
        <f t="shared" si="99"/>
        <v>0</v>
      </c>
    </row>
    <row r="188" spans="1:36" s="11" customFormat="1" ht="18.75">
      <c r="A188" s="2" t="s">
        <v>14</v>
      </c>
      <c r="B188" s="21">
        <f>H188+J188+L188+N188+P188+R188+T188+V188+X188+Z188+AB188+AD188</f>
        <v>1000</v>
      </c>
      <c r="C188" s="21">
        <f>H188+J188+L188+N188+P188</f>
        <v>0</v>
      </c>
      <c r="D188" s="21">
        <f>E188</f>
        <v>0</v>
      </c>
      <c r="E188" s="21">
        <f>I188+K188+M188+O188+Q188+S188+U188+W188+Y188+AA188+AC188+AE188</f>
        <v>0</v>
      </c>
      <c r="F188" s="21">
        <f>_xlfn.IFERROR(E188/B188*100,0)</f>
        <v>0</v>
      </c>
      <c r="G188" s="21">
        <f>_xlfn.IFERROR(E188/C188*100,0)</f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1000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81"/>
      <c r="AG188" s="68">
        <f t="shared" si="90"/>
        <v>1000</v>
      </c>
      <c r="AH188" s="68">
        <f t="shared" si="91"/>
        <v>0</v>
      </c>
      <c r="AI188" s="68">
        <f t="shared" si="92"/>
        <v>0</v>
      </c>
      <c r="AJ188" s="68">
        <f t="shared" si="99"/>
        <v>0</v>
      </c>
    </row>
    <row r="189" spans="1:36" s="11" customFormat="1" ht="18.75" hidden="1">
      <c r="A189" s="2" t="s">
        <v>15</v>
      </c>
      <c r="B189" s="20"/>
      <c r="C189" s="20"/>
      <c r="D189" s="20"/>
      <c r="E189" s="21">
        <f>I189+K189+M189+O189+Q189+S189+U189+W189+Y189+AA189+AC189+AE189</f>
        <v>0</v>
      </c>
      <c r="F189" s="21">
        <f>_xlfn.IFERROR(E189/B189*100,0)</f>
        <v>0</v>
      </c>
      <c r="G189" s="21">
        <f>_xlfn.IFERROR(E189/C189*100,0)</f>
        <v>0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58"/>
      <c r="AF189" s="81"/>
      <c r="AG189" s="68">
        <f t="shared" si="90"/>
        <v>0</v>
      </c>
      <c r="AH189" s="68">
        <f t="shared" si="91"/>
        <v>0</v>
      </c>
      <c r="AI189" s="68">
        <f t="shared" si="92"/>
        <v>0</v>
      </c>
      <c r="AJ189" s="68">
        <f t="shared" si="99"/>
        <v>0</v>
      </c>
    </row>
    <row r="190" spans="1:36" s="11" customFormat="1" ht="37.5">
      <c r="A190" s="40" t="s">
        <v>75</v>
      </c>
      <c r="B190" s="20"/>
      <c r="C190" s="20"/>
      <c r="D190" s="20"/>
      <c r="E190" s="20"/>
      <c r="F190" s="20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58"/>
      <c r="AF190" s="81"/>
      <c r="AG190" s="68">
        <f t="shared" si="90"/>
        <v>0</v>
      </c>
      <c r="AH190" s="68">
        <f t="shared" si="91"/>
        <v>0</v>
      </c>
      <c r="AI190" s="68">
        <f t="shared" si="92"/>
        <v>0</v>
      </c>
      <c r="AJ190" s="68">
        <f t="shared" si="99"/>
        <v>0</v>
      </c>
    </row>
    <row r="191" spans="1:36" ht="18.75">
      <c r="A191" s="41" t="s">
        <v>17</v>
      </c>
      <c r="B191" s="23">
        <f>B193</f>
        <v>600</v>
      </c>
      <c r="C191" s="23">
        <f>C193</f>
        <v>0</v>
      </c>
      <c r="D191" s="23">
        <f>D193</f>
        <v>0</v>
      </c>
      <c r="E191" s="23">
        <f>E193</f>
        <v>0</v>
      </c>
      <c r="F191" s="23">
        <f>_xlfn.IFERROR(E191/B191*100,0)</f>
        <v>0</v>
      </c>
      <c r="G191" s="23">
        <f>_xlfn.IFERROR(E191/C191*100,0)</f>
        <v>0</v>
      </c>
      <c r="H191" s="23">
        <f>H193</f>
        <v>0</v>
      </c>
      <c r="I191" s="23">
        <f aca="true" t="shared" si="122" ref="I191:AE191">I193</f>
        <v>0</v>
      </c>
      <c r="J191" s="23">
        <f t="shared" si="122"/>
        <v>0</v>
      </c>
      <c r="K191" s="23">
        <f t="shared" si="122"/>
        <v>0</v>
      </c>
      <c r="L191" s="23">
        <f t="shared" si="122"/>
        <v>0</v>
      </c>
      <c r="M191" s="23">
        <f t="shared" si="122"/>
        <v>0</v>
      </c>
      <c r="N191" s="23">
        <f t="shared" si="122"/>
        <v>0</v>
      </c>
      <c r="O191" s="23">
        <f t="shared" si="122"/>
        <v>0</v>
      </c>
      <c r="P191" s="23">
        <f t="shared" si="122"/>
        <v>0</v>
      </c>
      <c r="Q191" s="23">
        <f t="shared" si="122"/>
        <v>0</v>
      </c>
      <c r="R191" s="23">
        <f t="shared" si="122"/>
        <v>0</v>
      </c>
      <c r="S191" s="23">
        <f t="shared" si="122"/>
        <v>0</v>
      </c>
      <c r="T191" s="23">
        <f t="shared" si="122"/>
        <v>0</v>
      </c>
      <c r="U191" s="23">
        <f t="shared" si="122"/>
        <v>0</v>
      </c>
      <c r="V191" s="23">
        <f t="shared" si="122"/>
        <v>600</v>
      </c>
      <c r="W191" s="23">
        <f t="shared" si="122"/>
        <v>0</v>
      </c>
      <c r="X191" s="23">
        <f t="shared" si="122"/>
        <v>0</v>
      </c>
      <c r="Y191" s="23">
        <f t="shared" si="122"/>
        <v>0</v>
      </c>
      <c r="Z191" s="23">
        <f t="shared" si="122"/>
        <v>0</v>
      </c>
      <c r="AA191" s="23">
        <f t="shared" si="122"/>
        <v>0</v>
      </c>
      <c r="AB191" s="23">
        <f t="shared" si="122"/>
        <v>0</v>
      </c>
      <c r="AC191" s="23">
        <f t="shared" si="122"/>
        <v>0</v>
      </c>
      <c r="AD191" s="23">
        <f t="shared" si="122"/>
        <v>0</v>
      </c>
      <c r="AE191" s="23">
        <f t="shared" si="122"/>
        <v>0</v>
      </c>
      <c r="AF191" s="82"/>
      <c r="AG191" s="68">
        <f t="shared" si="90"/>
        <v>600</v>
      </c>
      <c r="AH191" s="68">
        <f t="shared" si="91"/>
        <v>0</v>
      </c>
      <c r="AI191" s="68">
        <f t="shared" si="92"/>
        <v>0</v>
      </c>
      <c r="AJ191" s="68">
        <f t="shared" si="99"/>
        <v>0</v>
      </c>
    </row>
    <row r="192" spans="1:36" s="11" customFormat="1" ht="43.5" customHeight="1" hidden="1">
      <c r="A192" s="40" t="s">
        <v>27</v>
      </c>
      <c r="B192" s="21">
        <f>H192+J1106+L192+N192+P192+R192+T192+V192+X192+Z192+AB192+AD192</f>
        <v>0</v>
      </c>
      <c r="C192" s="21">
        <f>H192+J192+L192+N192</f>
        <v>0</v>
      </c>
      <c r="D192" s="21">
        <f>E192</f>
        <v>0</v>
      </c>
      <c r="E192" s="21">
        <f>I192+K192+M192+O192+Q192+S192+U192+W192+Y192+AA192+AC192+AE192</f>
        <v>0</v>
      </c>
      <c r="F192" s="21">
        <f>_xlfn.IFERROR(E192/B192*100,0)</f>
        <v>0</v>
      </c>
      <c r="G192" s="21">
        <f>_xlfn.IFERROR(E192/C192*100,0)</f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81"/>
      <c r="AG192" s="68">
        <f t="shared" si="90"/>
        <v>0</v>
      </c>
      <c r="AH192" s="68">
        <f t="shared" si="91"/>
        <v>0</v>
      </c>
      <c r="AI192" s="68">
        <f t="shared" si="92"/>
        <v>0</v>
      </c>
      <c r="AJ192" s="68">
        <f t="shared" si="99"/>
        <v>0</v>
      </c>
    </row>
    <row r="193" spans="1:36" s="11" customFormat="1" ht="18.75">
      <c r="A193" s="2" t="s">
        <v>14</v>
      </c>
      <c r="B193" s="21">
        <f>H193+J1107+L193+N193+P193+R193+T193+V193+X193+Z193+AB193+AD193+J193</f>
        <v>600</v>
      </c>
      <c r="C193" s="21">
        <f>H193+J193+L193+N193+P193</f>
        <v>0</v>
      </c>
      <c r="D193" s="21">
        <f>E193</f>
        <v>0</v>
      </c>
      <c r="E193" s="21">
        <f>I193+K193+M193+O193+Q193+S193+U193+W193+Y193+AA193+AC193+AE193</f>
        <v>0</v>
      </c>
      <c r="F193" s="21">
        <f>_xlfn.IFERROR(E193/B193*100,0)</f>
        <v>0</v>
      </c>
      <c r="G193" s="21">
        <f>_xlfn.IFERROR(E193/C193*100,0)</f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600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81"/>
      <c r="AG193" s="68">
        <f t="shared" si="90"/>
        <v>600</v>
      </c>
      <c r="AH193" s="68">
        <f t="shared" si="91"/>
        <v>0</v>
      </c>
      <c r="AI193" s="68">
        <f t="shared" si="92"/>
        <v>0</v>
      </c>
      <c r="AJ193" s="68">
        <f t="shared" si="99"/>
        <v>0</v>
      </c>
    </row>
    <row r="194" spans="1:36" s="42" customFormat="1" ht="40.5" customHeight="1" hidden="1">
      <c r="A194" s="2" t="s">
        <v>28</v>
      </c>
      <c r="B194" s="46">
        <f>H194+J1108+L194+N194+P194+R194+T194+V194+X194+Z194+AB194+AD194</f>
        <v>35</v>
      </c>
      <c r="C194" s="46">
        <f>H194+J194+L194+N194</f>
        <v>0</v>
      </c>
      <c r="D194" s="46">
        <f>E194</f>
        <v>0</v>
      </c>
      <c r="E194" s="46">
        <f>I194+K194+M194+O194+Q194+S194+U194+W194+Y194+AA194+AC194+AE194</f>
        <v>0</v>
      </c>
      <c r="F194" s="46">
        <f>_xlfn.IFERROR(E194/B194*100,0)</f>
        <v>0</v>
      </c>
      <c r="G194" s="46">
        <f>_xlfn.IFERROR(E194/C194*100,0)</f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35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/>
      <c r="AG194" s="68">
        <f t="shared" si="90"/>
        <v>35</v>
      </c>
      <c r="AH194" s="68">
        <f t="shared" si="91"/>
        <v>0</v>
      </c>
      <c r="AI194" s="68">
        <f t="shared" si="92"/>
        <v>0</v>
      </c>
      <c r="AJ194" s="68">
        <f t="shared" si="99"/>
        <v>0</v>
      </c>
    </row>
    <row r="195" spans="1:36" s="11" customFormat="1" ht="37.5">
      <c r="A195" s="40" t="s">
        <v>76</v>
      </c>
      <c r="B195" s="20"/>
      <c r="C195" s="20"/>
      <c r="D195" s="20"/>
      <c r="E195" s="20"/>
      <c r="F195" s="20"/>
      <c r="G195" s="20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58"/>
      <c r="AF195" s="81"/>
      <c r="AG195" s="68">
        <f t="shared" si="90"/>
        <v>0</v>
      </c>
      <c r="AH195" s="68">
        <f t="shared" si="91"/>
        <v>0</v>
      </c>
      <c r="AI195" s="68">
        <f t="shared" si="92"/>
        <v>0</v>
      </c>
      <c r="AJ195" s="68">
        <f aca="true" t="shared" si="123" ref="AJ195:AJ209">E195-C195</f>
        <v>0</v>
      </c>
    </row>
    <row r="196" spans="1:36" ht="18.75">
      <c r="A196" s="41" t="s">
        <v>17</v>
      </c>
      <c r="B196" s="23">
        <f>B198</f>
        <v>600</v>
      </c>
      <c r="C196" s="23">
        <f>C198</f>
        <v>0</v>
      </c>
      <c r="D196" s="23">
        <f>D198</f>
        <v>0</v>
      </c>
      <c r="E196" s="23">
        <f>E198</f>
        <v>0</v>
      </c>
      <c r="F196" s="23">
        <f>F198</f>
        <v>0</v>
      </c>
      <c r="G196" s="23">
        <f>_xlfn.IFERROR(E196/C196*100,0)</f>
        <v>0</v>
      </c>
      <c r="H196" s="23">
        <f>H198</f>
        <v>0</v>
      </c>
      <c r="I196" s="23">
        <f aca="true" t="shared" si="124" ref="I196:AE196">I198</f>
        <v>0</v>
      </c>
      <c r="J196" s="23">
        <f t="shared" si="124"/>
        <v>0</v>
      </c>
      <c r="K196" s="23">
        <f t="shared" si="124"/>
        <v>0</v>
      </c>
      <c r="L196" s="23">
        <f t="shared" si="124"/>
        <v>0</v>
      </c>
      <c r="M196" s="23">
        <f t="shared" si="124"/>
        <v>0</v>
      </c>
      <c r="N196" s="23">
        <f t="shared" si="124"/>
        <v>0</v>
      </c>
      <c r="O196" s="23">
        <f t="shared" si="124"/>
        <v>0</v>
      </c>
      <c r="P196" s="23">
        <f t="shared" si="124"/>
        <v>0</v>
      </c>
      <c r="Q196" s="23">
        <f t="shared" si="124"/>
        <v>0</v>
      </c>
      <c r="R196" s="23">
        <f t="shared" si="124"/>
        <v>0</v>
      </c>
      <c r="S196" s="23">
        <f t="shared" si="124"/>
        <v>0</v>
      </c>
      <c r="T196" s="23">
        <f t="shared" si="124"/>
        <v>0</v>
      </c>
      <c r="U196" s="23">
        <f t="shared" si="124"/>
        <v>0</v>
      </c>
      <c r="V196" s="23">
        <f t="shared" si="124"/>
        <v>600</v>
      </c>
      <c r="W196" s="23">
        <f t="shared" si="124"/>
        <v>0</v>
      </c>
      <c r="X196" s="23">
        <f t="shared" si="124"/>
        <v>0</v>
      </c>
      <c r="Y196" s="23">
        <f t="shared" si="124"/>
        <v>0</v>
      </c>
      <c r="Z196" s="23">
        <f t="shared" si="124"/>
        <v>0</v>
      </c>
      <c r="AA196" s="23">
        <f t="shared" si="124"/>
        <v>0</v>
      </c>
      <c r="AB196" s="23">
        <f t="shared" si="124"/>
        <v>0</v>
      </c>
      <c r="AC196" s="23">
        <f t="shared" si="124"/>
        <v>0</v>
      </c>
      <c r="AD196" s="23">
        <f t="shared" si="124"/>
        <v>0</v>
      </c>
      <c r="AE196" s="23">
        <f t="shared" si="124"/>
        <v>0</v>
      </c>
      <c r="AF196" s="82"/>
      <c r="AG196" s="68">
        <f t="shared" si="90"/>
        <v>600</v>
      </c>
      <c r="AH196" s="68">
        <f t="shared" si="91"/>
        <v>0</v>
      </c>
      <c r="AI196" s="68">
        <f t="shared" si="92"/>
        <v>0</v>
      </c>
      <c r="AJ196" s="68">
        <f t="shared" si="123"/>
        <v>0</v>
      </c>
    </row>
    <row r="197" spans="1:36" s="11" customFormat="1" ht="43.5" customHeight="1" hidden="1">
      <c r="A197" s="40" t="s">
        <v>27</v>
      </c>
      <c r="B197" s="21">
        <f>H197+J1111+L197+N197+P197+R197+T197+V197+X197+Z197+AB197+AD197</f>
        <v>0</v>
      </c>
      <c r="C197" s="21">
        <f>H197+J197+L197+N197</f>
        <v>0</v>
      </c>
      <c r="D197" s="21">
        <f>E197</f>
        <v>0</v>
      </c>
      <c r="E197" s="21">
        <f>I197+K197+M197+O197+Q197+S197+U197+W197+Y197+AA197+AC197+AE197</f>
        <v>0</v>
      </c>
      <c r="F197" s="21">
        <f>_xlfn.IFERROR(E197/B197*100,0)</f>
        <v>0</v>
      </c>
      <c r="G197" s="21">
        <f>_xlfn.IFERROR(E197/C197*100,0)</f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81"/>
      <c r="AG197" s="68">
        <f t="shared" si="90"/>
        <v>0</v>
      </c>
      <c r="AH197" s="68">
        <f t="shared" si="91"/>
        <v>0</v>
      </c>
      <c r="AI197" s="68">
        <f t="shared" si="92"/>
        <v>0</v>
      </c>
      <c r="AJ197" s="68">
        <f t="shared" si="123"/>
        <v>0</v>
      </c>
    </row>
    <row r="198" spans="1:36" s="11" customFormat="1" ht="18.75">
      <c r="A198" s="2" t="s">
        <v>14</v>
      </c>
      <c r="B198" s="21">
        <f>H198+J1112+L198+N198+P198+R198+T198+V198+X198+Z198+AB198+AD198+J198</f>
        <v>600</v>
      </c>
      <c r="C198" s="21">
        <f>H198+J198+L198+N198+P198</f>
        <v>0</v>
      </c>
      <c r="D198" s="21">
        <f>E198</f>
        <v>0</v>
      </c>
      <c r="E198" s="21">
        <f>I198+K198+M198+O198+Q198+S198+U198+W198+Y198+AA198+AC198+AE198</f>
        <v>0</v>
      </c>
      <c r="F198" s="21">
        <f>_xlfn.IFERROR(E198/B198*100,0)</f>
        <v>0</v>
      </c>
      <c r="G198" s="21">
        <f>_xlfn.IFERROR(E198/C198*100,0)</f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600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81"/>
      <c r="AG198" s="68">
        <f t="shared" si="90"/>
        <v>600</v>
      </c>
      <c r="AH198" s="68">
        <f t="shared" si="91"/>
        <v>0</v>
      </c>
      <c r="AI198" s="68">
        <f t="shared" si="92"/>
        <v>0</v>
      </c>
      <c r="AJ198" s="68">
        <f t="shared" si="123"/>
        <v>0</v>
      </c>
    </row>
    <row r="199" spans="1:36" s="42" customFormat="1" ht="40.5" customHeight="1" hidden="1">
      <c r="A199" s="2" t="s">
        <v>28</v>
      </c>
      <c r="B199" s="46">
        <f>H199+J1113+L199+N199+P199+R199+T199+V199+X199+Z199+AB199+AD199</f>
        <v>0</v>
      </c>
      <c r="C199" s="46">
        <f>H199+J199+L199+N199</f>
        <v>0</v>
      </c>
      <c r="D199" s="46">
        <f>E199</f>
        <v>0</v>
      </c>
      <c r="E199" s="46">
        <f>I199+K199+M199+O199+Q199+S199+U199+W199+Y199+AA199+AC199+AE199</f>
        <v>0</v>
      </c>
      <c r="F199" s="46">
        <f>_xlfn.IFERROR(E199/B199*100,0)</f>
        <v>0</v>
      </c>
      <c r="G199" s="46">
        <f>_xlfn.IFERROR(E199/C199*100,0)</f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/>
      <c r="AG199" s="68">
        <f t="shared" si="90"/>
        <v>0</v>
      </c>
      <c r="AH199" s="68">
        <f t="shared" si="91"/>
        <v>0</v>
      </c>
      <c r="AI199" s="68">
        <f t="shared" si="92"/>
        <v>0</v>
      </c>
      <c r="AJ199" s="68">
        <f t="shared" si="123"/>
        <v>0</v>
      </c>
    </row>
    <row r="200" spans="1:36" s="11" customFormat="1" ht="93.75">
      <c r="A200" s="40" t="s">
        <v>77</v>
      </c>
      <c r="B200" s="20"/>
      <c r="C200" s="20"/>
      <c r="D200" s="20"/>
      <c r="E200" s="20"/>
      <c r="F200" s="20"/>
      <c r="G200" s="20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58"/>
      <c r="AF200" s="81"/>
      <c r="AG200" s="68">
        <f aca="true" t="shared" si="125" ref="AG200:AG215">H200+J200+L200+N200+P200+R200+T200+V200+X200+Z200+AB200+AD200</f>
        <v>0</v>
      </c>
      <c r="AH200" s="68">
        <f aca="true" t="shared" si="126" ref="AH200:AH215">H200+J200+L200+N200+P200</f>
        <v>0</v>
      </c>
      <c r="AI200" s="68">
        <f aca="true" t="shared" si="127" ref="AI200:AI215">I200+K200+M200+O200+Q200+S200+U200+W200+Y200+AA200+AC200+AE200</f>
        <v>0</v>
      </c>
      <c r="AJ200" s="68">
        <f t="shared" si="123"/>
        <v>0</v>
      </c>
    </row>
    <row r="201" spans="1:36" ht="18.75">
      <c r="A201" s="41" t="s">
        <v>17</v>
      </c>
      <c r="B201" s="23">
        <f>B203</f>
        <v>500</v>
      </c>
      <c r="C201" s="23">
        <f>C203</f>
        <v>0</v>
      </c>
      <c r="D201" s="23">
        <f>D203</f>
        <v>0</v>
      </c>
      <c r="E201" s="23">
        <f>E203</f>
        <v>0</v>
      </c>
      <c r="F201" s="23">
        <f>_xlfn.IFERROR(E201/B201*100,0)</f>
        <v>0</v>
      </c>
      <c r="G201" s="23">
        <f>_xlfn.IFERROR(E201/C201*100,0)</f>
        <v>0</v>
      </c>
      <c r="H201" s="23">
        <f>H203</f>
        <v>0</v>
      </c>
      <c r="I201" s="23">
        <f aca="true" t="shared" si="128" ref="I201:AE201">I203</f>
        <v>0</v>
      </c>
      <c r="J201" s="23">
        <f t="shared" si="128"/>
        <v>0</v>
      </c>
      <c r="K201" s="23">
        <f t="shared" si="128"/>
        <v>0</v>
      </c>
      <c r="L201" s="23">
        <f t="shared" si="128"/>
        <v>0</v>
      </c>
      <c r="M201" s="23">
        <f t="shared" si="128"/>
        <v>0</v>
      </c>
      <c r="N201" s="23">
        <f t="shared" si="128"/>
        <v>0</v>
      </c>
      <c r="O201" s="23">
        <f t="shared" si="128"/>
        <v>0</v>
      </c>
      <c r="P201" s="23">
        <f t="shared" si="128"/>
        <v>0</v>
      </c>
      <c r="Q201" s="23">
        <f t="shared" si="128"/>
        <v>0</v>
      </c>
      <c r="R201" s="23">
        <f t="shared" si="128"/>
        <v>0</v>
      </c>
      <c r="S201" s="23">
        <f t="shared" si="128"/>
        <v>0</v>
      </c>
      <c r="T201" s="23">
        <f t="shared" si="128"/>
        <v>0</v>
      </c>
      <c r="U201" s="23">
        <f t="shared" si="128"/>
        <v>0</v>
      </c>
      <c r="V201" s="23">
        <f t="shared" si="128"/>
        <v>0</v>
      </c>
      <c r="W201" s="23">
        <f t="shared" si="128"/>
        <v>0</v>
      </c>
      <c r="X201" s="23">
        <f t="shared" si="128"/>
        <v>0</v>
      </c>
      <c r="Y201" s="23">
        <f t="shared" si="128"/>
        <v>0</v>
      </c>
      <c r="Z201" s="23">
        <f t="shared" si="128"/>
        <v>0</v>
      </c>
      <c r="AA201" s="23">
        <f t="shared" si="128"/>
        <v>0</v>
      </c>
      <c r="AB201" s="23">
        <f t="shared" si="128"/>
        <v>500</v>
      </c>
      <c r="AC201" s="23">
        <f t="shared" si="128"/>
        <v>0</v>
      </c>
      <c r="AD201" s="23">
        <f t="shared" si="128"/>
        <v>0</v>
      </c>
      <c r="AE201" s="23">
        <f t="shared" si="128"/>
        <v>0</v>
      </c>
      <c r="AF201" s="82"/>
      <c r="AG201" s="68">
        <f t="shared" si="125"/>
        <v>500</v>
      </c>
      <c r="AH201" s="68">
        <f t="shared" si="126"/>
        <v>0</v>
      </c>
      <c r="AI201" s="68">
        <f t="shared" si="127"/>
        <v>0</v>
      </c>
      <c r="AJ201" s="68">
        <f t="shared" si="123"/>
        <v>0</v>
      </c>
    </row>
    <row r="202" spans="1:36" s="11" customFormat="1" ht="43.5" customHeight="1" hidden="1">
      <c r="A202" s="40" t="s">
        <v>27</v>
      </c>
      <c r="B202" s="21">
        <f>H202+J1116+L202+N202+P202+R202+T202+V202+X202+Z202+AB202+AD202</f>
        <v>0</v>
      </c>
      <c r="C202" s="21">
        <f>H202+J202+L202+N202</f>
        <v>0</v>
      </c>
      <c r="D202" s="21">
        <f>E202</f>
        <v>0</v>
      </c>
      <c r="E202" s="21">
        <f>I202+K202+M202+O202+Q202+S202+U202+W202+Y202+AA202+AC202+AE202</f>
        <v>0</v>
      </c>
      <c r="F202" s="21">
        <f>_xlfn.IFERROR(E202/B202*100,0)</f>
        <v>0</v>
      </c>
      <c r="G202" s="21">
        <f>_xlfn.IFERROR(E202/C202*100,0)</f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81"/>
      <c r="AG202" s="68">
        <f t="shared" si="125"/>
        <v>0</v>
      </c>
      <c r="AH202" s="68">
        <f t="shared" si="126"/>
        <v>0</v>
      </c>
      <c r="AI202" s="68">
        <f t="shared" si="127"/>
        <v>0</v>
      </c>
      <c r="AJ202" s="68">
        <f t="shared" si="123"/>
        <v>0</v>
      </c>
    </row>
    <row r="203" spans="1:36" s="11" customFormat="1" ht="18.75">
      <c r="A203" s="2" t="s">
        <v>14</v>
      </c>
      <c r="B203" s="21">
        <f>H203+J1117+L203+N203+P203+R203+T203+V203+X203+Z203+AB203+AD203+J203</f>
        <v>500</v>
      </c>
      <c r="C203" s="21">
        <f>H203+J203+L203+N203+P203</f>
        <v>0</v>
      </c>
      <c r="D203" s="21">
        <f>E203</f>
        <v>0</v>
      </c>
      <c r="E203" s="21">
        <f>I203+K203+M203+O203+Q203+S203+U203+W203+Y203+AA203+AC203+AE203</f>
        <v>0</v>
      </c>
      <c r="F203" s="21">
        <f>_xlfn.IFERROR(E203/B203*100,0)</f>
        <v>0</v>
      </c>
      <c r="G203" s="21">
        <f>_xlfn.IFERROR(E203/C203*100,0)</f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500</v>
      </c>
      <c r="AC203" s="39">
        <v>0</v>
      </c>
      <c r="AD203" s="39">
        <v>0</v>
      </c>
      <c r="AE203" s="39">
        <v>0</v>
      </c>
      <c r="AF203" s="81"/>
      <c r="AG203" s="68">
        <f t="shared" si="125"/>
        <v>500</v>
      </c>
      <c r="AH203" s="68">
        <f t="shared" si="126"/>
        <v>0</v>
      </c>
      <c r="AI203" s="68">
        <f t="shared" si="127"/>
        <v>0</v>
      </c>
      <c r="AJ203" s="68">
        <f t="shared" si="123"/>
        <v>0</v>
      </c>
    </row>
    <row r="204" spans="1:36" s="42" customFormat="1" ht="40.5" customHeight="1" hidden="1">
      <c r="A204" s="2" t="s">
        <v>28</v>
      </c>
      <c r="B204" s="46">
        <f>H204+J1118+L204+N204+P204+R204+T204+V204+X204+Z204+AB204+AD204</f>
        <v>0</v>
      </c>
      <c r="C204" s="46">
        <f>H204+J204+L204+N204</f>
        <v>0</v>
      </c>
      <c r="D204" s="46">
        <f>E204</f>
        <v>0</v>
      </c>
      <c r="E204" s="46">
        <f>I204+K204+M204+O204+Q204+S204+U204+W204+Y204+AA204+AC204+AE204</f>
        <v>0</v>
      </c>
      <c r="F204" s="46">
        <f>_xlfn.IFERROR(E204/B204*100,0)</f>
        <v>0</v>
      </c>
      <c r="G204" s="46">
        <f>_xlfn.IFERROR(E204/C204*100,0)</f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/>
      <c r="AG204" s="68">
        <f t="shared" si="125"/>
        <v>0</v>
      </c>
      <c r="AH204" s="68">
        <f t="shared" si="126"/>
        <v>0</v>
      </c>
      <c r="AI204" s="68">
        <f t="shared" si="127"/>
        <v>0</v>
      </c>
      <c r="AJ204" s="68">
        <f t="shared" si="123"/>
        <v>0</v>
      </c>
    </row>
    <row r="205" spans="1:36" s="11" customFormat="1" ht="56.25">
      <c r="A205" s="40" t="s">
        <v>78</v>
      </c>
      <c r="B205" s="20"/>
      <c r="C205" s="20"/>
      <c r="D205" s="20"/>
      <c r="E205" s="20"/>
      <c r="F205" s="20"/>
      <c r="G205" s="20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58"/>
      <c r="AF205" s="81"/>
      <c r="AG205" s="68">
        <f t="shared" si="125"/>
        <v>0</v>
      </c>
      <c r="AH205" s="68">
        <f t="shared" si="126"/>
        <v>0</v>
      </c>
      <c r="AI205" s="68">
        <f t="shared" si="127"/>
        <v>0</v>
      </c>
      <c r="AJ205" s="68">
        <f t="shared" si="123"/>
        <v>0</v>
      </c>
    </row>
    <row r="206" spans="1:36" ht="18.75">
      <c r="A206" s="41" t="s">
        <v>17</v>
      </c>
      <c r="B206" s="23">
        <f>B208</f>
        <v>317.25</v>
      </c>
      <c r="C206" s="23">
        <f>C208</f>
        <v>0</v>
      </c>
      <c r="D206" s="23">
        <f>D208</f>
        <v>0</v>
      </c>
      <c r="E206" s="23">
        <f>E208</f>
        <v>0</v>
      </c>
      <c r="F206" s="23">
        <f aca="true" t="shared" si="129" ref="F206:F215">_xlfn.IFERROR(E206/B206*100,0)</f>
        <v>0</v>
      </c>
      <c r="G206" s="23">
        <f aca="true" t="shared" si="130" ref="G206:G215">_xlfn.IFERROR(E206/C206*100,0)</f>
        <v>0</v>
      </c>
      <c r="H206" s="23">
        <f>H208</f>
        <v>0</v>
      </c>
      <c r="I206" s="23">
        <f aca="true" t="shared" si="131" ref="I206:AE206">I208</f>
        <v>0</v>
      </c>
      <c r="J206" s="23">
        <f t="shared" si="131"/>
        <v>0</v>
      </c>
      <c r="K206" s="23">
        <f t="shared" si="131"/>
        <v>0</v>
      </c>
      <c r="L206" s="23">
        <f t="shared" si="131"/>
        <v>0</v>
      </c>
      <c r="M206" s="23">
        <f t="shared" si="131"/>
        <v>0</v>
      </c>
      <c r="N206" s="23">
        <f t="shared" si="131"/>
        <v>0</v>
      </c>
      <c r="O206" s="23">
        <f t="shared" si="131"/>
        <v>0</v>
      </c>
      <c r="P206" s="23">
        <f t="shared" si="131"/>
        <v>0</v>
      </c>
      <c r="Q206" s="23">
        <f t="shared" si="131"/>
        <v>0</v>
      </c>
      <c r="R206" s="23">
        <f t="shared" si="131"/>
        <v>0</v>
      </c>
      <c r="S206" s="23">
        <f t="shared" si="131"/>
        <v>0</v>
      </c>
      <c r="T206" s="23">
        <f t="shared" si="131"/>
        <v>0</v>
      </c>
      <c r="U206" s="23">
        <f t="shared" si="131"/>
        <v>0</v>
      </c>
      <c r="V206" s="23">
        <f t="shared" si="131"/>
        <v>0</v>
      </c>
      <c r="W206" s="23">
        <f t="shared" si="131"/>
        <v>0</v>
      </c>
      <c r="X206" s="23">
        <f t="shared" si="131"/>
        <v>0</v>
      </c>
      <c r="Y206" s="23">
        <f t="shared" si="131"/>
        <v>0</v>
      </c>
      <c r="Z206" s="23">
        <f t="shared" si="131"/>
        <v>0</v>
      </c>
      <c r="AA206" s="23">
        <f t="shared" si="131"/>
        <v>0</v>
      </c>
      <c r="AB206" s="23">
        <f t="shared" si="131"/>
        <v>317.25</v>
      </c>
      <c r="AC206" s="23">
        <f t="shared" si="131"/>
        <v>0</v>
      </c>
      <c r="AD206" s="23">
        <f t="shared" si="131"/>
        <v>0</v>
      </c>
      <c r="AE206" s="23">
        <f t="shared" si="131"/>
        <v>0</v>
      </c>
      <c r="AF206" s="82"/>
      <c r="AG206" s="68">
        <f t="shared" si="125"/>
        <v>317.25</v>
      </c>
      <c r="AH206" s="68">
        <f t="shared" si="126"/>
        <v>0</v>
      </c>
      <c r="AI206" s="68">
        <f t="shared" si="127"/>
        <v>0</v>
      </c>
      <c r="AJ206" s="68">
        <f t="shared" si="123"/>
        <v>0</v>
      </c>
    </row>
    <row r="207" spans="1:36" s="11" customFormat="1" ht="43.5" customHeight="1" hidden="1">
      <c r="A207" s="40" t="s">
        <v>27</v>
      </c>
      <c r="B207" s="21">
        <f>H207+J1121+L207+N207+P207+R207+T207+V207+X207+Z207+AB207+AD207</f>
        <v>0</v>
      </c>
      <c r="C207" s="21">
        <f>H207+J207+L207+N207</f>
        <v>0</v>
      </c>
      <c r="D207" s="21">
        <f>E207</f>
        <v>0</v>
      </c>
      <c r="E207" s="21">
        <f>I207+K207+M207+O207+Q207+S207+U207+W207+Y207+AA207+AC207+AE207</f>
        <v>0</v>
      </c>
      <c r="F207" s="21">
        <f t="shared" si="129"/>
        <v>0</v>
      </c>
      <c r="G207" s="21">
        <f t="shared" si="130"/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81"/>
      <c r="AG207" s="68">
        <f t="shared" si="125"/>
        <v>0</v>
      </c>
      <c r="AH207" s="68">
        <f t="shared" si="126"/>
        <v>0</v>
      </c>
      <c r="AI207" s="68">
        <f t="shared" si="127"/>
        <v>0</v>
      </c>
      <c r="AJ207" s="68">
        <f t="shared" si="123"/>
        <v>0</v>
      </c>
    </row>
    <row r="208" spans="1:36" s="11" customFormat="1" ht="18.75">
      <c r="A208" s="2" t="s">
        <v>14</v>
      </c>
      <c r="B208" s="21">
        <f>H208+J1122+L208+N208+P208+R208+T208+V208+X208+Z208+AB208+AD208+J208</f>
        <v>317.25</v>
      </c>
      <c r="C208" s="21">
        <f>H208+J208+L208+N208</f>
        <v>0</v>
      </c>
      <c r="D208" s="21">
        <f>E208</f>
        <v>0</v>
      </c>
      <c r="E208" s="21">
        <f>I208+K208+M208+O208+Q208+S208+U208+W208+Y208+AA208+AC208+AE208</f>
        <v>0</v>
      </c>
      <c r="F208" s="21">
        <f t="shared" si="129"/>
        <v>0</v>
      </c>
      <c r="G208" s="21">
        <f t="shared" si="130"/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317.25</v>
      </c>
      <c r="AC208" s="39">
        <v>0</v>
      </c>
      <c r="AD208" s="39">
        <v>0</v>
      </c>
      <c r="AE208" s="39">
        <v>0</v>
      </c>
      <c r="AF208" s="81"/>
      <c r="AG208" s="68">
        <f t="shared" si="125"/>
        <v>317.25</v>
      </c>
      <c r="AH208" s="68">
        <f t="shared" si="126"/>
        <v>0</v>
      </c>
      <c r="AI208" s="68">
        <f t="shared" si="127"/>
        <v>0</v>
      </c>
      <c r="AJ208" s="68">
        <f t="shared" si="123"/>
        <v>0</v>
      </c>
    </row>
    <row r="209" spans="1:36" s="42" customFormat="1" ht="40.5" customHeight="1" hidden="1">
      <c r="A209" s="43" t="s">
        <v>28</v>
      </c>
      <c r="B209" s="46">
        <f>H209+J1123+L209+N209+P209+R209+T209+V209+X209+Z209+AB209+AD209</f>
        <v>0</v>
      </c>
      <c r="C209" s="46">
        <f>H209+J209+L209+N209</f>
        <v>0</v>
      </c>
      <c r="D209" s="46">
        <f>E209</f>
        <v>0</v>
      </c>
      <c r="E209" s="46">
        <f>I209+K209+M209+O209+Q209+S209+U209+W209+Y209+AA209+AC209+AE209</f>
        <v>0</v>
      </c>
      <c r="F209" s="46">
        <f t="shared" si="129"/>
        <v>0</v>
      </c>
      <c r="G209" s="46">
        <f t="shared" si="130"/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/>
      <c r="AG209" s="68">
        <f t="shared" si="125"/>
        <v>0</v>
      </c>
      <c r="AH209" s="68">
        <f t="shared" si="126"/>
        <v>0</v>
      </c>
      <c r="AI209" s="68">
        <f t="shared" si="127"/>
        <v>0</v>
      </c>
      <c r="AJ209" s="68">
        <f t="shared" si="123"/>
        <v>0</v>
      </c>
    </row>
    <row r="210" spans="1:36" s="33" customFormat="1" ht="42.75" customHeight="1">
      <c r="A210" s="53" t="s">
        <v>32</v>
      </c>
      <c r="B210" s="22">
        <f>B7+B45+B70</f>
        <v>100958.49699999999</v>
      </c>
      <c r="C210" s="22">
        <f>C7+C45+C70</f>
        <v>44171.568999999996</v>
      </c>
      <c r="D210" s="22">
        <f>D7+D45+D70</f>
        <v>40884.92999999999</v>
      </c>
      <c r="E210" s="22">
        <f>E7+E45+E70</f>
        <v>40884.92999999999</v>
      </c>
      <c r="F210" s="22">
        <f t="shared" si="129"/>
        <v>40.49676967754383</v>
      </c>
      <c r="G210" s="22">
        <f t="shared" si="130"/>
        <v>92.55937908839054</v>
      </c>
      <c r="H210" s="22">
        <f>H7+H45+H70</f>
        <v>12029.181</v>
      </c>
      <c r="I210" s="22">
        <f>I7+I45+I70</f>
        <v>9413.983</v>
      </c>
      <c r="J210" s="22">
        <f>J7+J45+J70</f>
        <v>10659.314999999999</v>
      </c>
      <c r="K210" s="22">
        <f aca="true" t="shared" si="132" ref="K210:AE210">K7+K45+K70</f>
        <v>9919.048999999999</v>
      </c>
      <c r="L210" s="22">
        <f t="shared" si="132"/>
        <v>6105.655</v>
      </c>
      <c r="M210" s="22">
        <f t="shared" si="132"/>
        <v>6036.072</v>
      </c>
      <c r="N210" s="22">
        <f t="shared" si="132"/>
        <v>7544.452</v>
      </c>
      <c r="O210" s="22">
        <f t="shared" si="132"/>
        <v>7868.503</v>
      </c>
      <c r="P210" s="22">
        <f t="shared" si="132"/>
        <v>7832.965999999999</v>
      </c>
      <c r="Q210" s="22">
        <f t="shared" si="132"/>
        <v>7647.323</v>
      </c>
      <c r="R210" s="22">
        <f t="shared" si="132"/>
        <v>7748.539</v>
      </c>
      <c r="S210" s="22">
        <f t="shared" si="132"/>
        <v>0</v>
      </c>
      <c r="T210" s="22">
        <f t="shared" si="132"/>
        <v>8161.268</v>
      </c>
      <c r="U210" s="22">
        <f t="shared" si="132"/>
        <v>0</v>
      </c>
      <c r="V210" s="22">
        <f t="shared" si="132"/>
        <v>9298.077000000001</v>
      </c>
      <c r="W210" s="22">
        <f t="shared" si="132"/>
        <v>0</v>
      </c>
      <c r="X210" s="22">
        <f t="shared" si="132"/>
        <v>6946.083999999999</v>
      </c>
      <c r="Y210" s="22">
        <f t="shared" si="132"/>
        <v>0</v>
      </c>
      <c r="Z210" s="22">
        <f>Z7+Z45+Z70</f>
        <v>9236.212</v>
      </c>
      <c r="AA210" s="22">
        <f t="shared" si="132"/>
        <v>0</v>
      </c>
      <c r="AB210" s="22">
        <f t="shared" si="132"/>
        <v>8729.548999999999</v>
      </c>
      <c r="AC210" s="22">
        <f t="shared" si="132"/>
        <v>0</v>
      </c>
      <c r="AD210" s="22">
        <f t="shared" si="132"/>
        <v>6667.1990000000005</v>
      </c>
      <c r="AE210" s="22">
        <f t="shared" si="132"/>
        <v>0</v>
      </c>
      <c r="AF210" s="22"/>
      <c r="AG210" s="68">
        <f t="shared" si="125"/>
        <v>100958.497</v>
      </c>
      <c r="AH210" s="68">
        <f t="shared" si="126"/>
        <v>44171.568999999996</v>
      </c>
      <c r="AI210" s="68">
        <f t="shared" si="127"/>
        <v>40884.92999999999</v>
      </c>
      <c r="AJ210" s="68">
        <f t="shared" si="99"/>
        <v>-3286.639000000003</v>
      </c>
    </row>
    <row r="211" spans="1:36" s="33" customFormat="1" ht="18.75">
      <c r="A211" s="35" t="s">
        <v>15</v>
      </c>
      <c r="B211" s="22">
        <v>0</v>
      </c>
      <c r="C211" s="22">
        <v>0</v>
      </c>
      <c r="D211" s="22">
        <v>0</v>
      </c>
      <c r="E211" s="22">
        <v>0</v>
      </c>
      <c r="F211" s="22">
        <f t="shared" si="129"/>
        <v>0</v>
      </c>
      <c r="G211" s="22">
        <f t="shared" si="13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/>
      <c r="AG211" s="68">
        <f t="shared" si="125"/>
        <v>0</v>
      </c>
      <c r="AH211" s="68">
        <f t="shared" si="126"/>
        <v>0</v>
      </c>
      <c r="AI211" s="68">
        <f t="shared" si="127"/>
        <v>0</v>
      </c>
      <c r="AJ211" s="68">
        <f t="shared" si="99"/>
        <v>0</v>
      </c>
    </row>
    <row r="212" spans="1:36" s="33" customFormat="1" ht="37.5">
      <c r="A212" s="36" t="s">
        <v>27</v>
      </c>
      <c r="B212" s="22">
        <f aca="true" t="shared" si="133" ref="B212:E214">B10+B47+B72</f>
        <v>37011.3</v>
      </c>
      <c r="C212" s="22">
        <f t="shared" si="133"/>
        <v>11536.178</v>
      </c>
      <c r="D212" s="22">
        <f t="shared" si="133"/>
        <v>11038.631000000001</v>
      </c>
      <c r="E212" s="22">
        <f t="shared" si="133"/>
        <v>11038.631000000001</v>
      </c>
      <c r="F212" s="22">
        <f t="shared" si="129"/>
        <v>29.82502911273044</v>
      </c>
      <c r="G212" s="22">
        <f t="shared" si="130"/>
        <v>95.6870724428836</v>
      </c>
      <c r="H212" s="22">
        <f aca="true" t="shared" si="134" ref="H212:AE214">H10+H47+H72</f>
        <v>484.089</v>
      </c>
      <c r="I212" s="22">
        <f t="shared" si="134"/>
        <v>349.125</v>
      </c>
      <c r="J212" s="22">
        <f t="shared" si="134"/>
        <v>2919.224</v>
      </c>
      <c r="K212" s="22">
        <f t="shared" si="134"/>
        <v>2537.57</v>
      </c>
      <c r="L212" s="22">
        <f t="shared" si="134"/>
        <v>2332.977</v>
      </c>
      <c r="M212" s="22">
        <f t="shared" si="134"/>
        <v>2398.334</v>
      </c>
      <c r="N212" s="22">
        <f t="shared" si="134"/>
        <v>2246.103</v>
      </c>
      <c r="O212" s="22">
        <f t="shared" si="134"/>
        <v>2335.521</v>
      </c>
      <c r="P212" s="22">
        <f t="shared" si="134"/>
        <v>3553.785</v>
      </c>
      <c r="Q212" s="22">
        <f t="shared" si="134"/>
        <v>3418.081</v>
      </c>
      <c r="R212" s="22">
        <f t="shared" si="134"/>
        <v>3175.76</v>
      </c>
      <c r="S212" s="22">
        <f t="shared" si="134"/>
        <v>0</v>
      </c>
      <c r="T212" s="22">
        <f t="shared" si="134"/>
        <v>2460.371</v>
      </c>
      <c r="U212" s="22">
        <f t="shared" si="134"/>
        <v>0</v>
      </c>
      <c r="V212" s="22">
        <f t="shared" si="134"/>
        <v>3154.455</v>
      </c>
      <c r="W212" s="22">
        <f t="shared" si="134"/>
        <v>0</v>
      </c>
      <c r="X212" s="22">
        <f t="shared" si="134"/>
        <v>3288.428</v>
      </c>
      <c r="Y212" s="22">
        <f t="shared" si="134"/>
        <v>0</v>
      </c>
      <c r="Z212" s="22">
        <f t="shared" si="134"/>
        <v>4938.928</v>
      </c>
      <c r="AA212" s="22">
        <f t="shared" si="134"/>
        <v>0</v>
      </c>
      <c r="AB212" s="22">
        <f t="shared" si="134"/>
        <v>5079.063</v>
      </c>
      <c r="AC212" s="22">
        <f t="shared" si="134"/>
        <v>0</v>
      </c>
      <c r="AD212" s="22">
        <f t="shared" si="134"/>
        <v>3378.117</v>
      </c>
      <c r="AE212" s="22">
        <f t="shared" si="134"/>
        <v>0</v>
      </c>
      <c r="AF212" s="22"/>
      <c r="AG212" s="68">
        <f t="shared" si="125"/>
        <v>37011.3</v>
      </c>
      <c r="AH212" s="68">
        <f t="shared" si="126"/>
        <v>11536.178</v>
      </c>
      <c r="AI212" s="68">
        <f t="shared" si="127"/>
        <v>11038.631000000001</v>
      </c>
      <c r="AJ212" s="68">
        <f t="shared" si="99"/>
        <v>-497.54699999999866</v>
      </c>
    </row>
    <row r="213" spans="1:36" s="33" customFormat="1" ht="18.75">
      <c r="A213" s="35" t="s">
        <v>14</v>
      </c>
      <c r="B213" s="22">
        <f t="shared" si="133"/>
        <v>63947.197</v>
      </c>
      <c r="C213" s="22">
        <f t="shared" si="133"/>
        <v>32635.390999999996</v>
      </c>
      <c r="D213" s="22">
        <f t="shared" si="133"/>
        <v>29846.298999999995</v>
      </c>
      <c r="E213" s="22">
        <f t="shared" si="133"/>
        <v>29846.298999999995</v>
      </c>
      <c r="F213" s="22">
        <f t="shared" si="129"/>
        <v>46.67334988897167</v>
      </c>
      <c r="G213" s="22">
        <f t="shared" si="130"/>
        <v>91.45378095822416</v>
      </c>
      <c r="H213" s="22">
        <f t="shared" si="134"/>
        <v>11545.092</v>
      </c>
      <c r="I213" s="22">
        <f t="shared" si="134"/>
        <v>9064.858</v>
      </c>
      <c r="J213" s="22">
        <f t="shared" si="134"/>
        <v>7740.091</v>
      </c>
      <c r="K213" s="22">
        <f t="shared" si="134"/>
        <v>7381.479</v>
      </c>
      <c r="L213" s="22">
        <f t="shared" si="134"/>
        <v>3772.678</v>
      </c>
      <c r="M213" s="22">
        <f t="shared" si="134"/>
        <v>3637.7380000000003</v>
      </c>
      <c r="N213" s="22">
        <f t="shared" si="134"/>
        <v>5298.349</v>
      </c>
      <c r="O213" s="22">
        <f t="shared" si="134"/>
        <v>5532.982</v>
      </c>
      <c r="P213" s="22">
        <f t="shared" si="134"/>
        <v>4279.181</v>
      </c>
      <c r="Q213" s="22">
        <f t="shared" si="134"/>
        <v>4229.242</v>
      </c>
      <c r="R213" s="22">
        <f t="shared" si="134"/>
        <v>4572.779</v>
      </c>
      <c r="S213" s="22">
        <f t="shared" si="134"/>
        <v>0</v>
      </c>
      <c r="T213" s="22">
        <f t="shared" si="134"/>
        <v>5700.897</v>
      </c>
      <c r="U213" s="22">
        <f t="shared" si="134"/>
        <v>0</v>
      </c>
      <c r="V213" s="22">
        <f t="shared" si="134"/>
        <v>6143.622</v>
      </c>
      <c r="W213" s="22">
        <f t="shared" si="134"/>
        <v>0</v>
      </c>
      <c r="X213" s="22">
        <f t="shared" si="134"/>
        <v>3657.656</v>
      </c>
      <c r="Y213" s="22">
        <f t="shared" si="134"/>
        <v>0</v>
      </c>
      <c r="Z213" s="22">
        <f t="shared" si="134"/>
        <v>4297.284</v>
      </c>
      <c r="AA213" s="22">
        <f t="shared" si="134"/>
        <v>0</v>
      </c>
      <c r="AB213" s="22">
        <f t="shared" si="134"/>
        <v>3650.4860000000003</v>
      </c>
      <c r="AC213" s="22">
        <f t="shared" si="134"/>
        <v>0</v>
      </c>
      <c r="AD213" s="22">
        <f t="shared" si="134"/>
        <v>3289.082</v>
      </c>
      <c r="AE213" s="22">
        <f t="shared" si="134"/>
        <v>0</v>
      </c>
      <c r="AF213" s="22"/>
      <c r="AG213" s="68">
        <f t="shared" si="125"/>
        <v>63947.197</v>
      </c>
      <c r="AH213" s="68">
        <f t="shared" si="126"/>
        <v>32635.391</v>
      </c>
      <c r="AI213" s="68">
        <f t="shared" si="127"/>
        <v>29846.299</v>
      </c>
      <c r="AJ213" s="68">
        <f t="shared" si="99"/>
        <v>-2789.0920000000006</v>
      </c>
    </row>
    <row r="214" spans="1:36" s="49" customFormat="1" ht="37.5">
      <c r="A214" s="50" t="s">
        <v>28</v>
      </c>
      <c r="B214" s="24">
        <f t="shared" si="133"/>
        <v>3008.299</v>
      </c>
      <c r="C214" s="24">
        <f t="shared" si="133"/>
        <v>1723.5990000000002</v>
      </c>
      <c r="D214" s="24">
        <f t="shared" si="133"/>
        <v>1723.604</v>
      </c>
      <c r="E214" s="24">
        <f t="shared" si="133"/>
        <v>1723.604</v>
      </c>
      <c r="F214" s="24">
        <f t="shared" si="129"/>
        <v>57.29496968220247</v>
      </c>
      <c r="G214" s="24">
        <f t="shared" si="130"/>
        <v>100.00029009067654</v>
      </c>
      <c r="H214" s="24">
        <f t="shared" si="134"/>
        <v>1250.814</v>
      </c>
      <c r="I214" s="24">
        <f t="shared" si="134"/>
        <v>1250.814</v>
      </c>
      <c r="J214" s="24">
        <f t="shared" si="134"/>
        <v>472.785</v>
      </c>
      <c r="K214" s="24">
        <f t="shared" si="134"/>
        <v>472.79</v>
      </c>
      <c r="L214" s="24">
        <f t="shared" si="134"/>
        <v>0</v>
      </c>
      <c r="M214" s="24">
        <f t="shared" si="134"/>
        <v>0</v>
      </c>
      <c r="N214" s="24">
        <f t="shared" si="134"/>
        <v>0</v>
      </c>
      <c r="O214" s="24">
        <f t="shared" si="134"/>
        <v>0</v>
      </c>
      <c r="P214" s="24">
        <f t="shared" si="134"/>
        <v>0</v>
      </c>
      <c r="Q214" s="24">
        <f t="shared" si="134"/>
        <v>0</v>
      </c>
      <c r="R214" s="24">
        <f t="shared" si="134"/>
        <v>0</v>
      </c>
      <c r="S214" s="24">
        <f t="shared" si="134"/>
        <v>0</v>
      </c>
      <c r="T214" s="24">
        <f t="shared" si="134"/>
        <v>0</v>
      </c>
      <c r="U214" s="24">
        <f t="shared" si="134"/>
        <v>0</v>
      </c>
      <c r="V214" s="24">
        <f t="shared" si="134"/>
        <v>0</v>
      </c>
      <c r="W214" s="24">
        <f t="shared" si="134"/>
        <v>0</v>
      </c>
      <c r="X214" s="24">
        <f t="shared" si="134"/>
        <v>0</v>
      </c>
      <c r="Y214" s="24">
        <f t="shared" si="134"/>
        <v>0</v>
      </c>
      <c r="Z214" s="24">
        <f t="shared" si="134"/>
        <v>485</v>
      </c>
      <c r="AA214" s="24">
        <f t="shared" si="134"/>
        <v>0</v>
      </c>
      <c r="AB214" s="24">
        <f t="shared" si="134"/>
        <v>755.95</v>
      </c>
      <c r="AC214" s="24">
        <f t="shared" si="134"/>
        <v>0</v>
      </c>
      <c r="AD214" s="24">
        <f t="shared" si="134"/>
        <v>43.75</v>
      </c>
      <c r="AE214" s="24">
        <f t="shared" si="134"/>
        <v>0</v>
      </c>
      <c r="AF214" s="24"/>
      <c r="AG214" s="68">
        <f t="shared" si="125"/>
        <v>3008.299</v>
      </c>
      <c r="AH214" s="68">
        <f t="shared" si="126"/>
        <v>1723.5990000000002</v>
      </c>
      <c r="AI214" s="68">
        <f t="shared" si="127"/>
        <v>1723.604</v>
      </c>
      <c r="AJ214" s="68">
        <f t="shared" si="99"/>
        <v>0.004999999999881766</v>
      </c>
    </row>
    <row r="215" spans="1:36" s="33" customFormat="1" ht="18.75">
      <c r="A215" s="35" t="s">
        <v>16</v>
      </c>
      <c r="B215" s="22">
        <v>0</v>
      </c>
      <c r="C215" s="22">
        <v>0</v>
      </c>
      <c r="D215" s="22">
        <v>0</v>
      </c>
      <c r="E215" s="22">
        <v>0</v>
      </c>
      <c r="F215" s="22">
        <f t="shared" si="129"/>
        <v>0</v>
      </c>
      <c r="G215" s="22">
        <f t="shared" si="130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/>
      <c r="AG215" s="68">
        <f t="shared" si="125"/>
        <v>0</v>
      </c>
      <c r="AH215" s="68">
        <f t="shared" si="126"/>
        <v>0</v>
      </c>
      <c r="AI215" s="68">
        <f t="shared" si="127"/>
        <v>0</v>
      </c>
      <c r="AJ215" s="68">
        <f t="shared" si="99"/>
        <v>0</v>
      </c>
    </row>
    <row r="216" spans="1:32" s="11" customFormat="1" ht="18.75">
      <c r="A216" s="1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52"/>
      <c r="W216" s="52"/>
      <c r="X216" s="18"/>
      <c r="Y216" s="18"/>
      <c r="Z216" s="18"/>
      <c r="AA216" s="18"/>
      <c r="AB216" s="18"/>
      <c r="AC216" s="18"/>
      <c r="AD216" s="18"/>
      <c r="AE216" s="55"/>
      <c r="AF216" s="86"/>
    </row>
    <row r="217" spans="1:41" ht="34.5" customHeight="1">
      <c r="A217" s="95" t="s">
        <v>53</v>
      </c>
      <c r="B217" s="95"/>
      <c r="C217" s="95"/>
      <c r="D217" s="95"/>
      <c r="E217" s="95"/>
      <c r="F217" s="95"/>
      <c r="G217" s="95"/>
      <c r="H217" s="95"/>
      <c r="I217" s="12"/>
      <c r="J217" s="17"/>
      <c r="K217" s="17"/>
      <c r="L217" s="17"/>
      <c r="M217" s="17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4"/>
      <c r="AF217" s="87"/>
      <c r="AG217" s="4"/>
      <c r="AH217" s="4"/>
      <c r="AI217" s="4"/>
      <c r="AJ217" s="4"/>
      <c r="AK217" s="4"/>
      <c r="AL217" s="4"/>
      <c r="AM217" s="4"/>
      <c r="AN217" s="4"/>
      <c r="AO217" s="3"/>
    </row>
    <row r="218" spans="2:41" ht="24" customHeight="1">
      <c r="B218" s="94"/>
      <c r="C218" s="1"/>
      <c r="D218" s="1"/>
      <c r="E218" s="1"/>
      <c r="F218" s="1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4"/>
      <c r="AF218" s="87"/>
      <c r="AG218" s="4"/>
      <c r="AH218" s="4"/>
      <c r="AI218" s="4"/>
      <c r="AJ218" s="4"/>
      <c r="AK218" s="4"/>
      <c r="AL218" s="4"/>
      <c r="AM218" s="4"/>
      <c r="AN218" s="4"/>
      <c r="AO218" s="3"/>
    </row>
    <row r="219" spans="1:41" ht="50.25" customHeight="1">
      <c r="A219" s="95" t="s">
        <v>52</v>
      </c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12"/>
      <c r="P219" s="32"/>
      <c r="Q219" s="32"/>
      <c r="R219" s="4"/>
      <c r="S219" s="4"/>
      <c r="T219" s="1"/>
      <c r="U219" s="1"/>
      <c r="V219" s="1"/>
      <c r="W219" s="1"/>
      <c r="X219" s="1"/>
      <c r="Y219" s="1"/>
      <c r="Z219" s="54"/>
      <c r="AA219" s="54"/>
      <c r="AB219" s="1"/>
      <c r="AC219" s="1"/>
      <c r="AD219" s="1"/>
      <c r="AE219" s="4"/>
      <c r="AF219" s="87"/>
      <c r="AG219" s="4"/>
      <c r="AH219" s="4"/>
      <c r="AI219" s="4"/>
      <c r="AJ219" s="4"/>
      <c r="AK219" s="4"/>
      <c r="AL219" s="4"/>
      <c r="AM219" s="4"/>
      <c r="AN219" s="4"/>
      <c r="AO219" s="3"/>
    </row>
    <row r="220" spans="1:7" ht="37.5">
      <c r="A220" s="12" t="s">
        <v>49</v>
      </c>
      <c r="B220" s="1"/>
      <c r="C220" s="1"/>
      <c r="D220" s="1"/>
      <c r="E220" s="1"/>
      <c r="F220" s="1"/>
      <c r="G220" s="1"/>
    </row>
    <row r="221" ht="48.75" customHeight="1">
      <c r="A221" s="12" t="s">
        <v>50</v>
      </c>
    </row>
    <row r="222" spans="2:7" ht="18.75">
      <c r="B222" s="12"/>
      <c r="C222" s="12"/>
      <c r="D222" s="12"/>
      <c r="E222" s="12"/>
      <c r="F222" s="12"/>
      <c r="G222" s="12"/>
    </row>
  </sheetData>
  <sheetProtection/>
  <mergeCells count="29">
    <mergeCell ref="AB3:AF3"/>
    <mergeCell ref="A8:AF8"/>
    <mergeCell ref="A46:AF46"/>
    <mergeCell ref="Z4:AA4"/>
    <mergeCell ref="AB4:AC4"/>
    <mergeCell ref="AB1:AD1"/>
    <mergeCell ref="A2:AD2"/>
    <mergeCell ref="AD4:AE4"/>
    <mergeCell ref="L4:M4"/>
    <mergeCell ref="N4:O4"/>
    <mergeCell ref="E4:E5"/>
    <mergeCell ref="H4:I4"/>
    <mergeCell ref="J4:K4"/>
    <mergeCell ref="D4:D5"/>
    <mergeCell ref="V4:W4"/>
    <mergeCell ref="AF4:AF5"/>
    <mergeCell ref="P4:Q4"/>
    <mergeCell ref="R4:S4"/>
    <mergeCell ref="T4:U4"/>
    <mergeCell ref="A219:N219"/>
    <mergeCell ref="A4:A5"/>
    <mergeCell ref="B4:B5"/>
    <mergeCell ref="A217:H217"/>
    <mergeCell ref="A71:AF71"/>
    <mergeCell ref="C4:C5"/>
    <mergeCell ref="F4:G4"/>
    <mergeCell ref="AF31:AF34"/>
    <mergeCell ref="AF37:AF40"/>
    <mergeCell ref="X4:Y4"/>
  </mergeCells>
  <printOptions horizontalCentered="1"/>
  <pageMargins left="0" right="0" top="0.3937007874015748" bottom="0.1968503937007874" header="0" footer="0"/>
  <pageSetup fitToHeight="0" fitToWidth="2" horizontalDpi="600" verticalDpi="600" orientation="landscape" paperSize="9" scale="36" r:id="rId1"/>
  <rowBreaks count="4" manualBreakCount="4">
    <brk id="44" max="31" man="1"/>
    <brk id="69" max="31" man="1"/>
    <brk id="126" max="31" man="1"/>
    <brk id="17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2019-06-05T06:48:04Z</cp:lastPrinted>
  <dcterms:created xsi:type="dcterms:W3CDTF">1996-10-08T23:32:33Z</dcterms:created>
  <dcterms:modified xsi:type="dcterms:W3CDTF">2019-06-19T04:15:17Z</dcterms:modified>
  <cp:category/>
  <cp:version/>
  <cp:contentType/>
  <cp:contentStatus/>
</cp:coreProperties>
</file>