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25" windowHeight="10845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год'!$B$2:$AG$47</definedName>
  </definedNames>
  <calcPr fullCalcOnLoad="1"/>
</workbook>
</file>

<file path=xl/sharedStrings.xml><?xml version="1.0" encoding="utf-8"?>
<sst xmlns="http://schemas.openxmlformats.org/spreadsheetml/2006/main" count="98" uniqueCount="58">
  <si>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</si>
  <si>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</si>
  <si>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</si>
  <si>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</si>
  <si>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</si>
  <si>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</si>
  <si>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</si>
  <si>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</si>
  <si>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</si>
  <si>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</si>
  <si>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</si>
  <si>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</si>
  <si>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</si>
  <si>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</si>
  <si>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</si>
  <si>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</si>
  <si>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</si>
  <si>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</si>
  <si>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</si>
  <si>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</si>
  <si>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</si>
  <si>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</si>
  <si>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</si>
  <si>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</si>
  <si>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</si>
  <si>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</si>
  <si>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</si>
  <si>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</si>
  <si>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</si>
  <si>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</si>
  <si>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</si>
  <si>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</si>
  <si>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</si>
  <si>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</si>
  <si>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</si>
  <si>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</si>
  <si>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</si>
  <si>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</si>
  <si>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</si>
  <si>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</si>
  <si>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</si>
  <si>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</si>
  <si>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</si>
  <si>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</si>
  <si>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</si>
  <si>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</si>
  <si>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План на 2017 год</t>
  </si>
  <si>
    <t xml:space="preserve">Начальник управления экономики                  </t>
  </si>
  <si>
    <t>Е.Г.Загорская</t>
  </si>
  <si>
    <t>на 01.02.2017 год</t>
  </si>
  <si>
    <t>2017 год</t>
  </si>
  <si>
    <t>План на 01.03.2017</t>
  </si>
  <si>
    <t>Профинансировано на 01.03.2017</t>
  </si>
  <si>
    <t>Кассовый расход на 01.03.2017</t>
  </si>
  <si>
    <t>В январе и феврале текущего года отловлено по 83 безнадзорных бродячих животных (166 за два месяца). На основании заключенного муниципального контракта оплата за оказанные услуги производится в месяце, следующем за отчётным на основании фактически предоставленных документов.</t>
  </si>
  <si>
    <t xml:space="preserve">Субсидия на поддержку животноводства , в размере 972,974 тыс. рублей предоставлена Главе КФХ Шиманской Л.И. </t>
  </si>
  <si>
    <t xml:space="preserve">Субсидия в целях возмещения затрат, в части расходов по аренде торговых мест на городском рынке, в размере 36,675 тыс. рублей предоставлена Главе КФХ Шиманской Л.И. 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</si>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</sst>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191" fontId="3" fillId="0" borderId="10" xfId="62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vertical="top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9" fontId="2" fillId="33" borderId="12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9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62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91" fontId="3" fillId="33" borderId="12" xfId="62" applyNumberFormat="1" applyFont="1" applyFill="1" applyBorder="1" applyAlignment="1">
      <alignment horizontal="center" vertical="center"/>
    </xf>
    <xf numFmtId="191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2" fontId="3" fillId="0" borderId="12" xfId="62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4" fontId="3" fillId="0" borderId="12" xfId="62" applyNumberFormat="1" applyFont="1" applyFill="1" applyBorder="1" applyAlignment="1">
      <alignment horizontal="center" vertical="center"/>
    </xf>
    <xf numFmtId="191" fontId="3" fillId="0" borderId="10" xfId="62" applyNumberFormat="1" applyFont="1" applyFill="1" applyBorder="1" applyAlignment="1">
      <alignment horizontal="center" vertical="center"/>
    </xf>
    <xf numFmtId="191" fontId="3" fillId="0" borderId="12" xfId="62" applyNumberFormat="1" applyFont="1" applyFill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left" vertical="top" wrapText="1"/>
      <protection/>
    </xf>
    <xf numFmtId="2" fontId="20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191" fontId="2" fillId="33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191" fontId="2" fillId="6" borderId="12" xfId="0" applyNumberFormat="1" applyFont="1" applyFill="1" applyBorder="1" applyAlignment="1" applyProtection="1">
      <alignment horizontal="center" vertical="center" wrapText="1"/>
      <protection/>
    </xf>
    <xf numFmtId="9" fontId="2" fillId="6" borderId="12" xfId="62" applyNumberFormat="1" applyFont="1" applyFill="1" applyBorder="1" applyAlignment="1">
      <alignment horizontal="center" vertical="center"/>
    </xf>
    <xf numFmtId="0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2" fillId="6" borderId="14" xfId="0" applyNumberFormat="1" applyFont="1" applyFill="1" applyBorder="1" applyAlignment="1" applyProtection="1">
      <alignment horizontal="center" vertical="center" wrapText="1"/>
      <protection/>
    </xf>
    <xf numFmtId="191" fontId="2" fillId="6" borderId="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16" fillId="6" borderId="14" xfId="0" applyFont="1" applyFill="1" applyBorder="1" applyAlignment="1">
      <alignment horizontal="left" vertical="top"/>
    </xf>
    <xf numFmtId="0" fontId="16" fillId="6" borderId="14" xfId="0" applyFont="1" applyFill="1" applyBorder="1" applyAlignment="1">
      <alignment horizontal="left" vertical="top" wrapText="1"/>
    </xf>
    <xf numFmtId="0" fontId="16" fillId="6" borderId="18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/>
    </xf>
    <xf numFmtId="0" fontId="0" fillId="6" borderId="14" xfId="0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0" fontId="14" fillId="6" borderId="14" xfId="0" applyFont="1" applyFill="1" applyBorder="1" applyAlignment="1">
      <alignment vertical="top"/>
    </xf>
    <xf numFmtId="0" fontId="16" fillId="6" borderId="15" xfId="0" applyFont="1" applyFill="1" applyBorder="1" applyAlignment="1">
      <alignment horizontal="left" vertical="top" wrapText="1"/>
    </xf>
    <xf numFmtId="4" fontId="3" fillId="6" borderId="14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vertical="top"/>
    </xf>
    <xf numFmtId="0" fontId="5" fillId="6" borderId="18" xfId="0" applyFont="1" applyFill="1" applyBorder="1" applyAlignment="1">
      <alignment horizontal="left" vertical="top"/>
    </xf>
    <xf numFmtId="0" fontId="5" fillId="6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62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191" fontId="2" fillId="6" borderId="16" xfId="0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A47" sqref="A47:I47"/>
    </sheetView>
  </sheetViews>
  <sheetFormatPr defaultColWidth="9.140625" defaultRowHeight="12.75"/>
  <cols>
    <col min="1" max="16384" width="9.140625" style="14" customWidth="1"/>
  </cols>
  <sheetData>
    <row r="1" spans="1:2" ht="18.75">
      <c r="A1" s="116"/>
      <c r="B1" s="116"/>
    </row>
    <row r="10" spans="1:9" ht="23.25">
      <c r="A10" s="117" t="s">
        <v>24</v>
      </c>
      <c r="B10" s="117"/>
      <c r="C10" s="117"/>
      <c r="D10" s="117"/>
      <c r="E10" s="117"/>
      <c r="F10" s="117"/>
      <c r="G10" s="117"/>
      <c r="H10" s="117"/>
      <c r="I10" s="117"/>
    </row>
    <row r="11" spans="1:9" ht="23.25">
      <c r="A11" s="117" t="s">
        <v>14</v>
      </c>
      <c r="B11" s="117"/>
      <c r="C11" s="117"/>
      <c r="D11" s="117"/>
      <c r="E11" s="117"/>
      <c r="F11" s="117"/>
      <c r="G11" s="117"/>
      <c r="H11" s="117"/>
      <c r="I11" s="117"/>
    </row>
    <row r="13" spans="1:9" ht="27" customHeight="1">
      <c r="A13" s="118" t="s">
        <v>15</v>
      </c>
      <c r="B13" s="118"/>
      <c r="C13" s="118"/>
      <c r="D13" s="118"/>
      <c r="E13" s="118"/>
      <c r="F13" s="118"/>
      <c r="G13" s="118"/>
      <c r="H13" s="118"/>
      <c r="I13" s="118"/>
    </row>
    <row r="14" spans="1:9" ht="27" customHeight="1">
      <c r="A14" s="118" t="s">
        <v>16</v>
      </c>
      <c r="B14" s="118"/>
      <c r="C14" s="118"/>
      <c r="D14" s="118"/>
      <c r="E14" s="118"/>
      <c r="F14" s="118"/>
      <c r="G14" s="118"/>
      <c r="H14" s="118"/>
      <c r="I14" s="118"/>
    </row>
    <row r="15" spans="1:9" ht="61.5" customHeight="1">
      <c r="A15" s="119" t="s">
        <v>43</v>
      </c>
      <c r="B15" s="119"/>
      <c r="C15" s="119"/>
      <c r="D15" s="119"/>
      <c r="E15" s="119"/>
      <c r="F15" s="119"/>
      <c r="G15" s="119"/>
      <c r="H15" s="119"/>
      <c r="I15" s="119"/>
    </row>
    <row r="16" spans="4:6" ht="19.5">
      <c r="D16" s="120" t="s">
        <v>49</v>
      </c>
      <c r="E16" s="121"/>
      <c r="F16" s="121"/>
    </row>
    <row r="46" spans="1:9" ht="16.5">
      <c r="A46" s="115" t="s">
        <v>17</v>
      </c>
      <c r="B46" s="115"/>
      <c r="C46" s="115"/>
      <c r="D46" s="115"/>
      <c r="E46" s="115"/>
      <c r="F46" s="115"/>
      <c r="G46" s="115"/>
      <c r="H46" s="115"/>
      <c r="I46" s="115"/>
    </row>
    <row r="47" spans="1:9" ht="16.5">
      <c r="A47" s="115" t="s">
        <v>50</v>
      </c>
      <c r="B47" s="115"/>
      <c r="C47" s="115"/>
      <c r="D47" s="115"/>
      <c r="E47" s="115"/>
      <c r="F47" s="115"/>
      <c r="G47" s="115"/>
      <c r="H47" s="115"/>
      <c r="I47" s="115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7"/>
  <sheetViews>
    <sheetView showGridLines="0" tabSelected="1" view="pageBreakPreview" zoomScale="48" zoomScaleNormal="64" zoomScaleSheetLayoutView="48" zoomScalePageLayoutView="0" workbookViewId="0" topLeftCell="B4">
      <pane xSplit="7" ySplit="8" topLeftCell="I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H40" sqref="H40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4.421875" style="1" customWidth="1"/>
    <col min="15" max="15" width="13.5742187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12.00390625" style="1" customWidth="1"/>
    <col min="22" max="22" width="11.421875" style="3" customWidth="1"/>
    <col min="23" max="23" width="11.281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2.8515625" style="3" customWidth="1"/>
    <col min="32" max="32" width="12.140625" style="3" customWidth="1"/>
    <col min="33" max="33" width="37.28125" style="3" customWidth="1"/>
    <col min="34" max="34" width="16.8515625" style="10" customWidth="1"/>
    <col min="35" max="35" width="15.421875" style="10" customWidth="1"/>
    <col min="36" max="36" width="17.28125" style="10" customWidth="1"/>
    <col min="37" max="181" width="9.140625" style="10" customWidth="1"/>
    <col min="182" max="16384" width="9.140625" style="1" customWidth="1"/>
  </cols>
  <sheetData>
    <row r="1" spans="2:21" ht="28.5" customHeight="1" hidden="1">
      <c r="B1" s="15"/>
      <c r="J1" s="39"/>
      <c r="K1" s="39"/>
      <c r="L1" s="13"/>
      <c r="M1" s="13"/>
      <c r="R1" s="38"/>
      <c r="S1" s="38"/>
      <c r="T1" s="38"/>
      <c r="U1" s="38"/>
    </row>
    <row r="2" spans="2:21" ht="40.5" customHeight="1" hidden="1">
      <c r="B2" s="12"/>
      <c r="R2" s="129"/>
      <c r="S2" s="129"/>
      <c r="T2" s="129"/>
      <c r="U2" s="43"/>
    </row>
    <row r="3" spans="2:21" ht="36.75" customHeight="1" hidden="1">
      <c r="B3" s="12"/>
      <c r="R3" s="129"/>
      <c r="S3" s="129"/>
      <c r="T3" s="129"/>
      <c r="U3" s="43"/>
    </row>
    <row r="4" spans="2:33" ht="2.25" customHeight="1">
      <c r="B4" s="12"/>
      <c r="R4" s="43"/>
      <c r="S4" s="43"/>
      <c r="T4" s="43"/>
      <c r="U4" s="43"/>
      <c r="Z4" s="130"/>
      <c r="AA4" s="130"/>
      <c r="AB4" s="130"/>
      <c r="AC4" s="130"/>
      <c r="AD4" s="130"/>
      <c r="AE4" s="130"/>
      <c r="AF4" s="130"/>
      <c r="AG4" s="64"/>
    </row>
    <row r="5" spans="2:181" s="4" customFormat="1" ht="39.75" customHeight="1" hidden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122"/>
      <c r="AA5" s="122"/>
      <c r="AB5" s="122"/>
      <c r="AC5" s="122"/>
      <c r="AD5" s="122"/>
      <c r="AE5" s="122"/>
      <c r="AF5" s="122"/>
      <c r="AG5" s="65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</row>
    <row r="6" spans="2:181" s="4" customFormat="1" ht="44.25" customHeight="1" hidden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65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</row>
    <row r="7" spans="2:181" s="4" customFormat="1" ht="70.5" customHeight="1">
      <c r="B7" s="132" t="s">
        <v>42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66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</row>
    <row r="8" spans="2:181" s="5" customFormat="1" ht="18.75" customHeight="1">
      <c r="B8" s="136" t="s">
        <v>28</v>
      </c>
      <c r="C8" s="133" t="s">
        <v>46</v>
      </c>
      <c r="D8" s="127" t="s">
        <v>51</v>
      </c>
      <c r="E8" s="127" t="s">
        <v>52</v>
      </c>
      <c r="F8" s="127" t="s">
        <v>53</v>
      </c>
      <c r="G8" s="123" t="s">
        <v>37</v>
      </c>
      <c r="H8" s="124"/>
      <c r="I8" s="123" t="s">
        <v>0</v>
      </c>
      <c r="J8" s="124"/>
      <c r="K8" s="123" t="s">
        <v>1</v>
      </c>
      <c r="L8" s="124"/>
      <c r="M8" s="123" t="s">
        <v>2</v>
      </c>
      <c r="N8" s="124"/>
      <c r="O8" s="123" t="s">
        <v>3</v>
      </c>
      <c r="P8" s="124"/>
      <c r="Q8" s="123" t="s">
        <v>4</v>
      </c>
      <c r="R8" s="124"/>
      <c r="S8" s="123" t="s">
        <v>5</v>
      </c>
      <c r="T8" s="124"/>
      <c r="U8" s="123" t="s">
        <v>6</v>
      </c>
      <c r="V8" s="124"/>
      <c r="W8" s="123" t="s">
        <v>7</v>
      </c>
      <c r="X8" s="124"/>
      <c r="Y8" s="123" t="s">
        <v>8</v>
      </c>
      <c r="Z8" s="124"/>
      <c r="AA8" s="123" t="s">
        <v>9</v>
      </c>
      <c r="AB8" s="124"/>
      <c r="AC8" s="123" t="s">
        <v>10</v>
      </c>
      <c r="AD8" s="124"/>
      <c r="AE8" s="133" t="s">
        <v>11</v>
      </c>
      <c r="AF8" s="133"/>
      <c r="AG8" s="134" t="s">
        <v>44</v>
      </c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</row>
    <row r="9" spans="2:181" s="7" customFormat="1" ht="84" customHeight="1">
      <c r="B9" s="136"/>
      <c r="C9" s="133"/>
      <c r="D9" s="128"/>
      <c r="E9" s="128"/>
      <c r="F9" s="128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35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103">
        <v>32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</row>
    <row r="11" spans="1:33" s="152" customFormat="1" ht="26.25" customHeight="1">
      <c r="A11" s="147"/>
      <c r="B11" s="148" t="s">
        <v>18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1"/>
    </row>
    <row r="12" spans="1:33" s="11" customFormat="1" ht="37.5" customHeight="1">
      <c r="A12" s="22" t="s">
        <v>19</v>
      </c>
      <c r="B12" s="71" t="s">
        <v>29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4">
        <v>0</v>
      </c>
      <c r="M12" s="50">
        <v>0</v>
      </c>
      <c r="N12" s="54">
        <v>0</v>
      </c>
      <c r="O12" s="50">
        <v>0</v>
      </c>
      <c r="P12" s="54">
        <v>0</v>
      </c>
      <c r="Q12" s="50">
        <v>0</v>
      </c>
      <c r="R12" s="51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1">
        <v>0</v>
      </c>
      <c r="AF12" s="51">
        <v>0</v>
      </c>
      <c r="AG12" s="104"/>
    </row>
    <row r="13" spans="1:33" s="11" customFormat="1" ht="15.75">
      <c r="A13" s="36"/>
      <c r="B13" s="18" t="s">
        <v>26</v>
      </c>
      <c r="C13" s="49">
        <f>C14+C15</f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4">
        <v>0</v>
      </c>
      <c r="O13" s="56">
        <v>0</v>
      </c>
      <c r="P13" s="54">
        <v>0</v>
      </c>
      <c r="Q13" s="56">
        <v>0</v>
      </c>
      <c r="R13" s="51">
        <v>0</v>
      </c>
      <c r="S13" s="56">
        <v>0</v>
      </c>
      <c r="T13" s="50">
        <v>0</v>
      </c>
      <c r="U13" s="56">
        <v>0</v>
      </c>
      <c r="V13" s="50">
        <v>0</v>
      </c>
      <c r="W13" s="56">
        <v>0</v>
      </c>
      <c r="X13" s="50">
        <v>0</v>
      </c>
      <c r="Y13" s="56">
        <v>0</v>
      </c>
      <c r="Z13" s="50">
        <v>0</v>
      </c>
      <c r="AA13" s="56">
        <v>0</v>
      </c>
      <c r="AB13" s="50">
        <v>0</v>
      </c>
      <c r="AC13" s="56">
        <v>0</v>
      </c>
      <c r="AD13" s="50">
        <v>0</v>
      </c>
      <c r="AE13" s="56">
        <v>0</v>
      </c>
      <c r="AF13" s="51">
        <v>0</v>
      </c>
      <c r="AG13" s="105"/>
    </row>
    <row r="14" spans="1:33" s="11" customFormat="1" ht="15.75">
      <c r="A14" s="24"/>
      <c r="B14" s="25" t="s">
        <v>13</v>
      </c>
      <c r="C14" s="52">
        <f>C12</f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4">
        <v>0</v>
      </c>
      <c r="O14" s="50">
        <v>0</v>
      </c>
      <c r="P14" s="54">
        <v>0</v>
      </c>
      <c r="Q14" s="50">
        <v>0</v>
      </c>
      <c r="R14" s="51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1">
        <v>0</v>
      </c>
      <c r="AG14" s="106"/>
    </row>
    <row r="15" spans="1:181" s="23" customFormat="1" ht="15.75">
      <c r="A15" s="17"/>
      <c r="B15" s="26" t="s">
        <v>25</v>
      </c>
      <c r="C15" s="53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4">
        <v>0</v>
      </c>
      <c r="O15" s="50">
        <v>0</v>
      </c>
      <c r="P15" s="54">
        <v>0</v>
      </c>
      <c r="Q15" s="50">
        <v>0</v>
      </c>
      <c r="R15" s="51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1">
        <v>0</v>
      </c>
      <c r="AG15" s="106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3" s="145" customFormat="1" ht="21.75" customHeight="1">
      <c r="A16" s="156"/>
      <c r="B16" s="149" t="s">
        <v>41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57"/>
      <c r="AG16" s="158"/>
    </row>
    <row r="17" spans="1:33" s="145" customFormat="1" ht="24.75" customHeight="1" hidden="1">
      <c r="A17" s="153" t="s">
        <v>41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5"/>
      <c r="AG17" s="147"/>
    </row>
    <row r="18" spans="1:181" s="23" customFormat="1" ht="48" customHeight="1">
      <c r="A18" s="27"/>
      <c r="B18" s="45" t="s">
        <v>30</v>
      </c>
      <c r="C18" s="79">
        <f>C19</f>
        <v>9267</v>
      </c>
      <c r="D18" s="80">
        <f>E18</f>
        <v>1009.65</v>
      </c>
      <c r="E18" s="80">
        <v>1009.65</v>
      </c>
      <c r="F18" s="80">
        <f>F19</f>
        <v>1009.649</v>
      </c>
      <c r="G18" s="67">
        <f aca="true" t="shared" si="0" ref="G18:G24">F18/C18</f>
        <v>0.10895100895651236</v>
      </c>
      <c r="H18" s="67">
        <f aca="true" t="shared" si="1" ref="H18:H24">F18/D18</f>
        <v>0.9999990095577675</v>
      </c>
      <c r="I18" s="50">
        <v>0</v>
      </c>
      <c r="J18" s="51">
        <v>0</v>
      </c>
      <c r="K18" s="76">
        <f>K19</f>
        <v>1009.649</v>
      </c>
      <c r="L18" s="69">
        <f>K18</f>
        <v>1009.649</v>
      </c>
      <c r="M18" s="61">
        <f>M19</f>
        <v>539.026</v>
      </c>
      <c r="N18" s="61">
        <f>N21</f>
        <v>0</v>
      </c>
      <c r="O18" s="61">
        <f>O19</f>
        <v>979.325</v>
      </c>
      <c r="P18" s="72">
        <v>0</v>
      </c>
      <c r="Q18" s="72">
        <f>Q19</f>
        <v>756</v>
      </c>
      <c r="R18" s="51">
        <v>0</v>
      </c>
      <c r="S18" s="61">
        <f>S20</f>
        <v>756</v>
      </c>
      <c r="T18" s="61">
        <v>0</v>
      </c>
      <c r="U18" s="61">
        <f>U19</f>
        <v>986</v>
      </c>
      <c r="V18" s="51">
        <f>V15</f>
        <v>0</v>
      </c>
      <c r="W18" s="61">
        <f>W19</f>
        <v>756</v>
      </c>
      <c r="X18" s="50">
        <v>0</v>
      </c>
      <c r="Y18" s="61">
        <f>Y20</f>
        <v>756</v>
      </c>
      <c r="Z18" s="50">
        <v>0</v>
      </c>
      <c r="AA18" s="61">
        <f>AA19</f>
        <v>986</v>
      </c>
      <c r="AB18" s="50">
        <v>0</v>
      </c>
      <c r="AC18" s="61">
        <f>AC19</f>
        <v>756</v>
      </c>
      <c r="AD18" s="63">
        <v>0</v>
      </c>
      <c r="AE18" s="69">
        <f>AE20+AE21</f>
        <v>987</v>
      </c>
      <c r="AF18" s="48">
        <v>0</v>
      </c>
      <c r="AG18" s="81"/>
      <c r="AH18" s="112"/>
      <c r="AI18" s="112"/>
      <c r="AJ18" s="112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3" customFormat="1" ht="21.75" customHeight="1">
      <c r="A19" s="27"/>
      <c r="B19" s="46" t="s">
        <v>26</v>
      </c>
      <c r="C19" s="77">
        <f>C20+C21</f>
        <v>9267</v>
      </c>
      <c r="D19" s="78">
        <f>D18</f>
        <v>1009.65</v>
      </c>
      <c r="E19" s="78">
        <f>E20+E21</f>
        <v>1009.649</v>
      </c>
      <c r="F19" s="78">
        <f>E19</f>
        <v>1009.649</v>
      </c>
      <c r="G19" s="68">
        <f>F19/C19</f>
        <v>0.10895100895651236</v>
      </c>
      <c r="H19" s="68">
        <f t="shared" si="1"/>
        <v>0.9999990095577675</v>
      </c>
      <c r="I19" s="56">
        <v>0</v>
      </c>
      <c r="J19" s="57">
        <v>0</v>
      </c>
      <c r="K19" s="62">
        <f>K20+K21</f>
        <v>1009.649</v>
      </c>
      <c r="L19" s="69">
        <f>K19</f>
        <v>1009.649</v>
      </c>
      <c r="M19" s="62">
        <f>M20</f>
        <v>539.026</v>
      </c>
      <c r="N19" s="61">
        <f>N22</f>
        <v>0</v>
      </c>
      <c r="O19" s="62">
        <f>O20+O21</f>
        <v>979.325</v>
      </c>
      <c r="P19" s="72">
        <f>P18</f>
        <v>0</v>
      </c>
      <c r="Q19" s="72">
        <f>Q20</f>
        <v>756</v>
      </c>
      <c r="R19" s="51">
        <v>0</v>
      </c>
      <c r="S19" s="62">
        <f>S18</f>
        <v>756</v>
      </c>
      <c r="T19" s="61">
        <v>0</v>
      </c>
      <c r="U19" s="62">
        <f>U20+U21</f>
        <v>986</v>
      </c>
      <c r="V19" s="51">
        <f>V17</f>
        <v>0</v>
      </c>
      <c r="W19" s="62">
        <f>W20</f>
        <v>756</v>
      </c>
      <c r="X19" s="50">
        <v>0</v>
      </c>
      <c r="Y19" s="61">
        <f>Y18</f>
        <v>756</v>
      </c>
      <c r="Z19" s="50">
        <v>0</v>
      </c>
      <c r="AA19" s="62">
        <f>AA20+AA21</f>
        <v>986</v>
      </c>
      <c r="AB19" s="50">
        <v>0</v>
      </c>
      <c r="AC19" s="61">
        <f>AC20</f>
        <v>756</v>
      </c>
      <c r="AD19" s="63">
        <v>0</v>
      </c>
      <c r="AE19" s="61">
        <f>AE18</f>
        <v>987</v>
      </c>
      <c r="AF19" s="48">
        <v>0</v>
      </c>
      <c r="AG19" s="107"/>
      <c r="AH19" s="112"/>
      <c r="AI19" s="112"/>
      <c r="AJ19" s="112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3" customFormat="1" ht="24" customHeight="1">
      <c r="A20" s="27"/>
      <c r="B20" s="99" t="s">
        <v>13</v>
      </c>
      <c r="C20" s="51">
        <f>C24+C28</f>
        <v>8317</v>
      </c>
      <c r="D20" s="98">
        <f>I20+K20</f>
        <v>972.974</v>
      </c>
      <c r="E20" s="98">
        <f>F20</f>
        <v>972.974</v>
      </c>
      <c r="F20" s="98">
        <f>J20+L20+N20+P20+R20+T20+V20+X20+Z20+AB20+AD20+AF20</f>
        <v>972.974</v>
      </c>
      <c r="G20" s="75">
        <f t="shared" si="0"/>
        <v>0.11698617289888182</v>
      </c>
      <c r="H20" s="75">
        <f t="shared" si="1"/>
        <v>1</v>
      </c>
      <c r="I20" s="100">
        <v>0</v>
      </c>
      <c r="J20" s="51">
        <v>0</v>
      </c>
      <c r="K20" s="61">
        <v>972.974</v>
      </c>
      <c r="L20" s="69">
        <f>K20</f>
        <v>972.974</v>
      </c>
      <c r="M20" s="61">
        <v>539.026</v>
      </c>
      <c r="N20" s="61">
        <f>N23</f>
        <v>0</v>
      </c>
      <c r="O20" s="61">
        <v>756</v>
      </c>
      <c r="P20" s="101">
        <v>0</v>
      </c>
      <c r="Q20" s="61">
        <f>O20</f>
        <v>756</v>
      </c>
      <c r="R20" s="51">
        <v>0</v>
      </c>
      <c r="S20" s="61">
        <f>Q20</f>
        <v>756</v>
      </c>
      <c r="T20" s="61">
        <v>0</v>
      </c>
      <c r="U20" s="61">
        <f>S20</f>
        <v>756</v>
      </c>
      <c r="V20" s="51">
        <f>V18</f>
        <v>0</v>
      </c>
      <c r="W20" s="61">
        <f>U20</f>
        <v>756</v>
      </c>
      <c r="X20" s="100">
        <v>0</v>
      </c>
      <c r="Y20" s="61">
        <f>W20</f>
        <v>756</v>
      </c>
      <c r="Z20" s="100">
        <v>0</v>
      </c>
      <c r="AA20" s="61">
        <f>Y20</f>
        <v>756</v>
      </c>
      <c r="AB20" s="100">
        <v>0</v>
      </c>
      <c r="AC20" s="61">
        <f>AA20</f>
        <v>756</v>
      </c>
      <c r="AD20" s="102">
        <v>0</v>
      </c>
      <c r="AE20" s="61">
        <v>757</v>
      </c>
      <c r="AF20" s="61">
        <v>0</v>
      </c>
      <c r="AG20" s="104"/>
      <c r="AH20" s="112"/>
      <c r="AI20" s="112"/>
      <c r="AJ20" s="112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3" customFormat="1" ht="20.25" customHeight="1">
      <c r="A21" s="27"/>
      <c r="B21" s="99" t="s">
        <v>25</v>
      </c>
      <c r="C21" s="51">
        <v>950</v>
      </c>
      <c r="D21" s="98">
        <f>I21+K21</f>
        <v>36.675</v>
      </c>
      <c r="E21" s="98">
        <f>F21</f>
        <v>36.675</v>
      </c>
      <c r="F21" s="98">
        <f>J21+L21+N21+P21+R21+T21+V21+X21+Z21+AB21+AD21+AF21</f>
        <v>36.675</v>
      </c>
      <c r="G21" s="75">
        <f t="shared" si="0"/>
        <v>0.03860526315789473</v>
      </c>
      <c r="H21" s="75">
        <f t="shared" si="1"/>
        <v>1</v>
      </c>
      <c r="I21" s="100">
        <v>0</v>
      </c>
      <c r="J21" s="51">
        <v>0</v>
      </c>
      <c r="K21" s="61">
        <v>36.675</v>
      </c>
      <c r="L21" s="69">
        <f>K21</f>
        <v>36.675</v>
      </c>
      <c r="M21" s="51">
        <v>0</v>
      </c>
      <c r="N21" s="51">
        <f aca="true" t="shared" si="2" ref="N21:N29">M21</f>
        <v>0</v>
      </c>
      <c r="O21" s="61">
        <f>O26</f>
        <v>223.325</v>
      </c>
      <c r="P21" s="101">
        <v>0</v>
      </c>
      <c r="Q21" s="61">
        <v>0</v>
      </c>
      <c r="R21" s="51">
        <v>0</v>
      </c>
      <c r="S21" s="61">
        <v>0</v>
      </c>
      <c r="T21" s="61">
        <v>0</v>
      </c>
      <c r="U21" s="61">
        <f>U29</f>
        <v>230</v>
      </c>
      <c r="V21" s="51">
        <f>V19</f>
        <v>0</v>
      </c>
      <c r="W21" s="61">
        <v>0</v>
      </c>
      <c r="X21" s="51">
        <v>0</v>
      </c>
      <c r="Y21" s="61">
        <v>0</v>
      </c>
      <c r="Z21" s="51">
        <f aca="true" t="shared" si="3" ref="Z21:Z29">Y21</f>
        <v>0</v>
      </c>
      <c r="AA21" s="61">
        <f>AA29</f>
        <v>230</v>
      </c>
      <c r="AB21" s="100">
        <v>0</v>
      </c>
      <c r="AC21" s="69">
        <v>0</v>
      </c>
      <c r="AD21" s="102">
        <v>0</v>
      </c>
      <c r="AE21" s="69">
        <f>AE26</f>
        <v>230</v>
      </c>
      <c r="AF21" s="48">
        <v>0</v>
      </c>
      <c r="AG21" s="104"/>
      <c r="AH21" s="112"/>
      <c r="AI21" s="112"/>
      <c r="AJ21" s="112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3" customFormat="1" ht="78.75" customHeight="1">
      <c r="A22" s="27"/>
      <c r="B22" s="71" t="s">
        <v>31</v>
      </c>
      <c r="C22" s="79">
        <f>C23</f>
        <v>8317</v>
      </c>
      <c r="D22" s="80">
        <f>D20</f>
        <v>972.974</v>
      </c>
      <c r="E22" s="80">
        <f>E23</f>
        <v>972.97</v>
      </c>
      <c r="F22" s="80">
        <f>F23</f>
        <v>972.974</v>
      </c>
      <c r="G22" s="67">
        <f t="shared" si="0"/>
        <v>0.11698617289888182</v>
      </c>
      <c r="H22" s="67">
        <f t="shared" si="1"/>
        <v>1</v>
      </c>
      <c r="I22" s="50">
        <v>0</v>
      </c>
      <c r="J22" s="51">
        <v>0</v>
      </c>
      <c r="K22" s="61">
        <f>K20</f>
        <v>972.974</v>
      </c>
      <c r="L22" s="69">
        <f>L20</f>
        <v>972.974</v>
      </c>
      <c r="M22" s="61">
        <f>M20</f>
        <v>539.026</v>
      </c>
      <c r="N22" s="61">
        <f>N25</f>
        <v>0</v>
      </c>
      <c r="O22" s="61">
        <f>O20</f>
        <v>756</v>
      </c>
      <c r="P22" s="72">
        <f>P20</f>
        <v>0</v>
      </c>
      <c r="Q22" s="61">
        <f>Q20</f>
        <v>756</v>
      </c>
      <c r="R22" s="62">
        <f>R20</f>
        <v>0</v>
      </c>
      <c r="S22" s="61">
        <f>S18</f>
        <v>756</v>
      </c>
      <c r="T22" s="61">
        <v>0</v>
      </c>
      <c r="U22" s="61">
        <f>U20</f>
        <v>756</v>
      </c>
      <c r="V22" s="51">
        <f>V20</f>
        <v>0</v>
      </c>
      <c r="W22" s="61">
        <f>W20</f>
        <v>756</v>
      </c>
      <c r="X22" s="50">
        <v>0</v>
      </c>
      <c r="Y22" s="61">
        <f>Y20</f>
        <v>756</v>
      </c>
      <c r="Z22" s="50">
        <v>0</v>
      </c>
      <c r="AA22" s="61">
        <f>AA20</f>
        <v>756</v>
      </c>
      <c r="AB22" s="50">
        <v>0</v>
      </c>
      <c r="AC22" s="69">
        <f>AC20</f>
        <v>756</v>
      </c>
      <c r="AD22" s="61">
        <f>AD18</f>
        <v>0</v>
      </c>
      <c r="AE22" s="69">
        <f>AE20</f>
        <v>757</v>
      </c>
      <c r="AF22" s="61">
        <v>0</v>
      </c>
      <c r="AG22" s="108" t="s">
        <v>55</v>
      </c>
      <c r="AH22" s="112"/>
      <c r="AI22" s="112"/>
      <c r="AJ22" s="112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3" customFormat="1" ht="16.5" customHeight="1">
      <c r="A23" s="27"/>
      <c r="B23" s="46" t="s">
        <v>26</v>
      </c>
      <c r="C23" s="77">
        <f>C24</f>
        <v>8317</v>
      </c>
      <c r="D23" s="78">
        <f>D22</f>
        <v>972.974</v>
      </c>
      <c r="E23" s="77">
        <f>E24</f>
        <v>972.97</v>
      </c>
      <c r="F23" s="77">
        <f>F24+F25</f>
        <v>972.974</v>
      </c>
      <c r="G23" s="68">
        <f t="shared" si="0"/>
        <v>0.11698617289888182</v>
      </c>
      <c r="H23" s="68">
        <f t="shared" si="1"/>
        <v>1</v>
      </c>
      <c r="I23" s="56">
        <v>0</v>
      </c>
      <c r="J23" s="57">
        <v>0</v>
      </c>
      <c r="K23" s="62">
        <f>K22</f>
        <v>972.974</v>
      </c>
      <c r="L23" s="70">
        <f>L22</f>
        <v>972.974</v>
      </c>
      <c r="M23" s="62">
        <f>M24</f>
        <v>539.026</v>
      </c>
      <c r="N23" s="61">
        <f>N26</f>
        <v>0</v>
      </c>
      <c r="O23" s="62">
        <f>O22</f>
        <v>756</v>
      </c>
      <c r="P23" s="72">
        <f>P22</f>
        <v>0</v>
      </c>
      <c r="Q23" s="62">
        <f>Q22</f>
        <v>756</v>
      </c>
      <c r="R23" s="62">
        <f>R22</f>
        <v>0</v>
      </c>
      <c r="S23" s="62">
        <f>S18</f>
        <v>756</v>
      </c>
      <c r="T23" s="61">
        <v>0</v>
      </c>
      <c r="U23" s="62">
        <f>U22</f>
        <v>756</v>
      </c>
      <c r="V23" s="57">
        <f>V20</f>
        <v>0</v>
      </c>
      <c r="W23" s="62">
        <f>W22</f>
        <v>756</v>
      </c>
      <c r="X23" s="50">
        <v>0</v>
      </c>
      <c r="Y23" s="61">
        <f>Y22</f>
        <v>756</v>
      </c>
      <c r="Z23" s="50">
        <v>0</v>
      </c>
      <c r="AA23" s="61">
        <f>AA22</f>
        <v>756</v>
      </c>
      <c r="AB23" s="61">
        <f>AB22</f>
        <v>0</v>
      </c>
      <c r="AC23" s="70">
        <f>AC20</f>
        <v>756</v>
      </c>
      <c r="AD23" s="62">
        <f>AD22</f>
        <v>0</v>
      </c>
      <c r="AE23" s="69">
        <f>AE22</f>
        <v>757</v>
      </c>
      <c r="AF23" s="69">
        <f>AF22</f>
        <v>0</v>
      </c>
      <c r="AG23" s="107"/>
      <c r="AH23" s="112"/>
      <c r="AI23" s="112"/>
      <c r="AJ23" s="112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3" customFormat="1" ht="18.75" customHeight="1">
      <c r="A24" s="27"/>
      <c r="B24" s="45" t="s">
        <v>13</v>
      </c>
      <c r="C24" s="79">
        <f>I24+K24+M24+O24+Q24+S24+U24+W24+Y24+AA24+AC24+AE24</f>
        <v>8317</v>
      </c>
      <c r="D24" s="80">
        <f>D22</f>
        <v>972.974</v>
      </c>
      <c r="E24" s="98">
        <v>972.97</v>
      </c>
      <c r="F24" s="80">
        <f>J24+L24+N24+P24+R24+T24+V24+X24+Z24+AB24+AD24+AF24</f>
        <v>972.974</v>
      </c>
      <c r="G24" s="67">
        <f t="shared" si="0"/>
        <v>0.11698617289888182</v>
      </c>
      <c r="H24" s="67">
        <f t="shared" si="1"/>
        <v>1</v>
      </c>
      <c r="I24" s="50">
        <v>0</v>
      </c>
      <c r="J24" s="51">
        <v>0</v>
      </c>
      <c r="K24" s="61">
        <f>K22</f>
        <v>972.974</v>
      </c>
      <c r="L24" s="69">
        <f>L22</f>
        <v>972.974</v>
      </c>
      <c r="M24" s="61">
        <f>M22</f>
        <v>539.026</v>
      </c>
      <c r="N24" s="61">
        <f>N27</f>
        <v>0</v>
      </c>
      <c r="O24" s="61">
        <f>O23</f>
        <v>756</v>
      </c>
      <c r="P24" s="72">
        <f>P23</f>
        <v>0</v>
      </c>
      <c r="Q24" s="61">
        <f>Q22</f>
        <v>756</v>
      </c>
      <c r="R24" s="61">
        <f>R22</f>
        <v>0</v>
      </c>
      <c r="S24" s="61">
        <f>S18</f>
        <v>756</v>
      </c>
      <c r="T24" s="61">
        <v>0</v>
      </c>
      <c r="U24" s="61">
        <f>U23</f>
        <v>756</v>
      </c>
      <c r="V24" s="51">
        <f>V20</f>
        <v>0</v>
      </c>
      <c r="W24" s="61">
        <f>W23</f>
        <v>756</v>
      </c>
      <c r="X24" s="50">
        <v>0</v>
      </c>
      <c r="Y24" s="61">
        <f>Y22</f>
        <v>756</v>
      </c>
      <c r="Z24" s="50">
        <v>0</v>
      </c>
      <c r="AA24" s="61">
        <f>AA22</f>
        <v>756</v>
      </c>
      <c r="AB24" s="61">
        <f>AB22</f>
        <v>0</v>
      </c>
      <c r="AC24" s="69">
        <f>AC23</f>
        <v>756</v>
      </c>
      <c r="AD24" s="61">
        <f>AD22</f>
        <v>0</v>
      </c>
      <c r="AE24" s="69">
        <f>AE22</f>
        <v>757</v>
      </c>
      <c r="AF24" s="69">
        <v>0</v>
      </c>
      <c r="AG24" s="104"/>
      <c r="AH24" s="112"/>
      <c r="AI24" s="112"/>
      <c r="AJ24" s="112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16.5" customHeight="1">
      <c r="A25" s="27"/>
      <c r="B25" s="45" t="s">
        <v>25</v>
      </c>
      <c r="C25" s="51">
        <v>0</v>
      </c>
      <c r="D25" s="50">
        <f>I25+K25+M25+O25+Q25+S25+U25+W25+Y25+AA25+AC25+AE25</f>
        <v>0</v>
      </c>
      <c r="E25" s="50">
        <v>0</v>
      </c>
      <c r="F25" s="50">
        <f>C25</f>
        <v>0</v>
      </c>
      <c r="G25" s="67">
        <v>0</v>
      </c>
      <c r="H25" s="67">
        <v>0</v>
      </c>
      <c r="I25" s="50">
        <v>0</v>
      </c>
      <c r="J25" s="51">
        <v>0</v>
      </c>
      <c r="K25" s="61">
        <v>0</v>
      </c>
      <c r="L25" s="56">
        <v>0</v>
      </c>
      <c r="M25" s="51">
        <v>0</v>
      </c>
      <c r="N25" s="51">
        <f t="shared" si="2"/>
        <v>0</v>
      </c>
      <c r="O25" s="51">
        <v>0</v>
      </c>
      <c r="P25" s="72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f>U25</f>
        <v>0</v>
      </c>
      <c r="W25" s="51">
        <v>0</v>
      </c>
      <c r="X25" s="51">
        <v>0</v>
      </c>
      <c r="Y25" s="51">
        <v>0</v>
      </c>
      <c r="Z25" s="51">
        <f t="shared" si="3"/>
        <v>0</v>
      </c>
      <c r="AA25" s="51">
        <v>0</v>
      </c>
      <c r="AB25" s="51">
        <f>AA25</f>
        <v>0</v>
      </c>
      <c r="AC25" s="51">
        <v>0</v>
      </c>
      <c r="AD25" s="61">
        <f>AC25</f>
        <v>0</v>
      </c>
      <c r="AE25" s="61">
        <f>AC25</f>
        <v>0</v>
      </c>
      <c r="AF25" s="69">
        <f>AF22</f>
        <v>0</v>
      </c>
      <c r="AG25" s="104"/>
      <c r="AH25" s="112"/>
      <c r="AI25" s="112"/>
      <c r="AJ25" s="112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8" customFormat="1" ht="103.5" customHeight="1">
      <c r="A26" s="28" t="s">
        <v>20</v>
      </c>
      <c r="B26" s="71" t="s">
        <v>32</v>
      </c>
      <c r="C26" s="51">
        <f>C29</f>
        <v>950</v>
      </c>
      <c r="D26" s="61">
        <f>D27</f>
        <v>36.675</v>
      </c>
      <c r="E26" s="61">
        <f>E29</f>
        <v>36.675</v>
      </c>
      <c r="F26" s="61">
        <f>E26</f>
        <v>36.675</v>
      </c>
      <c r="G26" s="67">
        <f>G24</f>
        <v>0.11698617289888182</v>
      </c>
      <c r="H26" s="67">
        <f>H24</f>
        <v>1</v>
      </c>
      <c r="I26" s="50">
        <v>0</v>
      </c>
      <c r="J26" s="51">
        <v>0</v>
      </c>
      <c r="K26" s="61">
        <f>K27</f>
        <v>36.675</v>
      </c>
      <c r="L26" s="56">
        <f>K26</f>
        <v>36.675</v>
      </c>
      <c r="M26" s="51">
        <v>0</v>
      </c>
      <c r="N26" s="51">
        <f t="shared" si="2"/>
        <v>0</v>
      </c>
      <c r="O26" s="61">
        <f>O29</f>
        <v>223.325</v>
      </c>
      <c r="P26" s="72">
        <f>P21</f>
        <v>0</v>
      </c>
      <c r="Q26" s="51">
        <v>0</v>
      </c>
      <c r="R26" s="61">
        <f>Q26</f>
        <v>0</v>
      </c>
      <c r="S26" s="51">
        <v>0</v>
      </c>
      <c r="T26" s="51">
        <v>0</v>
      </c>
      <c r="U26" s="51">
        <f>U27</f>
        <v>230</v>
      </c>
      <c r="V26" s="51"/>
      <c r="W26" s="51">
        <v>0</v>
      </c>
      <c r="X26" s="51">
        <v>0</v>
      </c>
      <c r="Y26" s="51">
        <v>0</v>
      </c>
      <c r="Z26" s="51">
        <f t="shared" si="3"/>
        <v>0</v>
      </c>
      <c r="AA26" s="61">
        <f>AA27</f>
        <v>230</v>
      </c>
      <c r="AB26" s="61">
        <f>AB21</f>
        <v>0</v>
      </c>
      <c r="AC26" s="51">
        <v>0</v>
      </c>
      <c r="AD26" s="50">
        <v>0</v>
      </c>
      <c r="AE26" s="61">
        <f>AE27</f>
        <v>230</v>
      </c>
      <c r="AF26" s="69">
        <f>AF23</f>
        <v>0</v>
      </c>
      <c r="AG26" s="109" t="s">
        <v>56</v>
      </c>
      <c r="AH26" s="112"/>
      <c r="AI26" s="112"/>
      <c r="AJ26" s="112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</row>
    <row r="27" spans="1:36" s="11" customFormat="1" ht="15.75">
      <c r="A27" s="37"/>
      <c r="B27" s="18" t="s">
        <v>26</v>
      </c>
      <c r="C27" s="77">
        <f>C29</f>
        <v>950</v>
      </c>
      <c r="D27" s="78">
        <f>D21</f>
        <v>36.675</v>
      </c>
      <c r="E27" s="78">
        <f>E26</f>
        <v>36.675</v>
      </c>
      <c r="F27" s="78">
        <f>F26</f>
        <v>36.675</v>
      </c>
      <c r="G27" s="68">
        <f>G21</f>
        <v>0.03860526315789473</v>
      </c>
      <c r="H27" s="68">
        <f>G27</f>
        <v>0.03860526315789473</v>
      </c>
      <c r="I27" s="56">
        <v>0</v>
      </c>
      <c r="J27" s="57">
        <v>0</v>
      </c>
      <c r="K27" s="62">
        <f>K29</f>
        <v>36.675</v>
      </c>
      <c r="L27" s="56">
        <f>K27</f>
        <v>36.675</v>
      </c>
      <c r="M27" s="57">
        <v>0</v>
      </c>
      <c r="N27" s="57">
        <f t="shared" si="2"/>
        <v>0</v>
      </c>
      <c r="O27" s="62">
        <f>O26</f>
        <v>223.325</v>
      </c>
      <c r="P27" s="72">
        <f>P26</f>
        <v>0</v>
      </c>
      <c r="Q27" s="57">
        <v>0</v>
      </c>
      <c r="R27" s="61">
        <f>R26</f>
        <v>0</v>
      </c>
      <c r="S27" s="57">
        <v>0</v>
      </c>
      <c r="T27" s="51">
        <v>0</v>
      </c>
      <c r="U27" s="57">
        <f>U29</f>
        <v>230</v>
      </c>
      <c r="V27" s="57">
        <f>V26</f>
        <v>0</v>
      </c>
      <c r="W27" s="57">
        <v>0</v>
      </c>
      <c r="X27" s="57">
        <v>0</v>
      </c>
      <c r="Y27" s="51">
        <v>0</v>
      </c>
      <c r="Z27" s="51">
        <f t="shared" si="3"/>
        <v>0</v>
      </c>
      <c r="AA27" s="57">
        <v>230</v>
      </c>
      <c r="AB27" s="62">
        <f>AB26</f>
        <v>0</v>
      </c>
      <c r="AC27" s="57">
        <v>0</v>
      </c>
      <c r="AD27" s="50">
        <v>0</v>
      </c>
      <c r="AE27" s="62">
        <f>AE29</f>
        <v>230</v>
      </c>
      <c r="AF27" s="69">
        <f>AF24</f>
        <v>0</v>
      </c>
      <c r="AG27" s="107"/>
      <c r="AH27" s="112"/>
      <c r="AI27" s="112"/>
      <c r="AJ27" s="112"/>
    </row>
    <row r="28" spans="1:36" s="10" customFormat="1" ht="15.75">
      <c r="A28" s="32"/>
      <c r="B28" s="33" t="s">
        <v>13</v>
      </c>
      <c r="C28" s="79">
        <f>I28+K28+M28+O28+Q28+S28+U28+W28+Y28+AA28+AC28+AE28</f>
        <v>0</v>
      </c>
      <c r="D28" s="80">
        <v>0</v>
      </c>
      <c r="E28" s="80">
        <v>0</v>
      </c>
      <c r="F28" s="80">
        <v>0</v>
      </c>
      <c r="G28" s="67">
        <v>0</v>
      </c>
      <c r="H28" s="67">
        <v>0</v>
      </c>
      <c r="I28" s="50">
        <v>0</v>
      </c>
      <c r="J28" s="51">
        <v>0</v>
      </c>
      <c r="K28" s="61">
        <v>0</v>
      </c>
      <c r="L28" s="50">
        <v>0</v>
      </c>
      <c r="M28" s="51">
        <v>0</v>
      </c>
      <c r="N28" s="51">
        <f t="shared" si="2"/>
        <v>0</v>
      </c>
      <c r="O28" s="61">
        <v>0</v>
      </c>
      <c r="P28" s="72">
        <v>0</v>
      </c>
      <c r="Q28" s="51">
        <v>0</v>
      </c>
      <c r="R28" s="61">
        <v>0</v>
      </c>
      <c r="S28" s="51">
        <v>0</v>
      </c>
      <c r="T28" s="51">
        <v>0</v>
      </c>
      <c r="U28" s="51">
        <v>0</v>
      </c>
      <c r="V28" s="51">
        <f>U28</f>
        <v>0</v>
      </c>
      <c r="W28" s="51">
        <v>0</v>
      </c>
      <c r="X28" s="51">
        <v>0</v>
      </c>
      <c r="Y28" s="51">
        <v>0</v>
      </c>
      <c r="Z28" s="51">
        <f t="shared" si="3"/>
        <v>0</v>
      </c>
      <c r="AA28" s="51">
        <v>0</v>
      </c>
      <c r="AB28" s="51">
        <f>AA28</f>
        <v>0</v>
      </c>
      <c r="AC28" s="51">
        <v>0</v>
      </c>
      <c r="AD28" s="50">
        <v>0</v>
      </c>
      <c r="AE28" s="51">
        <v>0</v>
      </c>
      <c r="AF28" s="51">
        <v>0</v>
      </c>
      <c r="AG28" s="104"/>
      <c r="AH28" s="112"/>
      <c r="AI28" s="112"/>
      <c r="AJ28" s="112"/>
    </row>
    <row r="29" spans="1:181" s="35" customFormat="1" ht="15.75">
      <c r="A29" s="34"/>
      <c r="B29" s="29" t="s">
        <v>25</v>
      </c>
      <c r="C29" s="79">
        <v>950</v>
      </c>
      <c r="D29" s="80">
        <f>K29</f>
        <v>36.675</v>
      </c>
      <c r="E29" s="80">
        <f>K29</f>
        <v>36.675</v>
      </c>
      <c r="F29" s="80">
        <f>J29+L29+N29+P29+R29+T29+V29+X29+Z29+AB29+AD29+AF29</f>
        <v>36.675</v>
      </c>
      <c r="G29" s="67">
        <f>G27</f>
        <v>0.03860526315789473</v>
      </c>
      <c r="H29" s="67">
        <f>G27</f>
        <v>0.03860526315789473</v>
      </c>
      <c r="I29" s="50">
        <v>0</v>
      </c>
      <c r="J29" s="51">
        <v>0</v>
      </c>
      <c r="K29" s="61">
        <f>K21</f>
        <v>36.675</v>
      </c>
      <c r="L29" s="56">
        <f>K29</f>
        <v>36.675</v>
      </c>
      <c r="M29" s="51">
        <v>0</v>
      </c>
      <c r="N29" s="51">
        <f t="shared" si="2"/>
        <v>0</v>
      </c>
      <c r="O29" s="61">
        <v>223.325</v>
      </c>
      <c r="P29" s="72">
        <f>P26</f>
        <v>0</v>
      </c>
      <c r="Q29" s="51">
        <v>0</v>
      </c>
      <c r="R29" s="61">
        <f>R26</f>
        <v>0</v>
      </c>
      <c r="S29" s="51">
        <v>0</v>
      </c>
      <c r="T29" s="51">
        <v>0</v>
      </c>
      <c r="U29" s="51">
        <v>230</v>
      </c>
      <c r="V29" s="51">
        <f>V27</f>
        <v>0</v>
      </c>
      <c r="W29" s="51">
        <v>0</v>
      </c>
      <c r="X29" s="51">
        <v>0</v>
      </c>
      <c r="Y29" s="51">
        <v>0</v>
      </c>
      <c r="Z29" s="51">
        <f t="shared" si="3"/>
        <v>0</v>
      </c>
      <c r="AA29" s="51">
        <v>230</v>
      </c>
      <c r="AB29" s="61">
        <f>AB26</f>
        <v>0</v>
      </c>
      <c r="AC29" s="51">
        <v>0</v>
      </c>
      <c r="AD29" s="50">
        <v>0</v>
      </c>
      <c r="AE29" s="61">
        <v>230</v>
      </c>
      <c r="AF29" s="61">
        <f>AF27</f>
        <v>0</v>
      </c>
      <c r="AG29" s="104"/>
      <c r="AH29" s="112"/>
      <c r="AI29" s="112"/>
      <c r="AJ29" s="112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</row>
    <row r="30" spans="1:36" s="145" customFormat="1" ht="17.25" customHeight="1">
      <c r="A30" s="159" t="s">
        <v>27</v>
      </c>
      <c r="B30" s="160" t="s">
        <v>33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1"/>
      <c r="AH30" s="144"/>
      <c r="AI30" s="144"/>
      <c r="AJ30" s="144"/>
    </row>
    <row r="31" spans="1:36" s="11" customFormat="1" ht="45.75" customHeight="1">
      <c r="A31" s="21" t="s">
        <v>21</v>
      </c>
      <c r="B31" s="71" t="s">
        <v>34</v>
      </c>
      <c r="C31" s="54">
        <f>C32</f>
        <v>700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1">
        <v>0</v>
      </c>
      <c r="R31" s="51">
        <v>0</v>
      </c>
      <c r="S31" s="51">
        <v>0</v>
      </c>
      <c r="T31" s="51">
        <v>0</v>
      </c>
      <c r="U31" s="55">
        <v>0</v>
      </c>
      <c r="V31" s="55">
        <v>0</v>
      </c>
      <c r="W31" s="51">
        <v>0</v>
      </c>
      <c r="X31" s="51">
        <v>0</v>
      </c>
      <c r="Y31" s="51">
        <v>0</v>
      </c>
      <c r="Z31" s="51">
        <f>Y31</f>
        <v>0</v>
      </c>
      <c r="AA31" s="48">
        <v>0</v>
      </c>
      <c r="AB31" s="48">
        <v>0</v>
      </c>
      <c r="AC31" s="51">
        <f>AC32</f>
        <v>700</v>
      </c>
      <c r="AD31" s="50">
        <v>0</v>
      </c>
      <c r="AE31" s="48">
        <v>0</v>
      </c>
      <c r="AF31" s="48">
        <v>0</v>
      </c>
      <c r="AG31" s="104"/>
      <c r="AH31" s="112"/>
      <c r="AI31" s="112"/>
      <c r="AJ31" s="112"/>
    </row>
    <row r="32" spans="1:36" s="11" customFormat="1" ht="17.25" customHeight="1">
      <c r="A32" s="19" t="s">
        <v>22</v>
      </c>
      <c r="B32" s="18" t="s">
        <v>26</v>
      </c>
      <c r="C32" s="49">
        <f>C33+C34</f>
        <v>700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49">
        <f>J33+J34</f>
        <v>0</v>
      </c>
      <c r="K32" s="58">
        <v>0</v>
      </c>
      <c r="L32" s="54">
        <v>0</v>
      </c>
      <c r="M32" s="58">
        <v>0</v>
      </c>
      <c r="N32" s="54">
        <v>0</v>
      </c>
      <c r="O32" s="58">
        <v>0</v>
      </c>
      <c r="P32" s="54">
        <v>0</v>
      </c>
      <c r="Q32" s="57">
        <v>0</v>
      </c>
      <c r="R32" s="51">
        <v>0</v>
      </c>
      <c r="S32" s="57">
        <v>0</v>
      </c>
      <c r="T32" s="51">
        <v>0</v>
      </c>
      <c r="U32" s="59">
        <v>0</v>
      </c>
      <c r="V32" s="55">
        <v>0</v>
      </c>
      <c r="W32" s="57">
        <v>0</v>
      </c>
      <c r="X32" s="57">
        <v>0</v>
      </c>
      <c r="Y32" s="51">
        <v>0</v>
      </c>
      <c r="Z32" s="51">
        <f>Y32</f>
        <v>0</v>
      </c>
      <c r="AA32" s="60">
        <v>0</v>
      </c>
      <c r="AB32" s="48">
        <v>0</v>
      </c>
      <c r="AC32" s="57">
        <f>AC33</f>
        <v>700</v>
      </c>
      <c r="AD32" s="50">
        <v>0</v>
      </c>
      <c r="AE32" s="60">
        <v>0</v>
      </c>
      <c r="AF32" s="48">
        <v>0</v>
      </c>
      <c r="AG32" s="106"/>
      <c r="AH32" s="112"/>
      <c r="AI32" s="112"/>
      <c r="AJ32" s="112"/>
    </row>
    <row r="33" spans="1:36" s="10" customFormat="1" ht="17.25" customHeight="1">
      <c r="A33" s="30"/>
      <c r="B33" s="26" t="s">
        <v>13</v>
      </c>
      <c r="C33" s="53">
        <f>I33+K33+M33+O33+Q33+S33+U33+W33+Y33+AA33+AC33+AE33</f>
        <v>700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3">
        <f>J31</f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1">
        <v>0</v>
      </c>
      <c r="R33" s="51">
        <v>0</v>
      </c>
      <c r="S33" s="51">
        <v>0</v>
      </c>
      <c r="T33" s="51">
        <v>0</v>
      </c>
      <c r="U33" s="55">
        <v>0</v>
      </c>
      <c r="V33" s="55">
        <v>0</v>
      </c>
      <c r="W33" s="51">
        <v>0</v>
      </c>
      <c r="X33" s="51">
        <v>0</v>
      </c>
      <c r="Y33" s="51">
        <v>0</v>
      </c>
      <c r="Z33" s="51">
        <f>Y33</f>
        <v>0</v>
      </c>
      <c r="AA33" s="48">
        <v>0</v>
      </c>
      <c r="AB33" s="48">
        <v>0</v>
      </c>
      <c r="AC33" s="51">
        <v>700</v>
      </c>
      <c r="AD33" s="50">
        <v>0</v>
      </c>
      <c r="AE33" s="48">
        <v>0</v>
      </c>
      <c r="AF33" s="48">
        <v>0</v>
      </c>
      <c r="AG33" s="106"/>
      <c r="AH33" s="112"/>
      <c r="AI33" s="112"/>
      <c r="AJ33" s="112"/>
    </row>
    <row r="34" spans="1:36" s="10" customFormat="1" ht="17.25" customHeight="1">
      <c r="A34" s="20"/>
      <c r="B34" s="10" t="s">
        <v>25</v>
      </c>
      <c r="C34" s="52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6">
        <v>0</v>
      </c>
      <c r="R34" s="166">
        <v>0</v>
      </c>
      <c r="S34" s="166">
        <v>0</v>
      </c>
      <c r="T34" s="166">
        <v>0</v>
      </c>
      <c r="U34" s="167">
        <v>0</v>
      </c>
      <c r="V34" s="167">
        <v>0</v>
      </c>
      <c r="W34" s="166">
        <v>0</v>
      </c>
      <c r="X34" s="166">
        <v>0</v>
      </c>
      <c r="Y34" s="166">
        <v>0</v>
      </c>
      <c r="Z34" s="166">
        <f>Y34</f>
        <v>0</v>
      </c>
      <c r="AA34" s="168">
        <v>0</v>
      </c>
      <c r="AB34" s="168">
        <v>0</v>
      </c>
      <c r="AC34" s="166">
        <v>0</v>
      </c>
      <c r="AD34" s="169">
        <v>0</v>
      </c>
      <c r="AE34" s="168">
        <v>0</v>
      </c>
      <c r="AF34" s="168">
        <v>0</v>
      </c>
      <c r="AG34" s="170"/>
      <c r="AH34" s="112"/>
      <c r="AI34" s="112"/>
      <c r="AJ34" s="112"/>
    </row>
    <row r="35" spans="1:36" s="176" customFormat="1" ht="17.25" customHeight="1">
      <c r="A35" s="171"/>
      <c r="B35" s="172" t="s">
        <v>57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  <c r="AH35" s="175"/>
      <c r="AI35" s="175"/>
      <c r="AJ35" s="175"/>
    </row>
    <row r="36" spans="1:36" s="97" customFormat="1" ht="41.25" customHeight="1" hidden="1">
      <c r="A36" s="162" t="s">
        <v>35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4"/>
      <c r="AH36" s="114"/>
      <c r="AI36" s="114"/>
      <c r="AJ36" s="114"/>
    </row>
    <row r="37" spans="1:36" s="11" customFormat="1" ht="162" customHeight="1">
      <c r="A37" s="16"/>
      <c r="B37" s="71" t="s">
        <v>36</v>
      </c>
      <c r="C37" s="51">
        <f>I37+K37+M37+O37+Q37+S37+U37+W37+Y37+AA37+AC37+AE37</f>
        <v>2127.2</v>
      </c>
      <c r="D37" s="51">
        <v>277</v>
      </c>
      <c r="E37" s="51">
        <f>E38</f>
        <v>2127.2</v>
      </c>
      <c r="F37" s="51">
        <v>268.49</v>
      </c>
      <c r="G37" s="68">
        <f>F37/C37</f>
        <v>0.12621756299360665</v>
      </c>
      <c r="H37" s="68">
        <f>F37/D37</f>
        <v>0.9692779783393503</v>
      </c>
      <c r="I37" s="51">
        <f>I38</f>
        <v>91.93</v>
      </c>
      <c r="J37" s="51">
        <v>91.93</v>
      </c>
      <c r="K37" s="51">
        <f>K38</f>
        <v>185.07</v>
      </c>
      <c r="L37" s="51">
        <f>L38</f>
        <v>176.56</v>
      </c>
      <c r="M37" s="51">
        <f>M38</f>
        <v>185.06</v>
      </c>
      <c r="N37" s="51">
        <f>N40</f>
        <v>0</v>
      </c>
      <c r="O37" s="51">
        <f>O38</f>
        <v>185.07</v>
      </c>
      <c r="P37" s="51">
        <f>P38</f>
        <v>0</v>
      </c>
      <c r="Q37" s="51">
        <f>Q39+Q40</f>
        <v>185.06</v>
      </c>
      <c r="R37" s="51">
        <v>0</v>
      </c>
      <c r="S37" s="51">
        <f>S38</f>
        <v>185.07</v>
      </c>
      <c r="T37" s="51">
        <v>0</v>
      </c>
      <c r="U37" s="51">
        <f>U38</f>
        <v>185.06</v>
      </c>
      <c r="V37" s="51">
        <f>V34</f>
        <v>0</v>
      </c>
      <c r="W37" s="73">
        <f>W38</f>
        <v>185.06</v>
      </c>
      <c r="X37" s="50">
        <v>0</v>
      </c>
      <c r="Y37" s="73">
        <f>Y38</f>
        <v>185.06</v>
      </c>
      <c r="Z37" s="50">
        <v>0</v>
      </c>
      <c r="AA37" s="48">
        <f>AA38</f>
        <v>185.06</v>
      </c>
      <c r="AB37" s="48">
        <v>0</v>
      </c>
      <c r="AC37" s="61">
        <f>AC38</f>
        <v>185.06</v>
      </c>
      <c r="AD37" s="50">
        <v>0</v>
      </c>
      <c r="AE37" s="61">
        <f>AE38</f>
        <v>184.64</v>
      </c>
      <c r="AF37" s="48">
        <v>0</v>
      </c>
      <c r="AG37" s="110" t="s">
        <v>54</v>
      </c>
      <c r="AH37" s="112"/>
      <c r="AI37" s="112"/>
      <c r="AJ37" s="113"/>
    </row>
    <row r="38" spans="1:36" s="97" customFormat="1" ht="19.5" customHeight="1">
      <c r="A38" s="86"/>
      <c r="B38" s="87" t="s">
        <v>26</v>
      </c>
      <c r="C38" s="88">
        <f>C39+C40</f>
        <v>2127.2</v>
      </c>
      <c r="D38" s="88">
        <f>D37</f>
        <v>277</v>
      </c>
      <c r="E38" s="88">
        <f>C38</f>
        <v>2127.2</v>
      </c>
      <c r="F38" s="88">
        <f>F37</f>
        <v>268.49</v>
      </c>
      <c r="G38" s="89">
        <f>F38/C38</f>
        <v>0.12621756299360665</v>
      </c>
      <c r="H38" s="89">
        <f>F38/D38</f>
        <v>0.9692779783393503</v>
      </c>
      <c r="I38" s="88">
        <f>I40</f>
        <v>91.93</v>
      </c>
      <c r="J38" s="88">
        <f>I38</f>
        <v>91.93</v>
      </c>
      <c r="K38" s="90">
        <f>K40</f>
        <v>185.07</v>
      </c>
      <c r="L38" s="88">
        <v>176.56</v>
      </c>
      <c r="M38" s="88">
        <f>M39</f>
        <v>185.06</v>
      </c>
      <c r="N38" s="88">
        <f>N39</f>
        <v>0</v>
      </c>
      <c r="O38" s="88">
        <f>O39</f>
        <v>185.07</v>
      </c>
      <c r="P38" s="90">
        <f>P39</f>
        <v>0</v>
      </c>
      <c r="Q38" s="88">
        <f>Q39+Q40</f>
        <v>185.06</v>
      </c>
      <c r="R38" s="90">
        <v>0</v>
      </c>
      <c r="S38" s="88">
        <f>S40</f>
        <v>185.07</v>
      </c>
      <c r="T38" s="91">
        <v>0</v>
      </c>
      <c r="U38" s="88">
        <f>U40</f>
        <v>185.06</v>
      </c>
      <c r="V38" s="90">
        <f>V36</f>
        <v>0</v>
      </c>
      <c r="W38" s="92">
        <f>W40</f>
        <v>185.06</v>
      </c>
      <c r="X38" s="93">
        <v>0</v>
      </c>
      <c r="Y38" s="92">
        <f>Y40</f>
        <v>185.06</v>
      </c>
      <c r="Z38" s="93">
        <v>0</v>
      </c>
      <c r="AA38" s="94">
        <f>AA40</f>
        <v>185.06</v>
      </c>
      <c r="AB38" s="94">
        <v>0</v>
      </c>
      <c r="AC38" s="91">
        <f>AC40</f>
        <v>185.06</v>
      </c>
      <c r="AD38" s="95">
        <v>0</v>
      </c>
      <c r="AE38" s="96">
        <f>AE40</f>
        <v>184.64</v>
      </c>
      <c r="AF38" s="94">
        <v>0</v>
      </c>
      <c r="AG38" s="111"/>
      <c r="AH38" s="114"/>
      <c r="AI38" s="112"/>
      <c r="AJ38" s="114"/>
    </row>
    <row r="39" spans="1:36" s="10" customFormat="1" ht="18.75" customHeight="1">
      <c r="A39" s="31"/>
      <c r="B39" s="26" t="s">
        <v>13</v>
      </c>
      <c r="C39" s="51">
        <f>I39+K39+M39+O39+Q39+S39+U39+W39+Y39+AA39+AC39+AE39</f>
        <v>475</v>
      </c>
      <c r="D39" s="51">
        <v>0</v>
      </c>
      <c r="E39" s="51">
        <v>475</v>
      </c>
      <c r="F39" s="51">
        <v>0</v>
      </c>
      <c r="G39" s="67">
        <f>F39/C39</f>
        <v>0</v>
      </c>
      <c r="H39" s="67" t="e">
        <f>F39/D39</f>
        <v>#DIV/0!</v>
      </c>
      <c r="I39" s="51">
        <v>0</v>
      </c>
      <c r="J39" s="51">
        <v>0</v>
      </c>
      <c r="K39" s="51">
        <v>0</v>
      </c>
      <c r="L39" s="51">
        <v>0</v>
      </c>
      <c r="M39" s="51">
        <v>185.06</v>
      </c>
      <c r="N39" s="61">
        <v>0</v>
      </c>
      <c r="O39" s="51">
        <v>185.07</v>
      </c>
      <c r="P39" s="51">
        <f>P40</f>
        <v>0</v>
      </c>
      <c r="Q39" s="51">
        <v>104.87</v>
      </c>
      <c r="R39" s="51">
        <v>0</v>
      </c>
      <c r="S39" s="51">
        <v>0</v>
      </c>
      <c r="T39" s="51">
        <v>0</v>
      </c>
      <c r="U39" s="51">
        <v>0</v>
      </c>
      <c r="V39" s="51">
        <f>U39</f>
        <v>0</v>
      </c>
      <c r="W39" s="51">
        <v>0</v>
      </c>
      <c r="X39" s="51">
        <f>W39</f>
        <v>0</v>
      </c>
      <c r="Y39" s="51">
        <v>0</v>
      </c>
      <c r="Z39" s="51">
        <v>0</v>
      </c>
      <c r="AA39" s="51">
        <v>0</v>
      </c>
      <c r="AB39" s="48">
        <v>0</v>
      </c>
      <c r="AC39" s="61">
        <v>0</v>
      </c>
      <c r="AD39" s="51">
        <f>AC39</f>
        <v>0</v>
      </c>
      <c r="AE39" s="61">
        <v>0</v>
      </c>
      <c r="AF39" s="61">
        <f>AE39</f>
        <v>0</v>
      </c>
      <c r="AG39" s="104"/>
      <c r="AH39" s="112"/>
      <c r="AI39" s="112"/>
      <c r="AJ39" s="112"/>
    </row>
    <row r="40" spans="1:36" s="10" customFormat="1" ht="15.75">
      <c r="A40" s="26"/>
      <c r="B40" s="26" t="s">
        <v>25</v>
      </c>
      <c r="C40" s="51">
        <f>I40+K40+M40+O40+Q40+S40+U40+W40+Y40+AA40+AC40+AE40</f>
        <v>1652.1999999999998</v>
      </c>
      <c r="D40" s="51">
        <f>D38</f>
        <v>277</v>
      </c>
      <c r="E40" s="51">
        <f>C40</f>
        <v>1652.1999999999998</v>
      </c>
      <c r="F40" s="51">
        <f>J40+L40+N40+P40+R40+T40+V40+X40+Z40+AB40+AD40+AF40</f>
        <v>268.49</v>
      </c>
      <c r="G40" s="67">
        <f>F40/C40</f>
        <v>0.16250453940200946</v>
      </c>
      <c r="H40" s="67">
        <f>F40/D40</f>
        <v>0.9692779783393503</v>
      </c>
      <c r="I40" s="51">
        <v>91.93</v>
      </c>
      <c r="J40" s="51">
        <f>I40</f>
        <v>91.93</v>
      </c>
      <c r="K40" s="51">
        <v>185.07</v>
      </c>
      <c r="L40" s="51">
        <f>L38</f>
        <v>176.56</v>
      </c>
      <c r="M40" s="51">
        <v>0</v>
      </c>
      <c r="N40" s="61">
        <f>N42</f>
        <v>0</v>
      </c>
      <c r="O40" s="51">
        <v>0</v>
      </c>
      <c r="P40" s="51">
        <v>0</v>
      </c>
      <c r="Q40" s="51">
        <v>80.19</v>
      </c>
      <c r="R40" s="51">
        <v>0</v>
      </c>
      <c r="S40" s="51">
        <v>185.07</v>
      </c>
      <c r="T40" s="51">
        <f>T37</f>
        <v>0</v>
      </c>
      <c r="U40" s="51">
        <v>185.06</v>
      </c>
      <c r="V40" s="51">
        <f>V37</f>
        <v>0</v>
      </c>
      <c r="W40" s="73">
        <v>185.06</v>
      </c>
      <c r="X40" s="50">
        <v>0</v>
      </c>
      <c r="Y40" s="73">
        <v>185.06</v>
      </c>
      <c r="Z40" s="50">
        <v>0</v>
      </c>
      <c r="AA40" s="48">
        <v>185.06</v>
      </c>
      <c r="AB40" s="48">
        <v>0</v>
      </c>
      <c r="AC40" s="61">
        <v>185.06</v>
      </c>
      <c r="AD40" s="63">
        <v>0</v>
      </c>
      <c r="AE40" s="61">
        <v>184.64</v>
      </c>
      <c r="AF40" s="61">
        <f>AF38</f>
        <v>0</v>
      </c>
      <c r="AG40" s="104"/>
      <c r="AH40" s="112"/>
      <c r="AI40" s="112"/>
      <c r="AJ40" s="112"/>
    </row>
    <row r="41" spans="1:181" s="146" customFormat="1" ht="23.25" customHeight="1">
      <c r="A41" s="137"/>
      <c r="B41" s="138" t="s">
        <v>23</v>
      </c>
      <c r="C41" s="139">
        <f>C42+C43</f>
        <v>12094.2</v>
      </c>
      <c r="D41" s="140">
        <f>D42+D43</f>
        <v>1286.6490000000001</v>
      </c>
      <c r="E41" s="140">
        <f>E43+E42</f>
        <v>3100.17</v>
      </c>
      <c r="F41" s="140">
        <f>F42+F43</f>
        <v>1278.1390000000001</v>
      </c>
      <c r="G41" s="141">
        <f>F41/C41</f>
        <v>0.1056819797919664</v>
      </c>
      <c r="H41" s="141">
        <f>F41/D41</f>
        <v>0.9933859195476</v>
      </c>
      <c r="I41" s="139">
        <f>I43</f>
        <v>91.93</v>
      </c>
      <c r="J41" s="139">
        <f>J43</f>
        <v>91.93</v>
      </c>
      <c r="K41" s="140">
        <f>K42+K43</f>
        <v>1194.719</v>
      </c>
      <c r="L41" s="140">
        <f>L42+L43</f>
        <v>1186.209</v>
      </c>
      <c r="M41" s="140">
        <f>M19+M38</f>
        <v>724.086</v>
      </c>
      <c r="N41" s="139">
        <f>N42+N43</f>
        <v>0</v>
      </c>
      <c r="O41" s="140">
        <f>O43+O42</f>
        <v>1164.395</v>
      </c>
      <c r="P41" s="139">
        <f>P38</f>
        <v>0</v>
      </c>
      <c r="Q41" s="140">
        <f>Q42+Q43</f>
        <v>941.06</v>
      </c>
      <c r="R41" s="139">
        <f>R18+R37</f>
        <v>0</v>
      </c>
      <c r="S41" s="139">
        <f>S19+S38</f>
        <v>941.0699999999999</v>
      </c>
      <c r="T41" s="139">
        <f>T18+T37</f>
        <v>0</v>
      </c>
      <c r="U41" s="139">
        <f>U43+U42</f>
        <v>1171.06</v>
      </c>
      <c r="V41" s="139">
        <f>V42+V43</f>
        <v>0</v>
      </c>
      <c r="W41" s="140">
        <f>W42+W43</f>
        <v>941.06</v>
      </c>
      <c r="X41" s="139">
        <f>X42</f>
        <v>0</v>
      </c>
      <c r="Y41" s="142">
        <f>Y42+Y43</f>
        <v>941.06</v>
      </c>
      <c r="Z41" s="140">
        <f>Z42+Z43</f>
        <v>0</v>
      </c>
      <c r="AA41" s="142">
        <f>AA42+AA43</f>
        <v>1171.06</v>
      </c>
      <c r="AB41" s="140">
        <f>AB42+AB43</f>
        <v>0</v>
      </c>
      <c r="AC41" s="140">
        <f>AC42+AC43</f>
        <v>1641.06</v>
      </c>
      <c r="AD41" s="140">
        <f>AD19+AD38</f>
        <v>0</v>
      </c>
      <c r="AE41" s="140">
        <f>AE18+AE37</f>
        <v>1171.6399999999999</v>
      </c>
      <c r="AF41" s="140">
        <f>AF42+AF43</f>
        <v>0</v>
      </c>
      <c r="AG41" s="143"/>
      <c r="AH41" s="144"/>
      <c r="AI41" s="144"/>
      <c r="AJ41" s="144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</row>
    <row r="42" spans="2:36" ht="15.75">
      <c r="B42" s="33" t="s">
        <v>13</v>
      </c>
      <c r="C42" s="51">
        <f>C20+C33+C39</f>
        <v>9492</v>
      </c>
      <c r="D42" s="61">
        <f>D20+D39</f>
        <v>972.974</v>
      </c>
      <c r="E42" s="61">
        <f>E22+E39</f>
        <v>1447.97</v>
      </c>
      <c r="F42" s="61">
        <f>F20+F39</f>
        <v>972.974</v>
      </c>
      <c r="G42" s="75">
        <f>F42/C42</f>
        <v>0.1025046354825116</v>
      </c>
      <c r="H42" s="75">
        <f>F42/D42</f>
        <v>1</v>
      </c>
      <c r="I42" s="51">
        <v>0</v>
      </c>
      <c r="J42" s="51">
        <v>0</v>
      </c>
      <c r="K42" s="61">
        <f>K24+K39</f>
        <v>972.974</v>
      </c>
      <c r="L42" s="61">
        <f>L20</f>
        <v>972.974</v>
      </c>
      <c r="M42" s="61">
        <f>M20+M39</f>
        <v>724.086</v>
      </c>
      <c r="N42" s="51">
        <f>N20+N39</f>
        <v>0</v>
      </c>
      <c r="O42" s="61">
        <f>O20+O39</f>
        <v>941.0699999999999</v>
      </c>
      <c r="P42" s="51">
        <f>P39</f>
        <v>0</v>
      </c>
      <c r="Q42" s="61">
        <f>Q20+Q39</f>
        <v>860.87</v>
      </c>
      <c r="R42" s="51">
        <f>R20+R39</f>
        <v>0</v>
      </c>
      <c r="S42" s="61">
        <f>S20+S39</f>
        <v>756</v>
      </c>
      <c r="T42" s="61">
        <f>T24</f>
        <v>0</v>
      </c>
      <c r="U42" s="61">
        <f>U20+U39</f>
        <v>756</v>
      </c>
      <c r="V42" s="61">
        <f aca="true" t="shared" si="4" ref="V42:AA42">V20</f>
        <v>0</v>
      </c>
      <c r="W42" s="61">
        <f t="shared" si="4"/>
        <v>756</v>
      </c>
      <c r="X42" s="61">
        <f t="shared" si="4"/>
        <v>0</v>
      </c>
      <c r="Y42" s="61">
        <f t="shared" si="4"/>
        <v>756</v>
      </c>
      <c r="Z42" s="61">
        <f t="shared" si="4"/>
        <v>0</v>
      </c>
      <c r="AA42" s="61">
        <f t="shared" si="4"/>
        <v>756</v>
      </c>
      <c r="AB42" s="51">
        <f>AB22</f>
        <v>0</v>
      </c>
      <c r="AC42" s="61">
        <f>AC19+AC33</f>
        <v>1456</v>
      </c>
      <c r="AD42" s="61">
        <f>AD19</f>
        <v>0</v>
      </c>
      <c r="AE42" s="61">
        <f>AE20</f>
        <v>757</v>
      </c>
      <c r="AF42" s="61">
        <f>AF14+AF39</f>
        <v>0</v>
      </c>
      <c r="AG42" s="104"/>
      <c r="AH42" s="112"/>
      <c r="AI42" s="112"/>
      <c r="AJ42" s="112"/>
    </row>
    <row r="43" spans="1:181" s="35" customFormat="1" ht="18" customHeight="1">
      <c r="A43" s="34"/>
      <c r="B43" s="29" t="s">
        <v>25</v>
      </c>
      <c r="C43" s="51">
        <f>C21+C40</f>
        <v>2602.2</v>
      </c>
      <c r="D43" s="61">
        <f>D40+D21</f>
        <v>313.675</v>
      </c>
      <c r="E43" s="61">
        <f>E40</f>
        <v>1652.1999999999998</v>
      </c>
      <c r="F43" s="61">
        <f>F21+F40</f>
        <v>305.165</v>
      </c>
      <c r="G43" s="75">
        <f>F43/C43</f>
        <v>0.11727192375682116</v>
      </c>
      <c r="H43" s="75">
        <f>F43/D43</f>
        <v>0.972870008767036</v>
      </c>
      <c r="I43" s="51">
        <f>I40</f>
        <v>91.93</v>
      </c>
      <c r="J43" s="51">
        <f>J40</f>
        <v>91.93</v>
      </c>
      <c r="K43" s="61">
        <f>K29+K40</f>
        <v>221.745</v>
      </c>
      <c r="L43" s="61">
        <f>L29+L40</f>
        <v>213.235</v>
      </c>
      <c r="M43" s="51">
        <f>M21+M40</f>
        <v>0</v>
      </c>
      <c r="N43" s="51">
        <f>N40</f>
        <v>0</v>
      </c>
      <c r="O43" s="61">
        <f>O29+O40</f>
        <v>223.325</v>
      </c>
      <c r="P43" s="51">
        <f>P40</f>
        <v>0</v>
      </c>
      <c r="Q43" s="61">
        <f>Q40</f>
        <v>80.19</v>
      </c>
      <c r="R43" s="51">
        <f>R21+R40</f>
        <v>0</v>
      </c>
      <c r="S43" s="61">
        <f>S21+S40</f>
        <v>185.07</v>
      </c>
      <c r="T43" s="61">
        <f>T40</f>
        <v>0</v>
      </c>
      <c r="U43" s="61">
        <f>U26+U37</f>
        <v>415.06</v>
      </c>
      <c r="V43" s="61">
        <f>V26+V37</f>
        <v>0</v>
      </c>
      <c r="W43" s="61">
        <f>W21+W40</f>
        <v>185.06</v>
      </c>
      <c r="X43" s="61">
        <f>X40</f>
        <v>0</v>
      </c>
      <c r="Y43" s="61">
        <f>Y21+Y40</f>
        <v>185.06</v>
      </c>
      <c r="Z43" s="61">
        <f>Z40</f>
        <v>0</v>
      </c>
      <c r="AA43" s="51">
        <f>AA21+AA40</f>
        <v>415.06</v>
      </c>
      <c r="AB43" s="51">
        <f>AB21</f>
        <v>0</v>
      </c>
      <c r="AC43" s="61">
        <f>AC21+AC40</f>
        <v>185.06</v>
      </c>
      <c r="AD43" s="51">
        <f>AD38</f>
        <v>0</v>
      </c>
      <c r="AE43" s="61">
        <f>AE21+AE40</f>
        <v>414.64</v>
      </c>
      <c r="AF43" s="61">
        <f>AF21+AF40</f>
        <v>0</v>
      </c>
      <c r="AG43" s="104"/>
      <c r="AH43" s="112"/>
      <c r="AI43" s="112"/>
      <c r="AJ43" s="112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</row>
    <row r="44" spans="4:6" ht="15.75">
      <c r="D44" s="74"/>
      <c r="F44" s="74"/>
    </row>
    <row r="45" spans="3:17" ht="101.25" customHeight="1">
      <c r="C45" s="125" t="s">
        <v>47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 t="s">
        <v>48</v>
      </c>
      <c r="O45" s="126"/>
      <c r="P45" s="126"/>
      <c r="Q45" s="40"/>
    </row>
    <row r="46" spans="3:29" ht="39" customHeight="1">
      <c r="C46" s="131" t="s">
        <v>45</v>
      </c>
      <c r="D46" s="131"/>
      <c r="E46" s="131"/>
      <c r="F46" s="131"/>
      <c r="G46" s="131"/>
      <c r="H46" s="131"/>
      <c r="I46" s="131"/>
      <c r="J46" s="131"/>
      <c r="X46" s="125"/>
      <c r="Y46" s="125"/>
      <c r="Z46" s="125"/>
      <c r="AA46" s="47"/>
      <c r="AB46" s="41"/>
      <c r="AC46" s="41"/>
    </row>
    <row r="47" spans="3:29" ht="31.5" customHeight="1">
      <c r="C47" s="42"/>
      <c r="D47" s="42"/>
      <c r="E47" s="42"/>
      <c r="F47" s="42"/>
      <c r="G47" s="42"/>
      <c r="H47" s="42"/>
      <c r="I47" s="42"/>
      <c r="J47" s="42"/>
      <c r="K47" s="40"/>
      <c r="L47" s="40"/>
      <c r="M47" s="41"/>
      <c r="N47" s="41"/>
      <c r="O47" s="41"/>
      <c r="P47" s="41"/>
      <c r="Q47" s="41"/>
      <c r="X47" s="2"/>
      <c r="Y47" s="2"/>
      <c r="Z47" s="1"/>
      <c r="AA47" s="1"/>
      <c r="AB47" s="1"/>
      <c r="AC47" s="1"/>
    </row>
  </sheetData>
  <sheetProtection/>
  <mergeCells count="35">
    <mergeCell ref="B16:AF16"/>
    <mergeCell ref="B35:AG35"/>
    <mergeCell ref="M8:N8"/>
    <mergeCell ref="B8:B9"/>
    <mergeCell ref="C8:C9"/>
    <mergeCell ref="E8:E9"/>
    <mergeCell ref="O8:P8"/>
    <mergeCell ref="K8:L8"/>
    <mergeCell ref="F8:F9"/>
    <mergeCell ref="I8:J8"/>
    <mergeCell ref="S8:T8"/>
    <mergeCell ref="U8:V8"/>
    <mergeCell ref="AG8:AG9"/>
    <mergeCell ref="Y8:Z8"/>
    <mergeCell ref="AA8:AB8"/>
    <mergeCell ref="W8:X8"/>
    <mergeCell ref="R2:T2"/>
    <mergeCell ref="R3:T3"/>
    <mergeCell ref="A17:AF17"/>
    <mergeCell ref="A36:AF36"/>
    <mergeCell ref="Z4:AF4"/>
    <mergeCell ref="C46:J46"/>
    <mergeCell ref="B7:AF7"/>
    <mergeCell ref="AE8:AF8"/>
    <mergeCell ref="Q8:R8"/>
    <mergeCell ref="B30:AF30"/>
    <mergeCell ref="Z5:AF5"/>
    <mergeCell ref="B11:AF11"/>
    <mergeCell ref="AC8:AD8"/>
    <mergeCell ref="B6:AF6"/>
    <mergeCell ref="X46:Z46"/>
    <mergeCell ref="C45:M45"/>
    <mergeCell ref="N45:P45"/>
    <mergeCell ref="G8:H8"/>
    <mergeCell ref="D8:D9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29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2017-03-06T10:34:06Z</cp:lastPrinted>
  <dcterms:created xsi:type="dcterms:W3CDTF">1996-10-08T23:32:33Z</dcterms:created>
  <dcterms:modified xsi:type="dcterms:W3CDTF">2017-03-14T09:08:29Z</dcterms:modified>
  <cp:category/>
  <cp:version/>
  <cp:contentType/>
  <cp:contentStatus/>
</cp:coreProperties>
</file>