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790" yWindow="75" windowWidth="19965" windowHeight="12585"/>
  </bookViews>
  <sheets>
    <sheet name="декабрь" sheetId="1" r:id="rId1"/>
  </sheets>
  <definedNames>
    <definedName name="_xlnm.Print_Titles" localSheetId="0">декабрь!$5:$6</definedName>
    <definedName name="_xlnm.Print_Area" localSheetId="0">декабрь!$A$1:$W$38</definedName>
  </definedNames>
  <calcPr calcId="125725"/>
</workbook>
</file>

<file path=xl/calcChain.xml><?xml version="1.0" encoding="utf-8"?>
<calcChain xmlns="http://schemas.openxmlformats.org/spreadsheetml/2006/main">
  <c r="V33" i="1"/>
  <c r="P15"/>
  <c r="S15" l="1"/>
  <c r="J29" l="1"/>
  <c r="I29"/>
  <c r="H29"/>
  <c r="J26"/>
  <c r="I26"/>
  <c r="I25" s="1"/>
  <c r="H26"/>
  <c r="H25" s="1"/>
  <c r="G26"/>
  <c r="F26"/>
  <c r="D26"/>
  <c r="J25"/>
  <c r="J22"/>
  <c r="J21" s="1"/>
  <c r="I22"/>
  <c r="H22"/>
  <c r="G22"/>
  <c r="G21" s="1"/>
  <c r="F22"/>
  <c r="F21" s="1"/>
  <c r="D22"/>
  <c r="D21" s="1"/>
  <c r="I21"/>
  <c r="H21"/>
  <c r="J15"/>
  <c r="I15"/>
  <c r="H15"/>
  <c r="J12"/>
  <c r="I12"/>
  <c r="I10" s="1"/>
  <c r="I9" s="1"/>
  <c r="H12"/>
  <c r="H10" s="1"/>
  <c r="H9" s="1"/>
  <c r="G12"/>
  <c r="F12"/>
  <c r="D12"/>
  <c r="D10" s="1"/>
  <c r="J10"/>
  <c r="J9" s="1"/>
  <c r="G10"/>
  <c r="F10"/>
</calcChain>
</file>

<file path=xl/comments1.xml><?xml version="1.0" encoding="utf-8"?>
<comments xmlns="http://schemas.openxmlformats.org/spreadsheetml/2006/main">
  <authors>
    <author>Гуляева Наталья Алексеевна</author>
  </authors>
  <commentLis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делят на процент (101 или 102 и * на 100)
</t>
        </r>
        <r>
          <rPr>
            <b/>
            <sz val="10"/>
            <color indexed="81"/>
            <rFont val="Tahoma"/>
            <family val="2"/>
            <charset val="204"/>
          </rPr>
          <t>102,49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1"/>
            <color indexed="81"/>
            <rFont val="Tahoma"/>
            <family val="2"/>
            <charset val="204"/>
          </rPr>
          <t>100,4</t>
        </r>
      </text>
    </comment>
    <comment ref="P15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общий оборот из расчета прогноза</t>
        </r>
      </text>
    </comment>
    <comment ref="S15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общий оборот из прогноза 19-24</t>
        </r>
      </text>
    </comment>
  </commentList>
</comments>
</file>

<file path=xl/sharedStrings.xml><?xml version="1.0" encoding="utf-8"?>
<sst xmlns="http://schemas.openxmlformats.org/spreadsheetml/2006/main" count="239" uniqueCount="72">
  <si>
    <t>Анализ достижения показателей, характеризующих результаты реализации муниципальной программы</t>
  </si>
  <si>
    <t>"Социально - экономическое развитие и инвестиции муниципального образования город Когалым"</t>
  </si>
  <si>
    <t>Целевые показатели муниципальной программы</t>
  </si>
  <si>
    <t>№ показа-теля</t>
  </si>
  <si>
    <t>Наименование показателей результатов</t>
  </si>
  <si>
    <t>Единица измерения</t>
  </si>
  <si>
    <t xml:space="preserve">Базовый показатель на начало реализации муниципальной программы  </t>
  </si>
  <si>
    <t>Утверждено программой на 2018 год</t>
  </si>
  <si>
    <t>Значение показателей по годам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</si>
  <si>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</si>
  <si>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</si>
  <si>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</si>
  <si>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</si>
  <si>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</si>
  <si>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</si>
  <si>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</si>
  <si>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</si>
  <si>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</si>
  <si>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</si>
  <si>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</si>
  <si>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</si>
  <si>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</si>
  <si>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</si>
  <si>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Доля утвержденных административных регламентов предоставления муниципальных услуг</t>
  </si>
  <si>
    <t>%</t>
  </si>
  <si>
    <t>Объем инвестиций в основной капитал (за исключением бюджетных средств) в расчете на одного жителя</t>
  </si>
  <si>
    <t>млн. рублей</t>
  </si>
  <si>
    <t>291, 4</t>
  </si>
  <si>
    <t>301 020,0</t>
  </si>
  <si>
    <t>303 609,0</t>
  </si>
  <si>
    <t>-</t>
  </si>
  <si>
    <t>расчет</t>
  </si>
  <si>
    <t xml:space="preserve">объем инвестиций в основной капитал (за исключением бюджетных средств) </t>
  </si>
  <si>
    <t>бюджетные средства</t>
  </si>
  <si>
    <t>для расчета</t>
  </si>
  <si>
    <t>Рост оборота розничной торговли</t>
  </si>
  <si>
    <t>10 550,4</t>
  </si>
  <si>
    <t>Уровень удовлетворенности  населения города Когалыма качеством предоставления государственных и муниципальных услуг</t>
  </si>
  <si>
    <t>Среднее время ожидания в очереди при обращении заявителя в многофункциональный центр предоставления государственных и муниципальных услуг для получения государственных (муниципальных) услуг</t>
  </si>
  <si>
    <t>минут</t>
  </si>
  <si>
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</si>
  <si>
    <t>штук (количество заявок)</t>
  </si>
  <si>
    <t>Число субъектов малого и среднего предпринимательства в расчете на 10 тыс. населения</t>
  </si>
  <si>
    <t>единиц</t>
  </si>
  <si>
    <t>всего субъектов МСП+ИП</t>
  </si>
  <si>
    <t>скрыть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</si>
  <si>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</si>
  <si>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Расчет</t>
  </si>
  <si>
    <t>Среднесписочная численность работников организаций - всего (прогноз)</t>
  </si>
  <si>
    <t>численность работающих на малых (в т.ч. микро) и средних (прогноз)</t>
  </si>
  <si>
    <t>Количество индивидуальных предпринимателей</t>
  </si>
  <si>
    <t>прогноз</t>
  </si>
  <si>
    <t>Количество субъектов малого и среднего предпринимательства, получивших поддержку</t>
  </si>
  <si>
    <t>Количество созданных рабочих мест субъектами, получившими поддержку</t>
  </si>
  <si>
    <t xml:space="preserve">Прирост поступлений доходов в бюджет города Когалыма от налогов на совокупный доход
</t>
  </si>
  <si>
    <t>Показатель рассчитывается поквартально</t>
  </si>
  <si>
    <t>93-752</t>
  </si>
  <si>
    <t>Начальник управления экономики_______________Е.Г.Загорская</t>
  </si>
  <si>
    <t>Исполнитель: Степаненко Наталья Алексеевна</t>
  </si>
  <si>
    <t>Шумков Антон Андреевич
93-712</t>
  </si>
  <si>
    <t>Фактическое значение показателя на 01.01.2019</t>
  </si>
  <si>
    <t>Абдуразакова Толгонай Маматжунусовна
93-759</t>
  </si>
  <si>
    <t>По результатам мониторинга отдела муниципального заказа Администрации города Когалыма.
Показатель рассчитывается поквартально.</t>
  </si>
  <si>
    <t>По данным из Единого реестра субъектов МСП с сайта Федеральной налоговой службы.
Показатель рассчитывается поквартально.</t>
  </si>
  <si>
    <t xml:space="preserve">По данным МУ «Многофункциональный центр предоставления государственных и муниципальных услуг» </t>
  </si>
  <si>
    <t xml:space="preserve">По предварительной оценке управления экономики к прогнозу социально-экономического развития города Когалыма (распоряжение Администрации города Когалыма от 01.11.2018 №158-р).
Показатель рассчитывается по итогам года.
</t>
  </si>
  <si>
    <t>численность населения среднегодовая</t>
  </si>
  <si>
    <t>По предварительной оценке управления экономики к прогнозу социально-экономического развития города Когалыма (распоряжение Администрации города Когалыма от 01.11.2018 №158-р).
Показатель рассчитывается по итогам года.</t>
  </si>
  <si>
    <t>По предварительной оценке управления экономики к прогнозу социально-экономического развития города Когалыма (распоряжение Администрации города Когалыма от 01.11.2018 №158-р)
Показатель рассчитывается поквартально.</t>
  </si>
  <si>
    <t xml:space="preserve">По результатам мониторинга отдела реализации административной реформы управления экономики </t>
  </si>
  <si>
    <t>По данным Комитета финансов Администрации города Когалыма.
Показатель рассчитывается по итогам года.</t>
  </si>
  <si>
    <t>По данным отдела потребительского рынка и развития предпринимательства управления экономики.
Показатель рассчитывается по итогам года.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</si>
</sst>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1">
    <font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3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/>
    </xf>
    <xf numFmtId="4" fontId="0" fillId="0" borderId="0" xfId="0" applyNumberFormat="1" applyBorder="1"/>
    <xf numFmtId="0" fontId="10" fillId="0" borderId="0" xfId="0" applyFont="1" applyAlignment="1">
      <alignment horizontal="justify"/>
    </xf>
    <xf numFmtId="0" fontId="1" fillId="0" borderId="2" xfId="0" applyFont="1" applyFill="1" applyBorder="1" applyAlignment="1">
      <alignment horizontal="justify" vertical="center"/>
    </xf>
    <xf numFmtId="0" fontId="1" fillId="0" borderId="2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165" fontId="5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justify" vertical="center" wrapText="1"/>
    </xf>
    <xf numFmtId="0" fontId="15" fillId="0" borderId="2" xfId="0" applyFont="1" applyBorder="1" applyAlignment="1">
      <alignment vertical="center" wrapText="1"/>
    </xf>
    <xf numFmtId="165" fontId="0" fillId="3" borderId="2" xfId="0" applyNumberFormat="1" applyFill="1" applyBorder="1"/>
    <xf numFmtId="0" fontId="20" fillId="0" borderId="0" xfId="0" applyFont="1" applyBorder="1" applyAlignment="1">
      <alignment horizontal="left" wrapText="1"/>
    </xf>
    <xf numFmtId="0" fontId="1" fillId="4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8"/>
  <sheetViews>
    <sheetView tabSelected="1" view="pageBreakPreview" zoomScale="75" zoomScaleNormal="100" zoomScaleSheetLayoutView="75" workbookViewId="0">
      <selection activeCell="B34" sqref="B34:F38"/>
    </sheetView>
  </sheetViews>
  <sheetFormatPr defaultRowHeight="15"/>
  <cols>
    <col min="1" max="1" width="8.28515625" style="21" customWidth="1"/>
    <col min="2" max="2" width="48.5703125" style="21" customWidth="1"/>
    <col min="3" max="3" width="14.7109375" style="21" customWidth="1"/>
    <col min="4" max="5" width="21.42578125" style="21" customWidth="1"/>
    <col min="6" max="10" width="21.42578125" style="21" hidden="1" customWidth="1"/>
    <col min="11" max="11" width="12.85546875" style="21" customWidth="1"/>
    <col min="12" max="12" width="11.5703125" style="21" customWidth="1"/>
    <col min="13" max="13" width="10.7109375" style="21" customWidth="1"/>
    <col min="14" max="14" width="10.140625" style="21" customWidth="1"/>
    <col min="15" max="15" width="8.85546875" style="21" customWidth="1"/>
    <col min="16" max="16" width="11" style="21" customWidth="1"/>
    <col min="17" max="17" width="11.5703125" style="21" customWidth="1"/>
    <col min="18" max="18" width="11.7109375" style="21" customWidth="1"/>
    <col min="19" max="19" width="11" style="21" customWidth="1"/>
    <col min="20" max="20" width="11.7109375" style="21" customWidth="1"/>
    <col min="21" max="21" width="11.85546875" style="21" customWidth="1"/>
    <col min="22" max="22" width="12.42578125" style="21" customWidth="1"/>
    <col min="23" max="23" width="50.28515625" style="21" customWidth="1"/>
    <col min="25" max="25" width="10.28515625" bestFit="1" customWidth="1"/>
    <col min="26" max="26" width="11.140625" bestFit="1" customWidth="1"/>
  </cols>
  <sheetData>
    <row r="2" spans="1:28" ht="29.2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8" ht="25.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8" ht="33" customHeight="1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</row>
    <row r="5" spans="1:28" ht="28.5" customHeight="1">
      <c r="A5" s="60" t="s">
        <v>3</v>
      </c>
      <c r="B5" s="60" t="s">
        <v>4</v>
      </c>
      <c r="C5" s="60" t="s">
        <v>5</v>
      </c>
      <c r="D5" s="60" t="s">
        <v>6</v>
      </c>
      <c r="E5" s="60" t="s">
        <v>7</v>
      </c>
      <c r="F5" s="63" t="s">
        <v>8</v>
      </c>
      <c r="G5" s="63"/>
      <c r="H5" s="63"/>
      <c r="I5" s="63"/>
      <c r="J5" s="63"/>
      <c r="K5" s="54" t="s">
        <v>60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60" t="s">
        <v>22</v>
      </c>
    </row>
    <row r="6" spans="1:28" ht="16.5" hidden="1" customHeight="1">
      <c r="A6" s="61"/>
      <c r="B6" s="61"/>
      <c r="C6" s="61"/>
      <c r="D6" s="61"/>
      <c r="E6" s="61"/>
      <c r="F6" s="1">
        <v>2016</v>
      </c>
      <c r="G6" s="1">
        <v>2017</v>
      </c>
      <c r="H6" s="1">
        <v>2018</v>
      </c>
      <c r="I6" s="1">
        <v>2019</v>
      </c>
      <c r="J6" s="1">
        <v>2020</v>
      </c>
      <c r="K6" s="54" t="s">
        <v>9</v>
      </c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61"/>
    </row>
    <row r="7" spans="1:28" ht="108" customHeight="1">
      <c r="A7" s="62"/>
      <c r="B7" s="62"/>
      <c r="C7" s="62"/>
      <c r="D7" s="62"/>
      <c r="E7" s="62"/>
      <c r="F7" s="1">
        <v>6</v>
      </c>
      <c r="G7" s="1">
        <v>7</v>
      </c>
      <c r="H7" s="1">
        <v>6</v>
      </c>
      <c r="I7" s="1">
        <v>7</v>
      </c>
      <c r="J7" s="1">
        <v>8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18</v>
      </c>
      <c r="T7" s="2" t="s">
        <v>19</v>
      </c>
      <c r="U7" s="3" t="s">
        <v>20</v>
      </c>
      <c r="V7" s="3" t="s">
        <v>21</v>
      </c>
      <c r="W7" s="62"/>
    </row>
    <row r="8" spans="1:28" ht="57" customHeight="1">
      <c r="A8" s="1">
        <v>1</v>
      </c>
      <c r="B8" s="4" t="s">
        <v>23</v>
      </c>
      <c r="C8" s="1" t="s">
        <v>24</v>
      </c>
      <c r="D8" s="1">
        <v>80</v>
      </c>
      <c r="E8" s="1">
        <v>100</v>
      </c>
      <c r="F8" s="1">
        <v>100</v>
      </c>
      <c r="G8" s="1">
        <v>100</v>
      </c>
      <c r="H8" s="1">
        <v>100</v>
      </c>
      <c r="I8" s="1">
        <v>100</v>
      </c>
      <c r="J8" s="1">
        <v>100</v>
      </c>
      <c r="K8" s="40">
        <v>100</v>
      </c>
      <c r="L8" s="40">
        <v>100</v>
      </c>
      <c r="M8" s="40">
        <v>100</v>
      </c>
      <c r="N8" s="40">
        <v>100</v>
      </c>
      <c r="O8" s="44">
        <v>100</v>
      </c>
      <c r="P8" s="45">
        <v>100</v>
      </c>
      <c r="Q8" s="1">
        <v>94.6</v>
      </c>
      <c r="R8" s="1">
        <v>100</v>
      </c>
      <c r="S8" s="47">
        <v>100</v>
      </c>
      <c r="T8" s="50">
        <v>100</v>
      </c>
      <c r="U8" s="51">
        <v>100</v>
      </c>
      <c r="V8" s="52">
        <v>100</v>
      </c>
      <c r="W8" s="10" t="s">
        <v>69</v>
      </c>
    </row>
    <row r="9" spans="1:28" ht="108" customHeight="1">
      <c r="A9" s="1">
        <v>2</v>
      </c>
      <c r="B9" s="4" t="s">
        <v>25</v>
      </c>
      <c r="C9" s="5" t="s">
        <v>26</v>
      </c>
      <c r="D9" s="6" t="s">
        <v>27</v>
      </c>
      <c r="E9" s="6">
        <v>255.3</v>
      </c>
      <c r="F9" s="7" t="s">
        <v>28</v>
      </c>
      <c r="G9" s="7" t="s">
        <v>29</v>
      </c>
      <c r="H9" s="8">
        <f>H10</f>
        <v>255.33366384231718</v>
      </c>
      <c r="I9" s="8">
        <f t="shared" ref="I9:J9" si="0">I10</f>
        <v>255.34432331826645</v>
      </c>
      <c r="J9" s="8">
        <f t="shared" si="0"/>
        <v>247.0888540213854</v>
      </c>
      <c r="K9" s="9" t="s">
        <v>30</v>
      </c>
      <c r="L9" s="9" t="s">
        <v>30</v>
      </c>
      <c r="M9" s="9" t="s">
        <v>30</v>
      </c>
      <c r="N9" s="9" t="s">
        <v>30</v>
      </c>
      <c r="O9" s="9" t="s">
        <v>30</v>
      </c>
      <c r="P9" s="9" t="s">
        <v>30</v>
      </c>
      <c r="Q9" s="9" t="s">
        <v>30</v>
      </c>
      <c r="R9" s="9" t="s">
        <v>30</v>
      </c>
      <c r="S9" s="9" t="s">
        <v>30</v>
      </c>
      <c r="T9" s="9" t="s">
        <v>30</v>
      </c>
      <c r="U9" s="9" t="s">
        <v>30</v>
      </c>
      <c r="V9" s="8">
        <v>239</v>
      </c>
      <c r="W9" s="10" t="s">
        <v>65</v>
      </c>
      <c r="X9" s="56"/>
      <c r="Y9" s="57"/>
      <c r="Z9" s="57"/>
      <c r="AA9" s="57"/>
      <c r="AB9" s="57"/>
    </row>
    <row r="10" spans="1:28" ht="35.25" hidden="1" customHeight="1">
      <c r="A10" s="1"/>
      <c r="B10" s="4" t="s">
        <v>31</v>
      </c>
      <c r="C10" s="1"/>
      <c r="D10" s="11">
        <f>D12/D11</f>
        <v>301.61328733585577</v>
      </c>
      <c r="E10" s="11"/>
      <c r="F10" s="11">
        <f t="shared" ref="F10:G10" si="1">F12/F11</f>
        <v>250.89010458066423</v>
      </c>
      <c r="G10" s="11">
        <f t="shared" si="1"/>
        <v>240.14887958179204</v>
      </c>
      <c r="H10" s="11">
        <f>H12/H11</f>
        <v>255.33366384231718</v>
      </c>
      <c r="I10" s="11">
        <f>I12/I11</f>
        <v>255.34432331826645</v>
      </c>
      <c r="J10" s="11">
        <f t="shared" ref="J10" si="2">J12/J11</f>
        <v>247.0888540213854</v>
      </c>
      <c r="K10" s="9" t="s">
        <v>30</v>
      </c>
      <c r="L10" s="9" t="s">
        <v>30</v>
      </c>
      <c r="M10" s="9" t="s">
        <v>30</v>
      </c>
      <c r="N10" s="9" t="s">
        <v>30</v>
      </c>
      <c r="O10" s="11"/>
      <c r="P10" s="11"/>
      <c r="Q10" s="9" t="s">
        <v>30</v>
      </c>
      <c r="R10" s="11"/>
      <c r="S10" s="11"/>
      <c r="T10" s="9" t="s">
        <v>30</v>
      </c>
      <c r="U10" s="11"/>
      <c r="V10" s="11"/>
      <c r="W10" s="11"/>
    </row>
    <row r="11" spans="1:28" ht="32.25" hidden="1" customHeight="1">
      <c r="A11" s="1"/>
      <c r="B11" s="4" t="s">
        <v>66</v>
      </c>
      <c r="C11" s="1"/>
      <c r="D11" s="11">
        <v>62.902000000000001</v>
      </c>
      <c r="E11" s="12"/>
      <c r="F11" s="12">
        <v>64.161000000000001</v>
      </c>
      <c r="G11" s="12">
        <v>65.421999999999997</v>
      </c>
      <c r="H11" s="12">
        <v>66.563999999999993</v>
      </c>
      <c r="I11" s="12">
        <v>67.697999999999993</v>
      </c>
      <c r="J11" s="12">
        <v>68.831999999999994</v>
      </c>
      <c r="K11" s="9" t="s">
        <v>30</v>
      </c>
      <c r="L11" s="9" t="s">
        <v>30</v>
      </c>
      <c r="M11" s="9" t="s">
        <v>30</v>
      </c>
      <c r="N11" s="9" t="s">
        <v>30</v>
      </c>
      <c r="O11" s="12"/>
      <c r="P11" s="12"/>
      <c r="Q11" s="9" t="s">
        <v>30</v>
      </c>
      <c r="R11" s="12"/>
      <c r="S11" s="12"/>
      <c r="T11" s="9" t="s">
        <v>30</v>
      </c>
      <c r="U11" s="12"/>
      <c r="V11" s="12"/>
      <c r="W11" s="12"/>
    </row>
    <row r="12" spans="1:28" ht="38.25" hidden="1" customHeight="1">
      <c r="A12" s="1"/>
      <c r="B12" s="4" t="s">
        <v>32</v>
      </c>
      <c r="C12" s="1"/>
      <c r="D12" s="11">
        <f>D14-D13</f>
        <v>18972.079000000002</v>
      </c>
      <c r="E12" s="12"/>
      <c r="F12" s="11">
        <f t="shared" ref="F12:G12" si="3">F14-F13</f>
        <v>16097.359999999999</v>
      </c>
      <c r="G12" s="11">
        <f t="shared" si="3"/>
        <v>15711.019999999999</v>
      </c>
      <c r="H12" s="11">
        <f>H14-H13</f>
        <v>16996.03</v>
      </c>
      <c r="I12" s="11">
        <f>I14-I13</f>
        <v>17286.3</v>
      </c>
      <c r="J12" s="12">
        <f t="shared" ref="J12" si="4">J14-J13</f>
        <v>17007.62</v>
      </c>
      <c r="K12" s="9" t="s">
        <v>30</v>
      </c>
      <c r="L12" s="9" t="s">
        <v>30</v>
      </c>
      <c r="M12" s="9" t="s">
        <v>30</v>
      </c>
      <c r="N12" s="9" t="s">
        <v>30</v>
      </c>
      <c r="O12" s="12"/>
      <c r="P12" s="12"/>
      <c r="Q12" s="9" t="s">
        <v>30</v>
      </c>
      <c r="R12" s="12"/>
      <c r="S12" s="12"/>
      <c r="T12" s="9" t="s">
        <v>30</v>
      </c>
      <c r="U12" s="12"/>
      <c r="V12" s="12"/>
      <c r="W12" s="12"/>
    </row>
    <row r="13" spans="1:28" ht="38.25" hidden="1" customHeight="1">
      <c r="A13" s="1"/>
      <c r="B13" s="4" t="s">
        <v>33</v>
      </c>
      <c r="C13" s="1"/>
      <c r="D13" s="11">
        <v>73.55</v>
      </c>
      <c r="E13" s="12"/>
      <c r="F13" s="12">
        <v>777.6</v>
      </c>
      <c r="G13" s="12">
        <v>1536.4</v>
      </c>
      <c r="H13" s="12">
        <v>97.9</v>
      </c>
      <c r="I13" s="12">
        <v>204.5</v>
      </c>
      <c r="J13" s="12">
        <v>668.4</v>
      </c>
      <c r="K13" s="9" t="s">
        <v>30</v>
      </c>
      <c r="L13" s="9" t="s">
        <v>30</v>
      </c>
      <c r="M13" s="9" t="s">
        <v>30</v>
      </c>
      <c r="N13" s="9" t="s">
        <v>30</v>
      </c>
      <c r="O13" s="12"/>
      <c r="P13" s="12"/>
      <c r="Q13" s="9" t="s">
        <v>30</v>
      </c>
      <c r="R13" s="12"/>
      <c r="S13" s="12"/>
      <c r="T13" s="9" t="s">
        <v>30</v>
      </c>
      <c r="U13" s="12"/>
      <c r="V13" s="12"/>
      <c r="W13" s="12"/>
      <c r="X13" s="13"/>
      <c r="Y13" s="13"/>
      <c r="Z13" s="13"/>
    </row>
    <row r="14" spans="1:28" ht="38.25" hidden="1" customHeight="1">
      <c r="A14" s="1"/>
      <c r="B14" s="4" t="s">
        <v>34</v>
      </c>
      <c r="C14" s="1"/>
      <c r="D14" s="11">
        <v>19045.629000000001</v>
      </c>
      <c r="E14" s="12"/>
      <c r="F14" s="12">
        <v>16874.96</v>
      </c>
      <c r="G14" s="12">
        <v>17247.419999999998</v>
      </c>
      <c r="H14" s="12">
        <v>17093.93</v>
      </c>
      <c r="I14" s="12">
        <v>17490.8</v>
      </c>
      <c r="J14" s="12">
        <v>17676.02</v>
      </c>
      <c r="K14" s="9" t="s">
        <v>30</v>
      </c>
      <c r="L14" s="9" t="s">
        <v>30</v>
      </c>
      <c r="M14" s="9" t="s">
        <v>30</v>
      </c>
      <c r="N14" s="9" t="s">
        <v>30</v>
      </c>
      <c r="O14" s="12"/>
      <c r="P14" s="12"/>
      <c r="Q14" s="9" t="s">
        <v>30</v>
      </c>
      <c r="R14" s="12"/>
      <c r="S14" s="12"/>
      <c r="T14" s="9" t="s">
        <v>30</v>
      </c>
      <c r="U14" s="12"/>
      <c r="V14" s="12"/>
      <c r="W14" s="12"/>
      <c r="X14" s="13"/>
      <c r="Y14" s="13"/>
      <c r="Z14" s="13"/>
    </row>
    <row r="15" spans="1:28" ht="110.25" customHeight="1">
      <c r="A15" s="1">
        <v>3</v>
      </c>
      <c r="B15" s="4" t="s">
        <v>35</v>
      </c>
      <c r="C15" s="1" t="s">
        <v>26</v>
      </c>
      <c r="D15" s="11">
        <v>10078.1</v>
      </c>
      <c r="E15" s="9">
        <v>10785.3</v>
      </c>
      <c r="F15" s="14">
        <v>10037.799999999999</v>
      </c>
      <c r="G15" s="7" t="s">
        <v>36</v>
      </c>
      <c r="H15" s="9">
        <f>H16</f>
        <v>10785.3</v>
      </c>
      <c r="I15" s="9">
        <f>I16</f>
        <v>11108.8</v>
      </c>
      <c r="J15" s="9">
        <f>J16</f>
        <v>11474.3</v>
      </c>
      <c r="K15" s="9" t="s">
        <v>30</v>
      </c>
      <c r="L15" s="9" t="s">
        <v>30</v>
      </c>
      <c r="M15" s="9">
        <v>3084.9</v>
      </c>
      <c r="N15" s="9" t="s">
        <v>30</v>
      </c>
      <c r="O15" s="9" t="s">
        <v>30</v>
      </c>
      <c r="P15" s="9">
        <f>12339.6/12*6</f>
        <v>6169.7999999999993</v>
      </c>
      <c r="Q15" s="9" t="s">
        <v>30</v>
      </c>
      <c r="R15" s="9" t="s">
        <v>30</v>
      </c>
      <c r="S15" s="9">
        <f>12474.1/12*9</f>
        <v>9355.5750000000007</v>
      </c>
      <c r="T15" s="9" t="s">
        <v>30</v>
      </c>
      <c r="U15" s="9" t="s">
        <v>30</v>
      </c>
      <c r="V15" s="9">
        <v>12474.1</v>
      </c>
      <c r="W15" s="10" t="s">
        <v>67</v>
      </c>
      <c r="X15" s="15"/>
      <c r="Y15" s="16"/>
      <c r="Z15" s="17"/>
    </row>
    <row r="16" spans="1:28" ht="24" hidden="1" customHeight="1">
      <c r="A16" s="1"/>
      <c r="B16" s="4"/>
      <c r="C16" s="1"/>
      <c r="D16" s="11"/>
      <c r="E16" s="11"/>
      <c r="F16" s="11">
        <v>10348.629999999999</v>
      </c>
      <c r="G16" s="11">
        <v>10585.2</v>
      </c>
      <c r="H16" s="11">
        <v>10785.3</v>
      </c>
      <c r="I16" s="11">
        <v>11108.8</v>
      </c>
      <c r="J16" s="1">
        <v>11474.3</v>
      </c>
      <c r="K16" s="1"/>
      <c r="L16" s="40"/>
      <c r="M16" s="1"/>
      <c r="N16" s="1"/>
      <c r="O16" s="44"/>
      <c r="P16" s="1"/>
      <c r="Q16" s="1"/>
      <c r="R16" s="1"/>
      <c r="S16" s="1"/>
      <c r="T16" s="1"/>
      <c r="U16" s="1"/>
      <c r="V16" s="1"/>
      <c r="W16" s="1"/>
      <c r="X16" s="13"/>
    </row>
    <row r="17" spans="1:29" ht="63.75" customHeight="1">
      <c r="A17" s="1">
        <v>4</v>
      </c>
      <c r="B17" s="4" t="s">
        <v>37</v>
      </c>
      <c r="C17" s="1" t="s">
        <v>24</v>
      </c>
      <c r="D17" s="1">
        <v>99</v>
      </c>
      <c r="E17" s="1">
        <v>95</v>
      </c>
      <c r="F17" s="1">
        <v>95</v>
      </c>
      <c r="G17" s="1">
        <v>95</v>
      </c>
      <c r="H17" s="1">
        <v>95</v>
      </c>
      <c r="I17" s="1">
        <v>95</v>
      </c>
      <c r="J17" s="1">
        <v>95</v>
      </c>
      <c r="K17" s="1">
        <v>99</v>
      </c>
      <c r="L17" s="40">
        <v>95</v>
      </c>
      <c r="M17" s="1">
        <v>98</v>
      </c>
      <c r="N17" s="1">
        <v>97</v>
      </c>
      <c r="O17" s="46">
        <v>97.5</v>
      </c>
      <c r="P17" s="46">
        <v>98.3</v>
      </c>
      <c r="Q17" s="46">
        <v>97.13</v>
      </c>
      <c r="R17" s="46">
        <v>97.53</v>
      </c>
      <c r="S17" s="46">
        <v>98.72</v>
      </c>
      <c r="T17" s="50">
        <v>98</v>
      </c>
      <c r="U17" s="1">
        <v>99</v>
      </c>
      <c r="V17" s="52">
        <v>99</v>
      </c>
      <c r="W17" s="10" t="s">
        <v>64</v>
      </c>
      <c r="Z17" s="17"/>
    </row>
    <row r="18" spans="1:29" ht="120" customHeight="1">
      <c r="A18" s="1">
        <v>5</v>
      </c>
      <c r="B18" s="4" t="s">
        <v>38</v>
      </c>
      <c r="C18" s="1" t="s">
        <v>39</v>
      </c>
      <c r="D18" s="1">
        <v>3.93</v>
      </c>
      <c r="E18" s="1">
        <v>15</v>
      </c>
      <c r="F18" s="1">
        <v>15</v>
      </c>
      <c r="G18" s="1">
        <v>15</v>
      </c>
      <c r="H18" s="1">
        <v>15</v>
      </c>
      <c r="I18" s="1">
        <v>15</v>
      </c>
      <c r="J18" s="1">
        <v>15</v>
      </c>
      <c r="K18" s="42">
        <v>5.26</v>
      </c>
      <c r="L18" s="43">
        <v>5.26</v>
      </c>
      <c r="M18" s="1">
        <v>6.2</v>
      </c>
      <c r="N18" s="1">
        <v>7.5</v>
      </c>
      <c r="O18" s="42">
        <v>10.46</v>
      </c>
      <c r="P18" s="1">
        <v>8.36</v>
      </c>
      <c r="Q18" s="1">
        <v>9.35</v>
      </c>
      <c r="R18" s="1">
        <v>8.4499999999999993</v>
      </c>
      <c r="S18" s="1">
        <v>5.38</v>
      </c>
      <c r="T18" s="50">
        <v>12.02</v>
      </c>
      <c r="U18" s="1">
        <v>8.5</v>
      </c>
      <c r="V18" s="1">
        <v>5.9</v>
      </c>
      <c r="W18" s="10" t="s">
        <v>64</v>
      </c>
    </row>
    <row r="19" spans="1:29" ht="144" customHeight="1">
      <c r="A19" s="1">
        <v>6</v>
      </c>
      <c r="B19" s="4" t="s">
        <v>40</v>
      </c>
      <c r="C19" s="1" t="s">
        <v>41</v>
      </c>
      <c r="D19" s="1">
        <v>1.5</v>
      </c>
      <c r="E19" s="5">
        <v>3</v>
      </c>
      <c r="F19" s="5">
        <v>3</v>
      </c>
      <c r="G19" s="5">
        <v>3</v>
      </c>
      <c r="H19" s="5">
        <v>3</v>
      </c>
      <c r="I19" s="5">
        <v>3</v>
      </c>
      <c r="J19" s="5">
        <v>3</v>
      </c>
      <c r="K19" s="9" t="s">
        <v>30</v>
      </c>
      <c r="L19" s="9" t="s">
        <v>30</v>
      </c>
      <c r="M19" s="64">
        <v>2.4300000000000002</v>
      </c>
      <c r="N19" s="9" t="s">
        <v>30</v>
      </c>
      <c r="O19" s="9" t="s">
        <v>30</v>
      </c>
      <c r="P19" s="64">
        <v>2.85</v>
      </c>
      <c r="Q19" s="9" t="s">
        <v>30</v>
      </c>
      <c r="R19" s="5" t="s">
        <v>30</v>
      </c>
      <c r="S19" s="64">
        <v>2.89</v>
      </c>
      <c r="T19" s="9" t="s">
        <v>30</v>
      </c>
      <c r="U19" s="9" t="s">
        <v>30</v>
      </c>
      <c r="V19" s="64">
        <v>2.81</v>
      </c>
      <c r="W19" s="10" t="s">
        <v>62</v>
      </c>
      <c r="Z19" s="17"/>
    </row>
    <row r="20" spans="1:29" ht="57.75" customHeight="1">
      <c r="A20" s="1">
        <v>7</v>
      </c>
      <c r="B20" s="18" t="s">
        <v>42</v>
      </c>
      <c r="C20" s="19" t="s">
        <v>43</v>
      </c>
      <c r="D20" s="19">
        <v>296.7</v>
      </c>
      <c r="E20" s="20">
        <v>296.89999999999998</v>
      </c>
      <c r="F20" s="20">
        <v>296.89999999999998</v>
      </c>
      <c r="G20" s="20">
        <v>296.89999999999998</v>
      </c>
      <c r="H20" s="20">
        <v>296.89999999999998</v>
      </c>
      <c r="I20" s="20">
        <v>296.89999999999998</v>
      </c>
      <c r="J20" s="20">
        <v>296.89999999999998</v>
      </c>
      <c r="K20" s="9" t="s">
        <v>30</v>
      </c>
      <c r="L20" s="9" t="s">
        <v>30</v>
      </c>
      <c r="M20" s="20">
        <v>247.9</v>
      </c>
      <c r="N20" s="9" t="s">
        <v>30</v>
      </c>
      <c r="O20" s="9" t="s">
        <v>30</v>
      </c>
      <c r="P20" s="20">
        <v>253.5</v>
      </c>
      <c r="Q20" s="9" t="s">
        <v>30</v>
      </c>
      <c r="R20" s="20" t="s">
        <v>30</v>
      </c>
      <c r="S20" s="20">
        <v>244.1</v>
      </c>
      <c r="T20" s="9" t="s">
        <v>30</v>
      </c>
      <c r="U20" s="9" t="s">
        <v>30</v>
      </c>
      <c r="V20" s="20">
        <v>253.2</v>
      </c>
      <c r="W20" s="53" t="s">
        <v>63</v>
      </c>
      <c r="AC20" s="21"/>
    </row>
    <row r="21" spans="1:29" ht="26.25" hidden="1" customHeight="1">
      <c r="A21" s="1"/>
      <c r="B21" s="18" t="s">
        <v>31</v>
      </c>
      <c r="C21" s="19"/>
      <c r="D21" s="20" t="e">
        <f>D22/D24*10000</f>
        <v>#REF!</v>
      </c>
      <c r="E21" s="20"/>
      <c r="F21" s="22" t="e">
        <f>F22/F24*10000</f>
        <v>#REF!</v>
      </c>
      <c r="G21" s="22" t="e">
        <f t="shared" ref="G21:H21" si="5">G22/G24*10000</f>
        <v>#REF!</v>
      </c>
      <c r="H21" s="23">
        <f t="shared" si="5"/>
        <v>296.85716002644074</v>
      </c>
      <c r="I21" s="23">
        <f>I22/I24*10000</f>
        <v>292.77083517976894</v>
      </c>
      <c r="J21" s="23">
        <f>J22/J24*10000</f>
        <v>288.96443514644352</v>
      </c>
      <c r="K21" s="9" t="s">
        <v>30</v>
      </c>
      <c r="L21" s="9" t="s">
        <v>30</v>
      </c>
      <c r="M21" s="23"/>
      <c r="N21" s="9" t="s">
        <v>30</v>
      </c>
      <c r="O21" s="9" t="s">
        <v>30</v>
      </c>
      <c r="P21" s="23"/>
      <c r="Q21" s="9" t="s">
        <v>30</v>
      </c>
      <c r="R21" s="23"/>
      <c r="S21" s="23"/>
      <c r="T21" s="9" t="s">
        <v>30</v>
      </c>
      <c r="U21" s="23"/>
      <c r="V21" s="23"/>
      <c r="W21" s="53" t="s">
        <v>55</v>
      </c>
      <c r="AC21" s="21"/>
    </row>
    <row r="22" spans="1:29" ht="26.25" hidden="1" customHeight="1">
      <c r="A22" s="1"/>
      <c r="B22" s="18" t="s">
        <v>44</v>
      </c>
      <c r="C22" s="19"/>
      <c r="D22" s="25" t="e">
        <f>D23+#REF!</f>
        <v>#REF!</v>
      </c>
      <c r="E22" s="25"/>
      <c r="F22" s="26" t="e">
        <f>F23+#REF!</f>
        <v>#REF!</v>
      </c>
      <c r="G22" s="26" t="e">
        <f>G23+#REF!</f>
        <v>#REF!</v>
      </c>
      <c r="H22" s="27">
        <f>H23+H30</f>
        <v>1976</v>
      </c>
      <c r="I22" s="27">
        <f t="shared" ref="I22:J22" si="6">I23+I30</f>
        <v>1982</v>
      </c>
      <c r="J22" s="27">
        <f t="shared" si="6"/>
        <v>1989</v>
      </c>
      <c r="K22" s="9" t="s">
        <v>30</v>
      </c>
      <c r="L22" s="9" t="s">
        <v>30</v>
      </c>
      <c r="M22" s="27"/>
      <c r="N22" s="9" t="s">
        <v>30</v>
      </c>
      <c r="O22" s="9" t="s">
        <v>30</v>
      </c>
      <c r="P22" s="27"/>
      <c r="Q22" s="9" t="s">
        <v>30</v>
      </c>
      <c r="R22" s="27"/>
      <c r="S22" s="27"/>
      <c r="T22" s="9" t="s">
        <v>30</v>
      </c>
      <c r="U22" s="27"/>
      <c r="V22" s="27"/>
      <c r="W22" s="26"/>
      <c r="AC22" s="21"/>
    </row>
    <row r="23" spans="1:29" ht="27" hidden="1" customHeight="1">
      <c r="A23" s="1"/>
      <c r="B23" s="18" t="s">
        <v>45</v>
      </c>
      <c r="C23" s="19"/>
      <c r="D23" s="19">
        <v>499</v>
      </c>
      <c r="E23" s="19"/>
      <c r="F23" s="24">
        <v>498</v>
      </c>
      <c r="G23" s="24">
        <v>498</v>
      </c>
      <c r="H23" s="28">
        <v>503</v>
      </c>
      <c r="I23" s="5">
        <v>506</v>
      </c>
      <c r="J23" s="5">
        <v>510</v>
      </c>
      <c r="K23" s="9" t="s">
        <v>30</v>
      </c>
      <c r="L23" s="9" t="s">
        <v>30</v>
      </c>
      <c r="M23" s="5"/>
      <c r="N23" s="9" t="s">
        <v>30</v>
      </c>
      <c r="O23" s="9" t="s">
        <v>30</v>
      </c>
      <c r="P23" s="5"/>
      <c r="Q23" s="9" t="s">
        <v>30</v>
      </c>
      <c r="R23" s="5"/>
      <c r="S23" s="5"/>
      <c r="T23" s="9" t="s">
        <v>30</v>
      </c>
      <c r="U23" s="5"/>
      <c r="V23" s="5"/>
      <c r="W23" s="24"/>
      <c r="AC23" s="21"/>
    </row>
    <row r="24" spans="1:29" ht="27" hidden="1" customHeight="1">
      <c r="A24" s="1"/>
      <c r="B24" s="18" t="s">
        <v>45</v>
      </c>
      <c r="C24" s="19"/>
      <c r="D24" s="1">
        <v>62902</v>
      </c>
      <c r="E24" s="1"/>
      <c r="F24" s="29">
        <v>64055</v>
      </c>
      <c r="G24" s="29">
        <v>65209</v>
      </c>
      <c r="H24" s="30">
        <v>66564</v>
      </c>
      <c r="I24" s="30">
        <v>67698</v>
      </c>
      <c r="J24" s="30">
        <v>68832</v>
      </c>
      <c r="K24" s="9" t="s">
        <v>30</v>
      </c>
      <c r="L24" s="9" t="s">
        <v>30</v>
      </c>
      <c r="M24" s="30"/>
      <c r="N24" s="9" t="s">
        <v>30</v>
      </c>
      <c r="O24" s="9" t="s">
        <v>30</v>
      </c>
      <c r="P24" s="30"/>
      <c r="Q24" s="9" t="s">
        <v>30</v>
      </c>
      <c r="R24" s="30"/>
      <c r="S24" s="30"/>
      <c r="T24" s="9" t="s">
        <v>30</v>
      </c>
      <c r="U24" s="30"/>
      <c r="V24" s="30"/>
      <c r="W24" s="24"/>
      <c r="AC24" s="21"/>
    </row>
    <row r="25" spans="1:29" ht="105.75" customHeight="1">
      <c r="A25" s="1">
        <v>8</v>
      </c>
      <c r="B25" s="4" t="s">
        <v>46</v>
      </c>
      <c r="C25" s="19" t="s">
        <v>24</v>
      </c>
      <c r="D25" s="19">
        <v>17.399999999999999</v>
      </c>
      <c r="E25" s="20">
        <v>16.5</v>
      </c>
      <c r="F25" s="20">
        <v>17.899999999999999</v>
      </c>
      <c r="G25" s="20">
        <v>18.899999999999999</v>
      </c>
      <c r="H25" s="20">
        <f>H26</f>
        <v>16.495272055780191</v>
      </c>
      <c r="I25" s="20">
        <f t="shared" ref="I25:J25" si="7">I26</f>
        <v>17.098922003804692</v>
      </c>
      <c r="J25" s="20">
        <f t="shared" si="7"/>
        <v>19.251768209455268</v>
      </c>
      <c r="K25" s="9" t="s">
        <v>30</v>
      </c>
      <c r="L25" s="9" t="s">
        <v>30</v>
      </c>
      <c r="M25" s="20">
        <v>15.6</v>
      </c>
      <c r="N25" s="9" t="s">
        <v>30</v>
      </c>
      <c r="O25" s="9" t="s">
        <v>30</v>
      </c>
      <c r="P25" s="20">
        <v>16.2</v>
      </c>
      <c r="Q25" s="9" t="s">
        <v>30</v>
      </c>
      <c r="R25" s="20" t="s">
        <v>30</v>
      </c>
      <c r="S25" s="20">
        <v>14.8</v>
      </c>
      <c r="T25" s="9" t="s">
        <v>30</v>
      </c>
      <c r="U25" s="9" t="s">
        <v>30</v>
      </c>
      <c r="V25" s="20">
        <v>15.5</v>
      </c>
      <c r="W25" s="53" t="s">
        <v>68</v>
      </c>
      <c r="AC25" s="21"/>
    </row>
    <row r="26" spans="1:29" ht="28.5" hidden="1" customHeight="1">
      <c r="A26" s="1"/>
      <c r="B26" s="4" t="s">
        <v>47</v>
      </c>
      <c r="C26" s="19"/>
      <c r="D26" s="31">
        <f>D28/D27*100</f>
        <v>16.3795803319762</v>
      </c>
      <c r="E26" s="31"/>
      <c r="F26" s="32">
        <f t="shared" ref="F26:H26" si="8">F28/F27*100</f>
        <v>16.997526479355614</v>
      </c>
      <c r="G26" s="33">
        <f>G28/G27*100</f>
        <v>16.49087027182053</v>
      </c>
      <c r="H26" s="33">
        <f t="shared" si="8"/>
        <v>16.495272055780191</v>
      </c>
      <c r="I26" s="33">
        <f>I28/I27*100</f>
        <v>17.098922003804692</v>
      </c>
      <c r="J26" s="33">
        <f>J28/J27*100</f>
        <v>19.251768209455268</v>
      </c>
      <c r="K26" s="33"/>
      <c r="L26" s="33"/>
      <c r="M26" s="33"/>
      <c r="N26" s="9" t="s">
        <v>30</v>
      </c>
      <c r="O26" s="9" t="s">
        <v>30</v>
      </c>
      <c r="P26" s="33"/>
      <c r="Q26" s="9" t="s">
        <v>30</v>
      </c>
      <c r="R26" s="33"/>
      <c r="S26" s="48"/>
      <c r="T26" s="9" t="s">
        <v>30</v>
      </c>
      <c r="U26" s="33"/>
      <c r="V26" s="33"/>
      <c r="W26" s="24"/>
      <c r="X26" s="34"/>
      <c r="AC26" s="21"/>
    </row>
    <row r="27" spans="1:29" ht="32.25" hidden="1" customHeight="1">
      <c r="A27" s="1"/>
      <c r="B27" s="35" t="s">
        <v>48</v>
      </c>
      <c r="C27" s="19"/>
      <c r="D27" s="19">
        <v>31930</v>
      </c>
      <c r="E27" s="19"/>
      <c r="F27" s="24">
        <v>31534</v>
      </c>
      <c r="G27" s="28">
        <v>31381</v>
      </c>
      <c r="H27" s="28">
        <v>31409</v>
      </c>
      <c r="I27" s="5">
        <v>31540</v>
      </c>
      <c r="J27" s="5">
        <v>32236</v>
      </c>
      <c r="K27" s="5"/>
      <c r="L27" s="5"/>
      <c r="M27" s="5"/>
      <c r="N27" s="9" t="s">
        <v>30</v>
      </c>
      <c r="O27" s="9" t="s">
        <v>30</v>
      </c>
      <c r="P27" s="5"/>
      <c r="Q27" s="9" t="s">
        <v>30</v>
      </c>
      <c r="R27" s="5"/>
      <c r="S27" s="49"/>
      <c r="T27" s="9" t="s">
        <v>30</v>
      </c>
      <c r="U27" s="5"/>
      <c r="V27" s="5"/>
      <c r="W27" s="24"/>
      <c r="AC27" s="21"/>
    </row>
    <row r="28" spans="1:29" ht="32.25" hidden="1" customHeight="1">
      <c r="A28" s="1"/>
      <c r="B28" s="4" t="s">
        <v>49</v>
      </c>
      <c r="C28" s="19"/>
      <c r="D28" s="19">
        <v>5230</v>
      </c>
      <c r="E28" s="19"/>
      <c r="F28" s="24">
        <v>5360</v>
      </c>
      <c r="G28" s="28">
        <v>5175</v>
      </c>
      <c r="H28" s="28">
        <v>5181</v>
      </c>
      <c r="I28" s="5">
        <v>5393</v>
      </c>
      <c r="J28" s="5">
        <v>6206</v>
      </c>
      <c r="K28" s="5"/>
      <c r="L28" s="5"/>
      <c r="M28" s="5"/>
      <c r="N28" s="9" t="s">
        <v>30</v>
      </c>
      <c r="O28" s="9" t="s">
        <v>30</v>
      </c>
      <c r="P28" s="5"/>
      <c r="Q28" s="9" t="s">
        <v>30</v>
      </c>
      <c r="R28" s="5"/>
      <c r="S28" s="49"/>
      <c r="T28" s="9" t="s">
        <v>30</v>
      </c>
      <c r="U28" s="5"/>
      <c r="V28" s="5"/>
      <c r="W28" s="24"/>
      <c r="AC28" s="21"/>
    </row>
    <row r="29" spans="1:29" ht="58.5" customHeight="1">
      <c r="A29" s="1">
        <v>9</v>
      </c>
      <c r="B29" s="18" t="s">
        <v>50</v>
      </c>
      <c r="C29" s="19" t="s">
        <v>43</v>
      </c>
      <c r="D29" s="25">
        <v>1487</v>
      </c>
      <c r="E29" s="25">
        <v>1473</v>
      </c>
      <c r="F29" s="25">
        <v>1495</v>
      </c>
      <c r="G29" s="25">
        <v>1505</v>
      </c>
      <c r="H29" s="25">
        <f>H30</f>
        <v>1473</v>
      </c>
      <c r="I29" s="25">
        <f t="shared" ref="I29:J29" si="9">I30</f>
        <v>1476</v>
      </c>
      <c r="J29" s="25">
        <f t="shared" si="9"/>
        <v>1479</v>
      </c>
      <c r="K29" s="5" t="s">
        <v>30</v>
      </c>
      <c r="L29" s="5" t="s">
        <v>30</v>
      </c>
      <c r="M29" s="25">
        <v>1173</v>
      </c>
      <c r="N29" s="9" t="s">
        <v>30</v>
      </c>
      <c r="O29" s="9" t="s">
        <v>30</v>
      </c>
      <c r="P29" s="25">
        <v>1204</v>
      </c>
      <c r="Q29" s="9" t="s">
        <v>30</v>
      </c>
      <c r="R29" s="5" t="s">
        <v>30</v>
      </c>
      <c r="S29" s="25">
        <v>1174</v>
      </c>
      <c r="T29" s="9" t="s">
        <v>30</v>
      </c>
      <c r="U29" s="9" t="s">
        <v>30</v>
      </c>
      <c r="V29" s="25">
        <v>1203</v>
      </c>
      <c r="W29" s="53" t="s">
        <v>63</v>
      </c>
      <c r="AC29" s="21"/>
    </row>
    <row r="30" spans="1:29" ht="32.25" hidden="1" customHeight="1">
      <c r="A30" s="1"/>
      <c r="B30" s="18" t="s">
        <v>51</v>
      </c>
      <c r="C30" s="19"/>
      <c r="D30" s="25">
        <v>1487</v>
      </c>
      <c r="E30" s="25"/>
      <c r="F30" s="26">
        <v>1477</v>
      </c>
      <c r="G30" s="27">
        <v>1470</v>
      </c>
      <c r="H30" s="27">
        <v>1473</v>
      </c>
      <c r="I30" s="30">
        <v>1476</v>
      </c>
      <c r="J30" s="30">
        <v>1479</v>
      </c>
      <c r="K30" s="5" t="s">
        <v>30</v>
      </c>
      <c r="L30" s="5" t="s">
        <v>30</v>
      </c>
      <c r="M30" s="30"/>
      <c r="N30" s="9" t="s">
        <v>30</v>
      </c>
      <c r="O30" s="9" t="s">
        <v>30</v>
      </c>
      <c r="P30" s="30"/>
      <c r="Q30" s="9" t="s">
        <v>30</v>
      </c>
      <c r="R30" s="5"/>
      <c r="S30" s="30"/>
      <c r="T30" s="9" t="s">
        <v>30</v>
      </c>
      <c r="U30" s="5"/>
      <c r="V30" s="30"/>
      <c r="W30" s="26"/>
      <c r="AC30" s="21"/>
    </row>
    <row r="31" spans="1:29" ht="74.25" customHeight="1">
      <c r="A31" s="19">
        <v>10</v>
      </c>
      <c r="B31" s="36" t="s">
        <v>52</v>
      </c>
      <c r="C31" s="19" t="s">
        <v>43</v>
      </c>
      <c r="D31" s="19">
        <v>43</v>
      </c>
      <c r="E31" s="19">
        <v>49</v>
      </c>
      <c r="F31" s="28">
        <v>49</v>
      </c>
      <c r="G31" s="28">
        <v>49</v>
      </c>
      <c r="H31" s="28">
        <v>49</v>
      </c>
      <c r="I31" s="5">
        <v>49</v>
      </c>
      <c r="J31" s="5">
        <v>49</v>
      </c>
      <c r="K31" s="5" t="s">
        <v>30</v>
      </c>
      <c r="L31" s="5" t="s">
        <v>30</v>
      </c>
      <c r="M31" s="5" t="s">
        <v>30</v>
      </c>
      <c r="N31" s="9" t="s">
        <v>30</v>
      </c>
      <c r="O31" s="9" t="s">
        <v>30</v>
      </c>
      <c r="P31" s="9" t="s">
        <v>30</v>
      </c>
      <c r="Q31" s="9" t="s">
        <v>30</v>
      </c>
      <c r="R31" s="5" t="s">
        <v>30</v>
      </c>
      <c r="S31" s="5" t="s">
        <v>30</v>
      </c>
      <c r="T31" s="9" t="s">
        <v>30</v>
      </c>
      <c r="U31" s="9" t="s">
        <v>30</v>
      </c>
      <c r="V31" s="19">
        <v>54</v>
      </c>
      <c r="W31" s="41" t="s">
        <v>71</v>
      </c>
      <c r="AC31" s="21"/>
    </row>
    <row r="32" spans="1:29" ht="75.75" customHeight="1">
      <c r="A32" s="19">
        <v>11</v>
      </c>
      <c r="B32" s="4" t="s">
        <v>53</v>
      </c>
      <c r="C32" s="19" t="s">
        <v>43</v>
      </c>
      <c r="D32" s="19">
        <v>24</v>
      </c>
      <c r="E32" s="19">
        <v>24</v>
      </c>
      <c r="F32" s="28">
        <v>24</v>
      </c>
      <c r="G32" s="28">
        <v>24</v>
      </c>
      <c r="H32" s="28">
        <v>24</v>
      </c>
      <c r="I32" s="5">
        <v>24</v>
      </c>
      <c r="J32" s="5">
        <v>24</v>
      </c>
      <c r="K32" s="5" t="s">
        <v>30</v>
      </c>
      <c r="L32" s="5" t="s">
        <v>30</v>
      </c>
      <c r="M32" s="5" t="s">
        <v>30</v>
      </c>
      <c r="N32" s="9" t="s">
        <v>30</v>
      </c>
      <c r="O32" s="9" t="s">
        <v>30</v>
      </c>
      <c r="P32" s="9" t="s">
        <v>30</v>
      </c>
      <c r="Q32" s="9" t="s">
        <v>30</v>
      </c>
      <c r="R32" s="5" t="s">
        <v>30</v>
      </c>
      <c r="S32" s="5" t="s">
        <v>30</v>
      </c>
      <c r="T32" s="9" t="s">
        <v>30</v>
      </c>
      <c r="U32" s="9" t="s">
        <v>30</v>
      </c>
      <c r="V32" s="19">
        <v>24</v>
      </c>
      <c r="W32" s="41" t="s">
        <v>71</v>
      </c>
      <c r="AC32" s="21"/>
    </row>
    <row r="33" spans="1:23" ht="66">
      <c r="A33" s="19">
        <v>12</v>
      </c>
      <c r="B33" s="4" t="s">
        <v>54</v>
      </c>
      <c r="C33" s="19" t="s">
        <v>24</v>
      </c>
      <c r="D33" s="19">
        <v>11.3</v>
      </c>
      <c r="E33" s="20">
        <v>9.5</v>
      </c>
      <c r="F33" s="38"/>
      <c r="G33" s="38"/>
      <c r="H33" s="20">
        <v>9.4965452411744984</v>
      </c>
      <c r="I33" s="20">
        <v>9.2469266420831691</v>
      </c>
      <c r="J33" s="20">
        <v>8.9405259666547146</v>
      </c>
      <c r="K33" s="5" t="s">
        <v>30</v>
      </c>
      <c r="L33" s="5" t="s">
        <v>30</v>
      </c>
      <c r="M33" s="5" t="s">
        <v>30</v>
      </c>
      <c r="N33" s="9" t="s">
        <v>30</v>
      </c>
      <c r="O33" s="9" t="s">
        <v>30</v>
      </c>
      <c r="P33" s="9" t="s">
        <v>30</v>
      </c>
      <c r="Q33" s="9" t="s">
        <v>30</v>
      </c>
      <c r="R33" s="5" t="s">
        <v>30</v>
      </c>
      <c r="S33" s="5" t="s">
        <v>30</v>
      </c>
      <c r="T33" s="9" t="s">
        <v>30</v>
      </c>
      <c r="U33" s="9" t="s">
        <v>30</v>
      </c>
      <c r="V33" s="20">
        <f>184894.8/1764640.5*100</f>
        <v>10.477760201015448</v>
      </c>
      <c r="W33" s="37" t="s">
        <v>70</v>
      </c>
    </row>
    <row r="34" spans="1:23" ht="30.75" customHeight="1">
      <c r="B34" s="58" t="s">
        <v>57</v>
      </c>
      <c r="C34" s="58"/>
      <c r="D34" s="58"/>
      <c r="E34" s="58"/>
      <c r="F34" s="58"/>
    </row>
    <row r="35" spans="1:23" ht="21" customHeight="1">
      <c r="B35" s="39" t="s">
        <v>58</v>
      </c>
      <c r="C35"/>
      <c r="D35"/>
      <c r="E35"/>
      <c r="F35"/>
    </row>
    <row r="36" spans="1:23">
      <c r="B36" s="39" t="s">
        <v>56</v>
      </c>
      <c r="C36"/>
      <c r="D36"/>
      <c r="E36"/>
      <c r="F36"/>
    </row>
    <row r="37" spans="1:23" ht="30" customHeight="1">
      <c r="B37" s="39" t="s">
        <v>59</v>
      </c>
    </row>
    <row r="38" spans="1:23" ht="34.5" customHeight="1">
      <c r="B38" s="39" t="s">
        <v>61</v>
      </c>
    </row>
  </sheetData>
  <mergeCells count="14">
    <mergeCell ref="K6:V6"/>
    <mergeCell ref="X9:AB9"/>
    <mergeCell ref="B34:F34"/>
    <mergeCell ref="A2:W2"/>
    <mergeCell ref="A3:W3"/>
    <mergeCell ref="A4:W4"/>
    <mergeCell ref="A5:A7"/>
    <mergeCell ref="B5:B7"/>
    <mergeCell ref="C5:C7"/>
    <mergeCell ref="D5:D7"/>
    <mergeCell ref="E5:E7"/>
    <mergeCell ref="F5:J5"/>
    <mergeCell ref="K5:V5"/>
    <mergeCell ref="W5:W7"/>
  </mergeCells>
  <printOptions horizontalCentered="1"/>
  <pageMargins left="0.11811023622047245" right="0.11811023622047245" top="0.15748031496062992" bottom="0" header="0" footer="0"/>
  <pageSetup paperSize="9" scale="40" orientation="landscape" r:id="rId1"/>
  <rowBreaks count="1" manualBreakCount="1">
    <brk id="19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декабрь</vt:lpstr>
      <vt:lpstr>декабрь!Заголовки_для_печати</vt:lpstr>
      <vt:lpstr>декабрь!Область_печати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Логинова Ленара Юлдашевна</dc:creator>
  <cp:lastModifiedBy>Гуляева Наталья Алексеевна</cp:lastModifiedBy>
  <cp:lastPrinted>2019-02-28T09:43:01Z</cp:lastPrinted>
  <dcterms:created xsi:type="dcterms:W3CDTF">2018-02-16T10:26:29Z</dcterms:created>
  <dcterms:modified xsi:type="dcterms:W3CDTF">2019-02-28T10:23:15Z</dcterms:modified>
</cp:coreProperties>
</file>