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1"/>
  </bookViews>
  <sheets>
    <sheet name="Титульный лист" sheetId="1" r:id="rId1"/>
    <sheet name="январь 2016" sheetId="2" r:id="rId2"/>
    <sheet name="2016 год " sheetId="3" r:id="rId3"/>
  </sheets>
  <definedNames>
    <definedName name="_xlnm.Print_Titles" localSheetId="2">'2016 год '!$A:$A</definedName>
    <definedName name="_xlnm.Print_Titles" localSheetId="1">'январь 2016'!$A:$A</definedName>
    <definedName name="_xlnm.Print_Area" localSheetId="2">'2016 год '!$A$1:$AF$37</definedName>
    <definedName name="_xlnm.Print_Area" localSheetId="1">'январь 2016'!$A$1:$AF$33</definedName>
  </definedNames>
  <calcPr fullCalcOnLoad="1"/>
</workbook>
</file>

<file path=xl/sharedStrings.xml><?xml version="1.0" encoding="utf-8"?>
<sst xmlns="http://schemas.openxmlformats.org/spreadsheetml/2006/main" count="158" uniqueCount="56">
  <si>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</si>
  <si>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</si>
  <si>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</si>
  <si>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</si>
  <si>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</si>
  <si>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</si>
  <si>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</si>
  <si>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</si>
  <si>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</si>
  <si>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</si>
  <si>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</si>
  <si>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</si>
  <si>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</si>
  <si>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Исполнение,%</t>
  </si>
  <si>
    <t>на отчетную дату</t>
  </si>
  <si>
    <t>к текущему году</t>
  </si>
  <si>
    <t>кассовый расход</t>
  </si>
  <si>
    <t>Результаты реализации и причины отклонений факта от плана</t>
  </si>
  <si>
    <t>бюджет города Когалыма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</si>
  <si>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</si>
  <si>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</si>
  <si>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</si>
  <si>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</si>
  <si>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</si>
  <si>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</si>
  <si>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УПРАВЛЕНИЕ ПО ОБЩИМ ВОПРОСАМ</t>
  </si>
  <si>
    <t>дата</t>
  </si>
  <si>
    <t>Основные мероприятия программы</t>
  </si>
  <si>
    <t>План на 2016 год</t>
  </si>
  <si>
    <t>Профинансировано на 00.00.0000</t>
  </si>
  <si>
    <t>Кассовый расход на  00.00.0000</t>
  </si>
  <si>
    <t xml:space="preserve">Подпрограмма 1 "Повышение профессионального уровня муниципальных служащих органов местного самоуправления муниципального образования городской округ город Когалым" </t>
  </si>
  <si>
    <t xml:space="preserve">1.1 Дополнительное профессиональное образование муниципальных  служащих  органов местного самоуправления  города Когалыма по приоритетным и иным направлениям деятельности (1) </t>
  </si>
  <si>
    <t xml:space="preserve">Подпрограмма 2 "Создание условий для развития муниципальной службы органов местного самоуправления
 муниципального образования городской округ город Когалым" </t>
  </si>
  <si>
    <t>2.1.Обеспечение полномочий и функций управления по общим вопросам Администрации города Когалыма  (2,3)</t>
  </si>
  <si>
    <t xml:space="preserve">2.1.1. Материально-техническое обеспечение структурных подразделений Администрации города Когалыма </t>
  </si>
  <si>
    <t xml:space="preserve">2.1.2. Организация представительских мероприятий (расходов) Администрацией города Когалыма </t>
  </si>
  <si>
    <t xml:space="preserve">2.1.3.  Обеспечение предоставления муниципальным служащим гарантий, установленных действующим законодательством о муниципальной службе </t>
  </si>
  <si>
    <t xml:space="preserve">2.1.4.  Обеспечение расходов, связанных с командировками </t>
  </si>
  <si>
    <t>2.2. Обеспечение выполнения полномочий и функций, возложенных на органы местного самоуправления Администрации города Когалыма (4)</t>
  </si>
  <si>
    <t>Ответственный за составление сетевого графика Игошкина М.Ю.тел. 93535</t>
  </si>
  <si>
    <t>Начальник управления по общим вопросам ____________И.Н.Чумакова</t>
  </si>
  <si>
    <t>Отчет о ходе реализации муниципальной программы "Развитие муниципальной службы и резерва управленческих кадров в муниципальном образовании городской округ город Когалым "на 01.01.2016.</t>
  </si>
  <si>
    <t>План на 01.01.2016</t>
  </si>
  <si>
    <t>"Развитие муниципальной службы и резерва управленческих кадров в муниципальном образовании городской округ город Когалым"</t>
  </si>
  <si>
    <t>2016 год</t>
  </si>
  <si>
    <t>План на 01.02.2016</t>
  </si>
  <si>
    <t>Профинансировано на 01.02.2016</t>
  </si>
  <si>
    <t>Кассовый расход на  01.02.2016</t>
  </si>
  <si>
    <t>Начальник управления по общим вопросам ________________________И.Н.Чумакова</t>
  </si>
  <si>
    <r>
      <rPr>
        <b/>
        <sz val="10"/>
        <rFont val="Times New Roman"/>
        <family val="1"/>
      </rPr>
      <t>Экономия денежных средств сложилась  в связи  с использованием видеоконференцсвязи при проведении совещаний, конференций и других мероприятий</t>
    </r>
    <r>
      <rPr>
        <b/>
        <sz val="14"/>
        <rFont val="Times New Roman"/>
        <family val="1"/>
      </rPr>
      <t xml:space="preserve">. </t>
    </r>
  </si>
  <si>
    <t>Проведение электронного аукциона на заключение муниципального контракта на оказание услуг по подписке на периодические печатные издания заплаировано на май 2016</t>
  </si>
  <si>
    <t xml:space="preserve">Экономия денежных средств сложилась в связи тем что:                                                                                                                          1. Денежные средства по данному мероприятию были запланированы с  учётом возможного увеличения получателей пенсии за выслугу лет.                                                2. Увольнение муниципальных служащих Администрации города Когалыма в связи с выходом на пенсию в январе 2016 не происходило.                                                                              2. Получателей пенсии за выслугу лет в январе 2016 года не увеличилось.   </t>
  </si>
  <si>
    <t>Экономия денежных средств сложилась в связи изменением сроков проведения электронных торгов на февраль 2016 года</t>
  </si>
  <si>
    <r>
      <rPr>
        <b/>
        <sz val="10"/>
        <rFont val="Times New Roman"/>
        <family val="1"/>
      </rPr>
      <t xml:space="preserve">Экономия денежных средств сложилась
в связи тем, что:                                                                        - муниципальные служащие управления по общим вопросам, юридического управления, специального сектора имеют минимальный стаж работы на  муниципальной службе, поэтому надбавки за выслугу лет, классный чин и надбавка за особые условия труда начислены  в минимальном размере;                                                                       - наличием вакансий в структурных подразделениях Администрации города Когалыма   </t>
    </r>
    <r>
      <rPr>
        <b/>
        <sz val="14"/>
        <rFont val="Times New Roman"/>
        <family val="1"/>
      </rPr>
      <t xml:space="preserve">                                                                      
</t>
    </r>
  </si>
  <si>
    <t>Обучение муниципальных служащих  в январе 2016 года                            не запланировано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</si>
</sst>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#,##0.0_ ;[Red]\-#,##0.0\ "/>
    <numFmt numFmtId="166" formatCode="#,##0_ ;[Red]\-#,##0\ "/>
    <numFmt numFmtId="167" formatCode="#,##0.0"/>
    <numFmt numFmtId="168" formatCode="#,##0.00_ ;[Red]\-#,##0.00\ "/>
    <numFmt numFmtId="169" formatCode="0.0%"/>
    <numFmt numFmtId="170" formatCode="0.0"/>
    <numFmt numFmtId="171" formatCode="#,##0_р_."/>
    <numFmt numFmtId="172" formatCode="#,##0.0_р_."/>
    <numFmt numFmtId="173" formatCode="#,##0.00_р_."/>
    <numFmt numFmtId="174" formatCode="_(* #,##0.000_);_(* \(#,##0.000\);_(* &quot;-&quot;??_);_(@_)"/>
    <numFmt numFmtId="175" formatCode="_(* #,##0.0_);_(* \(#,##0.0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65" fontId="3" fillId="0" borderId="0" xfId="0" applyNumberFormat="1" applyFont="1" applyFill="1" applyAlignment="1">
      <alignment vertical="center" wrapText="1"/>
    </xf>
    <xf numFmtId="165" fontId="2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justify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7" fillId="0" borderId="0" xfId="0" applyFont="1" applyAlignment="1">
      <alignment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top" wrapText="1"/>
    </xf>
    <xf numFmtId="14" fontId="5" fillId="0" borderId="10" xfId="0" applyNumberFormat="1" applyFont="1" applyFill="1" applyBorder="1" applyAlignment="1">
      <alignment horizontal="justify" wrapText="1"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2" fontId="4" fillId="8" borderId="10" xfId="0" applyNumberFormat="1" applyFont="1" applyFill="1" applyBorder="1" applyAlignment="1">
      <alignment horizontal="center" vertical="center" wrapText="1"/>
    </xf>
    <xf numFmtId="2" fontId="5" fillId="8" borderId="10" xfId="0" applyNumberFormat="1" applyFont="1" applyFill="1" applyBorder="1" applyAlignment="1" applyProtection="1">
      <alignment horizontal="center" vertical="center" wrapText="1"/>
      <protection/>
    </xf>
    <xf numFmtId="2" fontId="4" fillId="8" borderId="10" xfId="0" applyNumberFormat="1" applyFont="1" applyFill="1" applyBorder="1" applyAlignment="1" applyProtection="1">
      <alignment horizontal="center" vertical="center" wrapText="1"/>
      <protection/>
    </xf>
    <xf numFmtId="165" fontId="4" fillId="10" borderId="10" xfId="0" applyNumberFormat="1" applyFont="1" applyFill="1" applyBorder="1" applyAlignment="1">
      <alignment horizontal="center" vertical="center" wrapText="1"/>
    </xf>
    <xf numFmtId="165" fontId="5" fillId="10" borderId="10" xfId="0" applyNumberFormat="1" applyFont="1" applyFill="1" applyBorder="1" applyAlignment="1">
      <alignment horizontal="center" vertical="center" wrapText="1"/>
    </xf>
    <xf numFmtId="166" fontId="5" fillId="10" borderId="10" xfId="0" applyNumberFormat="1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justify" vertical="center" wrapText="1"/>
    </xf>
    <xf numFmtId="165" fontId="4" fillId="1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8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165" fontId="4" fillId="1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49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2" xfId="0" applyNumberFormat="1" applyFont="1" applyFill="1" applyBorder="1" applyAlignment="1" applyProtection="1">
      <alignment horizontal="left" vertical="center" wrapText="1"/>
      <protection locked="0"/>
    </xf>
    <xf numFmtId="2" fontId="14" fillId="0" borderId="13" xfId="0" applyNumberFormat="1" applyFont="1" applyFill="1" applyBorder="1" applyAlignment="1">
      <alignment horizontal="left" vertical="center" wrapText="1"/>
    </xf>
    <xf numFmtId="2" fontId="14" fillId="0" borderId="11" xfId="0" applyNumberFormat="1" applyFont="1" applyFill="1" applyBorder="1" applyAlignment="1">
      <alignment horizontal="left" vertical="center" wrapText="1"/>
    </xf>
    <xf numFmtId="2" fontId="14" fillId="0" borderId="12" xfId="0" applyNumberFormat="1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left" vertical="center" wrapText="1"/>
    </xf>
    <xf numFmtId="2" fontId="4" fillId="0" borderId="12" xfId="0" applyNumberFormat="1" applyFont="1" applyFill="1" applyBorder="1" applyAlignment="1">
      <alignment horizontal="left" vertical="center" wrapText="1"/>
    </xf>
    <xf numFmtId="2" fontId="4" fillId="0" borderId="13" xfId="0" applyNumberFormat="1" applyFont="1" applyFill="1" applyBorder="1" applyAlignment="1">
      <alignment horizontal="left" vertical="center" wrapText="1"/>
    </xf>
    <xf numFmtId="165" fontId="12" fillId="0" borderId="0" xfId="0" applyNumberFormat="1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165" fontId="4" fillId="10" borderId="13" xfId="0" applyNumberFormat="1" applyFont="1" applyFill="1" applyBorder="1" applyAlignment="1">
      <alignment horizontal="center" vertical="center" wrapText="1"/>
    </xf>
    <xf numFmtId="165" fontId="4" fillId="10" borderId="12" xfId="0" applyNumberFormat="1" applyFont="1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 wrapText="1"/>
    </xf>
    <xf numFmtId="14" fontId="5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6">
      <selection activeCell="E26" sqref="E26"/>
    </sheetView>
  </sheetViews>
  <sheetFormatPr defaultColWidth="9.140625" defaultRowHeight="12.75"/>
  <cols>
    <col min="1" max="16384" width="9.140625" style="15" customWidth="1"/>
  </cols>
  <sheetData>
    <row r="1" spans="1:2" ht="18.75">
      <c r="A1" s="39"/>
      <c r="B1" s="39"/>
    </row>
    <row r="10" spans="1:9" ht="23.25">
      <c r="A10" s="40" t="s">
        <v>25</v>
      </c>
      <c r="B10" s="40"/>
      <c r="C10" s="40"/>
      <c r="D10" s="40"/>
      <c r="E10" s="40"/>
      <c r="F10" s="40"/>
      <c r="G10" s="40"/>
      <c r="H10" s="40"/>
      <c r="I10" s="40"/>
    </row>
    <row r="11" spans="1:9" ht="23.25">
      <c r="A11" s="40" t="s">
        <v>19</v>
      </c>
      <c r="B11" s="40"/>
      <c r="C11" s="40"/>
      <c r="D11" s="40"/>
      <c r="E11" s="40"/>
      <c r="F11" s="40"/>
      <c r="G11" s="40"/>
      <c r="H11" s="40"/>
      <c r="I11" s="40"/>
    </row>
    <row r="13" spans="1:9" ht="27" customHeight="1">
      <c r="A13" s="41" t="s">
        <v>20</v>
      </c>
      <c r="B13" s="41"/>
      <c r="C13" s="41"/>
      <c r="D13" s="41"/>
      <c r="E13" s="41"/>
      <c r="F13" s="41"/>
      <c r="G13" s="41"/>
      <c r="H13" s="41"/>
      <c r="I13" s="41"/>
    </row>
    <row r="14" spans="1:9" ht="27" customHeight="1">
      <c r="A14" s="41" t="s">
        <v>21</v>
      </c>
      <c r="B14" s="41"/>
      <c r="C14" s="41"/>
      <c r="D14" s="41"/>
      <c r="E14" s="41"/>
      <c r="F14" s="41"/>
      <c r="G14" s="41"/>
      <c r="H14" s="41"/>
      <c r="I14" s="41"/>
    </row>
    <row r="15" spans="1:9" ht="78.75" customHeight="1">
      <c r="A15" s="42" t="s">
        <v>44</v>
      </c>
      <c r="B15" s="42"/>
      <c r="C15" s="42"/>
      <c r="D15" s="42"/>
      <c r="E15" s="42"/>
      <c r="F15" s="42"/>
      <c r="G15" s="42"/>
      <c r="H15" s="42"/>
      <c r="I15" s="42"/>
    </row>
    <row r="46" spans="1:9" ht="16.5">
      <c r="A46" s="38" t="s">
        <v>22</v>
      </c>
      <c r="B46" s="38"/>
      <c r="C46" s="38"/>
      <c r="D46" s="38"/>
      <c r="E46" s="38"/>
      <c r="F46" s="38"/>
      <c r="G46" s="38"/>
      <c r="H46" s="38"/>
      <c r="I46" s="38"/>
    </row>
    <row r="47" spans="1:9" ht="16.5">
      <c r="A47" s="38" t="s">
        <v>45</v>
      </c>
      <c r="B47" s="38"/>
      <c r="C47" s="38"/>
      <c r="D47" s="38"/>
      <c r="E47" s="38"/>
      <c r="F47" s="38"/>
      <c r="G47" s="38"/>
      <c r="H47" s="38"/>
      <c r="I47" s="38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0"/>
  <sheetViews>
    <sheetView showGridLines="0" tabSelected="1" view="pageBreakPreview" zoomScale="59" zoomScaleNormal="70" zoomScaleSheetLayoutView="59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T5" sqref="T5"/>
    </sheetView>
  </sheetViews>
  <sheetFormatPr defaultColWidth="9.140625" defaultRowHeight="12.75"/>
  <cols>
    <col min="1" max="1" width="54.421875" style="4" customWidth="1"/>
    <col min="2" max="2" width="15.140625" style="4" customWidth="1"/>
    <col min="3" max="3" width="14.8515625" style="5" customWidth="1"/>
    <col min="4" max="4" width="17.140625" style="5" customWidth="1"/>
    <col min="5" max="5" width="15.140625" style="5" customWidth="1"/>
    <col min="6" max="6" width="14.8515625" style="5" customWidth="1"/>
    <col min="7" max="7" width="14.7109375" style="5" customWidth="1"/>
    <col min="8" max="19" width="16.140625" style="1" customWidth="1"/>
    <col min="20" max="31" width="16.140625" style="5" customWidth="1"/>
    <col min="32" max="32" width="49.28125" style="4" customWidth="1"/>
    <col min="33" max="33" width="12.57421875" style="1" customWidth="1"/>
    <col min="34" max="16384" width="9.140625" style="1" customWidth="1"/>
  </cols>
  <sheetData>
    <row r="1" spans="1:32" ht="42" customHeight="1">
      <c r="A1" s="53" t="s">
        <v>42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AF1" s="7"/>
    </row>
    <row r="2" spans="1:32" s="8" customFormat="1" ht="18.75" customHeight="1">
      <c r="A2" s="55" t="s">
        <v>27</v>
      </c>
      <c r="B2" s="56" t="s">
        <v>28</v>
      </c>
      <c r="C2" s="56" t="s">
        <v>46</v>
      </c>
      <c r="D2" s="56" t="s">
        <v>47</v>
      </c>
      <c r="E2" s="56" t="s">
        <v>48</v>
      </c>
      <c r="F2" s="43" t="s">
        <v>13</v>
      </c>
      <c r="G2" s="43"/>
      <c r="H2" s="43" t="s">
        <v>0</v>
      </c>
      <c r="I2" s="43"/>
      <c r="J2" s="43" t="s">
        <v>1</v>
      </c>
      <c r="K2" s="43"/>
      <c r="L2" s="43" t="s">
        <v>2</v>
      </c>
      <c r="M2" s="43"/>
      <c r="N2" s="43" t="s">
        <v>3</v>
      </c>
      <c r="O2" s="43"/>
      <c r="P2" s="43" t="s">
        <v>4</v>
      </c>
      <c r="Q2" s="43"/>
      <c r="R2" s="43" t="s">
        <v>5</v>
      </c>
      <c r="S2" s="43"/>
      <c r="T2" s="43" t="s">
        <v>6</v>
      </c>
      <c r="U2" s="43"/>
      <c r="V2" s="43" t="s">
        <v>7</v>
      </c>
      <c r="W2" s="43"/>
      <c r="X2" s="43" t="s">
        <v>8</v>
      </c>
      <c r="Y2" s="43"/>
      <c r="Z2" s="43" t="s">
        <v>9</v>
      </c>
      <c r="AA2" s="43"/>
      <c r="AB2" s="43" t="s">
        <v>10</v>
      </c>
      <c r="AC2" s="43"/>
      <c r="AD2" s="43" t="s">
        <v>11</v>
      </c>
      <c r="AE2" s="43"/>
      <c r="AF2" s="55" t="s">
        <v>17</v>
      </c>
    </row>
    <row r="3" spans="1:32" s="9" customFormat="1" ht="58.5" customHeight="1">
      <c r="A3" s="55"/>
      <c r="B3" s="57"/>
      <c r="C3" s="57"/>
      <c r="D3" s="58"/>
      <c r="E3" s="57"/>
      <c r="F3" s="34" t="s">
        <v>15</v>
      </c>
      <c r="G3" s="34" t="s">
        <v>14</v>
      </c>
      <c r="H3" s="31" t="s">
        <v>12</v>
      </c>
      <c r="I3" s="31" t="s">
        <v>16</v>
      </c>
      <c r="J3" s="31" t="s">
        <v>12</v>
      </c>
      <c r="K3" s="31" t="s">
        <v>16</v>
      </c>
      <c r="L3" s="31" t="s">
        <v>12</v>
      </c>
      <c r="M3" s="31" t="s">
        <v>16</v>
      </c>
      <c r="N3" s="31" t="s">
        <v>12</v>
      </c>
      <c r="O3" s="31" t="s">
        <v>16</v>
      </c>
      <c r="P3" s="31" t="s">
        <v>12</v>
      </c>
      <c r="Q3" s="31" t="s">
        <v>16</v>
      </c>
      <c r="R3" s="31" t="s">
        <v>12</v>
      </c>
      <c r="S3" s="31" t="s">
        <v>16</v>
      </c>
      <c r="T3" s="31" t="s">
        <v>12</v>
      </c>
      <c r="U3" s="31" t="s">
        <v>16</v>
      </c>
      <c r="V3" s="31" t="s">
        <v>12</v>
      </c>
      <c r="W3" s="31" t="s">
        <v>16</v>
      </c>
      <c r="X3" s="31" t="s">
        <v>12</v>
      </c>
      <c r="Y3" s="31" t="s">
        <v>16</v>
      </c>
      <c r="Z3" s="31" t="s">
        <v>12</v>
      </c>
      <c r="AA3" s="31" t="s">
        <v>16</v>
      </c>
      <c r="AB3" s="31" t="s">
        <v>12</v>
      </c>
      <c r="AC3" s="31" t="s">
        <v>16</v>
      </c>
      <c r="AD3" s="31" t="s">
        <v>12</v>
      </c>
      <c r="AE3" s="31" t="s">
        <v>16</v>
      </c>
      <c r="AF3" s="55"/>
    </row>
    <row r="4" spans="1:32" s="10" customFormat="1" ht="24.75" customHeight="1">
      <c r="A4" s="32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  <c r="I4" s="32">
        <v>9</v>
      </c>
      <c r="J4" s="32">
        <v>10</v>
      </c>
      <c r="K4" s="32">
        <v>11</v>
      </c>
      <c r="L4" s="32">
        <v>12</v>
      </c>
      <c r="M4" s="32">
        <v>13</v>
      </c>
      <c r="N4" s="32">
        <v>14</v>
      </c>
      <c r="O4" s="32">
        <v>15</v>
      </c>
      <c r="P4" s="32">
        <v>16</v>
      </c>
      <c r="Q4" s="32">
        <v>17</v>
      </c>
      <c r="R4" s="32">
        <v>18</v>
      </c>
      <c r="S4" s="32">
        <v>19</v>
      </c>
      <c r="T4" s="32">
        <v>20</v>
      </c>
      <c r="U4" s="32">
        <v>21</v>
      </c>
      <c r="V4" s="32">
        <v>22</v>
      </c>
      <c r="W4" s="32">
        <v>23</v>
      </c>
      <c r="X4" s="32">
        <v>24</v>
      </c>
      <c r="Y4" s="32">
        <v>25</v>
      </c>
      <c r="Z4" s="32">
        <v>26</v>
      </c>
      <c r="AA4" s="32">
        <v>27</v>
      </c>
      <c r="AB4" s="32">
        <v>28</v>
      </c>
      <c r="AC4" s="32">
        <v>29</v>
      </c>
      <c r="AD4" s="32">
        <v>30</v>
      </c>
      <c r="AE4" s="32">
        <v>31</v>
      </c>
      <c r="AF4" s="32">
        <v>31</v>
      </c>
    </row>
    <row r="5" spans="1:32" s="13" customFormat="1" ht="120" customHeight="1">
      <c r="A5" s="17" t="s">
        <v>31</v>
      </c>
      <c r="B5" s="36">
        <f>B6</f>
        <v>1139</v>
      </c>
      <c r="C5" s="36">
        <f>C6</f>
        <v>0</v>
      </c>
      <c r="D5" s="36">
        <f>D6</f>
        <v>0</v>
      </c>
      <c r="E5" s="36">
        <f>E6</f>
        <v>0</v>
      </c>
      <c r="F5" s="23">
        <v>0</v>
      </c>
      <c r="G5" s="23">
        <v>0</v>
      </c>
      <c r="H5" s="23">
        <f aca="true" t="shared" si="0" ref="H5:AE5">H6</f>
        <v>0</v>
      </c>
      <c r="I5" s="23">
        <f t="shared" si="0"/>
        <v>0</v>
      </c>
      <c r="J5" s="23">
        <f t="shared" si="0"/>
        <v>0</v>
      </c>
      <c r="K5" s="23">
        <f t="shared" si="0"/>
        <v>0</v>
      </c>
      <c r="L5" s="23">
        <f t="shared" si="0"/>
        <v>0</v>
      </c>
      <c r="M5" s="23">
        <f t="shared" si="0"/>
        <v>0</v>
      </c>
      <c r="N5" s="23">
        <f t="shared" si="0"/>
        <v>0</v>
      </c>
      <c r="O5" s="23">
        <f t="shared" si="0"/>
        <v>0</v>
      </c>
      <c r="P5" s="23">
        <f t="shared" si="0"/>
        <v>400</v>
      </c>
      <c r="Q5" s="23">
        <f t="shared" si="0"/>
        <v>0</v>
      </c>
      <c r="R5" s="23">
        <f t="shared" si="0"/>
        <v>0</v>
      </c>
      <c r="S5" s="23">
        <f t="shared" si="0"/>
        <v>0</v>
      </c>
      <c r="T5" s="23">
        <f t="shared" si="0"/>
        <v>0</v>
      </c>
      <c r="U5" s="23">
        <f t="shared" si="0"/>
        <v>0</v>
      </c>
      <c r="V5" s="23">
        <f t="shared" si="0"/>
        <v>0</v>
      </c>
      <c r="W5" s="23">
        <f t="shared" si="0"/>
        <v>0</v>
      </c>
      <c r="X5" s="23">
        <f t="shared" si="0"/>
        <v>100</v>
      </c>
      <c r="Y5" s="23">
        <f t="shared" si="0"/>
        <v>0</v>
      </c>
      <c r="Z5" s="23">
        <f t="shared" si="0"/>
        <v>300</v>
      </c>
      <c r="AA5" s="23">
        <f t="shared" si="0"/>
        <v>0</v>
      </c>
      <c r="AB5" s="23">
        <f t="shared" si="0"/>
        <v>339</v>
      </c>
      <c r="AC5" s="23">
        <f t="shared" si="0"/>
        <v>0</v>
      </c>
      <c r="AD5" s="23">
        <f t="shared" si="0"/>
        <v>0</v>
      </c>
      <c r="AE5" s="23">
        <f t="shared" si="0"/>
        <v>0</v>
      </c>
      <c r="AF5" s="45" t="s">
        <v>55</v>
      </c>
    </row>
    <row r="6" spans="1:32" s="13" customFormat="1" ht="93.75">
      <c r="A6" s="18" t="s">
        <v>32</v>
      </c>
      <c r="B6" s="25">
        <f>H6+J6+L6+N6+P6+R6+T6+V6+X6+Z6+AB6+AD6</f>
        <v>1139</v>
      </c>
      <c r="C6" s="23">
        <f>H6</f>
        <v>0</v>
      </c>
      <c r="D6" s="23">
        <f>I6</f>
        <v>0</v>
      </c>
      <c r="E6" s="23">
        <f>I6+K6+M6+O6+Q6+S6+U6+W6+Y6+AA6+AC6+AE6</f>
        <v>0</v>
      </c>
      <c r="F6" s="23">
        <f>D6*100/B6</f>
        <v>0</v>
      </c>
      <c r="G6" s="23">
        <v>0</v>
      </c>
      <c r="H6" s="23">
        <v>0</v>
      </c>
      <c r="I6" s="23">
        <v>0</v>
      </c>
      <c r="J6" s="23">
        <v>0</v>
      </c>
      <c r="K6" s="23"/>
      <c r="L6" s="23">
        <v>0</v>
      </c>
      <c r="M6" s="23"/>
      <c r="N6" s="23">
        <v>0</v>
      </c>
      <c r="O6" s="23"/>
      <c r="P6" s="23">
        <v>400</v>
      </c>
      <c r="Q6" s="23"/>
      <c r="R6" s="23">
        <v>0</v>
      </c>
      <c r="S6" s="23"/>
      <c r="T6" s="23">
        <v>0</v>
      </c>
      <c r="U6" s="23"/>
      <c r="V6" s="23">
        <v>0</v>
      </c>
      <c r="W6" s="23"/>
      <c r="X6" s="23">
        <v>100</v>
      </c>
      <c r="Y6" s="23"/>
      <c r="Z6" s="23">
        <v>300</v>
      </c>
      <c r="AA6" s="23"/>
      <c r="AB6" s="23">
        <v>339</v>
      </c>
      <c r="AC6" s="23"/>
      <c r="AD6" s="23">
        <v>0</v>
      </c>
      <c r="AE6" s="23"/>
      <c r="AF6" s="45"/>
    </row>
    <row r="7" spans="1:32" s="13" customFormat="1" ht="18.75">
      <c r="A7" s="3" t="s">
        <v>23</v>
      </c>
      <c r="B7" s="25">
        <f>B6</f>
        <v>1139</v>
      </c>
      <c r="C7" s="23">
        <v>0</v>
      </c>
      <c r="D7" s="23">
        <v>0</v>
      </c>
      <c r="E7" s="23">
        <f>E6</f>
        <v>0</v>
      </c>
      <c r="F7" s="23">
        <v>0</v>
      </c>
      <c r="G7" s="23">
        <v>0</v>
      </c>
      <c r="H7" s="23">
        <f>H6</f>
        <v>0</v>
      </c>
      <c r="I7" s="23">
        <v>0</v>
      </c>
      <c r="J7" s="23">
        <f>J6</f>
        <v>0</v>
      </c>
      <c r="K7" s="23"/>
      <c r="L7" s="23">
        <f>L6</f>
        <v>0</v>
      </c>
      <c r="M7" s="23"/>
      <c r="N7" s="23">
        <f>N6</f>
        <v>0</v>
      </c>
      <c r="O7" s="23"/>
      <c r="P7" s="23">
        <f>P6</f>
        <v>400</v>
      </c>
      <c r="Q7" s="23"/>
      <c r="R7" s="23">
        <f>R6</f>
        <v>0</v>
      </c>
      <c r="S7" s="23"/>
      <c r="T7" s="23">
        <f>T6</f>
        <v>0</v>
      </c>
      <c r="U7" s="23"/>
      <c r="V7" s="23">
        <f>V6</f>
        <v>0</v>
      </c>
      <c r="W7" s="23"/>
      <c r="X7" s="23">
        <f>X6</f>
        <v>100</v>
      </c>
      <c r="Y7" s="23"/>
      <c r="Z7" s="23">
        <f>Z6</f>
        <v>300</v>
      </c>
      <c r="AA7" s="23"/>
      <c r="AB7" s="23">
        <f>AB6</f>
        <v>339</v>
      </c>
      <c r="AC7" s="23"/>
      <c r="AD7" s="23">
        <f>AD6</f>
        <v>0</v>
      </c>
      <c r="AE7" s="23"/>
      <c r="AF7" s="45"/>
    </row>
    <row r="8" spans="1:32" s="13" customFormat="1" ht="18.75">
      <c r="A8" s="2" t="s">
        <v>18</v>
      </c>
      <c r="B8" s="25">
        <f>B7</f>
        <v>1139</v>
      </c>
      <c r="C8" s="23">
        <v>0</v>
      </c>
      <c r="D8" s="23">
        <v>0</v>
      </c>
      <c r="E8" s="23">
        <f>E6</f>
        <v>0</v>
      </c>
      <c r="F8" s="23">
        <v>0</v>
      </c>
      <c r="G8" s="23">
        <v>0</v>
      </c>
      <c r="H8" s="23">
        <f>H7</f>
        <v>0</v>
      </c>
      <c r="I8" s="23">
        <v>0</v>
      </c>
      <c r="J8" s="23">
        <f>J7</f>
        <v>0</v>
      </c>
      <c r="K8" s="23"/>
      <c r="L8" s="23">
        <f>L7</f>
        <v>0</v>
      </c>
      <c r="M8" s="23"/>
      <c r="N8" s="23">
        <f>N7</f>
        <v>0</v>
      </c>
      <c r="O8" s="23"/>
      <c r="P8" s="23">
        <f>P7</f>
        <v>400</v>
      </c>
      <c r="Q8" s="23"/>
      <c r="R8" s="23">
        <f>R7</f>
        <v>0</v>
      </c>
      <c r="S8" s="23"/>
      <c r="T8" s="23">
        <f>T7</f>
        <v>0</v>
      </c>
      <c r="U8" s="23"/>
      <c r="V8" s="23">
        <f>V7</f>
        <v>0</v>
      </c>
      <c r="W8" s="23"/>
      <c r="X8" s="23">
        <f>X7</f>
        <v>100</v>
      </c>
      <c r="Y8" s="23"/>
      <c r="Z8" s="23">
        <f>Z7</f>
        <v>300</v>
      </c>
      <c r="AA8" s="23"/>
      <c r="AB8" s="23">
        <f>AB7</f>
        <v>339</v>
      </c>
      <c r="AC8" s="23"/>
      <c r="AD8" s="23">
        <f>AD7</f>
        <v>0</v>
      </c>
      <c r="AE8" s="23"/>
      <c r="AF8" s="46"/>
    </row>
    <row r="9" spans="1:32" s="13" customFormat="1" ht="93.75">
      <c r="A9" s="19" t="s">
        <v>33</v>
      </c>
      <c r="B9" s="36">
        <f>B10+B25</f>
        <v>103171.29999999999</v>
      </c>
      <c r="C9" s="36">
        <f>C10+C25</f>
        <v>20180.019999999997</v>
      </c>
      <c r="D9" s="36">
        <f>D10+D25</f>
        <v>14570.388490000001</v>
      </c>
      <c r="E9" s="36">
        <f>E10+E25</f>
        <v>14570.388490000001</v>
      </c>
      <c r="F9" s="23">
        <f>D9*100/B9</f>
        <v>14.12252098209483</v>
      </c>
      <c r="G9" s="23">
        <f>D9*100/C9</f>
        <v>72.20205178191104</v>
      </c>
      <c r="H9" s="36">
        <f aca="true" t="shared" si="1" ref="H9:AE9">H10+H25</f>
        <v>20180.019999999997</v>
      </c>
      <c r="I9" s="36">
        <f>I10+I25</f>
        <v>14570.388490000001</v>
      </c>
      <c r="J9" s="36">
        <f t="shared" si="1"/>
        <v>11472.241999999998</v>
      </c>
      <c r="K9" s="36">
        <f t="shared" si="1"/>
        <v>0</v>
      </c>
      <c r="L9" s="36">
        <f t="shared" si="1"/>
        <v>4738.71</v>
      </c>
      <c r="M9" s="36">
        <f t="shared" si="1"/>
        <v>0</v>
      </c>
      <c r="N9" s="36">
        <f t="shared" si="1"/>
        <v>13927.041580000001</v>
      </c>
      <c r="O9" s="36">
        <f t="shared" si="1"/>
        <v>0</v>
      </c>
      <c r="P9" s="36">
        <f t="shared" si="1"/>
        <v>7009.337</v>
      </c>
      <c r="Q9" s="36">
        <f t="shared" si="1"/>
        <v>0</v>
      </c>
      <c r="R9" s="36">
        <f t="shared" si="1"/>
        <v>5125.546</v>
      </c>
      <c r="S9" s="36">
        <f t="shared" si="1"/>
        <v>0</v>
      </c>
      <c r="T9" s="36">
        <f t="shared" si="1"/>
        <v>13133.914939999999</v>
      </c>
      <c r="U9" s="36">
        <f t="shared" si="1"/>
        <v>0</v>
      </c>
      <c r="V9" s="36">
        <f t="shared" si="1"/>
        <v>4202.802</v>
      </c>
      <c r="W9" s="36">
        <f t="shared" si="1"/>
        <v>0</v>
      </c>
      <c r="X9" s="36">
        <f t="shared" si="1"/>
        <v>3211.42</v>
      </c>
      <c r="Y9" s="36">
        <f t="shared" si="1"/>
        <v>0</v>
      </c>
      <c r="Z9" s="36">
        <f t="shared" si="1"/>
        <v>7906.60656</v>
      </c>
      <c r="AA9" s="36">
        <f t="shared" si="1"/>
        <v>0</v>
      </c>
      <c r="AB9" s="36">
        <f t="shared" si="1"/>
        <v>3724.808</v>
      </c>
      <c r="AC9" s="36">
        <f t="shared" si="1"/>
        <v>0</v>
      </c>
      <c r="AD9" s="36">
        <f t="shared" si="1"/>
        <v>8538.851920000001</v>
      </c>
      <c r="AE9" s="36">
        <f t="shared" si="1"/>
        <v>0</v>
      </c>
      <c r="AF9" s="25"/>
    </row>
    <row r="10" spans="1:32" s="13" customFormat="1" ht="56.25">
      <c r="A10" s="2" t="s">
        <v>34</v>
      </c>
      <c r="B10" s="25">
        <f>B13+B16+B19+B22</f>
        <v>23288.000000000004</v>
      </c>
      <c r="C10" s="25">
        <f>C14+C17+C20+C23</f>
        <v>1088.4560000000001</v>
      </c>
      <c r="D10" s="25">
        <f>D14+D17+D20+D23</f>
        <v>347.03245</v>
      </c>
      <c r="E10" s="25">
        <f>E14+E17+E20+E23</f>
        <v>347.03245</v>
      </c>
      <c r="F10" s="23">
        <f>D10*100/B10</f>
        <v>1.490177129852284</v>
      </c>
      <c r="G10" s="23">
        <f>D10*100/C10</f>
        <v>31.883002160859043</v>
      </c>
      <c r="H10" s="25">
        <f aca="true" t="shared" si="2" ref="H10:AD10">H13+H16+H19+H22</f>
        <v>1088.4560000000001</v>
      </c>
      <c r="I10" s="25">
        <f>I23+I20+I17+I14</f>
        <v>347.03245</v>
      </c>
      <c r="J10" s="25">
        <f t="shared" si="2"/>
        <v>2153.102</v>
      </c>
      <c r="K10" s="25"/>
      <c r="L10" s="25">
        <f>L13+L16+L19+L22</f>
        <v>938.486</v>
      </c>
      <c r="M10" s="25"/>
      <c r="N10" s="25">
        <f t="shared" si="2"/>
        <v>6639.647580000001</v>
      </c>
      <c r="O10" s="25"/>
      <c r="P10" s="25">
        <f t="shared" si="2"/>
        <v>599.006</v>
      </c>
      <c r="Q10" s="25"/>
      <c r="R10" s="25">
        <f t="shared" si="2"/>
        <v>881.306</v>
      </c>
      <c r="S10" s="25"/>
      <c r="T10" s="25">
        <f t="shared" si="2"/>
        <v>4775.03494</v>
      </c>
      <c r="U10" s="25"/>
      <c r="V10" s="25">
        <f t="shared" si="2"/>
        <v>395.306</v>
      </c>
      <c r="W10" s="25"/>
      <c r="X10" s="25">
        <f t="shared" si="2"/>
        <v>807.806</v>
      </c>
      <c r="Y10" s="25"/>
      <c r="Z10" s="25">
        <f t="shared" si="2"/>
        <v>1936.44456</v>
      </c>
      <c r="AA10" s="25"/>
      <c r="AB10" s="25">
        <f t="shared" si="2"/>
        <v>533.006</v>
      </c>
      <c r="AC10" s="25"/>
      <c r="AD10" s="25">
        <f t="shared" si="2"/>
        <v>2540.3989199999996</v>
      </c>
      <c r="AE10" s="23"/>
      <c r="AF10" s="25"/>
    </row>
    <row r="11" spans="1:32" s="13" customFormat="1" ht="18.75">
      <c r="A11" s="3" t="s">
        <v>23</v>
      </c>
      <c r="B11" s="25">
        <f aca="true" t="shared" si="3" ref="B11:E12">B10</f>
        <v>23288.000000000004</v>
      </c>
      <c r="C11" s="23">
        <f t="shared" si="3"/>
        <v>1088.4560000000001</v>
      </c>
      <c r="D11" s="23">
        <f t="shared" si="3"/>
        <v>347.03245</v>
      </c>
      <c r="E11" s="23">
        <f t="shared" si="3"/>
        <v>347.03245</v>
      </c>
      <c r="F11" s="23">
        <f>D11*100/B11</f>
        <v>1.490177129852284</v>
      </c>
      <c r="G11" s="23">
        <f>D11*100/C11</f>
        <v>31.883002160859043</v>
      </c>
      <c r="H11" s="23">
        <f aca="true" t="shared" si="4" ref="H11:J12">H10</f>
        <v>1088.4560000000001</v>
      </c>
      <c r="I11" s="23">
        <f t="shared" si="4"/>
        <v>347.03245</v>
      </c>
      <c r="J11" s="23">
        <f t="shared" si="4"/>
        <v>2153.102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5"/>
    </row>
    <row r="12" spans="1:32" s="13" customFormat="1" ht="18.75">
      <c r="A12" s="2" t="s">
        <v>18</v>
      </c>
      <c r="B12" s="25">
        <f t="shared" si="3"/>
        <v>23288.000000000004</v>
      </c>
      <c r="C12" s="23">
        <f t="shared" si="3"/>
        <v>1088.4560000000001</v>
      </c>
      <c r="D12" s="23">
        <f t="shared" si="3"/>
        <v>347.03245</v>
      </c>
      <c r="E12" s="23">
        <f t="shared" si="3"/>
        <v>347.03245</v>
      </c>
      <c r="F12" s="23">
        <f>D12*100/B12</f>
        <v>1.490177129852284</v>
      </c>
      <c r="G12" s="23">
        <f>D12*100/C12</f>
        <v>31.883002160859043</v>
      </c>
      <c r="H12" s="23">
        <f t="shared" si="4"/>
        <v>1088.4560000000001</v>
      </c>
      <c r="I12" s="23">
        <f t="shared" si="4"/>
        <v>347.03245</v>
      </c>
      <c r="J12" s="23">
        <f t="shared" si="4"/>
        <v>2153.102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5"/>
    </row>
    <row r="13" spans="1:32" s="13" customFormat="1" ht="89.25" customHeight="1">
      <c r="A13" s="20" t="s">
        <v>35</v>
      </c>
      <c r="B13" s="25">
        <f>H13+J13+L13+N13+P13+R13+T13+V13+X13+Z13+AB13+AD13</f>
        <v>275.4</v>
      </c>
      <c r="C13" s="23">
        <f aca="true" t="shared" si="5" ref="C13:D19">H13</f>
        <v>0</v>
      </c>
      <c r="D13" s="23">
        <f t="shared" si="5"/>
        <v>0</v>
      </c>
      <c r="E13" s="23">
        <f>I13+K13+M13+O13+Q13+S13+U13+W13+Y13+AA13+AC13+AE13</f>
        <v>0</v>
      </c>
      <c r="F13" s="23">
        <f aca="true" t="shared" si="6" ref="F13:F19">D13*100/B13</f>
        <v>0</v>
      </c>
      <c r="G13" s="23">
        <v>0</v>
      </c>
      <c r="H13" s="23">
        <v>0</v>
      </c>
      <c r="I13" s="23">
        <v>0</v>
      </c>
      <c r="J13" s="23">
        <v>0</v>
      </c>
      <c r="K13" s="23"/>
      <c r="L13" s="23">
        <v>0</v>
      </c>
      <c r="M13" s="23"/>
      <c r="N13" s="23">
        <v>0</v>
      </c>
      <c r="O13" s="23"/>
      <c r="P13" s="23">
        <v>137.7</v>
      </c>
      <c r="Q13" s="23"/>
      <c r="R13" s="23">
        <v>0</v>
      </c>
      <c r="S13" s="23"/>
      <c r="T13" s="23">
        <v>0</v>
      </c>
      <c r="U13" s="23"/>
      <c r="V13" s="23">
        <v>0</v>
      </c>
      <c r="W13" s="23"/>
      <c r="X13" s="23">
        <v>0</v>
      </c>
      <c r="Y13" s="23"/>
      <c r="Z13" s="23">
        <v>0</v>
      </c>
      <c r="AA13" s="23"/>
      <c r="AB13" s="23">
        <v>137.7</v>
      </c>
      <c r="AC13" s="23"/>
      <c r="AD13" s="23">
        <v>0</v>
      </c>
      <c r="AE13" s="23"/>
      <c r="AF13" s="47" t="s">
        <v>51</v>
      </c>
    </row>
    <row r="14" spans="1:32" s="13" customFormat="1" ht="18.75">
      <c r="A14" s="3" t="s">
        <v>23</v>
      </c>
      <c r="B14" s="25">
        <f>B13</f>
        <v>275.4</v>
      </c>
      <c r="C14" s="23">
        <f t="shared" si="5"/>
        <v>0</v>
      </c>
      <c r="D14" s="23">
        <f t="shared" si="5"/>
        <v>0</v>
      </c>
      <c r="E14" s="23">
        <f>E13</f>
        <v>0</v>
      </c>
      <c r="F14" s="23">
        <f t="shared" si="6"/>
        <v>0</v>
      </c>
      <c r="G14" s="23">
        <v>0</v>
      </c>
      <c r="H14" s="23">
        <v>0</v>
      </c>
      <c r="I14" s="23">
        <v>0</v>
      </c>
      <c r="J14" s="23">
        <f aca="true" t="shared" si="7" ref="J14:AD14">J13</f>
        <v>0</v>
      </c>
      <c r="K14" s="23"/>
      <c r="L14" s="23">
        <f t="shared" si="7"/>
        <v>0</v>
      </c>
      <c r="M14" s="23"/>
      <c r="N14" s="23">
        <f t="shared" si="7"/>
        <v>0</v>
      </c>
      <c r="O14" s="23"/>
      <c r="P14" s="23">
        <f t="shared" si="7"/>
        <v>137.7</v>
      </c>
      <c r="Q14" s="23"/>
      <c r="R14" s="23">
        <f t="shared" si="7"/>
        <v>0</v>
      </c>
      <c r="S14" s="23"/>
      <c r="T14" s="23">
        <f t="shared" si="7"/>
        <v>0</v>
      </c>
      <c r="U14" s="23"/>
      <c r="V14" s="23">
        <f t="shared" si="7"/>
        <v>0</v>
      </c>
      <c r="W14" s="23"/>
      <c r="X14" s="23">
        <f t="shared" si="7"/>
        <v>0</v>
      </c>
      <c r="Y14" s="23"/>
      <c r="Z14" s="23">
        <f t="shared" si="7"/>
        <v>0</v>
      </c>
      <c r="AA14" s="23"/>
      <c r="AB14" s="23">
        <f t="shared" si="7"/>
        <v>137.7</v>
      </c>
      <c r="AC14" s="23"/>
      <c r="AD14" s="23">
        <f t="shared" si="7"/>
        <v>0</v>
      </c>
      <c r="AE14" s="23"/>
      <c r="AF14" s="48"/>
    </row>
    <row r="15" spans="1:32" s="13" customFormat="1" ht="18.75">
      <c r="A15" s="2" t="s">
        <v>18</v>
      </c>
      <c r="B15" s="25">
        <f>B14</f>
        <v>275.4</v>
      </c>
      <c r="C15" s="23">
        <f t="shared" si="5"/>
        <v>0</v>
      </c>
      <c r="D15" s="23">
        <f t="shared" si="5"/>
        <v>0</v>
      </c>
      <c r="E15" s="23">
        <f>E13</f>
        <v>0</v>
      </c>
      <c r="F15" s="23">
        <f t="shared" si="6"/>
        <v>0</v>
      </c>
      <c r="G15" s="23">
        <v>0</v>
      </c>
      <c r="H15" s="23">
        <v>0</v>
      </c>
      <c r="I15" s="23">
        <v>0</v>
      </c>
      <c r="J15" s="23">
        <f aca="true" t="shared" si="8" ref="J15:AD15">J13</f>
        <v>0</v>
      </c>
      <c r="K15" s="23"/>
      <c r="L15" s="23">
        <f t="shared" si="8"/>
        <v>0</v>
      </c>
      <c r="M15" s="23"/>
      <c r="N15" s="23">
        <f t="shared" si="8"/>
        <v>0</v>
      </c>
      <c r="O15" s="23"/>
      <c r="P15" s="23">
        <f t="shared" si="8"/>
        <v>137.7</v>
      </c>
      <c r="Q15" s="23"/>
      <c r="R15" s="23">
        <f t="shared" si="8"/>
        <v>0</v>
      </c>
      <c r="S15" s="23"/>
      <c r="T15" s="23">
        <f t="shared" si="8"/>
        <v>0</v>
      </c>
      <c r="U15" s="23"/>
      <c r="V15" s="23">
        <f t="shared" si="8"/>
        <v>0</v>
      </c>
      <c r="W15" s="23"/>
      <c r="X15" s="23">
        <f t="shared" si="8"/>
        <v>0</v>
      </c>
      <c r="Y15" s="23"/>
      <c r="Z15" s="23">
        <f t="shared" si="8"/>
        <v>0</v>
      </c>
      <c r="AA15" s="23"/>
      <c r="AB15" s="23">
        <f t="shared" si="8"/>
        <v>137.7</v>
      </c>
      <c r="AC15" s="23"/>
      <c r="AD15" s="23">
        <f t="shared" si="8"/>
        <v>0</v>
      </c>
      <c r="AE15" s="23"/>
      <c r="AF15" s="49"/>
    </row>
    <row r="16" spans="1:32" s="13" customFormat="1" ht="57" customHeight="1">
      <c r="A16" s="21" t="s">
        <v>36</v>
      </c>
      <c r="B16" s="25">
        <f>H16+J16+L16+N16+P16+R16+T16+V16+X16+Z16+AB16+AD16</f>
        <v>2172.4000000000005</v>
      </c>
      <c r="C16" s="23">
        <f t="shared" si="5"/>
        <v>79.659</v>
      </c>
      <c r="D16" s="23">
        <f t="shared" si="5"/>
        <v>0</v>
      </c>
      <c r="E16" s="23">
        <f>I16+K16+M16+O16+Q16+S16+U16+W16+Y16+AA16+AC16+AE16</f>
        <v>0</v>
      </c>
      <c r="F16" s="23">
        <f t="shared" si="6"/>
        <v>0</v>
      </c>
      <c r="G16" s="23">
        <f>D16*100/C16</f>
        <v>0</v>
      </c>
      <c r="H16" s="23">
        <v>79.659</v>
      </c>
      <c r="I16" s="23">
        <v>0</v>
      </c>
      <c r="J16" s="23">
        <v>79.659</v>
      </c>
      <c r="K16" s="23"/>
      <c r="L16" s="23">
        <v>79.659</v>
      </c>
      <c r="M16" s="23"/>
      <c r="N16" s="23">
        <v>1080.159</v>
      </c>
      <c r="O16" s="23"/>
      <c r="P16" s="23">
        <v>79.659</v>
      </c>
      <c r="Q16" s="23"/>
      <c r="R16" s="23">
        <v>79.659</v>
      </c>
      <c r="S16" s="23"/>
      <c r="T16" s="23">
        <v>79.659</v>
      </c>
      <c r="U16" s="23"/>
      <c r="V16" s="23">
        <v>79.659</v>
      </c>
      <c r="W16" s="23"/>
      <c r="X16" s="23">
        <v>79.659</v>
      </c>
      <c r="Y16" s="23"/>
      <c r="Z16" s="23">
        <v>295.659</v>
      </c>
      <c r="AA16" s="23"/>
      <c r="AB16" s="23">
        <v>79.659</v>
      </c>
      <c r="AC16" s="23"/>
      <c r="AD16" s="23">
        <v>79.651</v>
      </c>
      <c r="AE16" s="23"/>
      <c r="AF16" s="47" t="s">
        <v>53</v>
      </c>
    </row>
    <row r="17" spans="1:32" s="13" customFormat="1" ht="18.75">
      <c r="A17" s="3" t="s">
        <v>23</v>
      </c>
      <c r="B17" s="25">
        <f>B16</f>
        <v>2172.4000000000005</v>
      </c>
      <c r="C17" s="23">
        <f t="shared" si="5"/>
        <v>79.659</v>
      </c>
      <c r="D17" s="23">
        <f t="shared" si="5"/>
        <v>0</v>
      </c>
      <c r="E17" s="23">
        <f>E16</f>
        <v>0</v>
      </c>
      <c r="F17" s="23">
        <f t="shared" si="6"/>
        <v>0</v>
      </c>
      <c r="G17" s="23">
        <f>D17*100/C17</f>
        <v>0</v>
      </c>
      <c r="H17" s="23">
        <v>79.659</v>
      </c>
      <c r="I17" s="23">
        <v>0</v>
      </c>
      <c r="J17" s="23">
        <f aca="true" t="shared" si="9" ref="J17:AD18">J16</f>
        <v>79.659</v>
      </c>
      <c r="K17" s="23"/>
      <c r="L17" s="23">
        <f t="shared" si="9"/>
        <v>79.659</v>
      </c>
      <c r="M17" s="23"/>
      <c r="N17" s="23">
        <f t="shared" si="9"/>
        <v>1080.159</v>
      </c>
      <c r="O17" s="23"/>
      <c r="P17" s="23">
        <f t="shared" si="9"/>
        <v>79.659</v>
      </c>
      <c r="Q17" s="23"/>
      <c r="R17" s="23">
        <f t="shared" si="9"/>
        <v>79.659</v>
      </c>
      <c r="S17" s="23"/>
      <c r="T17" s="23">
        <f t="shared" si="9"/>
        <v>79.659</v>
      </c>
      <c r="U17" s="23"/>
      <c r="V17" s="23">
        <f t="shared" si="9"/>
        <v>79.659</v>
      </c>
      <c r="W17" s="23"/>
      <c r="X17" s="23">
        <f t="shared" si="9"/>
        <v>79.659</v>
      </c>
      <c r="Y17" s="23"/>
      <c r="Z17" s="23">
        <f t="shared" si="9"/>
        <v>295.659</v>
      </c>
      <c r="AA17" s="23"/>
      <c r="AB17" s="23">
        <f t="shared" si="9"/>
        <v>79.659</v>
      </c>
      <c r="AC17" s="23"/>
      <c r="AD17" s="23">
        <f t="shared" si="9"/>
        <v>79.651</v>
      </c>
      <c r="AE17" s="23"/>
      <c r="AF17" s="48"/>
    </row>
    <row r="18" spans="1:32" s="13" customFormat="1" ht="18.75">
      <c r="A18" s="2" t="s">
        <v>18</v>
      </c>
      <c r="B18" s="25">
        <f>B16</f>
        <v>2172.4000000000005</v>
      </c>
      <c r="C18" s="23">
        <f t="shared" si="5"/>
        <v>79.659</v>
      </c>
      <c r="D18" s="23">
        <f t="shared" si="5"/>
        <v>0</v>
      </c>
      <c r="E18" s="23">
        <f>E16</f>
        <v>0</v>
      </c>
      <c r="F18" s="23">
        <f t="shared" si="6"/>
        <v>0</v>
      </c>
      <c r="G18" s="23">
        <f>D18*100/C18</f>
        <v>0</v>
      </c>
      <c r="H18" s="23">
        <v>79.659</v>
      </c>
      <c r="I18" s="23">
        <v>0</v>
      </c>
      <c r="J18" s="23">
        <f t="shared" si="9"/>
        <v>79.659</v>
      </c>
      <c r="K18" s="23"/>
      <c r="L18" s="23">
        <f t="shared" si="9"/>
        <v>79.659</v>
      </c>
      <c r="M18" s="23"/>
      <c r="N18" s="23">
        <f t="shared" si="9"/>
        <v>1080.159</v>
      </c>
      <c r="O18" s="23"/>
      <c r="P18" s="23">
        <f t="shared" si="9"/>
        <v>79.659</v>
      </c>
      <c r="Q18" s="23"/>
      <c r="R18" s="23">
        <f t="shared" si="9"/>
        <v>79.659</v>
      </c>
      <c r="S18" s="23"/>
      <c r="T18" s="23">
        <f t="shared" si="9"/>
        <v>79.659</v>
      </c>
      <c r="U18" s="23"/>
      <c r="V18" s="23">
        <f t="shared" si="9"/>
        <v>79.659</v>
      </c>
      <c r="W18" s="23"/>
      <c r="X18" s="23">
        <f t="shared" si="9"/>
        <v>79.659</v>
      </c>
      <c r="Y18" s="23"/>
      <c r="Z18" s="23">
        <f t="shared" si="9"/>
        <v>295.659</v>
      </c>
      <c r="AA18" s="23"/>
      <c r="AB18" s="23">
        <f t="shared" si="9"/>
        <v>79.659</v>
      </c>
      <c r="AC18" s="23"/>
      <c r="AD18" s="23">
        <f t="shared" si="9"/>
        <v>79.651</v>
      </c>
      <c r="AE18" s="23"/>
      <c r="AF18" s="49"/>
    </row>
    <row r="19" spans="1:32" s="13" customFormat="1" ht="130.5" customHeight="1">
      <c r="A19" s="21" t="s">
        <v>37</v>
      </c>
      <c r="B19" s="25">
        <f>H19+J19+L19+N19+P19+R19+T19+V19+X19+Z19+AB19+AD19</f>
        <v>18010.000000000004</v>
      </c>
      <c r="C19" s="23">
        <f t="shared" si="5"/>
        <v>872.797</v>
      </c>
      <c r="D19" s="23">
        <f t="shared" si="5"/>
        <v>312.66245</v>
      </c>
      <c r="E19" s="23">
        <f>I19+K19+M19+O19+Q19+S19+U19+W19+Y19+AA19+AC19+AE19</f>
        <v>312.66245</v>
      </c>
      <c r="F19" s="23">
        <f t="shared" si="6"/>
        <v>1.7360491393670179</v>
      </c>
      <c r="G19" s="23">
        <f>D19*100/C19</f>
        <v>35.82304361724433</v>
      </c>
      <c r="H19" s="23">
        <v>872.797</v>
      </c>
      <c r="I19" s="23">
        <v>312.66245</v>
      </c>
      <c r="J19" s="23">
        <v>1388.567</v>
      </c>
      <c r="K19" s="23"/>
      <c r="L19" s="23">
        <v>858.827</v>
      </c>
      <c r="M19" s="23"/>
      <c r="N19" s="23">
        <v>4758.72058</v>
      </c>
      <c r="O19" s="23"/>
      <c r="P19" s="23">
        <v>381.647</v>
      </c>
      <c r="Q19" s="23"/>
      <c r="R19" s="23">
        <v>801.647</v>
      </c>
      <c r="S19" s="23"/>
      <c r="T19" s="23">
        <v>4062.71994</v>
      </c>
      <c r="U19" s="23"/>
      <c r="V19" s="23">
        <v>315.647</v>
      </c>
      <c r="W19" s="23"/>
      <c r="X19" s="23">
        <v>728.147</v>
      </c>
      <c r="Y19" s="23"/>
      <c r="Z19" s="23">
        <v>1064.88556</v>
      </c>
      <c r="AA19" s="23"/>
      <c r="AB19" s="23">
        <v>315.647</v>
      </c>
      <c r="AC19" s="23"/>
      <c r="AD19" s="23">
        <v>2460.74792</v>
      </c>
      <c r="AE19" s="23"/>
      <c r="AF19" s="47" t="s">
        <v>52</v>
      </c>
    </row>
    <row r="20" spans="1:32" s="13" customFormat="1" ht="21.75" customHeight="1">
      <c r="A20" s="3" t="s">
        <v>23</v>
      </c>
      <c r="B20" s="25">
        <f>B19</f>
        <v>18010.000000000004</v>
      </c>
      <c r="C20" s="23">
        <f aca="true" t="shared" si="10" ref="C20:C27">H20</f>
        <v>872.797</v>
      </c>
      <c r="D20" s="23">
        <f aca="true" t="shared" si="11" ref="D20:D27">I20</f>
        <v>312.66245</v>
      </c>
      <c r="E20" s="23">
        <f>E19</f>
        <v>312.66245</v>
      </c>
      <c r="F20" s="23">
        <f aca="true" t="shared" si="12" ref="F20:F28">D20*100/B20</f>
        <v>1.7360491393670179</v>
      </c>
      <c r="G20" s="23">
        <f aca="true" t="shared" si="13" ref="G20:G28">D20*100/C20</f>
        <v>35.82304361724433</v>
      </c>
      <c r="H20" s="23">
        <f>H19</f>
        <v>872.797</v>
      </c>
      <c r="I20" s="23">
        <f>I19</f>
        <v>312.66245</v>
      </c>
      <c r="J20" s="23">
        <f aca="true" t="shared" si="14" ref="J20:AD21">J19</f>
        <v>1388.567</v>
      </c>
      <c r="K20" s="23"/>
      <c r="L20" s="23">
        <f t="shared" si="14"/>
        <v>858.827</v>
      </c>
      <c r="M20" s="23"/>
      <c r="N20" s="23">
        <f t="shared" si="14"/>
        <v>4758.72058</v>
      </c>
      <c r="O20" s="23"/>
      <c r="P20" s="23">
        <f t="shared" si="14"/>
        <v>381.647</v>
      </c>
      <c r="Q20" s="23"/>
      <c r="R20" s="23">
        <f t="shared" si="14"/>
        <v>801.647</v>
      </c>
      <c r="S20" s="23"/>
      <c r="T20" s="23">
        <f t="shared" si="14"/>
        <v>4062.71994</v>
      </c>
      <c r="U20" s="23"/>
      <c r="V20" s="23">
        <f t="shared" si="14"/>
        <v>315.647</v>
      </c>
      <c r="W20" s="23"/>
      <c r="X20" s="23">
        <f t="shared" si="14"/>
        <v>728.147</v>
      </c>
      <c r="Y20" s="23"/>
      <c r="Z20" s="23">
        <f t="shared" si="14"/>
        <v>1064.88556</v>
      </c>
      <c r="AA20" s="23"/>
      <c r="AB20" s="23">
        <f t="shared" si="14"/>
        <v>315.647</v>
      </c>
      <c r="AC20" s="23"/>
      <c r="AD20" s="23">
        <f t="shared" si="14"/>
        <v>2460.74792</v>
      </c>
      <c r="AE20" s="23"/>
      <c r="AF20" s="50"/>
    </row>
    <row r="21" spans="1:32" s="13" customFormat="1" ht="24" customHeight="1">
      <c r="A21" s="22" t="s">
        <v>18</v>
      </c>
      <c r="B21" s="25">
        <f>B20</f>
        <v>18010.000000000004</v>
      </c>
      <c r="C21" s="23">
        <f t="shared" si="10"/>
        <v>872.797</v>
      </c>
      <c r="D21" s="23">
        <f t="shared" si="11"/>
        <v>312.66245</v>
      </c>
      <c r="E21" s="23">
        <f>E19</f>
        <v>312.66245</v>
      </c>
      <c r="F21" s="23">
        <f t="shared" si="12"/>
        <v>1.7360491393670179</v>
      </c>
      <c r="G21" s="23">
        <f t="shared" si="13"/>
        <v>35.82304361724433</v>
      </c>
      <c r="H21" s="23">
        <f>H20</f>
        <v>872.797</v>
      </c>
      <c r="I21" s="23">
        <f>I20</f>
        <v>312.66245</v>
      </c>
      <c r="J21" s="23">
        <f t="shared" si="14"/>
        <v>1388.567</v>
      </c>
      <c r="K21" s="23"/>
      <c r="L21" s="23">
        <f t="shared" si="14"/>
        <v>858.827</v>
      </c>
      <c r="M21" s="23"/>
      <c r="N21" s="23">
        <f t="shared" si="14"/>
        <v>4758.72058</v>
      </c>
      <c r="O21" s="23"/>
      <c r="P21" s="23">
        <f t="shared" si="14"/>
        <v>381.647</v>
      </c>
      <c r="Q21" s="23"/>
      <c r="R21" s="23">
        <f t="shared" si="14"/>
        <v>801.647</v>
      </c>
      <c r="S21" s="23"/>
      <c r="T21" s="23">
        <f t="shared" si="14"/>
        <v>4062.71994</v>
      </c>
      <c r="U21" s="23"/>
      <c r="V21" s="23">
        <f t="shared" si="14"/>
        <v>315.647</v>
      </c>
      <c r="W21" s="23"/>
      <c r="X21" s="23">
        <f t="shared" si="14"/>
        <v>728.147</v>
      </c>
      <c r="Y21" s="23"/>
      <c r="Z21" s="23">
        <f t="shared" si="14"/>
        <v>1064.88556</v>
      </c>
      <c r="AA21" s="23"/>
      <c r="AB21" s="23">
        <f t="shared" si="14"/>
        <v>315.647</v>
      </c>
      <c r="AC21" s="23"/>
      <c r="AD21" s="23">
        <f t="shared" si="14"/>
        <v>2460.74792</v>
      </c>
      <c r="AE21" s="23"/>
      <c r="AF21" s="51"/>
    </row>
    <row r="22" spans="1:32" s="13" customFormat="1" ht="53.25" customHeight="1">
      <c r="A22" s="21" t="s">
        <v>38</v>
      </c>
      <c r="B22" s="25">
        <f>H22+J22+L22+N22+P22+R22+T22+V22+X22+Z22+AB22+AD22</f>
        <v>2830.2000000000003</v>
      </c>
      <c r="C22" s="23">
        <f t="shared" si="10"/>
        <v>136</v>
      </c>
      <c r="D22" s="23">
        <f t="shared" si="11"/>
        <v>34.37</v>
      </c>
      <c r="E22" s="23">
        <f>I22+K22+M22+O22+Q22+S22+U22+W22+Y22+AA22+AC22+AE22</f>
        <v>34.37</v>
      </c>
      <c r="F22" s="23">
        <f t="shared" si="12"/>
        <v>1.2144018090594302</v>
      </c>
      <c r="G22" s="23">
        <f t="shared" si="13"/>
        <v>25.27205882352941</v>
      </c>
      <c r="H22" s="23">
        <v>136</v>
      </c>
      <c r="I22" s="23">
        <v>34.37</v>
      </c>
      <c r="J22" s="23">
        <v>684.876</v>
      </c>
      <c r="K22" s="23"/>
      <c r="L22" s="23">
        <v>0</v>
      </c>
      <c r="M22" s="23"/>
      <c r="N22" s="23">
        <v>800.768</v>
      </c>
      <c r="O22" s="23"/>
      <c r="P22" s="23">
        <v>0</v>
      </c>
      <c r="Q22" s="23"/>
      <c r="R22" s="23">
        <v>0</v>
      </c>
      <c r="S22" s="23"/>
      <c r="T22" s="23">
        <v>632.656</v>
      </c>
      <c r="U22" s="23"/>
      <c r="V22" s="23">
        <v>0</v>
      </c>
      <c r="W22" s="23"/>
      <c r="X22" s="23">
        <v>0</v>
      </c>
      <c r="Y22" s="23"/>
      <c r="Z22" s="23">
        <v>575.9</v>
      </c>
      <c r="AA22" s="23"/>
      <c r="AB22" s="23">
        <v>0</v>
      </c>
      <c r="AC22" s="23"/>
      <c r="AD22" s="23">
        <v>0</v>
      </c>
      <c r="AE22" s="23"/>
      <c r="AF22" s="52" t="s">
        <v>50</v>
      </c>
    </row>
    <row r="23" spans="1:32" s="13" customFormat="1" ht="18.75">
      <c r="A23" s="3" t="s">
        <v>23</v>
      </c>
      <c r="B23" s="25">
        <f>B22</f>
        <v>2830.2000000000003</v>
      </c>
      <c r="C23" s="23">
        <f t="shared" si="10"/>
        <v>136</v>
      </c>
      <c r="D23" s="23">
        <f t="shared" si="11"/>
        <v>34.37</v>
      </c>
      <c r="E23" s="23">
        <f>E22</f>
        <v>34.37</v>
      </c>
      <c r="F23" s="23">
        <f t="shared" si="12"/>
        <v>1.2144018090594302</v>
      </c>
      <c r="G23" s="23">
        <f t="shared" si="13"/>
        <v>25.27205882352941</v>
      </c>
      <c r="H23" s="25">
        <f aca="true" t="shared" si="15" ref="H23:AD23">H22</f>
        <v>136</v>
      </c>
      <c r="I23" s="25">
        <f>I22</f>
        <v>34.37</v>
      </c>
      <c r="J23" s="25">
        <f t="shared" si="15"/>
        <v>684.876</v>
      </c>
      <c r="K23" s="25"/>
      <c r="L23" s="25">
        <f t="shared" si="15"/>
        <v>0</v>
      </c>
      <c r="M23" s="25"/>
      <c r="N23" s="25">
        <f t="shared" si="15"/>
        <v>800.768</v>
      </c>
      <c r="O23" s="25"/>
      <c r="P23" s="25">
        <f t="shared" si="15"/>
        <v>0</v>
      </c>
      <c r="Q23" s="25"/>
      <c r="R23" s="25">
        <f t="shared" si="15"/>
        <v>0</v>
      </c>
      <c r="S23" s="25"/>
      <c r="T23" s="25">
        <f t="shared" si="15"/>
        <v>632.656</v>
      </c>
      <c r="U23" s="25"/>
      <c r="V23" s="25">
        <f t="shared" si="15"/>
        <v>0</v>
      </c>
      <c r="W23" s="25"/>
      <c r="X23" s="25">
        <f t="shared" si="15"/>
        <v>0</v>
      </c>
      <c r="Y23" s="25"/>
      <c r="Z23" s="25">
        <f t="shared" si="15"/>
        <v>575.9</v>
      </c>
      <c r="AA23" s="25"/>
      <c r="AB23" s="25">
        <f t="shared" si="15"/>
        <v>0</v>
      </c>
      <c r="AC23" s="25"/>
      <c r="AD23" s="25">
        <f t="shared" si="15"/>
        <v>0</v>
      </c>
      <c r="AE23" s="23"/>
      <c r="AF23" s="50"/>
    </row>
    <row r="24" spans="1:32" s="13" customFormat="1" ht="18.75">
      <c r="A24" s="22" t="s">
        <v>18</v>
      </c>
      <c r="B24" s="25">
        <f>B23</f>
        <v>2830.2000000000003</v>
      </c>
      <c r="C24" s="23">
        <f t="shared" si="10"/>
        <v>136</v>
      </c>
      <c r="D24" s="23">
        <f t="shared" si="11"/>
        <v>34.37</v>
      </c>
      <c r="E24" s="23">
        <f>E22</f>
        <v>34.37</v>
      </c>
      <c r="F24" s="23">
        <f t="shared" si="12"/>
        <v>1.2144018090594302</v>
      </c>
      <c r="G24" s="23">
        <f t="shared" si="13"/>
        <v>25.27205882352941</v>
      </c>
      <c r="H24" s="23">
        <f>H23</f>
        <v>136</v>
      </c>
      <c r="I24" s="23">
        <f>I23</f>
        <v>34.37</v>
      </c>
      <c r="J24" s="23">
        <f>J23</f>
        <v>684.876</v>
      </c>
      <c r="K24" s="23"/>
      <c r="L24" s="23">
        <f>L23</f>
        <v>0</v>
      </c>
      <c r="M24" s="23"/>
      <c r="N24" s="23">
        <f>N23</f>
        <v>800.768</v>
      </c>
      <c r="O24" s="23"/>
      <c r="P24" s="23">
        <f>P23</f>
        <v>0</v>
      </c>
      <c r="Q24" s="23"/>
      <c r="R24" s="23">
        <f>R23</f>
        <v>0</v>
      </c>
      <c r="S24" s="23"/>
      <c r="T24" s="23">
        <f>T23</f>
        <v>632.656</v>
      </c>
      <c r="U24" s="23"/>
      <c r="V24" s="23">
        <f>V23</f>
        <v>0</v>
      </c>
      <c r="W24" s="23"/>
      <c r="X24" s="23">
        <f>X23</f>
        <v>0</v>
      </c>
      <c r="Y24" s="23"/>
      <c r="Z24" s="23">
        <f>Z23</f>
        <v>575.9</v>
      </c>
      <c r="AA24" s="23"/>
      <c r="AB24" s="23">
        <f>AB23</f>
        <v>0</v>
      </c>
      <c r="AC24" s="23"/>
      <c r="AD24" s="23">
        <f>AD23</f>
        <v>0</v>
      </c>
      <c r="AE24" s="23"/>
      <c r="AF24" s="51"/>
    </row>
    <row r="25" spans="1:32" s="13" customFormat="1" ht="159.75" customHeight="1">
      <c r="A25" s="21" t="s">
        <v>39</v>
      </c>
      <c r="B25" s="25">
        <f>H25+J25+L25+N25+P25+R25+T25+V25+X25+Z25+AB25+AD25</f>
        <v>79883.29999999999</v>
      </c>
      <c r="C25" s="23">
        <f t="shared" si="10"/>
        <v>19091.564</v>
      </c>
      <c r="D25" s="23">
        <f t="shared" si="11"/>
        <v>14223.35604</v>
      </c>
      <c r="E25" s="23">
        <f>I25+K25+M25+O25+Q25+S25+U25+W25+Y25+AA25+AC25+AE25</f>
        <v>14223.35604</v>
      </c>
      <c r="F25" s="23">
        <f t="shared" si="12"/>
        <v>17.805168339314978</v>
      </c>
      <c r="G25" s="23">
        <f t="shared" si="13"/>
        <v>74.50073781278475</v>
      </c>
      <c r="H25" s="23">
        <v>19091.564</v>
      </c>
      <c r="I25" s="23">
        <v>14223.35604</v>
      </c>
      <c r="J25" s="23">
        <v>9319.14</v>
      </c>
      <c r="K25" s="23"/>
      <c r="L25" s="23">
        <v>3800.224</v>
      </c>
      <c r="M25" s="23"/>
      <c r="N25" s="23">
        <v>7287.394</v>
      </c>
      <c r="O25" s="23"/>
      <c r="P25" s="23">
        <v>6410.331</v>
      </c>
      <c r="Q25" s="23"/>
      <c r="R25" s="23">
        <v>4244.24</v>
      </c>
      <c r="S25" s="23"/>
      <c r="T25" s="23">
        <v>8358.88</v>
      </c>
      <c r="U25" s="23"/>
      <c r="V25" s="26">
        <v>3807.496</v>
      </c>
      <c r="W25" s="23"/>
      <c r="X25" s="23">
        <v>2403.614</v>
      </c>
      <c r="Y25" s="23"/>
      <c r="Z25" s="23">
        <v>5970.162</v>
      </c>
      <c r="AA25" s="23"/>
      <c r="AB25" s="23">
        <v>3191.802</v>
      </c>
      <c r="AC25" s="23"/>
      <c r="AD25" s="23">
        <v>5998.453</v>
      </c>
      <c r="AE25" s="23"/>
      <c r="AF25" s="52" t="s">
        <v>54</v>
      </c>
    </row>
    <row r="26" spans="1:32" s="13" customFormat="1" ht="18.75">
      <c r="A26" s="3" t="s">
        <v>23</v>
      </c>
      <c r="B26" s="25">
        <f>B25</f>
        <v>79883.29999999999</v>
      </c>
      <c r="C26" s="23">
        <f t="shared" si="10"/>
        <v>19091.564</v>
      </c>
      <c r="D26" s="23">
        <f t="shared" si="11"/>
        <v>14223.35604</v>
      </c>
      <c r="E26" s="23">
        <f>E25</f>
        <v>14223.35604</v>
      </c>
      <c r="F26" s="23">
        <f t="shared" si="12"/>
        <v>17.805168339314978</v>
      </c>
      <c r="G26" s="23">
        <f t="shared" si="13"/>
        <v>74.50073781278475</v>
      </c>
      <c r="H26" s="23">
        <f>H25</f>
        <v>19091.564</v>
      </c>
      <c r="I26" s="23">
        <f>I25</f>
        <v>14223.35604</v>
      </c>
      <c r="J26" s="23">
        <f aca="true" t="shared" si="16" ref="J26:AD26">J25</f>
        <v>9319.14</v>
      </c>
      <c r="K26" s="23"/>
      <c r="L26" s="23">
        <f t="shared" si="16"/>
        <v>3800.224</v>
      </c>
      <c r="M26" s="23"/>
      <c r="N26" s="23">
        <f t="shared" si="16"/>
        <v>7287.394</v>
      </c>
      <c r="O26" s="23"/>
      <c r="P26" s="23">
        <f t="shared" si="16"/>
        <v>6410.331</v>
      </c>
      <c r="Q26" s="23"/>
      <c r="R26" s="23">
        <f t="shared" si="16"/>
        <v>4244.24</v>
      </c>
      <c r="S26" s="23"/>
      <c r="T26" s="23">
        <f t="shared" si="16"/>
        <v>8358.88</v>
      </c>
      <c r="U26" s="23"/>
      <c r="V26" s="23">
        <f t="shared" si="16"/>
        <v>3807.496</v>
      </c>
      <c r="W26" s="23"/>
      <c r="X26" s="23">
        <f t="shared" si="16"/>
        <v>2403.614</v>
      </c>
      <c r="Y26" s="23"/>
      <c r="Z26" s="23">
        <f t="shared" si="16"/>
        <v>5970.162</v>
      </c>
      <c r="AA26" s="23"/>
      <c r="AB26" s="23">
        <f t="shared" si="16"/>
        <v>3191.802</v>
      </c>
      <c r="AC26" s="23"/>
      <c r="AD26" s="23">
        <f t="shared" si="16"/>
        <v>5998.453</v>
      </c>
      <c r="AE26" s="23"/>
      <c r="AF26" s="50"/>
    </row>
    <row r="27" spans="1:32" s="13" customFormat="1" ht="21.75" customHeight="1">
      <c r="A27" s="2" t="s">
        <v>18</v>
      </c>
      <c r="B27" s="25">
        <f>B25</f>
        <v>79883.29999999999</v>
      </c>
      <c r="C27" s="23">
        <f t="shared" si="10"/>
        <v>19091.564</v>
      </c>
      <c r="D27" s="23">
        <f t="shared" si="11"/>
        <v>14223.35604</v>
      </c>
      <c r="E27" s="23">
        <f>E25</f>
        <v>14223.35604</v>
      </c>
      <c r="F27" s="23">
        <f t="shared" si="12"/>
        <v>17.805168339314978</v>
      </c>
      <c r="G27" s="23">
        <f t="shared" si="13"/>
        <v>74.50073781278475</v>
      </c>
      <c r="H27" s="25">
        <f aca="true" t="shared" si="17" ref="H27:AD27">H25</f>
        <v>19091.564</v>
      </c>
      <c r="I27" s="25">
        <f>I26</f>
        <v>14223.35604</v>
      </c>
      <c r="J27" s="25">
        <f t="shared" si="17"/>
        <v>9319.14</v>
      </c>
      <c r="K27" s="25"/>
      <c r="L27" s="25">
        <f t="shared" si="17"/>
        <v>3800.224</v>
      </c>
      <c r="M27" s="25"/>
      <c r="N27" s="25">
        <f t="shared" si="17"/>
        <v>7287.394</v>
      </c>
      <c r="O27" s="25"/>
      <c r="P27" s="25">
        <f t="shared" si="17"/>
        <v>6410.331</v>
      </c>
      <c r="Q27" s="25"/>
      <c r="R27" s="25">
        <f t="shared" si="17"/>
        <v>4244.24</v>
      </c>
      <c r="S27" s="25"/>
      <c r="T27" s="25">
        <f t="shared" si="17"/>
        <v>8358.88</v>
      </c>
      <c r="U27" s="25"/>
      <c r="V27" s="25">
        <f t="shared" si="17"/>
        <v>3807.496</v>
      </c>
      <c r="W27" s="25"/>
      <c r="X27" s="25">
        <f t="shared" si="17"/>
        <v>2403.614</v>
      </c>
      <c r="Y27" s="25"/>
      <c r="Z27" s="25">
        <f t="shared" si="17"/>
        <v>5970.162</v>
      </c>
      <c r="AA27" s="25"/>
      <c r="AB27" s="25">
        <f t="shared" si="17"/>
        <v>3191.802</v>
      </c>
      <c r="AC27" s="25"/>
      <c r="AD27" s="25">
        <f t="shared" si="17"/>
        <v>5998.453</v>
      </c>
      <c r="AE27" s="23"/>
      <c r="AF27" s="51"/>
    </row>
    <row r="28" spans="1:33" s="13" customFormat="1" ht="33.75" customHeight="1">
      <c r="A28" s="33" t="s">
        <v>24</v>
      </c>
      <c r="B28" s="27">
        <f>B9+B5</f>
        <v>104310.29999999999</v>
      </c>
      <c r="C28" s="27">
        <f>C9+C5</f>
        <v>20180.019999999997</v>
      </c>
      <c r="D28" s="27">
        <f>D9+D5</f>
        <v>14570.388490000001</v>
      </c>
      <c r="E28" s="37">
        <f>E9+E5</f>
        <v>14570.388490000001</v>
      </c>
      <c r="F28" s="29">
        <f t="shared" si="12"/>
        <v>13.96831232390282</v>
      </c>
      <c r="G28" s="29">
        <f t="shared" si="13"/>
        <v>72.20205178191104</v>
      </c>
      <c r="H28" s="37">
        <f aca="true" t="shared" si="18" ref="H28:AE28">H9+H5</f>
        <v>20180.019999999997</v>
      </c>
      <c r="I28" s="37">
        <f t="shared" si="18"/>
        <v>14570.388490000001</v>
      </c>
      <c r="J28" s="37">
        <f t="shared" si="18"/>
        <v>11472.241999999998</v>
      </c>
      <c r="K28" s="37">
        <f t="shared" si="18"/>
        <v>0</v>
      </c>
      <c r="L28" s="37">
        <f t="shared" si="18"/>
        <v>4738.71</v>
      </c>
      <c r="M28" s="37">
        <f t="shared" si="18"/>
        <v>0</v>
      </c>
      <c r="N28" s="37">
        <f t="shared" si="18"/>
        <v>13927.041580000001</v>
      </c>
      <c r="O28" s="37">
        <f t="shared" si="18"/>
        <v>0</v>
      </c>
      <c r="P28" s="37">
        <f t="shared" si="18"/>
        <v>7409.337</v>
      </c>
      <c r="Q28" s="37">
        <f t="shared" si="18"/>
        <v>0</v>
      </c>
      <c r="R28" s="37">
        <f t="shared" si="18"/>
        <v>5125.546</v>
      </c>
      <c r="S28" s="37">
        <f t="shared" si="18"/>
        <v>0</v>
      </c>
      <c r="T28" s="37">
        <f t="shared" si="18"/>
        <v>13133.914939999999</v>
      </c>
      <c r="U28" s="37">
        <f t="shared" si="18"/>
        <v>0</v>
      </c>
      <c r="V28" s="37">
        <f t="shared" si="18"/>
        <v>4202.802</v>
      </c>
      <c r="W28" s="37">
        <f t="shared" si="18"/>
        <v>0</v>
      </c>
      <c r="X28" s="37">
        <f t="shared" si="18"/>
        <v>3311.42</v>
      </c>
      <c r="Y28" s="37">
        <f t="shared" si="18"/>
        <v>0</v>
      </c>
      <c r="Z28" s="37">
        <f t="shared" si="18"/>
        <v>8206.60656</v>
      </c>
      <c r="AA28" s="37">
        <f t="shared" si="18"/>
        <v>0</v>
      </c>
      <c r="AB28" s="37">
        <f t="shared" si="18"/>
        <v>4063.808</v>
      </c>
      <c r="AC28" s="37">
        <f t="shared" si="18"/>
        <v>0</v>
      </c>
      <c r="AD28" s="37">
        <f t="shared" si="18"/>
        <v>8538.851920000001</v>
      </c>
      <c r="AE28" s="37">
        <f t="shared" si="18"/>
        <v>0</v>
      </c>
      <c r="AF28" s="27"/>
      <c r="AG28" s="35">
        <f>AD28+AB28+Z28+X28+V28+T28+R28+P28+N28+L28+J28+H28</f>
        <v>104310.30000000002</v>
      </c>
    </row>
    <row r="29" spans="1:32" s="13" customFormat="1" ht="18.75">
      <c r="A29" s="4"/>
      <c r="B29" s="14"/>
      <c r="C29" s="5"/>
      <c r="D29" s="5"/>
      <c r="E29" s="5"/>
      <c r="F29" s="5"/>
      <c r="G29" s="5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4"/>
    </row>
    <row r="30" spans="1:32" s="13" customFormat="1" ht="18.75" customHeight="1">
      <c r="A30" s="4"/>
      <c r="B30" s="44" t="s">
        <v>49</v>
      </c>
      <c r="C30" s="44"/>
      <c r="D30" s="44"/>
      <c r="E30" s="44"/>
      <c r="F30" s="44"/>
      <c r="G30" s="44"/>
      <c r="H30" s="44"/>
      <c r="I30" s="44"/>
      <c r="J30" s="5"/>
      <c r="K30" s="5"/>
      <c r="L30" s="5"/>
      <c r="M30" s="5"/>
      <c r="N30" s="5"/>
      <c r="O30" s="5"/>
      <c r="P30" s="5"/>
      <c r="Q30" s="6"/>
      <c r="R30" s="5"/>
      <c r="S30" s="5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5"/>
    </row>
    <row r="31" spans="1:32" s="13" customFormat="1" ht="15.75">
      <c r="A31" s="4"/>
      <c r="B31" s="4"/>
      <c r="C31" s="4"/>
      <c r="D31" s="4"/>
      <c r="E31" s="4"/>
      <c r="F31" s="4"/>
      <c r="G31" s="4"/>
      <c r="H31" s="5"/>
      <c r="I31" s="5"/>
      <c r="J31" s="5"/>
      <c r="K31" s="5"/>
      <c r="L31" s="5"/>
      <c r="M31" s="5"/>
      <c r="N31" s="5"/>
      <c r="O31" s="5"/>
      <c r="P31" s="5"/>
      <c r="Q31" s="6"/>
      <c r="R31" s="5"/>
      <c r="S31" s="5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5"/>
    </row>
    <row r="32" spans="2:32" ht="18.75" customHeight="1">
      <c r="B32" s="44" t="s">
        <v>40</v>
      </c>
      <c r="C32" s="44"/>
      <c r="D32" s="44"/>
      <c r="E32" s="44"/>
      <c r="F32" s="44"/>
      <c r="G32" s="44"/>
      <c r="H32" s="44"/>
      <c r="I32" s="44"/>
      <c r="J32" s="5"/>
      <c r="K32" s="5"/>
      <c r="L32" s="5"/>
      <c r="M32" s="5"/>
      <c r="N32" s="5"/>
      <c r="O32" s="5"/>
      <c r="P32" s="5"/>
      <c r="Q32" s="6"/>
      <c r="R32" s="5"/>
      <c r="S32" s="5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5"/>
    </row>
    <row r="33" spans="1:32" s="13" customFormat="1" ht="18.75">
      <c r="A33" s="4"/>
      <c r="B33" s="59">
        <v>42405</v>
      </c>
      <c r="C33" s="44"/>
      <c r="D33" s="44"/>
      <c r="E33" s="44"/>
      <c r="F33" s="44"/>
      <c r="G33" s="4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4"/>
    </row>
    <row r="34" spans="1:32" s="13" customFormat="1" ht="15.75">
      <c r="A34" s="4"/>
      <c r="B34" s="4"/>
      <c r="C34" s="4"/>
      <c r="D34" s="4"/>
      <c r="E34" s="4"/>
      <c r="F34" s="4"/>
      <c r="G34" s="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4"/>
    </row>
    <row r="35" spans="1:32" s="13" customFormat="1" ht="18.75">
      <c r="A35" s="4"/>
      <c r="B35" s="44"/>
      <c r="C35" s="44"/>
      <c r="D35" s="44"/>
      <c r="E35" s="44"/>
      <c r="F35" s="44"/>
      <c r="G35" s="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4"/>
    </row>
    <row r="36" spans="1:32" s="13" customFormat="1" ht="15.75">
      <c r="A36" s="4"/>
      <c r="B36" s="4"/>
      <c r="C36" s="5"/>
      <c r="D36" s="5"/>
      <c r="E36" s="5"/>
      <c r="F36" s="5"/>
      <c r="G36" s="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4"/>
    </row>
    <row r="37" ht="35.25" customHeight="1"/>
    <row r="38" spans="33:44" ht="35.25" customHeight="1"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4"/>
    </row>
    <row r="39" spans="33:44" ht="19.5" customHeight="1"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4"/>
    </row>
    <row r="40" spans="33:44" ht="48.75" customHeight="1"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4"/>
    </row>
    <row r="41" ht="19.5" customHeight="1"/>
    <row r="42" ht="48.75" customHeight="1"/>
  </sheetData>
  <sheetProtection/>
  <mergeCells count="30">
    <mergeCell ref="B33:G33"/>
    <mergeCell ref="B35:F35"/>
    <mergeCell ref="Z2:AA2"/>
    <mergeCell ref="AB2:AC2"/>
    <mergeCell ref="AD2:AE2"/>
    <mergeCell ref="AF2:AF3"/>
    <mergeCell ref="B32:I32"/>
    <mergeCell ref="N2:O2"/>
    <mergeCell ref="P2:Q2"/>
    <mergeCell ref="AF25:AF27"/>
    <mergeCell ref="V2:W2"/>
    <mergeCell ref="X2:Y2"/>
    <mergeCell ref="A1:S1"/>
    <mergeCell ref="A2:A3"/>
    <mergeCell ref="B2:B3"/>
    <mergeCell ref="C2:C3"/>
    <mergeCell ref="D2:D3"/>
    <mergeCell ref="E2:E3"/>
    <mergeCell ref="F2:G2"/>
    <mergeCell ref="H2:I2"/>
    <mergeCell ref="J2:K2"/>
    <mergeCell ref="L2:M2"/>
    <mergeCell ref="R2:S2"/>
    <mergeCell ref="T2:U2"/>
    <mergeCell ref="B30:I30"/>
    <mergeCell ref="AF5:AF8"/>
    <mergeCell ref="AF13:AF15"/>
    <mergeCell ref="AF16:AF18"/>
    <mergeCell ref="AF19:AF21"/>
    <mergeCell ref="AF22:AF24"/>
  </mergeCells>
  <printOptions horizontalCentered="1"/>
  <pageMargins left="0" right="0" top="0.3937007874015748" bottom="0.3937007874015748" header="0" footer="0"/>
  <pageSetup fitToHeight="0" horizontalDpi="600" verticalDpi="600" orientation="landscape" paperSize="8" scale="55" r:id="rId1"/>
  <colBreaks count="1" manualBreakCount="1">
    <brk id="21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R42"/>
  <sheetViews>
    <sheetView showGridLines="0" view="pageBreakPreview" zoomScale="55" zoomScaleNormal="70" zoomScaleSheetLayoutView="55" zoomScalePageLayoutView="0" workbookViewId="0" topLeftCell="A1">
      <selection activeCell="B35" sqref="B35:G35"/>
    </sheetView>
  </sheetViews>
  <sheetFormatPr defaultColWidth="9.140625" defaultRowHeight="12.75"/>
  <cols>
    <col min="1" max="1" width="45.421875" style="4" customWidth="1"/>
    <col min="2" max="2" width="15.140625" style="4" customWidth="1"/>
    <col min="3" max="3" width="13.8515625" style="5" customWidth="1"/>
    <col min="4" max="4" width="17.140625" style="5" customWidth="1"/>
    <col min="5" max="5" width="15.140625" style="5" customWidth="1"/>
    <col min="6" max="7" width="13.421875" style="5" customWidth="1"/>
    <col min="8" max="19" width="16.140625" style="1" customWidth="1"/>
    <col min="20" max="31" width="16.140625" style="5" customWidth="1"/>
    <col min="32" max="32" width="22.7109375" style="4" customWidth="1"/>
    <col min="33" max="16384" width="9.140625" style="1" customWidth="1"/>
  </cols>
  <sheetData>
    <row r="1" spans="1:32" ht="36.75" customHeight="1">
      <c r="A1" s="53" t="s">
        <v>42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AF1" s="7"/>
    </row>
    <row r="2" spans="1:32" s="8" customFormat="1" ht="18.75" customHeight="1">
      <c r="A2" s="55" t="s">
        <v>27</v>
      </c>
      <c r="B2" s="56" t="s">
        <v>28</v>
      </c>
      <c r="C2" s="56" t="s">
        <v>43</v>
      </c>
      <c r="D2" s="56" t="s">
        <v>29</v>
      </c>
      <c r="E2" s="56" t="s">
        <v>30</v>
      </c>
      <c r="F2" s="43" t="s">
        <v>13</v>
      </c>
      <c r="G2" s="43"/>
      <c r="H2" s="43" t="s">
        <v>0</v>
      </c>
      <c r="I2" s="43"/>
      <c r="J2" s="43" t="s">
        <v>1</v>
      </c>
      <c r="K2" s="43"/>
      <c r="L2" s="43" t="s">
        <v>2</v>
      </c>
      <c r="M2" s="43"/>
      <c r="N2" s="43" t="s">
        <v>3</v>
      </c>
      <c r="O2" s="43"/>
      <c r="P2" s="43" t="s">
        <v>4</v>
      </c>
      <c r="Q2" s="43"/>
      <c r="R2" s="43" t="s">
        <v>5</v>
      </c>
      <c r="S2" s="43"/>
      <c r="T2" s="43" t="s">
        <v>6</v>
      </c>
      <c r="U2" s="43"/>
      <c r="V2" s="43" t="s">
        <v>7</v>
      </c>
      <c r="W2" s="43"/>
      <c r="X2" s="43" t="s">
        <v>8</v>
      </c>
      <c r="Y2" s="43"/>
      <c r="Z2" s="43" t="s">
        <v>9</v>
      </c>
      <c r="AA2" s="43"/>
      <c r="AB2" s="43" t="s">
        <v>10</v>
      </c>
      <c r="AC2" s="43"/>
      <c r="AD2" s="43" t="s">
        <v>11</v>
      </c>
      <c r="AE2" s="43"/>
      <c r="AF2" s="55" t="s">
        <v>17</v>
      </c>
    </row>
    <row r="3" spans="1:32" s="9" customFormat="1" ht="93" customHeight="1">
      <c r="A3" s="55"/>
      <c r="B3" s="57"/>
      <c r="C3" s="57"/>
      <c r="D3" s="58"/>
      <c r="E3" s="57"/>
      <c r="F3" s="30" t="s">
        <v>15</v>
      </c>
      <c r="G3" s="30" t="s">
        <v>14</v>
      </c>
      <c r="H3" s="31" t="s">
        <v>12</v>
      </c>
      <c r="I3" s="31" t="s">
        <v>16</v>
      </c>
      <c r="J3" s="31" t="s">
        <v>12</v>
      </c>
      <c r="K3" s="31" t="s">
        <v>16</v>
      </c>
      <c r="L3" s="31" t="s">
        <v>12</v>
      </c>
      <c r="M3" s="31" t="s">
        <v>16</v>
      </c>
      <c r="N3" s="31" t="s">
        <v>12</v>
      </c>
      <c r="O3" s="31" t="s">
        <v>16</v>
      </c>
      <c r="P3" s="31" t="s">
        <v>12</v>
      </c>
      <c r="Q3" s="31" t="s">
        <v>16</v>
      </c>
      <c r="R3" s="31" t="s">
        <v>12</v>
      </c>
      <c r="S3" s="31" t="s">
        <v>16</v>
      </c>
      <c r="T3" s="31" t="s">
        <v>12</v>
      </c>
      <c r="U3" s="31" t="s">
        <v>16</v>
      </c>
      <c r="V3" s="31" t="s">
        <v>12</v>
      </c>
      <c r="W3" s="31" t="s">
        <v>16</v>
      </c>
      <c r="X3" s="31" t="s">
        <v>12</v>
      </c>
      <c r="Y3" s="31" t="s">
        <v>16</v>
      </c>
      <c r="Z3" s="31" t="s">
        <v>12</v>
      </c>
      <c r="AA3" s="31" t="s">
        <v>16</v>
      </c>
      <c r="AB3" s="31" t="s">
        <v>12</v>
      </c>
      <c r="AC3" s="31" t="s">
        <v>16</v>
      </c>
      <c r="AD3" s="31" t="s">
        <v>12</v>
      </c>
      <c r="AE3" s="31" t="s">
        <v>16</v>
      </c>
      <c r="AF3" s="55"/>
    </row>
    <row r="4" spans="1:32" s="10" customFormat="1" ht="24.75" customHeight="1">
      <c r="A4" s="32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  <c r="I4" s="32">
        <v>9</v>
      </c>
      <c r="J4" s="32">
        <v>10</v>
      </c>
      <c r="K4" s="32">
        <v>11</v>
      </c>
      <c r="L4" s="32">
        <v>12</v>
      </c>
      <c r="M4" s="32">
        <v>13</v>
      </c>
      <c r="N4" s="32">
        <v>14</v>
      </c>
      <c r="O4" s="32">
        <v>15</v>
      </c>
      <c r="P4" s="32">
        <v>16</v>
      </c>
      <c r="Q4" s="32">
        <v>17</v>
      </c>
      <c r="R4" s="32">
        <v>18</v>
      </c>
      <c r="S4" s="32">
        <v>19</v>
      </c>
      <c r="T4" s="32">
        <v>20</v>
      </c>
      <c r="U4" s="32">
        <v>21</v>
      </c>
      <c r="V4" s="32">
        <v>22</v>
      </c>
      <c r="W4" s="32">
        <v>23</v>
      </c>
      <c r="X4" s="32">
        <v>24</v>
      </c>
      <c r="Y4" s="32">
        <v>25</v>
      </c>
      <c r="Z4" s="32">
        <v>26</v>
      </c>
      <c r="AA4" s="32">
        <v>27</v>
      </c>
      <c r="AB4" s="32">
        <v>28</v>
      </c>
      <c r="AC4" s="32">
        <v>29</v>
      </c>
      <c r="AD4" s="32">
        <v>30</v>
      </c>
      <c r="AE4" s="32">
        <v>31</v>
      </c>
      <c r="AF4" s="32">
        <v>31</v>
      </c>
    </row>
    <row r="5" spans="1:32" s="12" customFormat="1" ht="18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1"/>
      <c r="Y5" s="11"/>
      <c r="Z5" s="11"/>
      <c r="AA5" s="11"/>
      <c r="AB5" s="11"/>
      <c r="AC5" s="11"/>
      <c r="AD5" s="11"/>
      <c r="AE5" s="11"/>
      <c r="AF5" s="11"/>
    </row>
    <row r="6" spans="1:32" s="13" customFormat="1" ht="120" customHeight="1">
      <c r="A6" s="17" t="s">
        <v>31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s="13" customFormat="1" ht="112.5">
      <c r="A7" s="18" t="s">
        <v>32</v>
      </c>
      <c r="B7" s="25">
        <f>H7+J7+L7+N7+P7+R7+T7+V7+X7+Z7+AB7+AD7</f>
        <v>1139</v>
      </c>
      <c r="C7" s="24"/>
      <c r="D7" s="24"/>
      <c r="E7" s="23"/>
      <c r="F7" s="23"/>
      <c r="G7" s="23"/>
      <c r="H7" s="23">
        <v>0</v>
      </c>
      <c r="I7" s="23"/>
      <c r="J7" s="23">
        <v>0</v>
      </c>
      <c r="K7" s="23"/>
      <c r="L7" s="23">
        <v>0</v>
      </c>
      <c r="M7" s="23"/>
      <c r="N7" s="23">
        <v>0</v>
      </c>
      <c r="O7" s="23"/>
      <c r="P7" s="23">
        <v>400</v>
      </c>
      <c r="Q7" s="23"/>
      <c r="R7" s="23">
        <v>0</v>
      </c>
      <c r="S7" s="23"/>
      <c r="T7" s="23">
        <v>0</v>
      </c>
      <c r="U7" s="23"/>
      <c r="V7" s="23">
        <v>0</v>
      </c>
      <c r="W7" s="23"/>
      <c r="X7" s="23">
        <v>100</v>
      </c>
      <c r="Y7" s="23"/>
      <c r="Z7" s="23">
        <v>300</v>
      </c>
      <c r="AA7" s="23"/>
      <c r="AB7" s="23">
        <v>339</v>
      </c>
      <c r="AC7" s="23"/>
      <c r="AD7" s="23">
        <v>0</v>
      </c>
      <c r="AE7" s="23"/>
      <c r="AF7" s="25"/>
    </row>
    <row r="8" spans="1:32" s="13" customFormat="1" ht="18.75">
      <c r="A8" s="3" t="s">
        <v>23</v>
      </c>
      <c r="B8" s="25">
        <f>B7</f>
        <v>1139</v>
      </c>
      <c r="C8" s="24"/>
      <c r="D8" s="24"/>
      <c r="E8" s="23"/>
      <c r="F8" s="23"/>
      <c r="G8" s="23"/>
      <c r="H8" s="23">
        <f>H7</f>
        <v>0</v>
      </c>
      <c r="I8" s="23"/>
      <c r="J8" s="23">
        <f>J7</f>
        <v>0</v>
      </c>
      <c r="K8" s="23"/>
      <c r="L8" s="23">
        <f>L7</f>
        <v>0</v>
      </c>
      <c r="M8" s="23"/>
      <c r="N8" s="23">
        <f>N7</f>
        <v>0</v>
      </c>
      <c r="O8" s="23"/>
      <c r="P8" s="23">
        <f>P7</f>
        <v>400</v>
      </c>
      <c r="Q8" s="23"/>
      <c r="R8" s="23">
        <f>R7</f>
        <v>0</v>
      </c>
      <c r="S8" s="23"/>
      <c r="T8" s="23">
        <f>T7</f>
        <v>0</v>
      </c>
      <c r="U8" s="23"/>
      <c r="V8" s="23">
        <f>V7</f>
        <v>0</v>
      </c>
      <c r="W8" s="23"/>
      <c r="X8" s="23">
        <f>X7</f>
        <v>100</v>
      </c>
      <c r="Y8" s="23"/>
      <c r="Z8" s="23">
        <f>Z7</f>
        <v>300</v>
      </c>
      <c r="AA8" s="23"/>
      <c r="AB8" s="23">
        <f>AB7</f>
        <v>339</v>
      </c>
      <c r="AC8" s="23"/>
      <c r="AD8" s="23">
        <f>AD7</f>
        <v>0</v>
      </c>
      <c r="AE8" s="23"/>
      <c r="AF8" s="25"/>
    </row>
    <row r="9" spans="1:32" s="13" customFormat="1" ht="18.75">
      <c r="A9" s="2" t="s">
        <v>18</v>
      </c>
      <c r="B9" s="25">
        <f>B8</f>
        <v>1139</v>
      </c>
      <c r="C9" s="24"/>
      <c r="D9" s="24"/>
      <c r="E9" s="23"/>
      <c r="F9" s="23"/>
      <c r="G9" s="23"/>
      <c r="H9" s="23">
        <f>H8</f>
        <v>0</v>
      </c>
      <c r="I9" s="23"/>
      <c r="J9" s="23">
        <f>J8</f>
        <v>0</v>
      </c>
      <c r="K9" s="23"/>
      <c r="L9" s="23">
        <f>L8</f>
        <v>0</v>
      </c>
      <c r="M9" s="23"/>
      <c r="N9" s="23">
        <f>N8</f>
        <v>0</v>
      </c>
      <c r="O9" s="23"/>
      <c r="P9" s="23">
        <f>P8</f>
        <v>400</v>
      </c>
      <c r="Q9" s="23"/>
      <c r="R9" s="23">
        <f>R8</f>
        <v>0</v>
      </c>
      <c r="S9" s="23"/>
      <c r="T9" s="23">
        <f>T8</f>
        <v>0</v>
      </c>
      <c r="U9" s="23"/>
      <c r="V9" s="23">
        <f>V8</f>
        <v>0</v>
      </c>
      <c r="W9" s="23"/>
      <c r="X9" s="23">
        <f>X8</f>
        <v>100</v>
      </c>
      <c r="Y9" s="23"/>
      <c r="Z9" s="23">
        <f>Z8</f>
        <v>300</v>
      </c>
      <c r="AA9" s="23"/>
      <c r="AB9" s="23">
        <f>AB8</f>
        <v>339</v>
      </c>
      <c r="AC9" s="23"/>
      <c r="AD9" s="23">
        <f>AD8</f>
        <v>0</v>
      </c>
      <c r="AE9" s="23"/>
      <c r="AF9" s="25"/>
    </row>
    <row r="10" spans="1:32" s="13" customFormat="1" ht="112.5">
      <c r="A10" s="19" t="s">
        <v>33</v>
      </c>
      <c r="B10" s="25"/>
      <c r="C10" s="24"/>
      <c r="D10" s="24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5"/>
    </row>
    <row r="11" spans="1:32" s="13" customFormat="1" ht="75">
      <c r="A11" s="2" t="s">
        <v>34</v>
      </c>
      <c r="B11" s="25">
        <f>B14+B17+B20+B23</f>
        <v>23288.000000000004</v>
      </c>
      <c r="C11" s="25"/>
      <c r="D11" s="25"/>
      <c r="E11" s="25"/>
      <c r="F11" s="25"/>
      <c r="G11" s="25"/>
      <c r="H11" s="25">
        <f aca="true" t="shared" si="0" ref="H11:AD11">H14+H17+H20+H23</f>
        <v>1088.4560000000001</v>
      </c>
      <c r="I11" s="25"/>
      <c r="J11" s="25">
        <f t="shared" si="0"/>
        <v>2153.102</v>
      </c>
      <c r="K11" s="25"/>
      <c r="L11" s="25">
        <f t="shared" si="0"/>
        <v>938.486</v>
      </c>
      <c r="M11" s="25"/>
      <c r="N11" s="25">
        <f t="shared" si="0"/>
        <v>6639.647580000001</v>
      </c>
      <c r="O11" s="25"/>
      <c r="P11" s="25">
        <f t="shared" si="0"/>
        <v>599.006</v>
      </c>
      <c r="Q11" s="25"/>
      <c r="R11" s="25">
        <f t="shared" si="0"/>
        <v>881.306</v>
      </c>
      <c r="S11" s="25"/>
      <c r="T11" s="25">
        <f t="shared" si="0"/>
        <v>4775.03494</v>
      </c>
      <c r="U11" s="25"/>
      <c r="V11" s="25">
        <f t="shared" si="0"/>
        <v>395.306</v>
      </c>
      <c r="W11" s="25"/>
      <c r="X11" s="25">
        <f t="shared" si="0"/>
        <v>807.806</v>
      </c>
      <c r="Y11" s="25"/>
      <c r="Z11" s="25">
        <f t="shared" si="0"/>
        <v>1936.44456</v>
      </c>
      <c r="AA11" s="25"/>
      <c r="AB11" s="25">
        <f t="shared" si="0"/>
        <v>533.006</v>
      </c>
      <c r="AC11" s="25"/>
      <c r="AD11" s="25">
        <f t="shared" si="0"/>
        <v>2540.3989199999996</v>
      </c>
      <c r="AE11" s="23"/>
      <c r="AF11" s="25"/>
    </row>
    <row r="12" spans="1:32" s="13" customFormat="1" ht="18.75">
      <c r="A12" s="3" t="s">
        <v>23</v>
      </c>
      <c r="B12" s="25">
        <f>B11</f>
        <v>23288.000000000004</v>
      </c>
      <c r="C12" s="24"/>
      <c r="D12" s="24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5"/>
    </row>
    <row r="13" spans="1:32" s="13" customFormat="1" ht="18.75">
      <c r="A13" s="2" t="s">
        <v>18</v>
      </c>
      <c r="B13" s="25">
        <f>B12</f>
        <v>23288.000000000004</v>
      </c>
      <c r="C13" s="24"/>
      <c r="D13" s="24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5"/>
    </row>
    <row r="14" spans="1:32" s="13" customFormat="1" ht="75">
      <c r="A14" s="20" t="s">
        <v>35</v>
      </c>
      <c r="B14" s="25">
        <f>H14+J14+L14+N14+P14+R14+T14+V14+X14+Z14+AB14+AD14</f>
        <v>275.4</v>
      </c>
      <c r="C14" s="24"/>
      <c r="D14" s="24"/>
      <c r="E14" s="23"/>
      <c r="F14" s="23"/>
      <c r="G14" s="23"/>
      <c r="H14" s="23">
        <v>0</v>
      </c>
      <c r="I14" s="23"/>
      <c r="J14" s="23">
        <v>0</v>
      </c>
      <c r="K14" s="23"/>
      <c r="L14" s="23">
        <v>0</v>
      </c>
      <c r="M14" s="23"/>
      <c r="N14" s="23">
        <v>0</v>
      </c>
      <c r="O14" s="23"/>
      <c r="P14" s="23">
        <v>137.7</v>
      </c>
      <c r="Q14" s="23"/>
      <c r="R14" s="23">
        <v>0</v>
      </c>
      <c r="S14" s="23"/>
      <c r="T14" s="23">
        <v>0</v>
      </c>
      <c r="U14" s="23"/>
      <c r="V14" s="23">
        <v>0</v>
      </c>
      <c r="W14" s="23"/>
      <c r="X14" s="23">
        <v>0</v>
      </c>
      <c r="Y14" s="23"/>
      <c r="Z14" s="23">
        <v>0</v>
      </c>
      <c r="AA14" s="23"/>
      <c r="AB14" s="23">
        <v>137.7</v>
      </c>
      <c r="AC14" s="23"/>
      <c r="AD14" s="23">
        <v>0</v>
      </c>
      <c r="AE14" s="23"/>
      <c r="AF14" s="25"/>
    </row>
    <row r="15" spans="1:32" s="13" customFormat="1" ht="18.75">
      <c r="A15" s="3" t="s">
        <v>23</v>
      </c>
      <c r="B15" s="25">
        <f>B14</f>
        <v>275.4</v>
      </c>
      <c r="C15" s="24"/>
      <c r="D15" s="24"/>
      <c r="E15" s="23"/>
      <c r="F15" s="23"/>
      <c r="G15" s="23"/>
      <c r="H15" s="23">
        <f>H14</f>
        <v>0</v>
      </c>
      <c r="I15" s="23"/>
      <c r="J15" s="23">
        <f aca="true" t="shared" si="1" ref="J15:AD15">J14</f>
        <v>0</v>
      </c>
      <c r="K15" s="23"/>
      <c r="L15" s="23">
        <f t="shared" si="1"/>
        <v>0</v>
      </c>
      <c r="M15" s="23"/>
      <c r="N15" s="23">
        <f t="shared" si="1"/>
        <v>0</v>
      </c>
      <c r="O15" s="23"/>
      <c r="P15" s="23">
        <f t="shared" si="1"/>
        <v>137.7</v>
      </c>
      <c r="Q15" s="23"/>
      <c r="R15" s="23">
        <f t="shared" si="1"/>
        <v>0</v>
      </c>
      <c r="S15" s="23"/>
      <c r="T15" s="23">
        <f t="shared" si="1"/>
        <v>0</v>
      </c>
      <c r="U15" s="23"/>
      <c r="V15" s="23">
        <f t="shared" si="1"/>
        <v>0</v>
      </c>
      <c r="W15" s="23"/>
      <c r="X15" s="23">
        <f t="shared" si="1"/>
        <v>0</v>
      </c>
      <c r="Y15" s="23"/>
      <c r="Z15" s="23">
        <f t="shared" si="1"/>
        <v>0</v>
      </c>
      <c r="AA15" s="23"/>
      <c r="AB15" s="23">
        <f t="shared" si="1"/>
        <v>137.7</v>
      </c>
      <c r="AC15" s="23"/>
      <c r="AD15" s="23">
        <f t="shared" si="1"/>
        <v>0</v>
      </c>
      <c r="AE15" s="23"/>
      <c r="AF15" s="25"/>
    </row>
    <row r="16" spans="1:32" s="13" customFormat="1" ht="18.75">
      <c r="A16" s="2" t="s">
        <v>18</v>
      </c>
      <c r="B16" s="25">
        <f>B15</f>
        <v>275.4</v>
      </c>
      <c r="C16" s="24"/>
      <c r="D16" s="24"/>
      <c r="E16" s="23"/>
      <c r="F16" s="23"/>
      <c r="G16" s="23"/>
      <c r="H16" s="23">
        <f>H14</f>
        <v>0</v>
      </c>
      <c r="I16" s="23"/>
      <c r="J16" s="23">
        <f aca="true" t="shared" si="2" ref="J16:AD16">J14</f>
        <v>0</v>
      </c>
      <c r="K16" s="23"/>
      <c r="L16" s="23">
        <f t="shared" si="2"/>
        <v>0</v>
      </c>
      <c r="M16" s="23"/>
      <c r="N16" s="23">
        <f t="shared" si="2"/>
        <v>0</v>
      </c>
      <c r="O16" s="23"/>
      <c r="P16" s="23">
        <f t="shared" si="2"/>
        <v>137.7</v>
      </c>
      <c r="Q16" s="23"/>
      <c r="R16" s="23">
        <f t="shared" si="2"/>
        <v>0</v>
      </c>
      <c r="S16" s="23"/>
      <c r="T16" s="23">
        <f t="shared" si="2"/>
        <v>0</v>
      </c>
      <c r="U16" s="23"/>
      <c r="V16" s="23">
        <f t="shared" si="2"/>
        <v>0</v>
      </c>
      <c r="W16" s="23"/>
      <c r="X16" s="23">
        <f t="shared" si="2"/>
        <v>0</v>
      </c>
      <c r="Y16" s="23"/>
      <c r="Z16" s="23">
        <f t="shared" si="2"/>
        <v>0</v>
      </c>
      <c r="AA16" s="23"/>
      <c r="AB16" s="23">
        <f t="shared" si="2"/>
        <v>137.7</v>
      </c>
      <c r="AC16" s="23"/>
      <c r="AD16" s="23">
        <f t="shared" si="2"/>
        <v>0</v>
      </c>
      <c r="AE16" s="23"/>
      <c r="AF16" s="25"/>
    </row>
    <row r="17" spans="1:32" s="13" customFormat="1" ht="75">
      <c r="A17" s="21" t="s">
        <v>36</v>
      </c>
      <c r="B17" s="25">
        <f>H17+J17+L17+N17+P17+R17+T17+V17+X17+Z17+AB17+AD17</f>
        <v>2172.4000000000005</v>
      </c>
      <c r="C17" s="24"/>
      <c r="D17" s="24"/>
      <c r="E17" s="23"/>
      <c r="F17" s="23"/>
      <c r="G17" s="23"/>
      <c r="H17" s="23">
        <v>79.659</v>
      </c>
      <c r="I17" s="23"/>
      <c r="J17" s="23">
        <v>79.659</v>
      </c>
      <c r="K17" s="23"/>
      <c r="L17" s="23">
        <v>79.659</v>
      </c>
      <c r="M17" s="23"/>
      <c r="N17" s="23">
        <v>1080.159</v>
      </c>
      <c r="O17" s="23"/>
      <c r="P17" s="23">
        <v>79.659</v>
      </c>
      <c r="Q17" s="23"/>
      <c r="R17" s="23">
        <v>79.659</v>
      </c>
      <c r="S17" s="23"/>
      <c r="T17" s="23">
        <v>79.659</v>
      </c>
      <c r="U17" s="23"/>
      <c r="V17" s="23">
        <v>79.659</v>
      </c>
      <c r="W17" s="23"/>
      <c r="X17" s="23">
        <v>79.659</v>
      </c>
      <c r="Y17" s="23"/>
      <c r="Z17" s="23">
        <v>295.659</v>
      </c>
      <c r="AA17" s="23"/>
      <c r="AB17" s="23">
        <v>79.659</v>
      </c>
      <c r="AC17" s="23"/>
      <c r="AD17" s="23">
        <v>79.651</v>
      </c>
      <c r="AE17" s="23"/>
      <c r="AF17" s="25"/>
    </row>
    <row r="18" spans="1:32" s="13" customFormat="1" ht="18.75">
      <c r="A18" s="3" t="s">
        <v>23</v>
      </c>
      <c r="B18" s="25">
        <f>B17</f>
        <v>2172.4000000000005</v>
      </c>
      <c r="C18" s="24"/>
      <c r="D18" s="24"/>
      <c r="E18" s="23"/>
      <c r="F18" s="23"/>
      <c r="G18" s="23"/>
      <c r="H18" s="23">
        <f>H17</f>
        <v>79.659</v>
      </c>
      <c r="I18" s="23"/>
      <c r="J18" s="23">
        <f aca="true" t="shared" si="3" ref="J18:AD19">J17</f>
        <v>79.659</v>
      </c>
      <c r="K18" s="23"/>
      <c r="L18" s="23">
        <f t="shared" si="3"/>
        <v>79.659</v>
      </c>
      <c r="M18" s="23"/>
      <c r="N18" s="23">
        <f t="shared" si="3"/>
        <v>1080.159</v>
      </c>
      <c r="O18" s="23"/>
      <c r="P18" s="23">
        <f t="shared" si="3"/>
        <v>79.659</v>
      </c>
      <c r="Q18" s="23"/>
      <c r="R18" s="23">
        <f t="shared" si="3"/>
        <v>79.659</v>
      </c>
      <c r="S18" s="23"/>
      <c r="T18" s="23">
        <f t="shared" si="3"/>
        <v>79.659</v>
      </c>
      <c r="U18" s="23"/>
      <c r="V18" s="23">
        <f t="shared" si="3"/>
        <v>79.659</v>
      </c>
      <c r="W18" s="23"/>
      <c r="X18" s="23">
        <f t="shared" si="3"/>
        <v>79.659</v>
      </c>
      <c r="Y18" s="23"/>
      <c r="Z18" s="23">
        <f t="shared" si="3"/>
        <v>295.659</v>
      </c>
      <c r="AA18" s="23"/>
      <c r="AB18" s="23">
        <f t="shared" si="3"/>
        <v>79.659</v>
      </c>
      <c r="AC18" s="23"/>
      <c r="AD18" s="23">
        <f t="shared" si="3"/>
        <v>79.651</v>
      </c>
      <c r="AE18" s="23"/>
      <c r="AF18" s="25"/>
    </row>
    <row r="19" spans="1:32" s="13" customFormat="1" ht="18.75">
      <c r="A19" s="2" t="s">
        <v>18</v>
      </c>
      <c r="B19" s="25">
        <f>B17</f>
        <v>2172.4000000000005</v>
      </c>
      <c r="C19" s="23"/>
      <c r="D19" s="23"/>
      <c r="E19" s="23"/>
      <c r="F19" s="23"/>
      <c r="G19" s="23"/>
      <c r="H19" s="23">
        <f>H18</f>
        <v>79.659</v>
      </c>
      <c r="I19" s="23"/>
      <c r="J19" s="23">
        <f t="shared" si="3"/>
        <v>79.659</v>
      </c>
      <c r="K19" s="23"/>
      <c r="L19" s="23">
        <f t="shared" si="3"/>
        <v>79.659</v>
      </c>
      <c r="M19" s="23"/>
      <c r="N19" s="23">
        <f t="shared" si="3"/>
        <v>1080.159</v>
      </c>
      <c r="O19" s="23"/>
      <c r="P19" s="23">
        <f t="shared" si="3"/>
        <v>79.659</v>
      </c>
      <c r="Q19" s="23"/>
      <c r="R19" s="23">
        <f t="shared" si="3"/>
        <v>79.659</v>
      </c>
      <c r="S19" s="23"/>
      <c r="T19" s="23">
        <f t="shared" si="3"/>
        <v>79.659</v>
      </c>
      <c r="U19" s="23"/>
      <c r="V19" s="23">
        <f t="shared" si="3"/>
        <v>79.659</v>
      </c>
      <c r="W19" s="23"/>
      <c r="X19" s="23">
        <f t="shared" si="3"/>
        <v>79.659</v>
      </c>
      <c r="Y19" s="23"/>
      <c r="Z19" s="23">
        <f t="shared" si="3"/>
        <v>295.659</v>
      </c>
      <c r="AA19" s="23"/>
      <c r="AB19" s="23">
        <f t="shared" si="3"/>
        <v>79.659</v>
      </c>
      <c r="AC19" s="23"/>
      <c r="AD19" s="23">
        <f t="shared" si="3"/>
        <v>79.651</v>
      </c>
      <c r="AE19" s="23"/>
      <c r="AF19" s="25"/>
    </row>
    <row r="20" spans="1:32" s="13" customFormat="1" ht="93.75">
      <c r="A20" s="21" t="s">
        <v>37</v>
      </c>
      <c r="B20" s="25">
        <f>H20+J20+L20+N20+P20+R20+T20+V20+X20+Z20+AB20+AD20</f>
        <v>18010.000000000004</v>
      </c>
      <c r="C20" s="24"/>
      <c r="D20" s="24"/>
      <c r="E20" s="23"/>
      <c r="F20" s="23"/>
      <c r="G20" s="23"/>
      <c r="H20" s="23">
        <v>872.797</v>
      </c>
      <c r="I20" s="23"/>
      <c r="J20" s="23">
        <v>1388.567</v>
      </c>
      <c r="K20" s="23"/>
      <c r="L20" s="23">
        <v>858.827</v>
      </c>
      <c r="M20" s="23"/>
      <c r="N20" s="23">
        <v>4758.72058</v>
      </c>
      <c r="O20" s="23"/>
      <c r="P20" s="23">
        <v>381.647</v>
      </c>
      <c r="Q20" s="23"/>
      <c r="R20" s="23">
        <v>801.647</v>
      </c>
      <c r="S20" s="23"/>
      <c r="T20" s="23">
        <v>4062.71994</v>
      </c>
      <c r="U20" s="23"/>
      <c r="V20" s="23">
        <v>315.647</v>
      </c>
      <c r="W20" s="23"/>
      <c r="X20" s="23">
        <v>728.147</v>
      </c>
      <c r="Y20" s="23"/>
      <c r="Z20" s="23">
        <v>1064.88556</v>
      </c>
      <c r="AA20" s="23"/>
      <c r="AB20" s="23">
        <v>315.647</v>
      </c>
      <c r="AC20" s="23"/>
      <c r="AD20" s="23">
        <v>2460.74792</v>
      </c>
      <c r="AE20" s="23"/>
      <c r="AF20" s="25"/>
    </row>
    <row r="21" spans="1:32" s="13" customFormat="1" ht="18.75">
      <c r="A21" s="3" t="s">
        <v>23</v>
      </c>
      <c r="B21" s="25">
        <f>B20</f>
        <v>18010.000000000004</v>
      </c>
      <c r="C21" s="24"/>
      <c r="D21" s="24"/>
      <c r="E21" s="23"/>
      <c r="F21" s="23"/>
      <c r="G21" s="23"/>
      <c r="H21" s="23">
        <f>H20</f>
        <v>872.797</v>
      </c>
      <c r="I21" s="23"/>
      <c r="J21" s="23">
        <f aca="true" t="shared" si="4" ref="J21:AD22">J20</f>
        <v>1388.567</v>
      </c>
      <c r="K21" s="23"/>
      <c r="L21" s="23">
        <f t="shared" si="4"/>
        <v>858.827</v>
      </c>
      <c r="M21" s="23"/>
      <c r="N21" s="23">
        <f t="shared" si="4"/>
        <v>4758.72058</v>
      </c>
      <c r="O21" s="23"/>
      <c r="P21" s="23">
        <f t="shared" si="4"/>
        <v>381.647</v>
      </c>
      <c r="Q21" s="23"/>
      <c r="R21" s="23">
        <f t="shared" si="4"/>
        <v>801.647</v>
      </c>
      <c r="S21" s="23"/>
      <c r="T21" s="23">
        <f t="shared" si="4"/>
        <v>4062.71994</v>
      </c>
      <c r="U21" s="23"/>
      <c r="V21" s="23">
        <f t="shared" si="4"/>
        <v>315.647</v>
      </c>
      <c r="W21" s="23"/>
      <c r="X21" s="23">
        <f t="shared" si="4"/>
        <v>728.147</v>
      </c>
      <c r="Y21" s="23"/>
      <c r="Z21" s="23">
        <f t="shared" si="4"/>
        <v>1064.88556</v>
      </c>
      <c r="AA21" s="23"/>
      <c r="AB21" s="23">
        <f t="shared" si="4"/>
        <v>315.647</v>
      </c>
      <c r="AC21" s="23"/>
      <c r="AD21" s="23">
        <f t="shared" si="4"/>
        <v>2460.74792</v>
      </c>
      <c r="AE21" s="23"/>
      <c r="AF21" s="25"/>
    </row>
    <row r="22" spans="1:32" s="13" customFormat="1" ht="18.75">
      <c r="A22" s="22" t="s">
        <v>18</v>
      </c>
      <c r="B22" s="25">
        <f>B21</f>
        <v>18010.000000000004</v>
      </c>
      <c r="C22" s="24"/>
      <c r="D22" s="24"/>
      <c r="E22" s="23"/>
      <c r="F22" s="23"/>
      <c r="G22" s="23"/>
      <c r="H22" s="23">
        <f>H21</f>
        <v>872.797</v>
      </c>
      <c r="I22" s="23"/>
      <c r="J22" s="23">
        <f t="shared" si="4"/>
        <v>1388.567</v>
      </c>
      <c r="K22" s="23"/>
      <c r="L22" s="23">
        <f t="shared" si="4"/>
        <v>858.827</v>
      </c>
      <c r="M22" s="23"/>
      <c r="N22" s="23">
        <f t="shared" si="4"/>
        <v>4758.72058</v>
      </c>
      <c r="O22" s="23"/>
      <c r="P22" s="23">
        <f t="shared" si="4"/>
        <v>381.647</v>
      </c>
      <c r="Q22" s="23"/>
      <c r="R22" s="23">
        <f t="shared" si="4"/>
        <v>801.647</v>
      </c>
      <c r="S22" s="23"/>
      <c r="T22" s="23">
        <f t="shared" si="4"/>
        <v>4062.71994</v>
      </c>
      <c r="U22" s="23"/>
      <c r="V22" s="23">
        <f t="shared" si="4"/>
        <v>315.647</v>
      </c>
      <c r="W22" s="23"/>
      <c r="X22" s="23">
        <f t="shared" si="4"/>
        <v>728.147</v>
      </c>
      <c r="Y22" s="23"/>
      <c r="Z22" s="23">
        <f t="shared" si="4"/>
        <v>1064.88556</v>
      </c>
      <c r="AA22" s="23"/>
      <c r="AB22" s="23">
        <f t="shared" si="4"/>
        <v>315.647</v>
      </c>
      <c r="AC22" s="23"/>
      <c r="AD22" s="23">
        <f t="shared" si="4"/>
        <v>2460.74792</v>
      </c>
      <c r="AE22" s="23"/>
      <c r="AF22" s="25"/>
    </row>
    <row r="23" spans="1:32" s="13" customFormat="1" ht="37.5">
      <c r="A23" s="21" t="s">
        <v>38</v>
      </c>
      <c r="B23" s="25">
        <f>H23+J23+L23+N23+P23+R23+T23+V23+X23+Z23+AB23+AD23</f>
        <v>2830.2000000000003</v>
      </c>
      <c r="C23" s="24"/>
      <c r="D23" s="24"/>
      <c r="E23" s="23"/>
      <c r="F23" s="23"/>
      <c r="G23" s="23"/>
      <c r="H23" s="23">
        <v>136</v>
      </c>
      <c r="I23" s="23"/>
      <c r="J23" s="23">
        <v>684.876</v>
      </c>
      <c r="K23" s="23"/>
      <c r="L23" s="23">
        <v>0</v>
      </c>
      <c r="M23" s="23"/>
      <c r="N23" s="23">
        <v>800.768</v>
      </c>
      <c r="O23" s="23"/>
      <c r="P23" s="23">
        <v>0</v>
      </c>
      <c r="Q23" s="23"/>
      <c r="R23" s="23">
        <v>0</v>
      </c>
      <c r="S23" s="23"/>
      <c r="T23" s="23">
        <v>632.656</v>
      </c>
      <c r="U23" s="23"/>
      <c r="V23" s="23">
        <v>0</v>
      </c>
      <c r="W23" s="23"/>
      <c r="X23" s="23">
        <v>0</v>
      </c>
      <c r="Y23" s="23"/>
      <c r="Z23" s="23">
        <v>575.9</v>
      </c>
      <c r="AA23" s="23"/>
      <c r="AB23" s="23">
        <v>0</v>
      </c>
      <c r="AC23" s="23"/>
      <c r="AD23" s="23">
        <v>0</v>
      </c>
      <c r="AE23" s="23"/>
      <c r="AF23" s="25"/>
    </row>
    <row r="24" spans="1:32" s="13" customFormat="1" ht="18.75">
      <c r="A24" s="3" t="s">
        <v>23</v>
      </c>
      <c r="B24" s="25">
        <f>B23</f>
        <v>2830.2000000000003</v>
      </c>
      <c r="C24" s="25"/>
      <c r="D24" s="25"/>
      <c r="E24" s="25"/>
      <c r="F24" s="25"/>
      <c r="G24" s="25"/>
      <c r="H24" s="25">
        <f aca="true" t="shared" si="5" ref="H24:AD24">H23</f>
        <v>136</v>
      </c>
      <c r="I24" s="25"/>
      <c r="J24" s="25">
        <f t="shared" si="5"/>
        <v>684.876</v>
      </c>
      <c r="K24" s="25"/>
      <c r="L24" s="25">
        <f t="shared" si="5"/>
        <v>0</v>
      </c>
      <c r="M24" s="25"/>
      <c r="N24" s="25">
        <f t="shared" si="5"/>
        <v>800.768</v>
      </c>
      <c r="O24" s="25"/>
      <c r="P24" s="25">
        <f t="shared" si="5"/>
        <v>0</v>
      </c>
      <c r="Q24" s="25"/>
      <c r="R24" s="25">
        <f t="shared" si="5"/>
        <v>0</v>
      </c>
      <c r="S24" s="25"/>
      <c r="T24" s="25">
        <f t="shared" si="5"/>
        <v>632.656</v>
      </c>
      <c r="U24" s="25"/>
      <c r="V24" s="25">
        <f t="shared" si="5"/>
        <v>0</v>
      </c>
      <c r="W24" s="25"/>
      <c r="X24" s="25">
        <f t="shared" si="5"/>
        <v>0</v>
      </c>
      <c r="Y24" s="25"/>
      <c r="Z24" s="25">
        <f t="shared" si="5"/>
        <v>575.9</v>
      </c>
      <c r="AA24" s="25"/>
      <c r="AB24" s="25">
        <f t="shared" si="5"/>
        <v>0</v>
      </c>
      <c r="AC24" s="25"/>
      <c r="AD24" s="25">
        <f t="shared" si="5"/>
        <v>0</v>
      </c>
      <c r="AE24" s="23"/>
      <c r="AF24" s="25"/>
    </row>
    <row r="25" spans="1:32" s="13" customFormat="1" ht="18.75">
      <c r="A25" s="22" t="s">
        <v>18</v>
      </c>
      <c r="B25" s="25">
        <f>B24</f>
        <v>2830.2000000000003</v>
      </c>
      <c r="C25" s="24"/>
      <c r="D25" s="24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5"/>
    </row>
    <row r="26" spans="1:32" s="13" customFormat="1" ht="18.75">
      <c r="A26" s="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5"/>
    </row>
    <row r="27" spans="1:32" s="13" customFormat="1" ht="93.75">
      <c r="A27" s="21" t="s">
        <v>39</v>
      </c>
      <c r="B27" s="25">
        <f>H27+J27+L27+N27+P27+R27+T27+V27+X27+Z27+AB27+AD27</f>
        <v>79883.29999999999</v>
      </c>
      <c r="C27" s="24"/>
      <c r="D27" s="24"/>
      <c r="E27" s="23"/>
      <c r="F27" s="23"/>
      <c r="G27" s="23"/>
      <c r="H27" s="23">
        <v>19091.564</v>
      </c>
      <c r="I27" s="23"/>
      <c r="J27" s="23">
        <v>9319.14</v>
      </c>
      <c r="K27" s="23"/>
      <c r="L27" s="23">
        <v>3800.224</v>
      </c>
      <c r="M27" s="23"/>
      <c r="N27" s="23">
        <v>7287.394</v>
      </c>
      <c r="O27" s="23"/>
      <c r="P27" s="23">
        <v>6410.331</v>
      </c>
      <c r="Q27" s="23"/>
      <c r="R27" s="23">
        <v>4244.24</v>
      </c>
      <c r="S27" s="23"/>
      <c r="T27" s="23">
        <v>8358.88</v>
      </c>
      <c r="U27" s="23"/>
      <c r="V27" s="26">
        <v>3807.496</v>
      </c>
      <c r="W27" s="23"/>
      <c r="X27" s="23">
        <v>2403.614</v>
      </c>
      <c r="Y27" s="23"/>
      <c r="Z27" s="23">
        <v>5970.162</v>
      </c>
      <c r="AA27" s="23"/>
      <c r="AB27" s="23">
        <v>3191.802</v>
      </c>
      <c r="AC27" s="23"/>
      <c r="AD27" s="23">
        <v>5998.453</v>
      </c>
      <c r="AE27" s="23"/>
      <c r="AF27" s="25"/>
    </row>
    <row r="28" spans="1:32" s="13" customFormat="1" ht="18.75">
      <c r="A28" s="3" t="s">
        <v>23</v>
      </c>
      <c r="B28" s="25">
        <f>B27</f>
        <v>79883.29999999999</v>
      </c>
      <c r="C28" s="24"/>
      <c r="D28" s="24"/>
      <c r="E28" s="23"/>
      <c r="F28" s="23"/>
      <c r="G28" s="23"/>
      <c r="H28" s="23">
        <f>H27</f>
        <v>19091.564</v>
      </c>
      <c r="I28" s="23"/>
      <c r="J28" s="23">
        <f aca="true" t="shared" si="6" ref="J28:AD28">J27</f>
        <v>9319.14</v>
      </c>
      <c r="K28" s="23"/>
      <c r="L28" s="23">
        <f t="shared" si="6"/>
        <v>3800.224</v>
      </c>
      <c r="M28" s="23"/>
      <c r="N28" s="23">
        <f t="shared" si="6"/>
        <v>7287.394</v>
      </c>
      <c r="O28" s="23"/>
      <c r="P28" s="23">
        <f t="shared" si="6"/>
        <v>6410.331</v>
      </c>
      <c r="Q28" s="23"/>
      <c r="R28" s="23">
        <f t="shared" si="6"/>
        <v>4244.24</v>
      </c>
      <c r="S28" s="23"/>
      <c r="T28" s="23">
        <f t="shared" si="6"/>
        <v>8358.88</v>
      </c>
      <c r="U28" s="23"/>
      <c r="V28" s="23">
        <f t="shared" si="6"/>
        <v>3807.496</v>
      </c>
      <c r="W28" s="23"/>
      <c r="X28" s="23">
        <f t="shared" si="6"/>
        <v>2403.614</v>
      </c>
      <c r="Y28" s="23"/>
      <c r="Z28" s="23">
        <f t="shared" si="6"/>
        <v>5970.162</v>
      </c>
      <c r="AA28" s="23"/>
      <c r="AB28" s="23">
        <f t="shared" si="6"/>
        <v>3191.802</v>
      </c>
      <c r="AC28" s="23"/>
      <c r="AD28" s="23">
        <f t="shared" si="6"/>
        <v>5998.453</v>
      </c>
      <c r="AE28" s="23"/>
      <c r="AF28" s="25"/>
    </row>
    <row r="29" spans="1:32" s="13" customFormat="1" ht="17.25" customHeight="1">
      <c r="A29" s="2" t="s">
        <v>18</v>
      </c>
      <c r="B29" s="25">
        <f>B27</f>
        <v>79883.29999999999</v>
      </c>
      <c r="C29" s="25"/>
      <c r="D29" s="25"/>
      <c r="E29" s="25"/>
      <c r="F29" s="25"/>
      <c r="G29" s="25"/>
      <c r="H29" s="25">
        <f aca="true" t="shared" si="7" ref="H29:AD29">H27</f>
        <v>19091.564</v>
      </c>
      <c r="I29" s="25"/>
      <c r="J29" s="25">
        <f t="shared" si="7"/>
        <v>9319.14</v>
      </c>
      <c r="K29" s="25"/>
      <c r="L29" s="25">
        <f t="shared" si="7"/>
        <v>3800.224</v>
      </c>
      <c r="M29" s="25"/>
      <c r="N29" s="25">
        <f t="shared" si="7"/>
        <v>7287.394</v>
      </c>
      <c r="O29" s="25"/>
      <c r="P29" s="25">
        <f t="shared" si="7"/>
        <v>6410.331</v>
      </c>
      <c r="Q29" s="25"/>
      <c r="R29" s="25">
        <f t="shared" si="7"/>
        <v>4244.24</v>
      </c>
      <c r="S29" s="25"/>
      <c r="T29" s="25">
        <f t="shared" si="7"/>
        <v>8358.88</v>
      </c>
      <c r="U29" s="25"/>
      <c r="V29" s="25">
        <f t="shared" si="7"/>
        <v>3807.496</v>
      </c>
      <c r="W29" s="25"/>
      <c r="X29" s="25">
        <f t="shared" si="7"/>
        <v>2403.614</v>
      </c>
      <c r="Y29" s="25"/>
      <c r="Z29" s="25">
        <f t="shared" si="7"/>
        <v>5970.162</v>
      </c>
      <c r="AA29" s="25"/>
      <c r="AB29" s="25">
        <f t="shared" si="7"/>
        <v>3191.802</v>
      </c>
      <c r="AC29" s="25"/>
      <c r="AD29" s="25">
        <f t="shared" si="7"/>
        <v>5998.453</v>
      </c>
      <c r="AE29" s="23"/>
      <c r="AF29" s="25"/>
    </row>
    <row r="30" spans="1:32" s="13" customFormat="1" ht="33.75" customHeight="1">
      <c r="A30" s="33" t="s">
        <v>24</v>
      </c>
      <c r="B30" s="27">
        <f>B8+B12+B27</f>
        <v>104310.29999999999</v>
      </c>
      <c r="C30" s="28"/>
      <c r="D30" s="28"/>
      <c r="E30" s="29"/>
      <c r="F30" s="29"/>
      <c r="G30" s="29"/>
      <c r="H30" s="27">
        <f aca="true" t="shared" si="8" ref="H30:AD30">H8+H12+H27</f>
        <v>19091.564</v>
      </c>
      <c r="I30" s="27"/>
      <c r="J30" s="27">
        <f t="shared" si="8"/>
        <v>9319.14</v>
      </c>
      <c r="K30" s="27"/>
      <c r="L30" s="27">
        <f t="shared" si="8"/>
        <v>3800.224</v>
      </c>
      <c r="M30" s="27"/>
      <c r="N30" s="27">
        <f t="shared" si="8"/>
        <v>7287.394</v>
      </c>
      <c r="O30" s="27"/>
      <c r="P30" s="27">
        <f t="shared" si="8"/>
        <v>6810.331</v>
      </c>
      <c r="Q30" s="27"/>
      <c r="R30" s="27">
        <f t="shared" si="8"/>
        <v>4244.24</v>
      </c>
      <c r="S30" s="27"/>
      <c r="T30" s="27">
        <f t="shared" si="8"/>
        <v>8358.88</v>
      </c>
      <c r="U30" s="27"/>
      <c r="V30" s="27">
        <f t="shared" si="8"/>
        <v>3807.496</v>
      </c>
      <c r="W30" s="27"/>
      <c r="X30" s="27">
        <f t="shared" si="8"/>
        <v>2503.614</v>
      </c>
      <c r="Y30" s="27"/>
      <c r="Z30" s="27">
        <f t="shared" si="8"/>
        <v>6270.162</v>
      </c>
      <c r="AA30" s="27"/>
      <c r="AB30" s="27">
        <f t="shared" si="8"/>
        <v>3530.802</v>
      </c>
      <c r="AC30" s="27"/>
      <c r="AD30" s="27">
        <f t="shared" si="8"/>
        <v>5998.453</v>
      </c>
      <c r="AE30" s="29"/>
      <c r="AF30" s="27"/>
    </row>
    <row r="31" spans="1:32" s="13" customFormat="1" ht="18.75">
      <c r="A31" s="4"/>
      <c r="B31" s="14"/>
      <c r="C31" s="5"/>
      <c r="D31" s="5"/>
      <c r="E31" s="5"/>
      <c r="F31" s="5"/>
      <c r="G31" s="5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4"/>
    </row>
    <row r="32" spans="1:32" s="13" customFormat="1" ht="18.75">
      <c r="A32" s="4"/>
      <c r="B32" s="44" t="s">
        <v>41</v>
      </c>
      <c r="C32" s="44"/>
      <c r="D32" s="44"/>
      <c r="E32" s="44"/>
      <c r="F32" s="44"/>
      <c r="G32" s="44"/>
      <c r="H32" s="5"/>
      <c r="I32" s="5"/>
      <c r="J32" s="5"/>
      <c r="K32" s="5"/>
      <c r="L32" s="5"/>
      <c r="M32" s="5"/>
      <c r="N32" s="5"/>
      <c r="O32" s="5"/>
      <c r="P32" s="5"/>
      <c r="Q32" s="6"/>
      <c r="R32" s="5"/>
      <c r="S32" s="5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5"/>
    </row>
    <row r="33" spans="1:32" s="13" customFormat="1" ht="15.75">
      <c r="A33" s="4"/>
      <c r="B33" s="4"/>
      <c r="C33" s="4"/>
      <c r="D33" s="4"/>
      <c r="E33" s="4"/>
      <c r="F33" s="4"/>
      <c r="G33" s="4"/>
      <c r="H33" s="5"/>
      <c r="I33" s="5"/>
      <c r="J33" s="5"/>
      <c r="K33" s="5"/>
      <c r="L33" s="5"/>
      <c r="M33" s="5"/>
      <c r="N33" s="5"/>
      <c r="O33" s="5"/>
      <c r="P33" s="5"/>
      <c r="Q33" s="6"/>
      <c r="R33" s="5"/>
      <c r="S33" s="5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5"/>
    </row>
    <row r="34" spans="2:32" ht="18.75" customHeight="1">
      <c r="B34" s="44" t="s">
        <v>40</v>
      </c>
      <c r="C34" s="44"/>
      <c r="D34" s="44"/>
      <c r="E34" s="44"/>
      <c r="F34" s="44"/>
      <c r="G34" s="44"/>
      <c r="H34" s="44"/>
      <c r="I34" s="44"/>
      <c r="J34" s="5"/>
      <c r="K34" s="5"/>
      <c r="L34" s="5"/>
      <c r="M34" s="5"/>
      <c r="N34" s="5"/>
      <c r="O34" s="5"/>
      <c r="P34" s="5"/>
      <c r="Q34" s="6"/>
      <c r="R34" s="5"/>
      <c r="S34" s="5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5"/>
    </row>
    <row r="35" spans="1:32" s="13" customFormat="1" ht="18.75">
      <c r="A35" s="4"/>
      <c r="B35" s="44" t="s">
        <v>26</v>
      </c>
      <c r="C35" s="44"/>
      <c r="D35" s="44"/>
      <c r="E35" s="44"/>
      <c r="F35" s="44"/>
      <c r="G35" s="4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4"/>
    </row>
    <row r="36" spans="1:32" s="13" customFormat="1" ht="15.75">
      <c r="A36" s="4"/>
      <c r="B36" s="4"/>
      <c r="C36" s="4"/>
      <c r="D36" s="4"/>
      <c r="E36" s="4"/>
      <c r="F36" s="4"/>
      <c r="G36" s="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4"/>
    </row>
    <row r="37" spans="1:32" s="13" customFormat="1" ht="18.75">
      <c r="A37" s="4"/>
      <c r="B37" s="44"/>
      <c r="C37" s="44"/>
      <c r="D37" s="44"/>
      <c r="E37" s="44"/>
      <c r="F37" s="44"/>
      <c r="G37" s="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4"/>
    </row>
    <row r="38" spans="1:32" s="13" customFormat="1" ht="15.75">
      <c r="A38" s="4"/>
      <c r="B38" s="4"/>
      <c r="C38" s="5"/>
      <c r="D38" s="5"/>
      <c r="E38" s="5"/>
      <c r="F38" s="5"/>
      <c r="G38" s="5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4"/>
    </row>
    <row r="39" ht="35.25" customHeight="1"/>
    <row r="40" spans="33:44" ht="35.25" customHeight="1"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4"/>
    </row>
    <row r="41" spans="33:44" ht="19.5" customHeight="1"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4"/>
    </row>
    <row r="42" spans="33:44" ht="48.75" customHeight="1"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4"/>
    </row>
    <row r="43" ht="19.5" customHeight="1"/>
    <row r="44" ht="48.75" customHeight="1"/>
  </sheetData>
  <sheetProtection/>
  <mergeCells count="24">
    <mergeCell ref="Z2:AA2"/>
    <mergeCell ref="AB2:AC2"/>
    <mergeCell ref="AD2:AE2"/>
    <mergeCell ref="X2:Y2"/>
    <mergeCell ref="F2:G2"/>
    <mergeCell ref="H2:I2"/>
    <mergeCell ref="J2:K2"/>
    <mergeCell ref="B2:B3"/>
    <mergeCell ref="AF2:AF3"/>
    <mergeCell ref="L2:M2"/>
    <mergeCell ref="N2:O2"/>
    <mergeCell ref="P2:Q2"/>
    <mergeCell ref="R2:S2"/>
    <mergeCell ref="T2:U2"/>
    <mergeCell ref="E2:E3"/>
    <mergeCell ref="V2:W2"/>
    <mergeCell ref="B34:I34"/>
    <mergeCell ref="B35:G35"/>
    <mergeCell ref="A1:S1"/>
    <mergeCell ref="B37:F37"/>
    <mergeCell ref="B32:G32"/>
    <mergeCell ref="C2:C3"/>
    <mergeCell ref="D2:D3"/>
    <mergeCell ref="A2:A3"/>
  </mergeCells>
  <printOptions horizontalCentered="1"/>
  <pageMargins left="0" right="0" top="0.3937007874015748" bottom="0.3937007874015748" header="0" footer="0"/>
  <pageSetup fitToHeight="0" horizontalDpi="600" verticalDpi="6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Игошкина Марина Юрьевна</cp:lastModifiedBy>
  <cp:lastPrinted>2016-02-09T04:07:32Z</cp:lastPrinted>
  <dcterms:created xsi:type="dcterms:W3CDTF">1996-10-08T23:32:33Z</dcterms:created>
  <dcterms:modified xsi:type="dcterms:W3CDTF">2016-02-10T11:33:18Z</dcterms:modified>
  <cp:category/>
  <cp:version/>
  <cp:contentType/>
  <cp:contentStatus/>
</cp:coreProperties>
</file>