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firstSheet="1" activeTab="1"/>
  </bookViews>
  <sheets>
    <sheet name="Титульный лист 2018" sheetId="1" r:id="rId1"/>
    <sheet name="на 01.01.2019" sheetId="2" r:id="rId2"/>
  </sheets>
  <definedNames>
    <definedName name="_xlnm.Print_Titles" localSheetId="1">'на 01.01.2019'!$11:$14</definedName>
    <definedName name="_xlnm.Print_Area" localSheetId="1">'на 01.01.2019'!$A$1:$AF$54</definedName>
  </definedNames>
  <calcPr fullCalcOnLoad="1"/>
</workbook>
</file>

<file path=xl/comments2.xml><?xml version="1.0" encoding="utf-8"?>
<comments xmlns="http://schemas.openxmlformats.org/spreadsheetml/2006/main">
  <authors>
    <author>Наталья В. Балабанская</author>
  </authors>
  <commentList>
    <comment ref="C35" authorId="0">
      <text>
        <r>
          <rPr>
            <b/>
            <sz val="9"/>
            <rFont val="Tahoma"/>
            <family val="2"/>
          </rPr>
          <t>подтягивать формулы ежемесячные!!!</t>
        </r>
      </text>
    </comment>
    <comment ref="D35" authorId="0">
      <text>
        <r>
          <rPr>
            <b/>
            <sz val="9"/>
            <rFont val="Tahoma"/>
            <family val="2"/>
          </rPr>
          <t>подтягивать формулы ежемесячно!!!</t>
        </r>
      </text>
    </comment>
  </commentList>
</comments>
</file>

<file path=xl/sharedStrings.xml><?xml version="1.0" encoding="utf-8"?>
<sst xmlns="http://schemas.openxmlformats.org/spreadsheetml/2006/main" count="94" uniqueCount="52">
  <si>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</si>
  <si>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</si>
  <si>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</si>
  <si>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</si>
  <si>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</si>
  <si>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</si>
  <si>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</si>
  <si>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</si>
  <si>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</si>
  <si>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</si>
  <si>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</si>
  <si>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</si>
  <si>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</si>
  <si>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</si>
  <si>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</si>
  <si>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</si>
  <si>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</si>
  <si>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</si>
  <si>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</si>
  <si>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</si>
  <si>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Мероприятия:</t>
  </si>
  <si>
    <t>Задача  1 "…"</t>
  </si>
  <si>
    <t>"…"</t>
  </si>
  <si>
    <t>…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</si>
  <si>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</si>
  <si>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</si>
  <si>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</si>
  <si>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</si>
  <si>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</si>
  <si>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</si>
  <si>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</si>
  <si>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</si>
  <si>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2013 год</t>
  </si>
  <si>
    <t>Всего</t>
  </si>
  <si>
    <t>Итого по программе, в том числе</t>
  </si>
  <si>
    <t>КОМИТЕТ ФИНАНСОВ</t>
  </si>
  <si>
    <t>Основное мероприятия:</t>
  </si>
  <si>
    <t>Муниципальная программа "Управление муниципальными финансами в городе Когалыме "</t>
  </si>
  <si>
    <t>"Управление муниципальными финансами в городе Когалыме "</t>
  </si>
  <si>
    <t xml:space="preserve">Подпрограмма I "Обеспечение выполнения функций Комитета финансов Администрации города Когалыма" </t>
  </si>
  <si>
    <t>тыс. рублей</t>
  </si>
  <si>
    <t xml:space="preserve">         </t>
  </si>
  <si>
    <t>Результаты реализации и причины отклонений факта от плана</t>
  </si>
  <si>
    <t>1.1. "Обеспечение деятельности Комитета финансов Администрации города Когалым" (2,3,4)</t>
  </si>
  <si>
    <t>на 2018 год</t>
  </si>
  <si>
    <t>1.2."Обеспечение программно-техническими средствами специалистов Комитета финансов Администрации города Когалыма в объеме, достаточном для исполнения должностных обязанностей" (1,2)</t>
  </si>
  <si>
    <t>План на 2018 год</t>
  </si>
  <si>
    <t>Администрации города Когалыма    ___________ М.Г.Рыбочок</t>
  </si>
  <si>
    <t>Ответсвенный исполнитель по составлению сетевого графика: Н.В.Балабанская                                           тел. 8 (34667) 93-679</t>
  </si>
  <si>
    <t xml:space="preserve">Председатель Комитета финансов </t>
  </si>
  <si>
    <t>Отчет о ходе реализации  муниципальной программы города Когалыма  «Управление муниципальными финансами в городе Когалыме  на 01.01.2019 год.</t>
  </si>
  <si>
    <t>Экономия по заработной плате и начислениям на оплату труда в результате выплаты премии  по результатам работы за  2017  год пропорционально отработанному времени, а так же наличием листов нетрудоспособности и наличием вакансии главного специалиста.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</si>
</sst>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20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sz val="12"/>
      <color indexed="55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  <font>
      <b/>
      <sz val="12"/>
      <color theme="0" tint="-0.3499799966812134"/>
      <name val="Times New Roman"/>
      <family val="1"/>
    </font>
    <font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173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wrapText="1"/>
    </xf>
    <xf numFmtId="4" fontId="13" fillId="0" borderId="10" xfId="0" applyNumberFormat="1" applyFont="1" applyFill="1" applyBorder="1" applyAlignment="1" applyProtection="1">
      <alignment horizontal="center" wrapText="1"/>
      <protection/>
    </xf>
    <xf numFmtId="0" fontId="13" fillId="0" borderId="10" xfId="0" applyFont="1" applyFill="1" applyBorder="1" applyAlignment="1">
      <alignment horizontal="justify" wrapText="1"/>
    </xf>
    <xf numFmtId="4" fontId="7" fillId="0" borderId="10" xfId="0" applyNumberFormat="1" applyFont="1" applyFill="1" applyBorder="1" applyAlignment="1" applyProtection="1">
      <alignment horizontal="center" wrapText="1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justify" wrapText="1"/>
    </xf>
    <xf numFmtId="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 applyProtection="1">
      <alignment horizontal="justify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0" xfId="0" applyNumberFormat="1" applyFont="1" applyFill="1" applyAlignment="1">
      <alignment horizontal="left" wrapText="1"/>
    </xf>
    <xf numFmtId="173" fontId="10" fillId="0" borderId="0" xfId="0" applyNumberFormat="1" applyFont="1" applyFill="1" applyAlignment="1">
      <alignment vertical="center" wrapText="1"/>
    </xf>
    <xf numFmtId="173" fontId="15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 vertical="center"/>
    </xf>
    <xf numFmtId="0" fontId="65" fillId="0" borderId="0" xfId="0" applyFont="1" applyAlignment="1">
      <alignment/>
    </xf>
    <xf numFmtId="173" fontId="15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173" fontId="15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center" wrapText="1"/>
    </xf>
    <xf numFmtId="4" fontId="66" fillId="0" borderId="10" xfId="0" applyNumberFormat="1" applyFont="1" applyFill="1" applyBorder="1" applyAlignment="1" applyProtection="1">
      <alignment horizontal="center" vertical="center" wrapText="1"/>
      <protection/>
    </xf>
    <xf numFmtId="4" fontId="67" fillId="0" borderId="10" xfId="0" applyNumberFormat="1" applyFont="1" applyFill="1" applyBorder="1" applyAlignment="1">
      <alignment horizontal="center" wrapText="1"/>
    </xf>
    <xf numFmtId="4" fontId="67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horizontal="left" vertical="center" wrapText="1"/>
    </xf>
    <xf numFmtId="4" fontId="16" fillId="0" borderId="10" xfId="0" applyNumberFormat="1" applyFont="1" applyFill="1" applyBorder="1" applyAlignment="1" applyProtection="1">
      <alignment horizontal="center" vertical="center" wrapText="1"/>
      <protection/>
    </xf>
    <xf numFmtId="4" fontId="17" fillId="0" borderId="10" xfId="0" applyNumberFormat="1" applyFont="1" applyFill="1" applyBorder="1" applyAlignment="1" applyProtection="1">
      <alignment horizontal="center" vertical="center" wrapText="1"/>
      <protection/>
    </xf>
    <xf numFmtId="173" fontId="15" fillId="0" borderId="0" xfId="0" applyNumberFormat="1" applyFont="1" applyFill="1" applyAlignment="1">
      <alignment wrapText="1"/>
    </xf>
    <xf numFmtId="14" fontId="6" fillId="0" borderId="0" xfId="0" applyNumberFormat="1" applyFont="1" applyFill="1" applyAlignment="1">
      <alignment horizontal="justify" vertical="center" wrapText="1"/>
    </xf>
    <xf numFmtId="2" fontId="67" fillId="0" borderId="0" xfId="0" applyNumberFormat="1" applyFont="1" applyFill="1" applyAlignment="1">
      <alignment horizontal="justify" vertical="center" wrapText="1"/>
    </xf>
    <xf numFmtId="2" fontId="67" fillId="0" borderId="0" xfId="0" applyNumberFormat="1" applyFont="1" applyFill="1" applyAlignment="1">
      <alignment horizontal="left" vertical="center" wrapText="1"/>
    </xf>
    <xf numFmtId="2" fontId="67" fillId="0" borderId="0" xfId="0" applyNumberFormat="1" applyFont="1" applyFill="1" applyAlignment="1">
      <alignment vertical="center" wrapText="1"/>
    </xf>
    <xf numFmtId="4" fontId="7" fillId="33" borderId="1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right" vertical="center" wrapText="1"/>
    </xf>
    <xf numFmtId="4" fontId="13" fillId="2" borderId="10" xfId="0" applyNumberFormat="1" applyFont="1" applyFill="1" applyBorder="1" applyAlignment="1">
      <alignment horizontal="center" wrapText="1"/>
    </xf>
    <xf numFmtId="4" fontId="13" fillId="3" borderId="10" xfId="0" applyNumberFormat="1" applyFont="1" applyFill="1" applyBorder="1" applyAlignment="1">
      <alignment horizontal="center" wrapText="1"/>
    </xf>
    <xf numFmtId="4" fontId="13" fillId="3" borderId="10" xfId="0" applyNumberFormat="1" applyFont="1" applyFill="1" applyBorder="1" applyAlignment="1" applyProtection="1">
      <alignment horizontal="center" wrapText="1"/>
      <protection/>
    </xf>
    <xf numFmtId="0" fontId="13" fillId="2" borderId="10" xfId="0" applyFont="1" applyFill="1" applyBorder="1" applyAlignment="1" applyProtection="1">
      <alignment horizontal="justify" vertical="center" wrapText="1"/>
      <protection/>
    </xf>
    <xf numFmtId="4" fontId="13" fillId="34" borderId="10" xfId="0" applyNumberFormat="1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justify" wrapText="1"/>
    </xf>
    <xf numFmtId="4" fontId="16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justify" vertical="top" wrapText="1"/>
    </xf>
    <xf numFmtId="0" fontId="15" fillId="0" borderId="0" xfId="0" applyFont="1" applyFill="1" applyAlignment="1">
      <alignment horizontal="left" vertical="top" wrapText="1"/>
    </xf>
    <xf numFmtId="4" fontId="13" fillId="2" borderId="10" xfId="0" applyNumberFormat="1" applyFont="1" applyFill="1" applyBorder="1" applyAlignment="1" applyProtection="1">
      <alignment horizontal="center" wrapText="1"/>
      <protection/>
    </xf>
    <xf numFmtId="4" fontId="7" fillId="33" borderId="10" xfId="0" applyNumberFormat="1" applyFont="1" applyFill="1" applyBorder="1" applyAlignment="1" applyProtection="1">
      <alignment horizontal="center" wrapText="1"/>
      <protection/>
    </xf>
    <xf numFmtId="4" fontId="13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4" fontId="13" fillId="34" borderId="10" xfId="0" applyNumberFormat="1" applyFont="1" applyFill="1" applyBorder="1" applyAlignment="1" applyProtection="1">
      <alignment horizontal="center" vertical="center" wrapText="1"/>
      <protection/>
    </xf>
    <xf numFmtId="4" fontId="17" fillId="0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justify" vertical="center" wrapText="1"/>
    </xf>
    <xf numFmtId="0" fontId="68" fillId="0" borderId="0" xfId="0" applyFont="1" applyFill="1" applyBorder="1" applyAlignment="1">
      <alignment vertical="center" wrapText="1"/>
    </xf>
    <xf numFmtId="4" fontId="6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" fontId="13" fillId="34" borderId="11" xfId="0" applyNumberFormat="1" applyFont="1" applyFill="1" applyBorder="1" applyAlignment="1">
      <alignment horizontal="center" wrapText="1"/>
    </xf>
    <xf numFmtId="4" fontId="13" fillId="34" borderId="12" xfId="0" applyNumberFormat="1" applyFont="1" applyFill="1" applyBorder="1" applyAlignment="1">
      <alignment horizontal="center" wrapText="1"/>
    </xf>
    <xf numFmtId="4" fontId="13" fillId="0" borderId="11" xfId="0" applyNumberFormat="1" applyFont="1" applyFill="1" applyBorder="1" applyAlignment="1" applyProtection="1">
      <alignment horizontal="center" vertical="center" wrapText="1"/>
      <protection/>
    </xf>
    <xf numFmtId="4" fontId="13" fillId="0" borderId="12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 horizont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 applyProtection="1">
      <alignment horizontal="center" vertical="center" wrapText="1"/>
      <protection/>
    </xf>
    <xf numFmtId="4" fontId="17" fillId="0" borderId="12" xfId="0" applyNumberFormat="1" applyFont="1" applyFill="1" applyBorder="1" applyAlignment="1" applyProtection="1">
      <alignment horizontal="center" vertical="center" wrapText="1"/>
      <protection/>
    </xf>
    <xf numFmtId="4" fontId="66" fillId="0" borderId="11" xfId="0" applyNumberFormat="1" applyFont="1" applyFill="1" applyBorder="1" applyAlignment="1" applyProtection="1">
      <alignment horizontal="center" vertical="center" wrapText="1"/>
      <protection/>
    </xf>
    <xf numFmtId="4" fontId="66" fillId="0" borderId="12" xfId="0" applyNumberFormat="1" applyFont="1" applyFill="1" applyBorder="1" applyAlignment="1" applyProtection="1">
      <alignment horizontal="center" vertical="center" wrapText="1"/>
      <protection/>
    </xf>
    <xf numFmtId="4" fontId="12" fillId="0" borderId="11" xfId="0" applyNumberFormat="1" applyFont="1" applyFill="1" applyBorder="1" applyAlignment="1" applyProtection="1">
      <alignment horizontal="left" vertical="center" wrapText="1"/>
      <protection/>
    </xf>
    <xf numFmtId="4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left" vertical="center" wrapText="1"/>
    </xf>
    <xf numFmtId="4" fontId="13" fillId="2" borderId="11" xfId="0" applyNumberFormat="1" applyFont="1" applyFill="1" applyBorder="1" applyAlignment="1">
      <alignment horizontal="center" wrapText="1"/>
    </xf>
    <xf numFmtId="4" fontId="13" fillId="2" borderId="12" xfId="0" applyNumberFormat="1" applyFont="1" applyFill="1" applyBorder="1" applyAlignment="1">
      <alignment horizontal="center" wrapText="1"/>
    </xf>
    <xf numFmtId="4" fontId="7" fillId="3" borderId="11" xfId="0" applyNumberFormat="1" applyFont="1" applyFill="1" applyBorder="1" applyAlignment="1" applyProtection="1">
      <alignment horizontal="justify" vertical="center" wrapText="1"/>
      <protection/>
    </xf>
    <xf numFmtId="4" fontId="7" fillId="3" borderId="12" xfId="0" applyNumberFormat="1" applyFont="1" applyFill="1" applyBorder="1" applyAlignment="1" applyProtection="1">
      <alignment horizontal="justify" vertical="center" wrapText="1"/>
      <protection/>
    </xf>
    <xf numFmtId="4" fontId="16" fillId="33" borderId="11" xfId="0" applyNumberFormat="1" applyFont="1" applyFill="1" applyBorder="1" applyAlignment="1" applyProtection="1">
      <alignment horizontal="justify" vertical="center" wrapText="1"/>
      <protection/>
    </xf>
    <xf numFmtId="4" fontId="16" fillId="33" borderId="12" xfId="0" applyNumberFormat="1" applyFont="1" applyFill="1" applyBorder="1" applyAlignment="1" applyProtection="1">
      <alignment horizontal="justify" vertical="center" wrapText="1"/>
      <protection/>
    </xf>
    <xf numFmtId="0" fontId="15" fillId="0" borderId="0" xfId="0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horizontal="left" vertical="center" wrapText="1"/>
    </xf>
    <xf numFmtId="173" fontId="5" fillId="35" borderId="11" xfId="0" applyNumberFormat="1" applyFont="1" applyFill="1" applyBorder="1" applyAlignment="1">
      <alignment horizontal="center" vertical="center" wrapText="1"/>
    </xf>
    <xf numFmtId="173" fontId="5" fillId="35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5" fillId="33" borderId="13" xfId="0" applyNumberFormat="1" applyFont="1" applyFill="1" applyBorder="1" applyAlignment="1">
      <alignment horizontal="center" vertical="center" wrapText="1"/>
    </xf>
    <xf numFmtId="173" fontId="5" fillId="33" borderId="1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35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49" fontId="13" fillId="19" borderId="11" xfId="0" applyNumberFormat="1" applyFont="1" applyFill="1" applyBorder="1" applyAlignment="1" applyProtection="1">
      <alignment horizontal="left" vertical="center"/>
      <protection locked="0"/>
    </xf>
    <xf numFmtId="49" fontId="13" fillId="19" borderId="1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69" fillId="0" borderId="16" xfId="0" applyFont="1" applyBorder="1" applyAlignment="1">
      <alignment horizontal="right"/>
    </xf>
    <xf numFmtId="174" fontId="7" fillId="0" borderId="17" xfId="0" applyNumberFormat="1" applyFont="1" applyFill="1" applyBorder="1" applyAlignment="1">
      <alignment horizontal="center" vertical="center" wrapText="1"/>
    </xf>
    <xf numFmtId="174" fontId="7" fillId="0" borderId="18" xfId="0" applyNumberFormat="1" applyFont="1" applyFill="1" applyBorder="1" applyAlignment="1">
      <alignment horizontal="center" vertical="center" wrapText="1"/>
    </xf>
    <xf numFmtId="49" fontId="13" fillId="19" borderId="11" xfId="0" applyNumberFormat="1" applyFont="1" applyFill="1" applyBorder="1" applyAlignment="1" applyProtection="1">
      <alignment horizontal="center" vertical="center"/>
      <protection locked="0"/>
    </xf>
    <xf numFmtId="49" fontId="13" fillId="19" borderId="12" xfId="0" applyNumberFormat="1" applyFont="1" applyFill="1" applyBorder="1" applyAlignment="1" applyProtection="1">
      <alignment horizontal="center" vertical="center"/>
      <protection locked="0"/>
    </xf>
    <xf numFmtId="173" fontId="15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M27" sqref="M27"/>
    </sheetView>
  </sheetViews>
  <sheetFormatPr defaultColWidth="9.140625" defaultRowHeight="12.75"/>
  <cols>
    <col min="1" max="16384" width="9.140625" style="13" customWidth="1"/>
  </cols>
  <sheetData>
    <row r="1" spans="1:2" ht="18.75">
      <c r="A1" s="76"/>
      <c r="B1" s="76"/>
    </row>
    <row r="10" spans="1:9" ht="23.25">
      <c r="A10" s="77" t="s">
        <v>35</v>
      </c>
      <c r="B10" s="77"/>
      <c r="C10" s="77"/>
      <c r="D10" s="77"/>
      <c r="E10" s="77"/>
      <c r="F10" s="77"/>
      <c r="G10" s="77"/>
      <c r="H10" s="77"/>
      <c r="I10" s="77"/>
    </row>
    <row r="11" spans="1:9" ht="23.25">
      <c r="A11" s="77" t="s">
        <v>28</v>
      </c>
      <c r="B11" s="77"/>
      <c r="C11" s="77"/>
      <c r="D11" s="77"/>
      <c r="E11" s="77"/>
      <c r="F11" s="77"/>
      <c r="G11" s="77"/>
      <c r="H11" s="77"/>
      <c r="I11" s="77"/>
    </row>
    <row r="13" spans="1:9" ht="27" customHeight="1">
      <c r="A13" s="78" t="s">
        <v>29</v>
      </c>
      <c r="B13" s="78"/>
      <c r="C13" s="78"/>
      <c r="D13" s="78"/>
      <c r="E13" s="78"/>
      <c r="F13" s="78"/>
      <c r="G13" s="78"/>
      <c r="H13" s="78"/>
      <c r="I13" s="78"/>
    </row>
    <row r="14" spans="1:9" ht="27" customHeight="1">
      <c r="A14" s="78" t="s">
        <v>30</v>
      </c>
      <c r="B14" s="78"/>
      <c r="C14" s="78"/>
      <c r="D14" s="78"/>
      <c r="E14" s="78"/>
      <c r="F14" s="78"/>
      <c r="G14" s="78"/>
      <c r="H14" s="78"/>
      <c r="I14" s="78"/>
    </row>
    <row r="15" spans="1:9" ht="45" customHeight="1">
      <c r="A15" s="79" t="s">
        <v>38</v>
      </c>
      <c r="B15" s="79"/>
      <c r="C15" s="79"/>
      <c r="D15" s="79"/>
      <c r="E15" s="79"/>
      <c r="F15" s="79"/>
      <c r="G15" s="79"/>
      <c r="H15" s="79"/>
      <c r="I15" s="79"/>
    </row>
    <row r="17" spans="4:5" ht="18.75">
      <c r="D17" s="78" t="s">
        <v>44</v>
      </c>
      <c r="E17" s="78"/>
    </row>
    <row r="46" spans="1:9" ht="16.5">
      <c r="A46" s="75" t="s">
        <v>31</v>
      </c>
      <c r="B46" s="75"/>
      <c r="C46" s="75"/>
      <c r="D46" s="75"/>
      <c r="E46" s="75"/>
      <c r="F46" s="75"/>
      <c r="G46" s="75"/>
      <c r="H46" s="75"/>
      <c r="I46" s="75"/>
    </row>
    <row r="47" spans="1:9" ht="16.5">
      <c r="A47" s="75" t="s">
        <v>32</v>
      </c>
      <c r="B47" s="75"/>
      <c r="C47" s="75"/>
      <c r="D47" s="75"/>
      <c r="E47" s="75"/>
      <c r="F47" s="75"/>
      <c r="G47" s="75"/>
      <c r="H47" s="75"/>
      <c r="I47" s="75"/>
    </row>
  </sheetData>
  <sheetProtection/>
  <mergeCells count="9">
    <mergeCell ref="A46:I46"/>
    <mergeCell ref="A47:I47"/>
    <mergeCell ref="A1:B1"/>
    <mergeCell ref="A10:I10"/>
    <mergeCell ref="A11:I11"/>
    <mergeCell ref="A13:I13"/>
    <mergeCell ref="A14:I14"/>
    <mergeCell ref="A15:I15"/>
    <mergeCell ref="D17:E17"/>
  </mergeCells>
  <printOptions/>
  <pageMargins left="1.3779527559055118" right="0.7086614173228347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8"/>
  <sheetViews>
    <sheetView showGridLines="0" tabSelected="1" view="pageBreakPreview" zoomScale="56" zoomScaleNormal="70" zoomScaleSheetLayoutView="56" workbookViewId="0" topLeftCell="A7">
      <pane xSplit="6" ySplit="8" topLeftCell="W38" activePane="bottomRight" state="frozen"/>
      <selection pane="topLeft" activeCell="A7" sqref="A7"/>
      <selection pane="topRight" activeCell="G7" sqref="G7"/>
      <selection pane="bottomLeft" activeCell="A15" sqref="A15"/>
      <selection pane="bottomRight" activeCell="AQ32" sqref="AQ32"/>
    </sheetView>
  </sheetViews>
  <sheetFormatPr defaultColWidth="9.140625" defaultRowHeight="12.75"/>
  <cols>
    <col min="1" max="1" width="66.7109375" style="2" customWidth="1"/>
    <col min="2" max="2" width="16.57421875" style="2" customWidth="1"/>
    <col min="3" max="3" width="16.7109375" style="3" customWidth="1"/>
    <col min="4" max="4" width="16.421875" style="3" customWidth="1"/>
    <col min="5" max="5" width="15.00390625" style="3" customWidth="1"/>
    <col min="6" max="6" width="16.421875" style="3" customWidth="1"/>
    <col min="7" max="7" width="16.140625" style="1" customWidth="1"/>
    <col min="8" max="8" width="14.140625" style="1" customWidth="1"/>
    <col min="9" max="9" width="14.00390625" style="1" customWidth="1"/>
    <col min="10" max="10" width="14.140625" style="1" customWidth="1"/>
    <col min="11" max="11" width="14.8515625" style="1" customWidth="1"/>
    <col min="12" max="12" width="14.00390625" style="1" customWidth="1"/>
    <col min="13" max="13" width="13.7109375" style="1" customWidth="1"/>
    <col min="14" max="14" width="13.28125" style="1" customWidth="1"/>
    <col min="15" max="15" width="13.421875" style="1" customWidth="1"/>
    <col min="16" max="16" width="14.57421875" style="1" customWidth="1"/>
    <col min="17" max="17" width="13.8515625" style="1" customWidth="1"/>
    <col min="18" max="18" width="14.7109375" style="1" customWidth="1"/>
    <col min="19" max="19" width="15.00390625" style="3" customWidth="1"/>
    <col min="20" max="20" width="14.28125" style="3" customWidth="1"/>
    <col min="21" max="21" width="14.140625" style="3" customWidth="1"/>
    <col min="22" max="22" width="17.8515625" style="3" customWidth="1"/>
    <col min="23" max="23" width="14.28125" style="3" customWidth="1"/>
    <col min="24" max="24" width="13.8515625" style="3" customWidth="1"/>
    <col min="25" max="25" width="14.8515625" style="3" customWidth="1"/>
    <col min="26" max="26" width="14.00390625" style="3" customWidth="1"/>
    <col min="27" max="27" width="15.421875" style="3" customWidth="1"/>
    <col min="28" max="28" width="19.8515625" style="3" customWidth="1"/>
    <col min="29" max="29" width="16.7109375" style="3" customWidth="1"/>
    <col min="30" max="31" width="16.57421875" style="3" customWidth="1"/>
    <col min="32" max="32" width="57.57421875" style="1" customWidth="1"/>
    <col min="33" max="33" width="15.8515625" style="1" customWidth="1"/>
    <col min="34" max="34" width="13.28125" style="1" customWidth="1"/>
    <col min="35" max="35" width="13.421875" style="1" customWidth="1"/>
    <col min="36" max="16384" width="9.140625" style="1" customWidth="1"/>
  </cols>
  <sheetData>
    <row r="1" spans="1:31" ht="23.25" customHeight="1">
      <c r="A1" s="14"/>
      <c r="F1" s="102"/>
      <c r="G1" s="102"/>
      <c r="H1" s="12"/>
      <c r="I1" s="5"/>
      <c r="J1" s="5"/>
      <c r="K1" s="94"/>
      <c r="L1" s="94"/>
      <c r="M1" s="94"/>
      <c r="N1" s="94"/>
      <c r="O1" s="94"/>
      <c r="P1" s="5"/>
      <c r="Q1" s="5"/>
      <c r="R1" s="5"/>
      <c r="X1" s="108"/>
      <c r="Y1" s="108"/>
      <c r="Z1" s="108"/>
      <c r="AA1" s="108"/>
      <c r="AB1" s="108"/>
      <c r="AC1" s="108"/>
      <c r="AD1" s="108"/>
      <c r="AE1" s="52"/>
    </row>
    <row r="2" spans="1:29" ht="23.25" customHeight="1">
      <c r="A2" s="14"/>
      <c r="F2" s="17"/>
      <c r="G2" s="17"/>
      <c r="H2" s="12"/>
      <c r="I2" s="5"/>
      <c r="J2" s="5"/>
      <c r="K2" s="16"/>
      <c r="L2" s="16"/>
      <c r="M2" s="16"/>
      <c r="N2" s="16"/>
      <c r="O2" s="16"/>
      <c r="P2" s="5"/>
      <c r="Q2" s="5"/>
      <c r="R2" s="5"/>
      <c r="X2" s="43"/>
      <c r="Y2" s="43"/>
      <c r="Z2" s="43"/>
      <c r="AA2" s="43"/>
      <c r="AB2" s="43"/>
      <c r="AC2" s="43"/>
    </row>
    <row r="3" spans="1:31" ht="32.25" customHeight="1">
      <c r="A3" s="14"/>
      <c r="F3" s="17"/>
      <c r="G3" s="17"/>
      <c r="H3" s="12"/>
      <c r="I3" s="5"/>
      <c r="J3" s="5"/>
      <c r="K3" s="16"/>
      <c r="L3" s="16"/>
      <c r="M3" s="16"/>
      <c r="N3" s="16"/>
      <c r="O3" s="16"/>
      <c r="P3" s="5"/>
      <c r="Q3" s="5"/>
      <c r="R3" s="5"/>
      <c r="S3" s="125"/>
      <c r="T3" s="125"/>
      <c r="U3" s="125"/>
      <c r="V3" s="125"/>
      <c r="W3" s="125"/>
      <c r="X3" s="125"/>
      <c r="Y3" s="125"/>
      <c r="Z3" s="125"/>
      <c r="AA3" s="125"/>
      <c r="AB3" s="30"/>
      <c r="AC3" s="30"/>
      <c r="AD3" s="30"/>
      <c r="AE3" s="30"/>
    </row>
    <row r="4" spans="1:31" ht="32.25" customHeight="1">
      <c r="A4" s="14"/>
      <c r="F4" s="17"/>
      <c r="G4" s="17"/>
      <c r="H4" s="12"/>
      <c r="I4" s="5"/>
      <c r="J4" s="5"/>
      <c r="K4" s="16"/>
      <c r="L4" s="16"/>
      <c r="M4" s="16"/>
      <c r="N4" s="16"/>
      <c r="O4" s="16"/>
      <c r="P4" s="5"/>
      <c r="Q4" s="5"/>
      <c r="R4" s="5"/>
      <c r="S4" s="35"/>
      <c r="T4" s="35"/>
      <c r="U4" s="35"/>
      <c r="V4" s="35"/>
      <c r="W4" s="35"/>
      <c r="X4" s="35"/>
      <c r="Y4" s="35"/>
      <c r="Z4" s="35"/>
      <c r="AA4" s="35"/>
      <c r="AB4" s="30"/>
      <c r="AC4" s="30"/>
      <c r="AD4" s="30"/>
      <c r="AE4" s="30"/>
    </row>
    <row r="5" spans="1:31" ht="28.5" customHeight="1">
      <c r="A5" s="11"/>
      <c r="I5" s="15"/>
      <c r="J5" s="15"/>
      <c r="K5" s="114"/>
      <c r="L5" s="114"/>
      <c r="M5" s="114"/>
      <c r="N5" s="114"/>
      <c r="O5" s="114"/>
      <c r="P5" s="15"/>
      <c r="Q5" s="15"/>
      <c r="R5" s="15"/>
      <c r="S5" s="30"/>
      <c r="T5" s="30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35"/>
    </row>
    <row r="6" spans="1:31" ht="21" customHeight="1">
      <c r="A6" s="126" t="s">
        <v>50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30"/>
      <c r="AC6" s="30"/>
      <c r="AD6" s="30"/>
      <c r="AE6" s="30"/>
    </row>
    <row r="7" spans="1:31" ht="54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46"/>
      <c r="AC7" s="46"/>
      <c r="AD7" s="30"/>
      <c r="AE7" s="30"/>
    </row>
    <row r="8" spans="1:31" ht="33" customHeight="1">
      <c r="A8" s="11"/>
      <c r="I8" s="15"/>
      <c r="J8" s="15"/>
      <c r="K8" s="28"/>
      <c r="L8" s="28"/>
      <c r="M8" s="28"/>
      <c r="N8" s="28"/>
      <c r="O8" s="28"/>
      <c r="P8" s="15"/>
      <c r="Q8" s="15"/>
      <c r="R8" s="15"/>
      <c r="S8" s="30"/>
      <c r="T8" s="30"/>
      <c r="U8" s="38"/>
      <c r="V8" s="38"/>
      <c r="W8" s="38"/>
      <c r="X8" s="38"/>
      <c r="Y8" s="38"/>
      <c r="Z8" s="38"/>
      <c r="AA8" s="38"/>
      <c r="AB8" s="38"/>
      <c r="AC8" s="38"/>
      <c r="AD8" s="30"/>
      <c r="AE8" s="30"/>
    </row>
    <row r="9" spans="1:27" s="32" customFormat="1" ht="42" customHeight="1" hidden="1">
      <c r="A9" s="127" t="s">
        <v>41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</row>
    <row r="10" spans="1:32" s="32" customFormat="1" ht="20.2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AD10" s="120" t="s">
        <v>40</v>
      </c>
      <c r="AE10" s="120"/>
      <c r="AF10" s="120"/>
    </row>
    <row r="11" spans="1:32" ht="27.75" customHeight="1">
      <c r="A11" s="105" t="s">
        <v>5</v>
      </c>
      <c r="B11" s="106" t="s">
        <v>46</v>
      </c>
      <c r="C11" s="112" t="s">
        <v>18</v>
      </c>
      <c r="D11" s="112" t="s">
        <v>19</v>
      </c>
      <c r="E11" s="109" t="s">
        <v>14</v>
      </c>
      <c r="F11" s="109"/>
      <c r="G11" s="103" t="s">
        <v>0</v>
      </c>
      <c r="H11" s="104"/>
      <c r="I11" s="110" t="s">
        <v>1</v>
      </c>
      <c r="J11" s="110"/>
      <c r="K11" s="110" t="s">
        <v>2</v>
      </c>
      <c r="L11" s="110"/>
      <c r="M11" s="110" t="s">
        <v>3</v>
      </c>
      <c r="N11" s="110"/>
      <c r="O11" s="110" t="s">
        <v>4</v>
      </c>
      <c r="P11" s="110"/>
      <c r="Q11" s="110" t="s">
        <v>6</v>
      </c>
      <c r="R11" s="110"/>
      <c r="S11" s="110" t="s">
        <v>7</v>
      </c>
      <c r="T11" s="110"/>
      <c r="U11" s="110" t="s">
        <v>8</v>
      </c>
      <c r="V11" s="110"/>
      <c r="W11" s="110" t="s">
        <v>9</v>
      </c>
      <c r="X11" s="110"/>
      <c r="Y11" s="110" t="s">
        <v>10</v>
      </c>
      <c r="Z11" s="110"/>
      <c r="AA11" s="110" t="s">
        <v>11</v>
      </c>
      <c r="AB11" s="110"/>
      <c r="AC11" s="103" t="s">
        <v>12</v>
      </c>
      <c r="AD11" s="104"/>
      <c r="AE11" s="109" t="s">
        <v>42</v>
      </c>
      <c r="AF11" s="109"/>
    </row>
    <row r="12" spans="1:32" ht="56.25" customHeight="1">
      <c r="A12" s="105"/>
      <c r="B12" s="107"/>
      <c r="C12" s="113"/>
      <c r="D12" s="113"/>
      <c r="E12" s="6" t="s">
        <v>16</v>
      </c>
      <c r="F12" s="6" t="s">
        <v>15</v>
      </c>
      <c r="G12" s="7" t="s">
        <v>13</v>
      </c>
      <c r="H12" s="7" t="s">
        <v>17</v>
      </c>
      <c r="I12" s="7" t="s">
        <v>13</v>
      </c>
      <c r="J12" s="7" t="s">
        <v>17</v>
      </c>
      <c r="K12" s="7" t="s">
        <v>13</v>
      </c>
      <c r="L12" s="7" t="s">
        <v>17</v>
      </c>
      <c r="M12" s="7" t="s">
        <v>13</v>
      </c>
      <c r="N12" s="7" t="s">
        <v>17</v>
      </c>
      <c r="O12" s="7" t="s">
        <v>13</v>
      </c>
      <c r="P12" s="7" t="s">
        <v>17</v>
      </c>
      <c r="Q12" s="7" t="s">
        <v>13</v>
      </c>
      <c r="R12" s="7" t="s">
        <v>17</v>
      </c>
      <c r="S12" s="7" t="s">
        <v>13</v>
      </c>
      <c r="T12" s="7" t="s">
        <v>17</v>
      </c>
      <c r="U12" s="7" t="s">
        <v>13</v>
      </c>
      <c r="V12" s="7" t="s">
        <v>17</v>
      </c>
      <c r="W12" s="7" t="s">
        <v>13</v>
      </c>
      <c r="X12" s="7" t="s">
        <v>17</v>
      </c>
      <c r="Y12" s="7" t="s">
        <v>13</v>
      </c>
      <c r="Z12" s="7" t="s">
        <v>17</v>
      </c>
      <c r="AA12" s="7" t="s">
        <v>13</v>
      </c>
      <c r="AB12" s="7" t="s">
        <v>17</v>
      </c>
      <c r="AC12" s="7" t="s">
        <v>13</v>
      </c>
      <c r="AD12" s="7" t="s">
        <v>17</v>
      </c>
      <c r="AE12" s="109"/>
      <c r="AF12" s="109"/>
    </row>
    <row r="13" spans="1:32" s="8" customFormat="1" ht="23.25" customHeight="1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  <c r="Q13" s="18">
        <v>17</v>
      </c>
      <c r="R13" s="18">
        <v>18</v>
      </c>
      <c r="S13" s="18">
        <v>19</v>
      </c>
      <c r="T13" s="18">
        <v>20</v>
      </c>
      <c r="U13" s="18">
        <v>21</v>
      </c>
      <c r="V13" s="18">
        <v>22</v>
      </c>
      <c r="W13" s="18">
        <v>23</v>
      </c>
      <c r="X13" s="18">
        <v>24</v>
      </c>
      <c r="Y13" s="18">
        <v>25</v>
      </c>
      <c r="Z13" s="18">
        <v>26</v>
      </c>
      <c r="AA13" s="18">
        <v>27</v>
      </c>
      <c r="AB13" s="18">
        <v>28</v>
      </c>
      <c r="AC13" s="18">
        <v>29</v>
      </c>
      <c r="AD13" s="18">
        <v>30</v>
      </c>
      <c r="AE13" s="121">
        <v>31</v>
      </c>
      <c r="AF13" s="122"/>
    </row>
    <row r="14" spans="1:32" s="9" customFormat="1" ht="30.75" customHeight="1">
      <c r="A14" s="116" t="s">
        <v>37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23"/>
      <c r="AF14" s="124"/>
    </row>
    <row r="15" spans="1:32" s="10" customFormat="1" ht="87" customHeight="1">
      <c r="A15" s="56" t="s">
        <v>39</v>
      </c>
      <c r="B15" s="53">
        <f>B32+B39</f>
        <v>37047.3</v>
      </c>
      <c r="C15" s="53">
        <f>C33+C40</f>
        <v>37047.3</v>
      </c>
      <c r="D15" s="53">
        <f>D33+D40</f>
        <v>35988.416659999995</v>
      </c>
      <c r="E15" s="65">
        <f>D15/B15*100</f>
        <v>97.14180698728381</v>
      </c>
      <c r="F15" s="65">
        <f>D15/C15*100</f>
        <v>97.14180698728381</v>
      </c>
      <c r="G15" s="53">
        <f>G33+G40</f>
        <v>7372.22</v>
      </c>
      <c r="H15" s="53">
        <f>H33+H40</f>
        <v>6424.3</v>
      </c>
      <c r="I15" s="53">
        <f aca="true" t="shared" si="0" ref="I15:AD15">I33+I40</f>
        <v>3943.5</v>
      </c>
      <c r="J15" s="53">
        <f t="shared" si="0"/>
        <v>4123.3</v>
      </c>
      <c r="K15" s="53">
        <f t="shared" si="0"/>
        <v>1685.81</v>
      </c>
      <c r="L15" s="53">
        <f t="shared" si="0"/>
        <v>2340.66</v>
      </c>
      <c r="M15" s="53">
        <f>M33+M40</f>
        <v>3204.9</v>
      </c>
      <c r="N15" s="53">
        <f t="shared" si="0"/>
        <v>3192.53</v>
      </c>
      <c r="O15" s="53">
        <f t="shared" si="0"/>
        <v>3124.99</v>
      </c>
      <c r="P15" s="53">
        <f>P33+P40</f>
        <v>2550.67</v>
      </c>
      <c r="Q15" s="53">
        <f t="shared" si="0"/>
        <v>2442.85</v>
      </c>
      <c r="R15" s="53">
        <f t="shared" si="0"/>
        <v>2554.12</v>
      </c>
      <c r="S15" s="53">
        <f t="shared" si="0"/>
        <v>4246.35</v>
      </c>
      <c r="T15" s="53">
        <f>T33+T40</f>
        <v>3971.25</v>
      </c>
      <c r="U15" s="53">
        <f>U33+U40</f>
        <v>1772.46</v>
      </c>
      <c r="V15" s="53">
        <f t="shared" si="0"/>
        <v>2226.9</v>
      </c>
      <c r="W15" s="53">
        <f t="shared" si="0"/>
        <v>1020.9</v>
      </c>
      <c r="X15" s="53">
        <f t="shared" si="0"/>
        <v>1113.8</v>
      </c>
      <c r="Y15" s="53">
        <f t="shared" si="0"/>
        <v>3277.79</v>
      </c>
      <c r="Z15" s="53">
        <f t="shared" si="0"/>
        <v>2795</v>
      </c>
      <c r="AA15" s="53">
        <f t="shared" si="0"/>
        <v>1846.73</v>
      </c>
      <c r="AB15" s="53">
        <f>AB33+AB40</f>
        <v>1699.46666</v>
      </c>
      <c r="AC15" s="53">
        <f>AC33+AC40</f>
        <v>3108.8</v>
      </c>
      <c r="AD15" s="53">
        <f t="shared" si="0"/>
        <v>2996.42</v>
      </c>
      <c r="AE15" s="95"/>
      <c r="AF15" s="96"/>
    </row>
    <row r="16" spans="1:32" s="10" customFormat="1" ht="20.25" hidden="1">
      <c r="A16" s="21" t="s">
        <v>21</v>
      </c>
      <c r="B16" s="19"/>
      <c r="C16" s="22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10" customFormat="1" ht="20.25" hidden="1">
      <c r="A17" s="24" t="s">
        <v>20</v>
      </c>
      <c r="B17" s="25"/>
      <c r="C17" s="22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s="10" customFormat="1" ht="20.25" hidden="1">
      <c r="A18" s="24" t="s">
        <v>22</v>
      </c>
      <c r="B18" s="25"/>
      <c r="C18" s="22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10" customFormat="1" ht="20.25" hidden="1">
      <c r="A19" s="21" t="s">
        <v>33</v>
      </c>
      <c r="B19" s="25"/>
      <c r="C19" s="22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s="10" customFormat="1" ht="20.25" hidden="1">
      <c r="A20" s="24" t="s">
        <v>24</v>
      </c>
      <c r="B20" s="25"/>
      <c r="C20" s="22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10" customFormat="1" ht="20.25" hidden="1">
      <c r="A21" s="24" t="s">
        <v>25</v>
      </c>
      <c r="B21" s="25"/>
      <c r="C21" s="2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s="10" customFormat="1" ht="20.25" hidden="1">
      <c r="A22" s="24" t="s">
        <v>26</v>
      </c>
      <c r="B22" s="25"/>
      <c r="C22" s="22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10" customFormat="1" ht="20.25" hidden="1">
      <c r="A23" s="24" t="s">
        <v>27</v>
      </c>
      <c r="B23" s="25"/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s="10" customFormat="1" ht="20.25" hidden="1">
      <c r="A24" s="26" t="s">
        <v>22</v>
      </c>
      <c r="B24" s="22"/>
      <c r="C24" s="22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10" customFormat="1" ht="20.25" hidden="1">
      <c r="A25" s="21" t="s">
        <v>33</v>
      </c>
      <c r="B25" s="25"/>
      <c r="C25" s="22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s="10" customFormat="1" ht="20.25" hidden="1">
      <c r="A26" s="24" t="s">
        <v>24</v>
      </c>
      <c r="B26" s="25"/>
      <c r="C26" s="22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10" customFormat="1" ht="20.25" hidden="1">
      <c r="A27" s="24" t="s">
        <v>25</v>
      </c>
      <c r="B27" s="25"/>
      <c r="C27" s="22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0" customFormat="1" ht="20.25" hidden="1">
      <c r="A28" s="24" t="s">
        <v>26</v>
      </c>
      <c r="B28" s="25"/>
      <c r="C28" s="22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10" customFormat="1" ht="20.25" hidden="1">
      <c r="A29" s="24" t="s">
        <v>27</v>
      </c>
      <c r="B29" s="25"/>
      <c r="C29" s="22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s="10" customFormat="1" ht="20.25" hidden="1">
      <c r="A30" s="21" t="s">
        <v>23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10" customFormat="1" ht="50.25" customHeight="1" hidden="1">
      <c r="A31" s="21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10" customFormat="1" ht="111.75" customHeight="1">
      <c r="A32" s="72" t="s">
        <v>43</v>
      </c>
      <c r="B32" s="54">
        <f>B33</f>
        <v>37009.3</v>
      </c>
      <c r="C32" s="55">
        <f>C33+C40</f>
        <v>37047.3</v>
      </c>
      <c r="D32" s="55">
        <f aca="true" t="shared" si="1" ref="D32:I32">D33</f>
        <v>35950.416659999995</v>
      </c>
      <c r="E32" s="55">
        <f t="shared" si="1"/>
        <v>97.13887228345305</v>
      </c>
      <c r="F32" s="55">
        <f t="shared" si="1"/>
        <v>97.13887228345305</v>
      </c>
      <c r="G32" s="55">
        <f t="shared" si="1"/>
        <v>7372.22</v>
      </c>
      <c r="H32" s="55">
        <f t="shared" si="1"/>
        <v>6424.3</v>
      </c>
      <c r="I32" s="55">
        <f t="shared" si="1"/>
        <v>3943.5</v>
      </c>
      <c r="J32" s="55">
        <f aca="true" t="shared" si="2" ref="J32:AD32">J33</f>
        <v>4123.3</v>
      </c>
      <c r="K32" s="55">
        <f t="shared" si="2"/>
        <v>1685.81</v>
      </c>
      <c r="L32" s="55">
        <f t="shared" si="2"/>
        <v>2340.66</v>
      </c>
      <c r="M32" s="55">
        <f t="shared" si="2"/>
        <v>3204.9</v>
      </c>
      <c r="N32" s="55">
        <f t="shared" si="2"/>
        <v>3192.53</v>
      </c>
      <c r="O32" s="55">
        <f t="shared" si="2"/>
        <v>3124.99</v>
      </c>
      <c r="P32" s="55">
        <f t="shared" si="2"/>
        <v>2550.67</v>
      </c>
      <c r="Q32" s="55">
        <f t="shared" si="2"/>
        <v>2442.85</v>
      </c>
      <c r="R32" s="55">
        <f t="shared" si="2"/>
        <v>2554.12</v>
      </c>
      <c r="S32" s="55">
        <f t="shared" si="2"/>
        <v>4246.35</v>
      </c>
      <c r="T32" s="55">
        <f t="shared" si="2"/>
        <v>3971.25</v>
      </c>
      <c r="U32" s="55">
        <f t="shared" si="2"/>
        <v>1772.46</v>
      </c>
      <c r="V32" s="55">
        <f t="shared" si="2"/>
        <v>2226.9</v>
      </c>
      <c r="W32" s="55">
        <f t="shared" si="2"/>
        <v>1020.9</v>
      </c>
      <c r="X32" s="55">
        <f t="shared" si="2"/>
        <v>1113.8</v>
      </c>
      <c r="Y32" s="55">
        <f t="shared" si="2"/>
        <v>3277.79</v>
      </c>
      <c r="Z32" s="55">
        <f t="shared" si="2"/>
        <v>2795</v>
      </c>
      <c r="AA32" s="55">
        <f t="shared" si="2"/>
        <v>1808.73</v>
      </c>
      <c r="AB32" s="55">
        <f t="shared" si="2"/>
        <v>1661.46666</v>
      </c>
      <c r="AC32" s="55">
        <f t="shared" si="2"/>
        <v>3108.8</v>
      </c>
      <c r="AD32" s="55">
        <f t="shared" si="2"/>
        <v>2996.42</v>
      </c>
      <c r="AE32" s="97" t="s">
        <v>51</v>
      </c>
      <c r="AF32" s="98"/>
    </row>
    <row r="33" spans="1:36" s="10" customFormat="1" ht="23.25" customHeight="1">
      <c r="A33" s="21" t="s">
        <v>33</v>
      </c>
      <c r="B33" s="71">
        <f aca="true" t="shared" si="3" ref="B33:G33">B35</f>
        <v>37009.3</v>
      </c>
      <c r="C33" s="45">
        <f>C35</f>
        <v>37009.3</v>
      </c>
      <c r="D33" s="45">
        <f>D35</f>
        <v>35950.416659999995</v>
      </c>
      <c r="E33" s="45">
        <f t="shared" si="3"/>
        <v>97.13887228345305</v>
      </c>
      <c r="F33" s="45">
        <f>F35</f>
        <v>97.13887228345305</v>
      </c>
      <c r="G33" s="45">
        <f t="shared" si="3"/>
        <v>7372.22</v>
      </c>
      <c r="H33" s="45">
        <f aca="true" t="shared" si="4" ref="H33:AD33">H35</f>
        <v>6424.3</v>
      </c>
      <c r="I33" s="45">
        <f t="shared" si="4"/>
        <v>3943.5</v>
      </c>
      <c r="J33" s="45">
        <f>J35</f>
        <v>4123.3</v>
      </c>
      <c r="K33" s="45">
        <f>K35</f>
        <v>1685.81</v>
      </c>
      <c r="L33" s="45">
        <f t="shared" si="4"/>
        <v>2340.66</v>
      </c>
      <c r="M33" s="45">
        <f t="shared" si="4"/>
        <v>3204.9</v>
      </c>
      <c r="N33" s="45">
        <f t="shared" si="4"/>
        <v>3192.53</v>
      </c>
      <c r="O33" s="45">
        <f t="shared" si="4"/>
        <v>3124.99</v>
      </c>
      <c r="P33" s="45">
        <f t="shared" si="4"/>
        <v>2550.67</v>
      </c>
      <c r="Q33" s="45">
        <f t="shared" si="4"/>
        <v>2442.85</v>
      </c>
      <c r="R33" s="45">
        <f t="shared" si="4"/>
        <v>2554.12</v>
      </c>
      <c r="S33" s="45">
        <f>S35</f>
        <v>4246.35</v>
      </c>
      <c r="T33" s="45">
        <f t="shared" si="4"/>
        <v>3971.25</v>
      </c>
      <c r="U33" s="45">
        <f t="shared" si="4"/>
        <v>1772.46</v>
      </c>
      <c r="V33" s="45">
        <f t="shared" si="4"/>
        <v>2226.9</v>
      </c>
      <c r="W33" s="45">
        <f t="shared" si="4"/>
        <v>1020.9</v>
      </c>
      <c r="X33" s="45">
        <f t="shared" si="4"/>
        <v>1113.8</v>
      </c>
      <c r="Y33" s="45">
        <f t="shared" si="4"/>
        <v>3277.79</v>
      </c>
      <c r="Z33" s="45">
        <f t="shared" si="4"/>
        <v>2795</v>
      </c>
      <c r="AA33" s="45">
        <f t="shared" si="4"/>
        <v>1808.73</v>
      </c>
      <c r="AB33" s="45">
        <f t="shared" si="4"/>
        <v>1661.46666</v>
      </c>
      <c r="AC33" s="45">
        <f t="shared" si="4"/>
        <v>3108.8</v>
      </c>
      <c r="AD33" s="45">
        <f t="shared" si="4"/>
        <v>2996.42</v>
      </c>
      <c r="AE33" s="88"/>
      <c r="AF33" s="89"/>
      <c r="AG33" s="73"/>
      <c r="AH33" s="73"/>
      <c r="AI33" s="73"/>
      <c r="AJ33" s="73"/>
    </row>
    <row r="34" spans="1:36" s="10" customFormat="1" ht="28.5" customHeight="1">
      <c r="A34" s="24" t="s">
        <v>24</v>
      </c>
      <c r="B34" s="25"/>
      <c r="C34" s="2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82"/>
      <c r="AF34" s="83"/>
      <c r="AG34" s="73"/>
      <c r="AH34" s="73"/>
      <c r="AI34" s="73"/>
      <c r="AJ34" s="73"/>
    </row>
    <row r="35" spans="1:36" s="10" customFormat="1" ht="27.75" customHeight="1">
      <c r="A35" s="60" t="s">
        <v>25</v>
      </c>
      <c r="B35" s="25">
        <f>G35+I35+K35+M35+O35+Q35+S35+U35+W35+Y35+AA35+AC35</f>
        <v>37009.3</v>
      </c>
      <c r="C35" s="66">
        <f>G35+I35+K35+M35+O35+Q35+S35+U35+W35+Y35+AA35+AC35</f>
        <v>37009.3</v>
      </c>
      <c r="D35" s="66">
        <f>L35+N35+P35++J35+H35+R35+T35+V35+X35+Z35+AB35+AD35</f>
        <v>35950.416659999995</v>
      </c>
      <c r="E35" s="22">
        <f>D35/B35*100</f>
        <v>97.13887228345305</v>
      </c>
      <c r="F35" s="22">
        <f>D35/C35*100</f>
        <v>97.13887228345305</v>
      </c>
      <c r="G35" s="22">
        <v>7372.22</v>
      </c>
      <c r="H35" s="22">
        <v>6424.3</v>
      </c>
      <c r="I35" s="22">
        <v>3943.5</v>
      </c>
      <c r="J35" s="22">
        <v>4123.3</v>
      </c>
      <c r="K35" s="22">
        <v>1685.81</v>
      </c>
      <c r="L35" s="22">
        <v>2340.66</v>
      </c>
      <c r="M35" s="22">
        <v>3204.9</v>
      </c>
      <c r="N35" s="22">
        <v>3192.53</v>
      </c>
      <c r="O35" s="22">
        <v>3124.99</v>
      </c>
      <c r="P35" s="22">
        <v>2550.67</v>
      </c>
      <c r="Q35" s="22">
        <v>2442.85</v>
      </c>
      <c r="R35" s="59">
        <v>2554.12</v>
      </c>
      <c r="S35" s="59">
        <v>4246.35</v>
      </c>
      <c r="T35" s="59">
        <v>3971.25</v>
      </c>
      <c r="U35" s="59">
        <v>1772.46</v>
      </c>
      <c r="V35" s="59">
        <v>2226.9</v>
      </c>
      <c r="W35" s="59">
        <v>1020.9</v>
      </c>
      <c r="X35" s="59">
        <v>1113.8</v>
      </c>
      <c r="Y35" s="59">
        <v>3277.79</v>
      </c>
      <c r="Z35" s="59">
        <v>2795</v>
      </c>
      <c r="AA35" s="59">
        <v>1808.73</v>
      </c>
      <c r="AB35" s="59">
        <v>1661.46666</v>
      </c>
      <c r="AC35" s="59">
        <v>3108.8</v>
      </c>
      <c r="AD35" s="59">
        <v>2996.42</v>
      </c>
      <c r="AE35" s="99"/>
      <c r="AF35" s="100"/>
      <c r="AG35" s="74">
        <f>G35+I35+K35+M35+O35+Q35+S35+U35+W35+Y35+AA35+AC35</f>
        <v>37009.3</v>
      </c>
      <c r="AH35" s="74">
        <f>G35+I35+K35+M35+O35+Q35+S35+U35+W35+Y35</f>
        <v>32091.769999999997</v>
      </c>
      <c r="AI35" s="74">
        <f>H35+J35+L35+N35+P35+R35+T35+V35+X35+Z35+AB35+AD35</f>
        <v>35950.416659999995</v>
      </c>
      <c r="AJ35" s="73"/>
    </row>
    <row r="36" spans="1:36" s="10" customFormat="1" ht="32.25" customHeight="1">
      <c r="A36" s="24" t="s">
        <v>26</v>
      </c>
      <c r="B36" s="25"/>
      <c r="C36" s="2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82"/>
      <c r="AF36" s="83"/>
      <c r="AG36" s="74"/>
      <c r="AH36" s="73"/>
      <c r="AI36" s="73"/>
      <c r="AJ36" s="73"/>
    </row>
    <row r="37" spans="1:36" s="10" customFormat="1" ht="27.75" customHeight="1">
      <c r="A37" s="24" t="s">
        <v>27</v>
      </c>
      <c r="B37" s="25"/>
      <c r="C37" s="2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82"/>
      <c r="AF37" s="83"/>
      <c r="AG37" s="74"/>
      <c r="AH37" s="73"/>
      <c r="AI37" s="73"/>
      <c r="AJ37" s="73"/>
    </row>
    <row r="38" spans="1:33" s="10" customFormat="1" ht="26.25" customHeight="1">
      <c r="A38" s="24" t="s">
        <v>36</v>
      </c>
      <c r="B38" s="25"/>
      <c r="C38" s="27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82"/>
      <c r="AF38" s="83"/>
      <c r="AG38" s="62"/>
    </row>
    <row r="39" spans="1:33" s="10" customFormat="1" ht="115.5" customHeight="1">
      <c r="A39" s="63" t="s">
        <v>45</v>
      </c>
      <c r="B39" s="54">
        <f>B40</f>
        <v>38</v>
      </c>
      <c r="C39" s="54">
        <f>C40</f>
        <v>38</v>
      </c>
      <c r="D39" s="54">
        <f>D40</f>
        <v>38</v>
      </c>
      <c r="E39" s="54">
        <f>E40</f>
        <v>100</v>
      </c>
      <c r="F39" s="54">
        <f aca="true" t="shared" si="5" ref="F39:AD39">F40</f>
        <v>100</v>
      </c>
      <c r="G39" s="54">
        <f t="shared" si="5"/>
        <v>0</v>
      </c>
      <c r="H39" s="54">
        <f t="shared" si="5"/>
        <v>0</v>
      </c>
      <c r="I39" s="54">
        <f t="shared" si="5"/>
        <v>0</v>
      </c>
      <c r="J39" s="54">
        <f t="shared" si="5"/>
        <v>0</v>
      </c>
      <c r="K39" s="54">
        <f t="shared" si="5"/>
        <v>0</v>
      </c>
      <c r="L39" s="54">
        <f t="shared" si="5"/>
        <v>0</v>
      </c>
      <c r="M39" s="54">
        <f t="shared" si="5"/>
        <v>0</v>
      </c>
      <c r="N39" s="54">
        <f t="shared" si="5"/>
        <v>0</v>
      </c>
      <c r="O39" s="54">
        <f t="shared" si="5"/>
        <v>0</v>
      </c>
      <c r="P39" s="54">
        <f t="shared" si="5"/>
        <v>0</v>
      </c>
      <c r="Q39" s="54">
        <f t="shared" si="5"/>
        <v>0</v>
      </c>
      <c r="R39" s="54">
        <f t="shared" si="5"/>
        <v>0</v>
      </c>
      <c r="S39" s="54">
        <f t="shared" si="5"/>
        <v>0</v>
      </c>
      <c r="T39" s="54">
        <f>T40</f>
        <v>0</v>
      </c>
      <c r="U39" s="54">
        <f>U40</f>
        <v>0</v>
      </c>
      <c r="V39" s="54">
        <f t="shared" si="5"/>
        <v>0</v>
      </c>
      <c r="W39" s="54">
        <f t="shared" si="5"/>
        <v>0</v>
      </c>
      <c r="X39" s="54">
        <f>X40</f>
        <v>0</v>
      </c>
      <c r="Y39" s="54">
        <f>Y40</f>
        <v>0</v>
      </c>
      <c r="Z39" s="54">
        <f t="shared" si="5"/>
        <v>0</v>
      </c>
      <c r="AA39" s="54">
        <f t="shared" si="5"/>
        <v>38</v>
      </c>
      <c r="AB39" s="54">
        <f t="shared" si="5"/>
        <v>38</v>
      </c>
      <c r="AC39" s="54">
        <f t="shared" si="5"/>
        <v>0</v>
      </c>
      <c r="AD39" s="54">
        <f t="shared" si="5"/>
        <v>0</v>
      </c>
      <c r="AE39" s="86"/>
      <c r="AF39" s="87"/>
      <c r="AG39" s="62"/>
    </row>
    <row r="40" spans="1:33" s="10" customFormat="1" ht="27" customHeight="1">
      <c r="A40" s="21" t="s">
        <v>33</v>
      </c>
      <c r="B40" s="67">
        <f aca="true" t="shared" si="6" ref="B40:G40">B42</f>
        <v>38</v>
      </c>
      <c r="C40" s="23">
        <f t="shared" si="6"/>
        <v>38</v>
      </c>
      <c r="D40" s="23">
        <f>D42</f>
        <v>38</v>
      </c>
      <c r="E40" s="23">
        <f>E42</f>
        <v>100</v>
      </c>
      <c r="F40" s="23">
        <f t="shared" si="6"/>
        <v>100</v>
      </c>
      <c r="G40" s="23">
        <f t="shared" si="6"/>
        <v>0</v>
      </c>
      <c r="H40" s="23">
        <f aca="true" t="shared" si="7" ref="H40:R40">H42</f>
        <v>0</v>
      </c>
      <c r="I40" s="23">
        <f t="shared" si="7"/>
        <v>0</v>
      </c>
      <c r="J40" s="23">
        <f t="shared" si="7"/>
        <v>0</v>
      </c>
      <c r="K40" s="23">
        <f t="shared" si="7"/>
        <v>0</v>
      </c>
      <c r="L40" s="23">
        <f t="shared" si="7"/>
        <v>0</v>
      </c>
      <c r="M40" s="23">
        <f t="shared" si="7"/>
        <v>0</v>
      </c>
      <c r="N40" s="23">
        <f t="shared" si="7"/>
        <v>0</v>
      </c>
      <c r="O40" s="23">
        <f t="shared" si="7"/>
        <v>0</v>
      </c>
      <c r="P40" s="23">
        <f t="shared" si="7"/>
        <v>0</v>
      </c>
      <c r="Q40" s="23">
        <f t="shared" si="7"/>
        <v>0</v>
      </c>
      <c r="R40" s="45">
        <f t="shared" si="7"/>
        <v>0</v>
      </c>
      <c r="S40" s="45">
        <f aca="true" t="shared" si="8" ref="S40:AC40">S42</f>
        <v>0</v>
      </c>
      <c r="T40" s="45">
        <f t="shared" si="8"/>
        <v>0</v>
      </c>
      <c r="U40" s="45">
        <f>U42</f>
        <v>0</v>
      </c>
      <c r="V40" s="45">
        <f t="shared" si="8"/>
        <v>0</v>
      </c>
      <c r="W40" s="45">
        <f t="shared" si="8"/>
        <v>0</v>
      </c>
      <c r="X40" s="45">
        <f t="shared" si="8"/>
        <v>0</v>
      </c>
      <c r="Y40" s="45">
        <f>Y42</f>
        <v>0</v>
      </c>
      <c r="Z40" s="45">
        <f t="shared" si="8"/>
        <v>0</v>
      </c>
      <c r="AA40" s="45">
        <f t="shared" si="8"/>
        <v>38</v>
      </c>
      <c r="AB40" s="45">
        <f t="shared" si="8"/>
        <v>38</v>
      </c>
      <c r="AC40" s="45">
        <f t="shared" si="8"/>
        <v>0</v>
      </c>
      <c r="AD40" s="45">
        <f>AD42</f>
        <v>0</v>
      </c>
      <c r="AE40" s="88"/>
      <c r="AF40" s="89"/>
      <c r="AG40" s="62"/>
    </row>
    <row r="41" spans="1:33" s="10" customFormat="1" ht="25.5" customHeight="1">
      <c r="A41" s="24" t="s">
        <v>24</v>
      </c>
      <c r="B41" s="41"/>
      <c r="C41" s="42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90"/>
      <c r="AF41" s="91"/>
      <c r="AG41" s="62"/>
    </row>
    <row r="42" spans="1:33" s="10" customFormat="1" ht="30" customHeight="1">
      <c r="A42" s="24" t="s">
        <v>25</v>
      </c>
      <c r="B42" s="68">
        <f>Q42+Y429+G42+I42+K42+M42+O42+S42+U42+W42+Y42+AA42+AD42</f>
        <v>38</v>
      </c>
      <c r="C42" s="69">
        <f>AA42</f>
        <v>38</v>
      </c>
      <c r="D42" s="27">
        <f>H42+J42+Z42+AB42</f>
        <v>38</v>
      </c>
      <c r="E42" s="27">
        <f>D42/B42*100</f>
        <v>100</v>
      </c>
      <c r="F42" s="27">
        <f>D42/C42*100</f>
        <v>100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38</v>
      </c>
      <c r="AB42" s="44">
        <v>38</v>
      </c>
      <c r="AC42" s="44">
        <v>0</v>
      </c>
      <c r="AD42" s="44">
        <v>0</v>
      </c>
      <c r="AE42" s="92"/>
      <c r="AF42" s="93"/>
      <c r="AG42" s="62"/>
    </row>
    <row r="43" spans="1:32" s="10" customFormat="1" ht="26.25" customHeight="1">
      <c r="A43" s="24" t="s">
        <v>26</v>
      </c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82"/>
      <c r="AF43" s="83"/>
    </row>
    <row r="44" spans="1:32" s="10" customFormat="1" ht="23.25" customHeight="1">
      <c r="A44" s="24" t="s">
        <v>27</v>
      </c>
      <c r="B44" s="19"/>
      <c r="C44" s="27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82"/>
      <c r="AF44" s="83"/>
    </row>
    <row r="45" spans="1:35" ht="27.75" customHeight="1">
      <c r="A45" s="58" t="s">
        <v>34</v>
      </c>
      <c r="B45" s="57">
        <f>B15</f>
        <v>37047.3</v>
      </c>
      <c r="C45" s="57">
        <f>C47</f>
        <v>37047.3</v>
      </c>
      <c r="D45" s="57">
        <f>D47</f>
        <v>35988.416659999995</v>
      </c>
      <c r="E45" s="70">
        <f>D45/B45*100</f>
        <v>97.14180698728381</v>
      </c>
      <c r="F45" s="57">
        <f>F47</f>
        <v>97.14180698728381</v>
      </c>
      <c r="G45" s="57">
        <f>G15</f>
        <v>7372.22</v>
      </c>
      <c r="H45" s="57">
        <f>H47</f>
        <v>6424.3</v>
      </c>
      <c r="I45" s="57">
        <f aca="true" t="shared" si="9" ref="I45:N45">I47</f>
        <v>3943.5</v>
      </c>
      <c r="J45" s="57">
        <f>J47</f>
        <v>4123.3</v>
      </c>
      <c r="K45" s="57">
        <f t="shared" si="9"/>
        <v>1685.81</v>
      </c>
      <c r="L45" s="57">
        <f t="shared" si="9"/>
        <v>2340.66</v>
      </c>
      <c r="M45" s="57">
        <f t="shared" si="9"/>
        <v>3204.9</v>
      </c>
      <c r="N45" s="57">
        <f t="shared" si="9"/>
        <v>3192.53</v>
      </c>
      <c r="O45" s="57">
        <f>O15</f>
        <v>3124.99</v>
      </c>
      <c r="P45" s="57">
        <f aca="true" t="shared" si="10" ref="P45:AD45">P47</f>
        <v>2550.67</v>
      </c>
      <c r="Q45" s="57">
        <f t="shared" si="10"/>
        <v>2442.85</v>
      </c>
      <c r="R45" s="57">
        <f t="shared" si="10"/>
        <v>2554.12</v>
      </c>
      <c r="S45" s="57">
        <f t="shared" si="10"/>
        <v>4246.35</v>
      </c>
      <c r="T45" s="57">
        <f t="shared" si="10"/>
        <v>3971.25</v>
      </c>
      <c r="U45" s="57">
        <f t="shared" si="10"/>
        <v>1772.46</v>
      </c>
      <c r="V45" s="57">
        <f t="shared" si="10"/>
        <v>2226.9</v>
      </c>
      <c r="W45" s="57">
        <f t="shared" si="10"/>
        <v>1020.9</v>
      </c>
      <c r="X45" s="57">
        <f t="shared" si="10"/>
        <v>1113.8</v>
      </c>
      <c r="Y45" s="57">
        <f t="shared" si="10"/>
        <v>3277.79</v>
      </c>
      <c r="Z45" s="57">
        <f t="shared" si="10"/>
        <v>2795</v>
      </c>
      <c r="AA45" s="57">
        <f t="shared" si="10"/>
        <v>1846.73</v>
      </c>
      <c r="AB45" s="57">
        <f t="shared" si="10"/>
        <v>1699.46666</v>
      </c>
      <c r="AC45" s="57">
        <f t="shared" si="10"/>
        <v>3108.8</v>
      </c>
      <c r="AD45" s="57">
        <f t="shared" si="10"/>
        <v>2996.42</v>
      </c>
      <c r="AE45" s="80"/>
      <c r="AF45" s="81"/>
      <c r="AG45" s="61"/>
      <c r="AH45" s="61"/>
      <c r="AI45" s="61"/>
    </row>
    <row r="46" spans="1:35" s="10" customFormat="1" ht="26.25" customHeight="1">
      <c r="A46" s="24" t="s">
        <v>24</v>
      </c>
      <c r="B46" s="25"/>
      <c r="C46" s="27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82"/>
      <c r="AF46" s="83"/>
      <c r="AG46" s="61"/>
      <c r="AH46" s="61"/>
      <c r="AI46" s="61"/>
    </row>
    <row r="47" spans="1:35" s="10" customFormat="1" ht="31.5" customHeight="1">
      <c r="A47" s="24" t="s">
        <v>25</v>
      </c>
      <c r="B47" s="25">
        <f>B42+B35</f>
        <v>37047.3</v>
      </c>
      <c r="C47" s="51">
        <f>C42+C35</f>
        <v>37047.3</v>
      </c>
      <c r="D47" s="25">
        <f>D42+D35</f>
        <v>35988.416659999995</v>
      </c>
      <c r="E47" s="22">
        <f>D47/B47*100</f>
        <v>97.14180698728381</v>
      </c>
      <c r="F47" s="22">
        <f>D47/C47*100</f>
        <v>97.14180698728381</v>
      </c>
      <c r="G47" s="25">
        <f>G42+G35</f>
        <v>7372.22</v>
      </c>
      <c r="H47" s="25">
        <f>H42+H35</f>
        <v>6424.3</v>
      </c>
      <c r="I47" s="25">
        <f aca="true" t="shared" si="11" ref="I47:AD47">I42+I35</f>
        <v>3943.5</v>
      </c>
      <c r="J47" s="25">
        <f t="shared" si="11"/>
        <v>4123.3</v>
      </c>
      <c r="K47" s="25">
        <f t="shared" si="11"/>
        <v>1685.81</v>
      </c>
      <c r="L47" s="25">
        <f t="shared" si="11"/>
        <v>2340.66</v>
      </c>
      <c r="M47" s="25">
        <f t="shared" si="11"/>
        <v>3204.9</v>
      </c>
      <c r="N47" s="25">
        <f t="shared" si="11"/>
        <v>3192.53</v>
      </c>
      <c r="O47" s="25">
        <f t="shared" si="11"/>
        <v>3124.99</v>
      </c>
      <c r="P47" s="25">
        <f t="shared" si="11"/>
        <v>2550.67</v>
      </c>
      <c r="Q47" s="25">
        <f t="shared" si="11"/>
        <v>2442.85</v>
      </c>
      <c r="R47" s="25">
        <f t="shared" si="11"/>
        <v>2554.12</v>
      </c>
      <c r="S47" s="25">
        <f t="shared" si="11"/>
        <v>4246.35</v>
      </c>
      <c r="T47" s="25">
        <f t="shared" si="11"/>
        <v>3971.25</v>
      </c>
      <c r="U47" s="25">
        <f t="shared" si="11"/>
        <v>1772.46</v>
      </c>
      <c r="V47" s="25">
        <f t="shared" si="11"/>
        <v>2226.9</v>
      </c>
      <c r="W47" s="25">
        <f t="shared" si="11"/>
        <v>1020.9</v>
      </c>
      <c r="X47" s="25">
        <f t="shared" si="11"/>
        <v>1113.8</v>
      </c>
      <c r="Y47" s="25">
        <f t="shared" si="11"/>
        <v>3277.79</v>
      </c>
      <c r="Z47" s="25">
        <f t="shared" si="11"/>
        <v>2795</v>
      </c>
      <c r="AA47" s="25">
        <f t="shared" si="11"/>
        <v>1846.73</v>
      </c>
      <c r="AB47" s="25">
        <f t="shared" si="11"/>
        <v>1699.46666</v>
      </c>
      <c r="AC47" s="25">
        <f t="shared" si="11"/>
        <v>3108.8</v>
      </c>
      <c r="AD47" s="25">
        <f t="shared" si="11"/>
        <v>2996.42</v>
      </c>
      <c r="AE47" s="84"/>
      <c r="AF47" s="85"/>
      <c r="AG47" s="61"/>
      <c r="AH47" s="61"/>
      <c r="AI47" s="61"/>
    </row>
    <row r="48" spans="1:32" s="10" customFormat="1" ht="30.75" customHeight="1">
      <c r="A48" s="24" t="s">
        <v>26</v>
      </c>
      <c r="B48" s="25"/>
      <c r="C48" s="27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82"/>
      <c r="AF48" s="83"/>
    </row>
    <row r="49" spans="1:32" s="10" customFormat="1" ht="33.75" customHeight="1">
      <c r="A49" s="24" t="s">
        <v>27</v>
      </c>
      <c r="B49" s="25"/>
      <c r="C49" s="27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82"/>
      <c r="AF49" s="83"/>
    </row>
    <row r="50" spans="1:2" s="50" customFormat="1" ht="41.25" customHeight="1">
      <c r="A50" s="48"/>
      <c r="B50" s="49"/>
    </row>
    <row r="51" spans="1:43" ht="27" customHeight="1">
      <c r="A51" s="64" t="s">
        <v>49</v>
      </c>
      <c r="B51" s="115"/>
      <c r="C51" s="115"/>
      <c r="D51" s="115"/>
      <c r="E51" s="115"/>
      <c r="F51" s="115"/>
      <c r="G51" s="115"/>
      <c r="H51" s="115"/>
      <c r="I51" s="115"/>
      <c r="J51" s="115"/>
      <c r="K51" s="37"/>
      <c r="L51" s="118"/>
      <c r="M51" s="118"/>
      <c r="N51" s="3"/>
      <c r="O51" s="3"/>
      <c r="P51" s="4"/>
      <c r="Q51" s="3"/>
      <c r="R51" s="3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2"/>
    </row>
    <row r="52" spans="1:43" ht="34.5" customHeight="1">
      <c r="A52" s="101" t="s">
        <v>47</v>
      </c>
      <c r="B52" s="101"/>
      <c r="C52" s="101"/>
      <c r="D52" s="101"/>
      <c r="E52" s="101"/>
      <c r="F52" s="101"/>
      <c r="G52" s="101"/>
      <c r="H52" s="101"/>
      <c r="I52" s="101"/>
      <c r="J52" s="16"/>
      <c r="K52" s="31"/>
      <c r="L52" s="31"/>
      <c r="M52" s="29"/>
      <c r="N52" s="3"/>
      <c r="O52" s="3"/>
      <c r="P52" s="4"/>
      <c r="Q52" s="3"/>
      <c r="R52" s="3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2"/>
    </row>
    <row r="53" spans="1:43" ht="42" customHeight="1">
      <c r="A53" s="39"/>
      <c r="B53" s="36"/>
      <c r="C53" s="16"/>
      <c r="D53" s="16"/>
      <c r="E53" s="16"/>
      <c r="F53" s="16"/>
      <c r="G53" s="16"/>
      <c r="H53" s="16"/>
      <c r="I53" s="16"/>
      <c r="J53" s="16"/>
      <c r="K53" s="31"/>
      <c r="L53" s="31"/>
      <c r="M53" s="29"/>
      <c r="N53" s="3"/>
      <c r="O53" s="3"/>
      <c r="P53" s="4"/>
      <c r="Q53" s="3"/>
      <c r="R53" s="3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2"/>
    </row>
    <row r="54" spans="1:43" ht="112.5" customHeight="1">
      <c r="A54" s="101" t="s">
        <v>48</v>
      </c>
      <c r="B54" s="101"/>
      <c r="C54" s="16"/>
      <c r="D54" s="16"/>
      <c r="E54" s="16"/>
      <c r="F54" s="16"/>
      <c r="G54" s="16"/>
      <c r="H54" s="16"/>
      <c r="I54" s="16"/>
      <c r="J54" s="16"/>
      <c r="K54" s="31"/>
      <c r="L54" s="31"/>
      <c r="M54" s="29"/>
      <c r="N54" s="3"/>
      <c r="O54" s="3"/>
      <c r="P54" s="4"/>
      <c r="Q54" s="3"/>
      <c r="R54" s="3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2"/>
    </row>
    <row r="55" spans="1:43" ht="42.75" customHeight="1">
      <c r="A55" s="47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29"/>
      <c r="M55" s="29"/>
      <c r="N55" s="3"/>
      <c r="O55" s="3"/>
      <c r="P55" s="4"/>
      <c r="Q55" s="3"/>
      <c r="R55" s="3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2"/>
    </row>
    <row r="56" spans="2:6" ht="19.5" customHeight="1">
      <c r="B56" s="111"/>
      <c r="C56" s="111"/>
      <c r="D56" s="111"/>
      <c r="E56" s="111"/>
      <c r="F56" s="111"/>
    </row>
    <row r="57" spans="3:6" ht="48.75" customHeight="1">
      <c r="C57" s="2"/>
      <c r="D57" s="2"/>
      <c r="E57" s="2"/>
      <c r="F57" s="2"/>
    </row>
    <row r="58" spans="2:6" ht="18.75">
      <c r="B58" s="111"/>
      <c r="C58" s="111"/>
      <c r="D58" s="111"/>
      <c r="E58" s="111"/>
      <c r="F58" s="2"/>
    </row>
  </sheetData>
  <sheetProtection/>
  <mergeCells count="56">
    <mergeCell ref="S3:AA3"/>
    <mergeCell ref="A6:AA7"/>
    <mergeCell ref="AA11:AB11"/>
    <mergeCell ref="K11:L11"/>
    <mergeCell ref="M11:N11"/>
    <mergeCell ref="O11:P11"/>
    <mergeCell ref="U11:V11"/>
    <mergeCell ref="C11:C12"/>
    <mergeCell ref="U5:AD5"/>
    <mergeCell ref="A9:AA9"/>
    <mergeCell ref="AD10:AF10"/>
    <mergeCell ref="AE11:AF12"/>
    <mergeCell ref="AE13:AF13"/>
    <mergeCell ref="AE14:AF14"/>
    <mergeCell ref="Q11:R11"/>
    <mergeCell ref="S11:T11"/>
    <mergeCell ref="B56:F56"/>
    <mergeCell ref="D11:D12"/>
    <mergeCell ref="K5:O5"/>
    <mergeCell ref="I11:J11"/>
    <mergeCell ref="B58:E58"/>
    <mergeCell ref="B51:J51"/>
    <mergeCell ref="A14:AD14"/>
    <mergeCell ref="L51:M51"/>
    <mergeCell ref="B55:K55"/>
    <mergeCell ref="A52:I52"/>
    <mergeCell ref="A54:B54"/>
    <mergeCell ref="F1:G1"/>
    <mergeCell ref="AC11:AD11"/>
    <mergeCell ref="A11:A12"/>
    <mergeCell ref="B11:B12"/>
    <mergeCell ref="X1:AD1"/>
    <mergeCell ref="E11:F11"/>
    <mergeCell ref="G11:H11"/>
    <mergeCell ref="W11:X11"/>
    <mergeCell ref="Y11:Z11"/>
    <mergeCell ref="K1:O1"/>
    <mergeCell ref="AE15:AF15"/>
    <mergeCell ref="AE32:AF32"/>
    <mergeCell ref="AE44:AF44"/>
    <mergeCell ref="AE34:AF34"/>
    <mergeCell ref="AE35:AF35"/>
    <mergeCell ref="AE36:AF36"/>
    <mergeCell ref="AE37:AF37"/>
    <mergeCell ref="AE38:AF38"/>
    <mergeCell ref="AE33:AF33"/>
    <mergeCell ref="AE45:AF45"/>
    <mergeCell ref="AE46:AF46"/>
    <mergeCell ref="AE47:AF47"/>
    <mergeCell ref="AE48:AF48"/>
    <mergeCell ref="AE49:AF49"/>
    <mergeCell ref="AE39:AF39"/>
    <mergeCell ref="AE40:AF40"/>
    <mergeCell ref="AE41:AF41"/>
    <mergeCell ref="AE42:AF42"/>
    <mergeCell ref="AE43:AF43"/>
  </mergeCells>
  <printOptions horizontalCentered="1"/>
  <pageMargins left="0.1968503937007874" right="0.2362204724409449" top="0.1968503937007874" bottom="0" header="0.5" footer="0.31496062992125984"/>
  <pageSetup fitToHeight="1" fitToWidth="1" horizontalDpi="600" verticalDpi="600" orientation="landscape" paperSize="9" scale="25" r:id="rId3"/>
  <rowBreaks count="1" manualBreakCount="1">
    <brk id="31" max="31" man="1"/>
  </rowBreaks>
  <colBreaks count="1" manualBreakCount="1">
    <brk id="30" max="5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В. Балабанская</cp:lastModifiedBy>
  <cp:lastPrinted>2018-08-09T10:15:22Z</cp:lastPrinted>
  <dcterms:created xsi:type="dcterms:W3CDTF">1996-10-08T23:32:33Z</dcterms:created>
  <dcterms:modified xsi:type="dcterms:W3CDTF">2019-01-28T13:07:55Z</dcterms:modified>
  <cp:category/>
  <cp:version/>
  <cp:contentType/>
  <cp:contentStatus/>
</cp:coreProperties>
</file>