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1840" windowHeight="9528"/>
  </bookViews>
  <sheets>
    <sheet name="август" sheetId="8" r:id="rId1"/>
  </sheets>
  <definedNames>
    <definedName name="_xlnm.Print_Titles" localSheetId="0">август!$8:$9</definedName>
    <definedName name="_xlnm.Print_Area" localSheetId="0">август!$A$1:$AF$166</definedName>
  </definedNames>
  <calcPr calcId="145621"/>
</workbook>
</file>

<file path=xl/calcChain.xml><?xml version="1.0" encoding="utf-8"?>
<calcChain xmlns="http://schemas.openxmlformats.org/spreadsheetml/2006/main">
  <c r="C117" i="8" l="1"/>
  <c r="C118" i="8"/>
  <c r="C119" i="8"/>
  <c r="C120" i="8"/>
  <c r="C116" i="8"/>
  <c r="C110" i="8"/>
  <c r="C111" i="8"/>
  <c r="C112" i="8"/>
  <c r="C113" i="8"/>
  <c r="C109" i="8"/>
  <c r="C103" i="8"/>
  <c r="C104" i="8"/>
  <c r="C105" i="8"/>
  <c r="C106" i="8"/>
  <c r="C102" i="8"/>
  <c r="C96" i="8"/>
  <c r="C97" i="8"/>
  <c r="C98" i="8"/>
  <c r="C99" i="8"/>
  <c r="C95" i="8"/>
  <c r="C89" i="8"/>
  <c r="C90" i="8"/>
  <c r="C91" i="8"/>
  <c r="C92" i="8"/>
  <c r="C88" i="8"/>
  <c r="C82" i="8"/>
  <c r="C83" i="8"/>
  <c r="C84" i="8"/>
  <c r="C85" i="8"/>
  <c r="C81" i="8"/>
  <c r="C59" i="8"/>
  <c r="C60" i="8"/>
  <c r="C61" i="8"/>
  <c r="C62" i="8"/>
  <c r="C58" i="8"/>
  <c r="C39" i="8"/>
  <c r="C36" i="8"/>
  <c r="C37" i="8"/>
  <c r="C38" i="8"/>
  <c r="C35" i="8"/>
  <c r="C29" i="8"/>
  <c r="C30" i="8"/>
  <c r="C31" i="8"/>
  <c r="C32" i="8"/>
  <c r="C28" i="8"/>
  <c r="C22" i="8"/>
  <c r="C23" i="8"/>
  <c r="C24" i="8"/>
  <c r="C25" i="8"/>
  <c r="C21" i="8"/>
  <c r="B152" i="8"/>
  <c r="B151" i="8"/>
  <c r="B150" i="8"/>
  <c r="B149" i="8"/>
  <c r="B147" i="8"/>
  <c r="B146" i="8"/>
  <c r="B145" i="8"/>
  <c r="B144" i="8"/>
  <c r="B143" i="8"/>
  <c r="B142" i="8"/>
  <c r="B141" i="8"/>
  <c r="AE139" i="8"/>
  <c r="AE158" i="8" s="1"/>
  <c r="AD139" i="8"/>
  <c r="AD158" i="8" s="1"/>
  <c r="AC139" i="8"/>
  <c r="AC158" i="8" s="1"/>
  <c r="AB139" i="8"/>
  <c r="AB158" i="8" s="1"/>
  <c r="AA139" i="8"/>
  <c r="AA158" i="8" s="1"/>
  <c r="Z139" i="8"/>
  <c r="Z158" i="8" s="1"/>
  <c r="Y139" i="8"/>
  <c r="Y158" i="8" s="1"/>
  <c r="X139" i="8"/>
  <c r="X158" i="8" s="1"/>
  <c r="W139" i="8"/>
  <c r="W158" i="8" s="1"/>
  <c r="V139" i="8"/>
  <c r="V158" i="8" s="1"/>
  <c r="U139" i="8"/>
  <c r="U158" i="8" s="1"/>
  <c r="T139" i="8"/>
  <c r="T158" i="8" s="1"/>
  <c r="S139" i="8"/>
  <c r="S158" i="8" s="1"/>
  <c r="R139" i="8"/>
  <c r="R158" i="8" s="1"/>
  <c r="Q139" i="8"/>
  <c r="Q158" i="8" s="1"/>
  <c r="P139" i="8"/>
  <c r="P158" i="8" s="1"/>
  <c r="O139" i="8"/>
  <c r="O158" i="8" s="1"/>
  <c r="N139" i="8"/>
  <c r="N158" i="8" s="1"/>
  <c r="M139" i="8"/>
  <c r="M158" i="8" s="1"/>
  <c r="L139" i="8"/>
  <c r="L158" i="8" s="1"/>
  <c r="K139" i="8"/>
  <c r="K158" i="8" s="1"/>
  <c r="J139" i="8"/>
  <c r="J158" i="8" s="1"/>
  <c r="I139" i="8"/>
  <c r="I158" i="8" s="1"/>
  <c r="H139" i="8"/>
  <c r="H158" i="8" s="1"/>
  <c r="B158" i="8" s="1"/>
  <c r="B139" i="8"/>
  <c r="AE138" i="8"/>
  <c r="AE157" i="8" s="1"/>
  <c r="AD138" i="8"/>
  <c r="AD157" i="8" s="1"/>
  <c r="AC138" i="8"/>
  <c r="AC157" i="8" s="1"/>
  <c r="AB138" i="8"/>
  <c r="AB157" i="8" s="1"/>
  <c r="AA138" i="8"/>
  <c r="AA157" i="8" s="1"/>
  <c r="Z138" i="8"/>
  <c r="Z157" i="8" s="1"/>
  <c r="Y138" i="8"/>
  <c r="Y157" i="8" s="1"/>
  <c r="X138" i="8"/>
  <c r="X157" i="8" s="1"/>
  <c r="W138" i="8"/>
  <c r="W157" i="8" s="1"/>
  <c r="V138" i="8"/>
  <c r="V157" i="8" s="1"/>
  <c r="U138" i="8"/>
  <c r="U157" i="8" s="1"/>
  <c r="T138" i="8"/>
  <c r="T157" i="8" s="1"/>
  <c r="S138" i="8"/>
  <c r="S157" i="8" s="1"/>
  <c r="R138" i="8"/>
  <c r="R157" i="8" s="1"/>
  <c r="Q138" i="8"/>
  <c r="Q157" i="8" s="1"/>
  <c r="P138" i="8"/>
  <c r="P157" i="8" s="1"/>
  <c r="O138" i="8"/>
  <c r="O157" i="8" s="1"/>
  <c r="N138" i="8"/>
  <c r="N157" i="8" s="1"/>
  <c r="M138" i="8"/>
  <c r="M157" i="8" s="1"/>
  <c r="L138" i="8"/>
  <c r="L157" i="8" s="1"/>
  <c r="K138" i="8"/>
  <c r="K157" i="8" s="1"/>
  <c r="J138" i="8"/>
  <c r="J157" i="8" s="1"/>
  <c r="I138" i="8"/>
  <c r="I157" i="8" s="1"/>
  <c r="H138" i="8"/>
  <c r="H157" i="8" s="1"/>
  <c r="B157" i="8" s="1"/>
  <c r="B138" i="8"/>
  <c r="AE137" i="8"/>
  <c r="AE156" i="8" s="1"/>
  <c r="AD137" i="8"/>
  <c r="AD156" i="8" s="1"/>
  <c r="AC137" i="8"/>
  <c r="AC156" i="8" s="1"/>
  <c r="AB137" i="8"/>
  <c r="AB156" i="8" s="1"/>
  <c r="AA137" i="8"/>
  <c r="AA156" i="8" s="1"/>
  <c r="Z137" i="8"/>
  <c r="Z156" i="8" s="1"/>
  <c r="Y137" i="8"/>
  <c r="Y156" i="8" s="1"/>
  <c r="X137" i="8"/>
  <c r="X156" i="8" s="1"/>
  <c r="W137" i="8"/>
  <c r="W156" i="8" s="1"/>
  <c r="V137" i="8"/>
  <c r="V156" i="8" s="1"/>
  <c r="U137" i="8"/>
  <c r="U156" i="8" s="1"/>
  <c r="T137" i="8"/>
  <c r="T156" i="8" s="1"/>
  <c r="S137" i="8"/>
  <c r="S156" i="8" s="1"/>
  <c r="R137" i="8"/>
  <c r="R156" i="8" s="1"/>
  <c r="Q137" i="8"/>
  <c r="Q156" i="8" s="1"/>
  <c r="P137" i="8"/>
  <c r="P156" i="8" s="1"/>
  <c r="O137" i="8"/>
  <c r="O156" i="8" s="1"/>
  <c r="N137" i="8"/>
  <c r="N156" i="8" s="1"/>
  <c r="M137" i="8"/>
  <c r="M156" i="8" s="1"/>
  <c r="L137" i="8"/>
  <c r="L156" i="8" s="1"/>
  <c r="K137" i="8"/>
  <c r="K156" i="8" s="1"/>
  <c r="J137" i="8"/>
  <c r="J156" i="8" s="1"/>
  <c r="I137" i="8"/>
  <c r="I156" i="8" s="1"/>
  <c r="H137" i="8"/>
  <c r="H156" i="8" s="1"/>
  <c r="B156" i="8" s="1"/>
  <c r="B137" i="8"/>
  <c r="AE136" i="8"/>
  <c r="AE155" i="8" s="1"/>
  <c r="AE153" i="8" s="1"/>
  <c r="AD136" i="8"/>
  <c r="AD155" i="8" s="1"/>
  <c r="AD153" i="8" s="1"/>
  <c r="AC136" i="8"/>
  <c r="AC155" i="8" s="1"/>
  <c r="AC153" i="8" s="1"/>
  <c r="AB136" i="8"/>
  <c r="AB155" i="8" s="1"/>
  <c r="AB153" i="8" s="1"/>
  <c r="AA136" i="8"/>
  <c r="AA155" i="8" s="1"/>
  <c r="AA153" i="8" s="1"/>
  <c r="Z136" i="8"/>
  <c r="Z155" i="8" s="1"/>
  <c r="Z153" i="8" s="1"/>
  <c r="Y136" i="8"/>
  <c r="Y155" i="8" s="1"/>
  <c r="Y153" i="8" s="1"/>
  <c r="X136" i="8"/>
  <c r="X155" i="8" s="1"/>
  <c r="X153" i="8" s="1"/>
  <c r="W136" i="8"/>
  <c r="W155" i="8" s="1"/>
  <c r="W153" i="8" s="1"/>
  <c r="V136" i="8"/>
  <c r="V155" i="8" s="1"/>
  <c r="V153" i="8" s="1"/>
  <c r="U136" i="8"/>
  <c r="U155" i="8" s="1"/>
  <c r="U153" i="8" s="1"/>
  <c r="T136" i="8"/>
  <c r="T155" i="8" s="1"/>
  <c r="T153" i="8" s="1"/>
  <c r="S136" i="8"/>
  <c r="S155" i="8" s="1"/>
  <c r="S153" i="8" s="1"/>
  <c r="R136" i="8"/>
  <c r="R155" i="8" s="1"/>
  <c r="R153" i="8" s="1"/>
  <c r="Q136" i="8"/>
  <c r="Q155" i="8" s="1"/>
  <c r="Q153" i="8" s="1"/>
  <c r="P136" i="8"/>
  <c r="P155" i="8" s="1"/>
  <c r="P153" i="8" s="1"/>
  <c r="O136" i="8"/>
  <c r="O155" i="8" s="1"/>
  <c r="O153" i="8" s="1"/>
  <c r="N136" i="8"/>
  <c r="N155" i="8" s="1"/>
  <c r="N153" i="8" s="1"/>
  <c r="M136" i="8"/>
  <c r="M155" i="8" s="1"/>
  <c r="M153" i="8" s="1"/>
  <c r="L136" i="8"/>
  <c r="L155" i="8" s="1"/>
  <c r="L153" i="8" s="1"/>
  <c r="K136" i="8"/>
  <c r="K155" i="8" s="1"/>
  <c r="K153" i="8" s="1"/>
  <c r="J136" i="8"/>
  <c r="J155" i="8" s="1"/>
  <c r="J153" i="8" s="1"/>
  <c r="I136" i="8"/>
  <c r="I155" i="8" s="1"/>
  <c r="I153" i="8" s="1"/>
  <c r="H136" i="8"/>
  <c r="H155" i="8" s="1"/>
  <c r="B136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B134" i="8"/>
  <c r="E120" i="8"/>
  <c r="G120" i="8" s="1"/>
  <c r="D120" i="8"/>
  <c r="B120" i="8"/>
  <c r="F120" i="8" s="1"/>
  <c r="E119" i="8"/>
  <c r="D119" i="8"/>
  <c r="B119" i="8"/>
  <c r="E118" i="8"/>
  <c r="D118" i="8"/>
  <c r="B118" i="8"/>
  <c r="E117" i="8"/>
  <c r="D117" i="8"/>
  <c r="B117" i="8"/>
  <c r="E116" i="8"/>
  <c r="D116" i="8"/>
  <c r="B116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E114" i="8"/>
  <c r="D114" i="8"/>
  <c r="C114" i="8"/>
  <c r="B114" i="8"/>
  <c r="F114" i="8" s="1"/>
  <c r="E113" i="8"/>
  <c r="D113" i="8"/>
  <c r="B113" i="8"/>
  <c r="E112" i="8"/>
  <c r="D112" i="8"/>
  <c r="B112" i="8"/>
  <c r="E111" i="8"/>
  <c r="F111" i="8" s="1"/>
  <c r="B111" i="8"/>
  <c r="E110" i="8"/>
  <c r="D110" i="8" s="1"/>
  <c r="B110" i="8"/>
  <c r="E109" i="8"/>
  <c r="D109" i="8" s="1"/>
  <c r="B109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E107" i="8"/>
  <c r="F107" i="8" s="1"/>
  <c r="C107" i="8"/>
  <c r="B107" i="8"/>
  <c r="E106" i="8"/>
  <c r="F106" i="8" s="1"/>
  <c r="B106" i="8"/>
  <c r="E105" i="8"/>
  <c r="D105" i="8" s="1"/>
  <c r="B105" i="8"/>
  <c r="E104" i="8"/>
  <c r="D104" i="8" s="1"/>
  <c r="B104" i="8"/>
  <c r="E103" i="8"/>
  <c r="D103" i="8" s="1"/>
  <c r="B103" i="8"/>
  <c r="E102" i="8"/>
  <c r="D102" i="8" s="1"/>
  <c r="B102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E100" i="8"/>
  <c r="F100" i="8" s="1"/>
  <c r="C100" i="8"/>
  <c r="B100" i="8"/>
  <c r="E99" i="8"/>
  <c r="D99" i="8" s="1"/>
  <c r="B99" i="8"/>
  <c r="E98" i="8"/>
  <c r="D98" i="8" s="1"/>
  <c r="B98" i="8"/>
  <c r="E97" i="8"/>
  <c r="F97" i="8" s="1"/>
  <c r="B97" i="8"/>
  <c r="E96" i="8"/>
  <c r="D96" i="8" s="1"/>
  <c r="B96" i="8"/>
  <c r="E95" i="8"/>
  <c r="D95" i="8" s="1"/>
  <c r="B95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E93" i="8"/>
  <c r="F93" i="8" s="1"/>
  <c r="C93" i="8"/>
  <c r="B93" i="8"/>
  <c r="E92" i="8"/>
  <c r="D92" i="8" s="1"/>
  <c r="B92" i="8"/>
  <c r="E91" i="8"/>
  <c r="F91" i="8" s="1"/>
  <c r="B91" i="8"/>
  <c r="E90" i="8"/>
  <c r="F90" i="8" s="1"/>
  <c r="B90" i="8"/>
  <c r="E89" i="8"/>
  <c r="F89" i="8" s="1"/>
  <c r="B89" i="8"/>
  <c r="E88" i="8"/>
  <c r="D88" i="8" s="1"/>
  <c r="B88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E86" i="8"/>
  <c r="F86" i="8" s="1"/>
  <c r="C86" i="8"/>
  <c r="B86" i="8"/>
  <c r="E85" i="8"/>
  <c r="E139" i="8" s="1"/>
  <c r="E158" i="8" s="1"/>
  <c r="C139" i="8"/>
  <c r="C158" i="8" s="1"/>
  <c r="B85" i="8"/>
  <c r="E84" i="8"/>
  <c r="D84" i="8" s="1"/>
  <c r="B84" i="8"/>
  <c r="E83" i="8"/>
  <c r="E138" i="8" s="1"/>
  <c r="C138" i="8"/>
  <c r="C157" i="8" s="1"/>
  <c r="B83" i="8"/>
  <c r="E82" i="8"/>
  <c r="E137" i="8" s="1"/>
  <c r="E156" i="8" s="1"/>
  <c r="C137" i="8"/>
  <c r="C156" i="8" s="1"/>
  <c r="B82" i="8"/>
  <c r="E81" i="8"/>
  <c r="E136" i="8" s="1"/>
  <c r="C136" i="8"/>
  <c r="B81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E79" i="8"/>
  <c r="F79" i="8" s="1"/>
  <c r="C79" i="8"/>
  <c r="B79" i="8"/>
  <c r="AE78" i="8"/>
  <c r="AE127" i="8" s="1"/>
  <c r="AD78" i="8"/>
  <c r="AD127" i="8" s="1"/>
  <c r="AC78" i="8"/>
  <c r="AC127" i="8" s="1"/>
  <c r="AB78" i="8"/>
  <c r="AB127" i="8" s="1"/>
  <c r="AA78" i="8"/>
  <c r="AA127" i="8" s="1"/>
  <c r="Z78" i="8"/>
  <c r="Z127" i="8" s="1"/>
  <c r="Y78" i="8"/>
  <c r="Y127" i="8" s="1"/>
  <c r="X78" i="8"/>
  <c r="X127" i="8" s="1"/>
  <c r="W78" i="8"/>
  <c r="W127" i="8" s="1"/>
  <c r="V78" i="8"/>
  <c r="V127" i="8" s="1"/>
  <c r="U78" i="8"/>
  <c r="U127" i="8" s="1"/>
  <c r="T78" i="8"/>
  <c r="T127" i="8" s="1"/>
  <c r="S78" i="8"/>
  <c r="S127" i="8" s="1"/>
  <c r="R78" i="8"/>
  <c r="R127" i="8" s="1"/>
  <c r="Q78" i="8"/>
  <c r="Q127" i="8" s="1"/>
  <c r="P78" i="8"/>
  <c r="P127" i="8" s="1"/>
  <c r="O78" i="8"/>
  <c r="O127" i="8" s="1"/>
  <c r="N78" i="8"/>
  <c r="N127" i="8" s="1"/>
  <c r="M78" i="8"/>
  <c r="M127" i="8" s="1"/>
  <c r="L78" i="8"/>
  <c r="L127" i="8" s="1"/>
  <c r="K78" i="8"/>
  <c r="K127" i="8" s="1"/>
  <c r="J78" i="8"/>
  <c r="J127" i="8" s="1"/>
  <c r="I78" i="8"/>
  <c r="I127" i="8" s="1"/>
  <c r="H78" i="8"/>
  <c r="H127" i="8" s="1"/>
  <c r="E78" i="8"/>
  <c r="F78" i="8" s="1"/>
  <c r="C78" i="8"/>
  <c r="C127" i="8" s="1"/>
  <c r="B78" i="8"/>
  <c r="B127" i="8" s="1"/>
  <c r="AE77" i="8"/>
  <c r="AE126" i="8" s="1"/>
  <c r="AD77" i="8"/>
  <c r="AD126" i="8" s="1"/>
  <c r="AC77" i="8"/>
  <c r="AC126" i="8" s="1"/>
  <c r="AB77" i="8"/>
  <c r="AB126" i="8" s="1"/>
  <c r="AA77" i="8"/>
  <c r="AA126" i="8" s="1"/>
  <c r="Z77" i="8"/>
  <c r="Z126" i="8" s="1"/>
  <c r="Y77" i="8"/>
  <c r="Y126" i="8" s="1"/>
  <c r="X77" i="8"/>
  <c r="X126" i="8" s="1"/>
  <c r="W77" i="8"/>
  <c r="W126" i="8" s="1"/>
  <c r="V77" i="8"/>
  <c r="V126" i="8" s="1"/>
  <c r="U77" i="8"/>
  <c r="U126" i="8" s="1"/>
  <c r="T77" i="8"/>
  <c r="T126" i="8" s="1"/>
  <c r="S77" i="8"/>
  <c r="S126" i="8" s="1"/>
  <c r="R77" i="8"/>
  <c r="R126" i="8" s="1"/>
  <c r="Q77" i="8"/>
  <c r="Q126" i="8" s="1"/>
  <c r="P77" i="8"/>
  <c r="P126" i="8" s="1"/>
  <c r="O77" i="8"/>
  <c r="O126" i="8" s="1"/>
  <c r="N77" i="8"/>
  <c r="N126" i="8" s="1"/>
  <c r="M77" i="8"/>
  <c r="M126" i="8" s="1"/>
  <c r="L77" i="8"/>
  <c r="L126" i="8" s="1"/>
  <c r="K77" i="8"/>
  <c r="K126" i="8" s="1"/>
  <c r="J77" i="8"/>
  <c r="J126" i="8" s="1"/>
  <c r="I77" i="8"/>
  <c r="I126" i="8" s="1"/>
  <c r="H77" i="8"/>
  <c r="H126" i="8" s="1"/>
  <c r="E77" i="8"/>
  <c r="F77" i="8" s="1"/>
  <c r="C77" i="8"/>
  <c r="C126" i="8" s="1"/>
  <c r="B77" i="8"/>
  <c r="B126" i="8" s="1"/>
  <c r="AE76" i="8"/>
  <c r="AE125" i="8" s="1"/>
  <c r="AD76" i="8"/>
  <c r="AD125" i="8" s="1"/>
  <c r="AC76" i="8"/>
  <c r="AC125" i="8" s="1"/>
  <c r="AB76" i="8"/>
  <c r="AB125" i="8" s="1"/>
  <c r="AA76" i="8"/>
  <c r="AA125" i="8" s="1"/>
  <c r="Z76" i="8"/>
  <c r="Z125" i="8" s="1"/>
  <c r="Y76" i="8"/>
  <c r="Y125" i="8" s="1"/>
  <c r="X76" i="8"/>
  <c r="X125" i="8" s="1"/>
  <c r="W76" i="8"/>
  <c r="W125" i="8" s="1"/>
  <c r="V76" i="8"/>
  <c r="V125" i="8" s="1"/>
  <c r="U76" i="8"/>
  <c r="U125" i="8" s="1"/>
  <c r="T76" i="8"/>
  <c r="T125" i="8" s="1"/>
  <c r="S76" i="8"/>
  <c r="S125" i="8" s="1"/>
  <c r="R76" i="8"/>
  <c r="R125" i="8" s="1"/>
  <c r="Q76" i="8"/>
  <c r="Q125" i="8" s="1"/>
  <c r="P76" i="8"/>
  <c r="P125" i="8" s="1"/>
  <c r="O76" i="8"/>
  <c r="O125" i="8" s="1"/>
  <c r="N76" i="8"/>
  <c r="N125" i="8" s="1"/>
  <c r="M76" i="8"/>
  <c r="M125" i="8" s="1"/>
  <c r="L76" i="8"/>
  <c r="L125" i="8" s="1"/>
  <c r="K76" i="8"/>
  <c r="K125" i="8" s="1"/>
  <c r="J76" i="8"/>
  <c r="J125" i="8" s="1"/>
  <c r="I76" i="8"/>
  <c r="I125" i="8" s="1"/>
  <c r="H76" i="8"/>
  <c r="H125" i="8" s="1"/>
  <c r="E76" i="8"/>
  <c r="F76" i="8" s="1"/>
  <c r="C76" i="8"/>
  <c r="C125" i="8" s="1"/>
  <c r="B76" i="8"/>
  <c r="B125" i="8" s="1"/>
  <c r="AE75" i="8"/>
  <c r="AE124" i="8" s="1"/>
  <c r="AD75" i="8"/>
  <c r="AD124" i="8" s="1"/>
  <c r="AC75" i="8"/>
  <c r="AC124" i="8" s="1"/>
  <c r="AB75" i="8"/>
  <c r="AB124" i="8" s="1"/>
  <c r="AA75" i="8"/>
  <c r="AA124" i="8" s="1"/>
  <c r="Z75" i="8"/>
  <c r="Z124" i="8" s="1"/>
  <c r="Y75" i="8"/>
  <c r="Y124" i="8" s="1"/>
  <c r="X75" i="8"/>
  <c r="X124" i="8" s="1"/>
  <c r="W75" i="8"/>
  <c r="W124" i="8" s="1"/>
  <c r="V75" i="8"/>
  <c r="V124" i="8" s="1"/>
  <c r="U75" i="8"/>
  <c r="U124" i="8" s="1"/>
  <c r="T75" i="8"/>
  <c r="T124" i="8" s="1"/>
  <c r="S75" i="8"/>
  <c r="S124" i="8" s="1"/>
  <c r="R75" i="8"/>
  <c r="R124" i="8" s="1"/>
  <c r="Q75" i="8"/>
  <c r="Q124" i="8" s="1"/>
  <c r="P75" i="8"/>
  <c r="P124" i="8" s="1"/>
  <c r="O75" i="8"/>
  <c r="O124" i="8" s="1"/>
  <c r="N75" i="8"/>
  <c r="N124" i="8" s="1"/>
  <c r="M75" i="8"/>
  <c r="M124" i="8" s="1"/>
  <c r="L75" i="8"/>
  <c r="L124" i="8" s="1"/>
  <c r="K75" i="8"/>
  <c r="K124" i="8" s="1"/>
  <c r="J75" i="8"/>
  <c r="J124" i="8" s="1"/>
  <c r="I75" i="8"/>
  <c r="I124" i="8" s="1"/>
  <c r="H75" i="8"/>
  <c r="H124" i="8" s="1"/>
  <c r="E75" i="8"/>
  <c r="F75" i="8" s="1"/>
  <c r="C75" i="8"/>
  <c r="C124" i="8" s="1"/>
  <c r="B75" i="8"/>
  <c r="B124" i="8" s="1"/>
  <c r="AE74" i="8"/>
  <c r="AE123" i="8" s="1"/>
  <c r="AD74" i="8"/>
  <c r="AD123" i="8" s="1"/>
  <c r="AC74" i="8"/>
  <c r="AC123" i="8" s="1"/>
  <c r="AB74" i="8"/>
  <c r="AB123" i="8" s="1"/>
  <c r="AA74" i="8"/>
  <c r="AA123" i="8" s="1"/>
  <c r="Z74" i="8"/>
  <c r="Z123" i="8" s="1"/>
  <c r="Y74" i="8"/>
  <c r="Y123" i="8" s="1"/>
  <c r="X74" i="8"/>
  <c r="X123" i="8" s="1"/>
  <c r="W74" i="8"/>
  <c r="W123" i="8" s="1"/>
  <c r="V74" i="8"/>
  <c r="V123" i="8" s="1"/>
  <c r="U74" i="8"/>
  <c r="U123" i="8" s="1"/>
  <c r="T74" i="8"/>
  <c r="T123" i="8" s="1"/>
  <c r="S74" i="8"/>
  <c r="S123" i="8" s="1"/>
  <c r="R74" i="8"/>
  <c r="R123" i="8" s="1"/>
  <c r="Q74" i="8"/>
  <c r="Q123" i="8" s="1"/>
  <c r="P74" i="8"/>
  <c r="P123" i="8" s="1"/>
  <c r="O74" i="8"/>
  <c r="O123" i="8" s="1"/>
  <c r="N74" i="8"/>
  <c r="N123" i="8" s="1"/>
  <c r="M74" i="8"/>
  <c r="M123" i="8" s="1"/>
  <c r="L74" i="8"/>
  <c r="L123" i="8" s="1"/>
  <c r="K74" i="8"/>
  <c r="K123" i="8" s="1"/>
  <c r="J74" i="8"/>
  <c r="J123" i="8" s="1"/>
  <c r="I74" i="8"/>
  <c r="I123" i="8" s="1"/>
  <c r="H74" i="8"/>
  <c r="H123" i="8" s="1"/>
  <c r="E74" i="8"/>
  <c r="E123" i="8" s="1"/>
  <c r="C74" i="8"/>
  <c r="C123" i="8" s="1"/>
  <c r="B74" i="8"/>
  <c r="B123" i="8" s="1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E72" i="8"/>
  <c r="F72" i="8" s="1"/>
  <c r="C72" i="8"/>
  <c r="B72" i="8"/>
  <c r="E62" i="8"/>
  <c r="D62" i="8" s="1"/>
  <c r="B62" i="8"/>
  <c r="E61" i="8"/>
  <c r="D61" i="8" s="1"/>
  <c r="D54" i="8" s="1"/>
  <c r="D68" i="8" s="1"/>
  <c r="B61" i="8"/>
  <c r="AD60" i="8"/>
  <c r="E60" i="8"/>
  <c r="G60" i="8" s="1"/>
  <c r="D60" i="8"/>
  <c r="B60" i="8"/>
  <c r="F60" i="8" s="1"/>
  <c r="E59" i="8"/>
  <c r="D59" i="8"/>
  <c r="B59" i="8"/>
  <c r="E58" i="8"/>
  <c r="D58" i="8"/>
  <c r="B58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E56" i="8"/>
  <c r="C56" i="8"/>
  <c r="B56" i="8"/>
  <c r="F56" i="8" s="1"/>
  <c r="AE55" i="8"/>
  <c r="AE69" i="8" s="1"/>
  <c r="AD55" i="8"/>
  <c r="AD69" i="8" s="1"/>
  <c r="AC55" i="8"/>
  <c r="AC69" i="8" s="1"/>
  <c r="AB55" i="8"/>
  <c r="AB69" i="8" s="1"/>
  <c r="AA55" i="8"/>
  <c r="AA69" i="8" s="1"/>
  <c r="Z55" i="8"/>
  <c r="Z69" i="8" s="1"/>
  <c r="Y55" i="8"/>
  <c r="Y69" i="8" s="1"/>
  <c r="X55" i="8"/>
  <c r="X69" i="8" s="1"/>
  <c r="W55" i="8"/>
  <c r="W69" i="8" s="1"/>
  <c r="V55" i="8"/>
  <c r="V69" i="8" s="1"/>
  <c r="U55" i="8"/>
  <c r="U69" i="8" s="1"/>
  <c r="T55" i="8"/>
  <c r="T69" i="8" s="1"/>
  <c r="S55" i="8"/>
  <c r="S69" i="8" s="1"/>
  <c r="R55" i="8"/>
  <c r="R69" i="8" s="1"/>
  <c r="Q55" i="8"/>
  <c r="Q69" i="8" s="1"/>
  <c r="P55" i="8"/>
  <c r="P69" i="8" s="1"/>
  <c r="O55" i="8"/>
  <c r="O69" i="8" s="1"/>
  <c r="N55" i="8"/>
  <c r="N69" i="8" s="1"/>
  <c r="M55" i="8"/>
  <c r="M69" i="8" s="1"/>
  <c r="L55" i="8"/>
  <c r="L69" i="8" s="1"/>
  <c r="K55" i="8"/>
  <c r="K69" i="8" s="1"/>
  <c r="J55" i="8"/>
  <c r="J69" i="8" s="1"/>
  <c r="I55" i="8"/>
  <c r="I69" i="8" s="1"/>
  <c r="H55" i="8"/>
  <c r="H69" i="8" s="1"/>
  <c r="E55" i="8"/>
  <c r="E69" i="8" s="1"/>
  <c r="C55" i="8"/>
  <c r="C69" i="8" s="1"/>
  <c r="B55" i="8"/>
  <c r="B69" i="8" s="1"/>
  <c r="AE54" i="8"/>
  <c r="AE68" i="8" s="1"/>
  <c r="AD54" i="8"/>
  <c r="AD68" i="8" s="1"/>
  <c r="AC54" i="8"/>
  <c r="AC68" i="8" s="1"/>
  <c r="AB54" i="8"/>
  <c r="AB68" i="8" s="1"/>
  <c r="AA54" i="8"/>
  <c r="AA68" i="8" s="1"/>
  <c r="Z54" i="8"/>
  <c r="Z68" i="8" s="1"/>
  <c r="Y54" i="8"/>
  <c r="Y68" i="8" s="1"/>
  <c r="X54" i="8"/>
  <c r="X68" i="8" s="1"/>
  <c r="W54" i="8"/>
  <c r="W68" i="8" s="1"/>
  <c r="V54" i="8"/>
  <c r="V68" i="8" s="1"/>
  <c r="U54" i="8"/>
  <c r="U68" i="8" s="1"/>
  <c r="T54" i="8"/>
  <c r="T68" i="8" s="1"/>
  <c r="S54" i="8"/>
  <c r="S68" i="8" s="1"/>
  <c r="R54" i="8"/>
  <c r="R68" i="8" s="1"/>
  <c r="Q54" i="8"/>
  <c r="Q68" i="8" s="1"/>
  <c r="P54" i="8"/>
  <c r="P68" i="8" s="1"/>
  <c r="O54" i="8"/>
  <c r="O68" i="8" s="1"/>
  <c r="N54" i="8"/>
  <c r="N68" i="8" s="1"/>
  <c r="M54" i="8"/>
  <c r="M68" i="8" s="1"/>
  <c r="L54" i="8"/>
  <c r="L68" i="8" s="1"/>
  <c r="K54" i="8"/>
  <c r="K68" i="8" s="1"/>
  <c r="J54" i="8"/>
  <c r="J68" i="8" s="1"/>
  <c r="I54" i="8"/>
  <c r="I68" i="8" s="1"/>
  <c r="H54" i="8"/>
  <c r="H68" i="8" s="1"/>
  <c r="E54" i="8"/>
  <c r="E68" i="8" s="1"/>
  <c r="C54" i="8"/>
  <c r="C68" i="8" s="1"/>
  <c r="B54" i="8"/>
  <c r="B68" i="8" s="1"/>
  <c r="AE53" i="8"/>
  <c r="AE67" i="8" s="1"/>
  <c r="AD53" i="8"/>
  <c r="AD67" i="8" s="1"/>
  <c r="AC53" i="8"/>
  <c r="AC67" i="8" s="1"/>
  <c r="AB53" i="8"/>
  <c r="AB67" i="8" s="1"/>
  <c r="AA53" i="8"/>
  <c r="AA67" i="8" s="1"/>
  <c r="Z53" i="8"/>
  <c r="Z67" i="8" s="1"/>
  <c r="Y53" i="8"/>
  <c r="Y67" i="8" s="1"/>
  <c r="X53" i="8"/>
  <c r="X67" i="8" s="1"/>
  <c r="W53" i="8"/>
  <c r="W67" i="8" s="1"/>
  <c r="V53" i="8"/>
  <c r="V67" i="8" s="1"/>
  <c r="U53" i="8"/>
  <c r="U67" i="8" s="1"/>
  <c r="T53" i="8"/>
  <c r="T67" i="8" s="1"/>
  <c r="S53" i="8"/>
  <c r="S67" i="8" s="1"/>
  <c r="R53" i="8"/>
  <c r="R67" i="8" s="1"/>
  <c r="Q53" i="8"/>
  <c r="Q67" i="8" s="1"/>
  <c r="P53" i="8"/>
  <c r="P67" i="8" s="1"/>
  <c r="O53" i="8"/>
  <c r="O67" i="8" s="1"/>
  <c r="N53" i="8"/>
  <c r="N67" i="8" s="1"/>
  <c r="M53" i="8"/>
  <c r="M67" i="8" s="1"/>
  <c r="L53" i="8"/>
  <c r="L67" i="8" s="1"/>
  <c r="K53" i="8"/>
  <c r="K67" i="8" s="1"/>
  <c r="J53" i="8"/>
  <c r="J67" i="8" s="1"/>
  <c r="I53" i="8"/>
  <c r="I67" i="8" s="1"/>
  <c r="H53" i="8"/>
  <c r="H67" i="8" s="1"/>
  <c r="E53" i="8"/>
  <c r="E67" i="8" s="1"/>
  <c r="D53" i="8"/>
  <c r="D67" i="8" s="1"/>
  <c r="C53" i="8"/>
  <c r="C67" i="8" s="1"/>
  <c r="AE52" i="8"/>
  <c r="AE66" i="8" s="1"/>
  <c r="AE63" i="8" s="1"/>
  <c r="AD52" i="8"/>
  <c r="AD66" i="8" s="1"/>
  <c r="AD63" i="8" s="1"/>
  <c r="AC52" i="8"/>
  <c r="AC66" i="8" s="1"/>
  <c r="AC63" i="8" s="1"/>
  <c r="AB52" i="8"/>
  <c r="AB66" i="8" s="1"/>
  <c r="AB63" i="8" s="1"/>
  <c r="AA52" i="8"/>
  <c r="AA66" i="8" s="1"/>
  <c r="AA63" i="8" s="1"/>
  <c r="Z52" i="8"/>
  <c r="Z66" i="8" s="1"/>
  <c r="Z63" i="8" s="1"/>
  <c r="Y52" i="8"/>
  <c r="Y66" i="8" s="1"/>
  <c r="Y63" i="8" s="1"/>
  <c r="X52" i="8"/>
  <c r="X66" i="8" s="1"/>
  <c r="X63" i="8" s="1"/>
  <c r="W52" i="8"/>
  <c r="W66" i="8" s="1"/>
  <c r="W63" i="8" s="1"/>
  <c r="V52" i="8"/>
  <c r="V66" i="8" s="1"/>
  <c r="V63" i="8" s="1"/>
  <c r="U52" i="8"/>
  <c r="U66" i="8" s="1"/>
  <c r="U63" i="8" s="1"/>
  <c r="T52" i="8"/>
  <c r="T66" i="8" s="1"/>
  <c r="T63" i="8" s="1"/>
  <c r="S52" i="8"/>
  <c r="S66" i="8" s="1"/>
  <c r="S63" i="8" s="1"/>
  <c r="R52" i="8"/>
  <c r="R66" i="8" s="1"/>
  <c r="R63" i="8" s="1"/>
  <c r="Q52" i="8"/>
  <c r="Q66" i="8" s="1"/>
  <c r="Q63" i="8" s="1"/>
  <c r="P52" i="8"/>
  <c r="P66" i="8" s="1"/>
  <c r="P63" i="8" s="1"/>
  <c r="O52" i="8"/>
  <c r="O66" i="8" s="1"/>
  <c r="O63" i="8" s="1"/>
  <c r="N52" i="8"/>
  <c r="N66" i="8" s="1"/>
  <c r="N63" i="8" s="1"/>
  <c r="M52" i="8"/>
  <c r="M66" i="8" s="1"/>
  <c r="M63" i="8" s="1"/>
  <c r="L52" i="8"/>
  <c r="L66" i="8" s="1"/>
  <c r="L63" i="8" s="1"/>
  <c r="K52" i="8"/>
  <c r="K66" i="8" s="1"/>
  <c r="K63" i="8" s="1"/>
  <c r="J52" i="8"/>
  <c r="J66" i="8" s="1"/>
  <c r="J63" i="8" s="1"/>
  <c r="I52" i="8"/>
  <c r="I66" i="8" s="1"/>
  <c r="I63" i="8" s="1"/>
  <c r="H52" i="8"/>
  <c r="H66" i="8" s="1"/>
  <c r="H63" i="8" s="1"/>
  <c r="E52" i="8"/>
  <c r="E66" i="8" s="1"/>
  <c r="D52" i="8"/>
  <c r="D66" i="8" s="1"/>
  <c r="C52" i="8"/>
  <c r="C66" i="8" s="1"/>
  <c r="B52" i="8"/>
  <c r="B66" i="8" s="1"/>
  <c r="AE51" i="8"/>
  <c r="AE65" i="8" s="1"/>
  <c r="AD51" i="8"/>
  <c r="AD65" i="8" s="1"/>
  <c r="AC51" i="8"/>
  <c r="AC65" i="8" s="1"/>
  <c r="AB51" i="8"/>
  <c r="AB65" i="8" s="1"/>
  <c r="AA51" i="8"/>
  <c r="AA65" i="8" s="1"/>
  <c r="Z51" i="8"/>
  <c r="Z65" i="8" s="1"/>
  <c r="Y51" i="8"/>
  <c r="Y65" i="8" s="1"/>
  <c r="X51" i="8"/>
  <c r="X65" i="8" s="1"/>
  <c r="W51" i="8"/>
  <c r="W65" i="8" s="1"/>
  <c r="V51" i="8"/>
  <c r="V65" i="8" s="1"/>
  <c r="U51" i="8"/>
  <c r="U65" i="8" s="1"/>
  <c r="T51" i="8"/>
  <c r="T65" i="8" s="1"/>
  <c r="S51" i="8"/>
  <c r="S65" i="8" s="1"/>
  <c r="R51" i="8"/>
  <c r="R65" i="8" s="1"/>
  <c r="Q51" i="8"/>
  <c r="Q65" i="8" s="1"/>
  <c r="P51" i="8"/>
  <c r="P65" i="8" s="1"/>
  <c r="O51" i="8"/>
  <c r="O65" i="8" s="1"/>
  <c r="N51" i="8"/>
  <c r="N65" i="8" s="1"/>
  <c r="M51" i="8"/>
  <c r="M65" i="8" s="1"/>
  <c r="L51" i="8"/>
  <c r="L65" i="8" s="1"/>
  <c r="K51" i="8"/>
  <c r="K65" i="8" s="1"/>
  <c r="J51" i="8"/>
  <c r="J65" i="8" s="1"/>
  <c r="I51" i="8"/>
  <c r="I65" i="8" s="1"/>
  <c r="H51" i="8"/>
  <c r="H65" i="8" s="1"/>
  <c r="E51" i="8"/>
  <c r="E65" i="8" s="1"/>
  <c r="D51" i="8"/>
  <c r="D65" i="8" s="1"/>
  <c r="C51" i="8"/>
  <c r="C65" i="8" s="1"/>
  <c r="B51" i="8"/>
  <c r="B65" i="8" s="1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E49" i="8"/>
  <c r="D49" i="8"/>
  <c r="C49" i="8"/>
  <c r="E39" i="8"/>
  <c r="G39" i="8" s="1"/>
  <c r="B39" i="8"/>
  <c r="E38" i="8"/>
  <c r="D38" i="8" s="1"/>
  <c r="B38" i="8"/>
  <c r="E37" i="8"/>
  <c r="D37" i="8" s="1"/>
  <c r="B37" i="8"/>
  <c r="E36" i="8"/>
  <c r="D36" i="8" s="1"/>
  <c r="B36" i="8"/>
  <c r="E35" i="8"/>
  <c r="D35" i="8" s="1"/>
  <c r="B35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E33" i="8"/>
  <c r="C33" i="8"/>
  <c r="B33" i="8"/>
  <c r="E32" i="8"/>
  <c r="D32" i="8" s="1"/>
  <c r="B32" i="8"/>
  <c r="E31" i="8"/>
  <c r="D31" i="8" s="1"/>
  <c r="B31" i="8"/>
  <c r="E30" i="8"/>
  <c r="G30" i="8" s="1"/>
  <c r="B30" i="8"/>
  <c r="E29" i="8"/>
  <c r="D29" i="8" s="1"/>
  <c r="B29" i="8"/>
  <c r="E28" i="8"/>
  <c r="D28" i="8" s="1"/>
  <c r="B28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E26" i="8"/>
  <c r="G26" i="8" s="1"/>
  <c r="C26" i="8"/>
  <c r="B26" i="8"/>
  <c r="E25" i="8"/>
  <c r="D25" i="8" s="1"/>
  <c r="B25" i="8"/>
  <c r="E24" i="8"/>
  <c r="D24" i="8" s="1"/>
  <c r="D17" i="8" s="1"/>
  <c r="D45" i="8" s="1"/>
  <c r="B24" i="8"/>
  <c r="E23" i="8"/>
  <c r="G23" i="8" s="1"/>
  <c r="B23" i="8"/>
  <c r="E22" i="8"/>
  <c r="D22" i="8" s="1"/>
  <c r="D15" i="8" s="1"/>
  <c r="B22" i="8"/>
  <c r="E21" i="8"/>
  <c r="D21" i="8" s="1"/>
  <c r="B21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E19" i="8"/>
  <c r="C19" i="8"/>
  <c r="B19" i="8"/>
  <c r="AE18" i="8"/>
  <c r="AE46" i="8" s="1"/>
  <c r="AD18" i="8"/>
  <c r="AD46" i="8" s="1"/>
  <c r="AC18" i="8"/>
  <c r="AC46" i="8" s="1"/>
  <c r="AB18" i="8"/>
  <c r="AB46" i="8" s="1"/>
  <c r="AA18" i="8"/>
  <c r="AA46" i="8" s="1"/>
  <c r="Z18" i="8"/>
  <c r="Z46" i="8" s="1"/>
  <c r="Y18" i="8"/>
  <c r="Y46" i="8" s="1"/>
  <c r="X18" i="8"/>
  <c r="X46" i="8" s="1"/>
  <c r="W18" i="8"/>
  <c r="W46" i="8" s="1"/>
  <c r="V18" i="8"/>
  <c r="V46" i="8" s="1"/>
  <c r="U18" i="8"/>
  <c r="U46" i="8" s="1"/>
  <c r="T18" i="8"/>
  <c r="T46" i="8" s="1"/>
  <c r="S18" i="8"/>
  <c r="S46" i="8" s="1"/>
  <c r="R18" i="8"/>
  <c r="R46" i="8" s="1"/>
  <c r="Q18" i="8"/>
  <c r="Q46" i="8" s="1"/>
  <c r="P18" i="8"/>
  <c r="P46" i="8" s="1"/>
  <c r="O18" i="8"/>
  <c r="O46" i="8" s="1"/>
  <c r="N18" i="8"/>
  <c r="N46" i="8" s="1"/>
  <c r="M18" i="8"/>
  <c r="M46" i="8" s="1"/>
  <c r="L18" i="8"/>
  <c r="L46" i="8" s="1"/>
  <c r="K18" i="8"/>
  <c r="K46" i="8" s="1"/>
  <c r="J18" i="8"/>
  <c r="J46" i="8" s="1"/>
  <c r="I18" i="8"/>
  <c r="I46" i="8" s="1"/>
  <c r="H18" i="8"/>
  <c r="H46" i="8" s="1"/>
  <c r="B46" i="8" s="1"/>
  <c r="E18" i="8"/>
  <c r="E46" i="8" s="1"/>
  <c r="C18" i="8"/>
  <c r="C46" i="8" s="1"/>
  <c r="B18" i="8"/>
  <c r="AE17" i="8"/>
  <c r="AE45" i="8" s="1"/>
  <c r="AD17" i="8"/>
  <c r="AD45" i="8" s="1"/>
  <c r="AC17" i="8"/>
  <c r="AC45" i="8" s="1"/>
  <c r="AB17" i="8"/>
  <c r="AB45" i="8" s="1"/>
  <c r="AA17" i="8"/>
  <c r="AA45" i="8" s="1"/>
  <c r="Z17" i="8"/>
  <c r="Z45" i="8" s="1"/>
  <c r="Y17" i="8"/>
  <c r="Y45" i="8" s="1"/>
  <c r="X17" i="8"/>
  <c r="X45" i="8" s="1"/>
  <c r="W17" i="8"/>
  <c r="W45" i="8" s="1"/>
  <c r="V17" i="8"/>
  <c r="V45" i="8" s="1"/>
  <c r="U17" i="8"/>
  <c r="U45" i="8" s="1"/>
  <c r="T17" i="8"/>
  <c r="T45" i="8" s="1"/>
  <c r="S17" i="8"/>
  <c r="S45" i="8" s="1"/>
  <c r="R17" i="8"/>
  <c r="R45" i="8" s="1"/>
  <c r="Q17" i="8"/>
  <c r="Q45" i="8" s="1"/>
  <c r="P17" i="8"/>
  <c r="P45" i="8" s="1"/>
  <c r="O17" i="8"/>
  <c r="O45" i="8" s="1"/>
  <c r="N17" i="8"/>
  <c r="N45" i="8" s="1"/>
  <c r="M17" i="8"/>
  <c r="M45" i="8" s="1"/>
  <c r="L17" i="8"/>
  <c r="L45" i="8" s="1"/>
  <c r="K17" i="8"/>
  <c r="K45" i="8" s="1"/>
  <c r="J17" i="8"/>
  <c r="J45" i="8" s="1"/>
  <c r="I17" i="8"/>
  <c r="I45" i="8" s="1"/>
  <c r="H17" i="8"/>
  <c r="H45" i="8" s="1"/>
  <c r="B45" i="8" s="1"/>
  <c r="E17" i="8"/>
  <c r="E45" i="8" s="1"/>
  <c r="C17" i="8"/>
  <c r="C45" i="8" s="1"/>
  <c r="B17" i="8"/>
  <c r="AE16" i="8"/>
  <c r="AE44" i="8" s="1"/>
  <c r="AD16" i="8"/>
  <c r="AD44" i="8" s="1"/>
  <c r="AC16" i="8"/>
  <c r="AC44" i="8" s="1"/>
  <c r="AB16" i="8"/>
  <c r="AB44" i="8" s="1"/>
  <c r="AA16" i="8"/>
  <c r="AA44" i="8" s="1"/>
  <c r="Z16" i="8"/>
  <c r="Z44" i="8" s="1"/>
  <c r="Y16" i="8"/>
  <c r="Y44" i="8" s="1"/>
  <c r="X16" i="8"/>
  <c r="X44" i="8" s="1"/>
  <c r="W16" i="8"/>
  <c r="W44" i="8" s="1"/>
  <c r="V16" i="8"/>
  <c r="V44" i="8" s="1"/>
  <c r="U16" i="8"/>
  <c r="U44" i="8" s="1"/>
  <c r="T16" i="8"/>
  <c r="T44" i="8" s="1"/>
  <c r="S16" i="8"/>
  <c r="S44" i="8" s="1"/>
  <c r="R16" i="8"/>
  <c r="R44" i="8" s="1"/>
  <c r="Q16" i="8"/>
  <c r="Q44" i="8" s="1"/>
  <c r="P16" i="8"/>
  <c r="P44" i="8" s="1"/>
  <c r="O16" i="8"/>
  <c r="O44" i="8" s="1"/>
  <c r="N16" i="8"/>
  <c r="N44" i="8" s="1"/>
  <c r="M16" i="8"/>
  <c r="M44" i="8" s="1"/>
  <c r="L16" i="8"/>
  <c r="L44" i="8" s="1"/>
  <c r="K16" i="8"/>
  <c r="K44" i="8" s="1"/>
  <c r="J16" i="8"/>
  <c r="J44" i="8" s="1"/>
  <c r="I16" i="8"/>
  <c r="I44" i="8" s="1"/>
  <c r="H16" i="8"/>
  <c r="H44" i="8" s="1"/>
  <c r="B44" i="8" s="1"/>
  <c r="E16" i="8"/>
  <c r="E44" i="8" s="1"/>
  <c r="C16" i="8"/>
  <c r="C44" i="8" s="1"/>
  <c r="B16" i="8"/>
  <c r="AE15" i="8"/>
  <c r="AE43" i="8" s="1"/>
  <c r="AD15" i="8"/>
  <c r="AD43" i="8" s="1"/>
  <c r="AC15" i="8"/>
  <c r="AC43" i="8" s="1"/>
  <c r="AB15" i="8"/>
  <c r="AB43" i="8" s="1"/>
  <c r="AA15" i="8"/>
  <c r="AA43" i="8" s="1"/>
  <c r="Z15" i="8"/>
  <c r="Z43" i="8" s="1"/>
  <c r="Y15" i="8"/>
  <c r="Y43" i="8" s="1"/>
  <c r="X15" i="8"/>
  <c r="X43" i="8" s="1"/>
  <c r="W15" i="8"/>
  <c r="W43" i="8" s="1"/>
  <c r="V15" i="8"/>
  <c r="V43" i="8" s="1"/>
  <c r="U15" i="8"/>
  <c r="U43" i="8" s="1"/>
  <c r="T15" i="8"/>
  <c r="T43" i="8" s="1"/>
  <c r="S15" i="8"/>
  <c r="S43" i="8" s="1"/>
  <c r="R15" i="8"/>
  <c r="R43" i="8" s="1"/>
  <c r="Q15" i="8"/>
  <c r="Q43" i="8" s="1"/>
  <c r="P15" i="8"/>
  <c r="P43" i="8" s="1"/>
  <c r="O15" i="8"/>
  <c r="O43" i="8" s="1"/>
  <c r="N15" i="8"/>
  <c r="N43" i="8" s="1"/>
  <c r="M15" i="8"/>
  <c r="M43" i="8" s="1"/>
  <c r="L15" i="8"/>
  <c r="L43" i="8" s="1"/>
  <c r="K15" i="8"/>
  <c r="K43" i="8" s="1"/>
  <c r="J15" i="8"/>
  <c r="J43" i="8" s="1"/>
  <c r="I15" i="8"/>
  <c r="I43" i="8" s="1"/>
  <c r="H15" i="8"/>
  <c r="H43" i="8" s="1"/>
  <c r="E15" i="8"/>
  <c r="E43" i="8" s="1"/>
  <c r="C15" i="8"/>
  <c r="C43" i="8" s="1"/>
  <c r="B15" i="8"/>
  <c r="AE14" i="8"/>
  <c r="AE42" i="8" s="1"/>
  <c r="AD14" i="8"/>
  <c r="AD42" i="8" s="1"/>
  <c r="AC14" i="8"/>
  <c r="AC42" i="8" s="1"/>
  <c r="AB14" i="8"/>
  <c r="AB42" i="8" s="1"/>
  <c r="AA14" i="8"/>
  <c r="AA42" i="8" s="1"/>
  <c r="Z14" i="8"/>
  <c r="Z42" i="8" s="1"/>
  <c r="Y14" i="8"/>
  <c r="Y42" i="8" s="1"/>
  <c r="X14" i="8"/>
  <c r="X42" i="8" s="1"/>
  <c r="W14" i="8"/>
  <c r="W42" i="8" s="1"/>
  <c r="V14" i="8"/>
  <c r="V42" i="8" s="1"/>
  <c r="U14" i="8"/>
  <c r="U42" i="8" s="1"/>
  <c r="T14" i="8"/>
  <c r="T42" i="8" s="1"/>
  <c r="S14" i="8"/>
  <c r="S42" i="8" s="1"/>
  <c r="R14" i="8"/>
  <c r="R42" i="8" s="1"/>
  <c r="Q14" i="8"/>
  <c r="Q42" i="8" s="1"/>
  <c r="P14" i="8"/>
  <c r="P42" i="8" s="1"/>
  <c r="O14" i="8"/>
  <c r="O42" i="8" s="1"/>
  <c r="N14" i="8"/>
  <c r="N42" i="8" s="1"/>
  <c r="M14" i="8"/>
  <c r="M42" i="8" s="1"/>
  <c r="L14" i="8"/>
  <c r="L42" i="8" s="1"/>
  <c r="K14" i="8"/>
  <c r="K42" i="8" s="1"/>
  <c r="J14" i="8"/>
  <c r="J42" i="8" s="1"/>
  <c r="I14" i="8"/>
  <c r="I42" i="8" s="1"/>
  <c r="H14" i="8"/>
  <c r="H42" i="8" s="1"/>
  <c r="B42" i="8" s="1"/>
  <c r="E14" i="8"/>
  <c r="E42" i="8" s="1"/>
  <c r="C14" i="8"/>
  <c r="C42" i="8" s="1"/>
  <c r="B14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E12" i="8"/>
  <c r="F12" i="8" s="1"/>
  <c r="B12" i="8"/>
  <c r="G114" i="8" l="1"/>
  <c r="G49" i="8"/>
  <c r="G56" i="8"/>
  <c r="G33" i="8"/>
  <c r="C12" i="8"/>
  <c r="E40" i="8"/>
  <c r="I40" i="8"/>
  <c r="K40" i="8"/>
  <c r="M40" i="8"/>
  <c r="O40" i="8"/>
  <c r="Q40" i="8"/>
  <c r="S40" i="8"/>
  <c r="U40" i="8"/>
  <c r="W40" i="8"/>
  <c r="Y40" i="8"/>
  <c r="AA40" i="8"/>
  <c r="AC40" i="8"/>
  <c r="AE40" i="8"/>
  <c r="D43" i="8"/>
  <c r="C40" i="8"/>
  <c r="B43" i="8"/>
  <c r="B40" i="8" s="1"/>
  <c r="H40" i="8"/>
  <c r="J40" i="8"/>
  <c r="L40" i="8"/>
  <c r="N40" i="8"/>
  <c r="P40" i="8"/>
  <c r="R40" i="8"/>
  <c r="T40" i="8"/>
  <c r="V40" i="8"/>
  <c r="X40" i="8"/>
  <c r="Z40" i="8"/>
  <c r="AB40" i="8"/>
  <c r="AD40" i="8"/>
  <c r="G44" i="8"/>
  <c r="F44" i="8"/>
  <c r="D14" i="8"/>
  <c r="D42" i="8" s="1"/>
  <c r="G12" i="8"/>
  <c r="F16" i="8"/>
  <c r="F18" i="8"/>
  <c r="D23" i="8"/>
  <c r="D16" i="8" s="1"/>
  <c r="D44" i="8" s="1"/>
  <c r="F23" i="8"/>
  <c r="F26" i="8"/>
  <c r="D30" i="8"/>
  <c r="D26" i="8" s="1"/>
  <c r="F30" i="8"/>
  <c r="F33" i="8"/>
  <c r="D39" i="8"/>
  <c r="D33" i="8" s="1"/>
  <c r="F39" i="8"/>
  <c r="C63" i="8"/>
  <c r="E63" i="8"/>
  <c r="G67" i="8"/>
  <c r="G16" i="8"/>
  <c r="G46" i="8"/>
  <c r="G18" i="8"/>
  <c r="F46" i="8"/>
  <c r="B53" i="8"/>
  <c r="D56" i="8"/>
  <c r="D55" i="8"/>
  <c r="D69" i="8" s="1"/>
  <c r="D63" i="8" s="1"/>
  <c r="G53" i="8"/>
  <c r="G72" i="8"/>
  <c r="C129" i="8"/>
  <c r="H129" i="8"/>
  <c r="J129" i="8"/>
  <c r="L129" i="8"/>
  <c r="N129" i="8"/>
  <c r="P129" i="8"/>
  <c r="R129" i="8"/>
  <c r="T129" i="8"/>
  <c r="V129" i="8"/>
  <c r="X129" i="8"/>
  <c r="Z129" i="8"/>
  <c r="AB129" i="8"/>
  <c r="AD129" i="8"/>
  <c r="B130" i="8"/>
  <c r="B121" i="8"/>
  <c r="I130" i="8"/>
  <c r="I121" i="8"/>
  <c r="K130" i="8"/>
  <c r="K121" i="8"/>
  <c r="M130" i="8"/>
  <c r="M121" i="8"/>
  <c r="O130" i="8"/>
  <c r="O121" i="8"/>
  <c r="Q130" i="8"/>
  <c r="Q121" i="8"/>
  <c r="S130" i="8"/>
  <c r="S121" i="8"/>
  <c r="U130" i="8"/>
  <c r="U121" i="8"/>
  <c r="W130" i="8"/>
  <c r="W121" i="8"/>
  <c r="Y130" i="8"/>
  <c r="Y121" i="8"/>
  <c r="AA130" i="8"/>
  <c r="AA121" i="8"/>
  <c r="AC130" i="8"/>
  <c r="AC121" i="8"/>
  <c r="AE130" i="8"/>
  <c r="AE121" i="8"/>
  <c r="C131" i="8"/>
  <c r="H131" i="8"/>
  <c r="J131" i="8"/>
  <c r="L131" i="8"/>
  <c r="N131" i="8"/>
  <c r="P131" i="8"/>
  <c r="R131" i="8"/>
  <c r="T131" i="8"/>
  <c r="V131" i="8"/>
  <c r="X131" i="8"/>
  <c r="Z131" i="8"/>
  <c r="AB131" i="8"/>
  <c r="AD131" i="8"/>
  <c r="B132" i="8"/>
  <c r="I132" i="8"/>
  <c r="K132" i="8"/>
  <c r="M132" i="8"/>
  <c r="O132" i="8"/>
  <c r="Q132" i="8"/>
  <c r="S132" i="8"/>
  <c r="U132" i="8"/>
  <c r="W132" i="8"/>
  <c r="Y132" i="8"/>
  <c r="AA132" i="8"/>
  <c r="AC132" i="8"/>
  <c r="AE132" i="8"/>
  <c r="C133" i="8"/>
  <c r="H133" i="8"/>
  <c r="J133" i="8"/>
  <c r="L133" i="8"/>
  <c r="N133" i="8"/>
  <c r="P133" i="8"/>
  <c r="R133" i="8"/>
  <c r="T133" i="8"/>
  <c r="V133" i="8"/>
  <c r="X133" i="8"/>
  <c r="Z133" i="8"/>
  <c r="AB133" i="8"/>
  <c r="AD133" i="8"/>
  <c r="B129" i="8"/>
  <c r="E129" i="8"/>
  <c r="I129" i="8"/>
  <c r="K129" i="8"/>
  <c r="M129" i="8"/>
  <c r="O129" i="8"/>
  <c r="Q129" i="8"/>
  <c r="S129" i="8"/>
  <c r="U129" i="8"/>
  <c r="W129" i="8"/>
  <c r="Y129" i="8"/>
  <c r="AA129" i="8"/>
  <c r="AC129" i="8"/>
  <c r="AE129" i="8"/>
  <c r="C130" i="8"/>
  <c r="C121" i="8"/>
  <c r="H130" i="8"/>
  <c r="H128" i="8" s="1"/>
  <c r="H121" i="8"/>
  <c r="J130" i="8"/>
  <c r="J121" i="8"/>
  <c r="L130" i="8"/>
  <c r="L128" i="8" s="1"/>
  <c r="L121" i="8"/>
  <c r="N130" i="8"/>
  <c r="N128" i="8" s="1"/>
  <c r="N121" i="8"/>
  <c r="P130" i="8"/>
  <c r="P128" i="8" s="1"/>
  <c r="P121" i="8"/>
  <c r="R130" i="8"/>
  <c r="R128" i="8" s="1"/>
  <c r="R121" i="8"/>
  <c r="T130" i="8"/>
  <c r="T128" i="8" s="1"/>
  <c r="T121" i="8"/>
  <c r="V130" i="8"/>
  <c r="V128" i="8" s="1"/>
  <c r="V121" i="8"/>
  <c r="X130" i="8"/>
  <c r="X128" i="8" s="1"/>
  <c r="X121" i="8"/>
  <c r="Z130" i="8"/>
  <c r="Z128" i="8" s="1"/>
  <c r="Z121" i="8"/>
  <c r="AB130" i="8"/>
  <c r="AB128" i="8" s="1"/>
  <c r="AB121" i="8"/>
  <c r="AD130" i="8"/>
  <c r="AD128" i="8" s="1"/>
  <c r="AD121" i="8"/>
  <c r="I131" i="8"/>
  <c r="K131" i="8"/>
  <c r="M131" i="8"/>
  <c r="O131" i="8"/>
  <c r="Q131" i="8"/>
  <c r="S131" i="8"/>
  <c r="U131" i="8"/>
  <c r="W131" i="8"/>
  <c r="Y131" i="8"/>
  <c r="AA131" i="8"/>
  <c r="AC131" i="8"/>
  <c r="AE131" i="8"/>
  <c r="C132" i="8"/>
  <c r="H132" i="8"/>
  <c r="J132" i="8"/>
  <c r="L132" i="8"/>
  <c r="N132" i="8"/>
  <c r="P132" i="8"/>
  <c r="R132" i="8"/>
  <c r="T132" i="8"/>
  <c r="V132" i="8"/>
  <c r="X132" i="8"/>
  <c r="Z132" i="8"/>
  <c r="AB132" i="8"/>
  <c r="AD132" i="8"/>
  <c r="B133" i="8"/>
  <c r="G75" i="8"/>
  <c r="G76" i="8"/>
  <c r="G77" i="8"/>
  <c r="G78" i="8"/>
  <c r="I133" i="8"/>
  <c r="K133" i="8"/>
  <c r="M133" i="8"/>
  <c r="O133" i="8"/>
  <c r="Q133" i="8"/>
  <c r="S133" i="8"/>
  <c r="U133" i="8"/>
  <c r="W133" i="8"/>
  <c r="Y133" i="8"/>
  <c r="AA133" i="8"/>
  <c r="AC133" i="8"/>
  <c r="AE133" i="8"/>
  <c r="G79" i="8"/>
  <c r="C155" i="8"/>
  <c r="C153" i="8" s="1"/>
  <c r="C134" i="8"/>
  <c r="E155" i="8"/>
  <c r="E134" i="8"/>
  <c r="E157" i="8"/>
  <c r="F138" i="8"/>
  <c r="G138" i="8"/>
  <c r="G83" i="8"/>
  <c r="G86" i="8"/>
  <c r="G89" i="8"/>
  <c r="G90" i="8"/>
  <c r="G91" i="8"/>
  <c r="G93" i="8"/>
  <c r="G97" i="8"/>
  <c r="G100" i="8"/>
  <c r="G106" i="8"/>
  <c r="G107" i="8"/>
  <c r="G111" i="8"/>
  <c r="E124" i="8"/>
  <c r="E125" i="8"/>
  <c r="E126" i="8"/>
  <c r="E127" i="8"/>
  <c r="D81" i="8"/>
  <c r="D82" i="8"/>
  <c r="D83" i="8"/>
  <c r="F83" i="8"/>
  <c r="D85" i="8"/>
  <c r="D89" i="8"/>
  <c r="D86" i="8" s="1"/>
  <c r="D90" i="8"/>
  <c r="D91" i="8"/>
  <c r="D77" i="8" s="1"/>
  <c r="D126" i="8" s="1"/>
  <c r="D132" i="8" s="1"/>
  <c r="D97" i="8"/>
  <c r="D93" i="8" s="1"/>
  <c r="D106" i="8"/>
  <c r="D100" i="8" s="1"/>
  <c r="D111" i="8"/>
  <c r="D107" i="8" s="1"/>
  <c r="B155" i="8"/>
  <c r="B153" i="8" s="1"/>
  <c r="H153" i="8"/>
  <c r="D139" i="8" l="1"/>
  <c r="D158" i="8" s="1"/>
  <c r="D78" i="8"/>
  <c r="D127" i="8" s="1"/>
  <c r="D138" i="8"/>
  <c r="D157" i="8" s="1"/>
  <c r="D76" i="8"/>
  <c r="D125" i="8" s="1"/>
  <c r="D131" i="8" s="1"/>
  <c r="D136" i="8"/>
  <c r="D79" i="8"/>
  <c r="D74" i="8"/>
  <c r="D123" i="8" s="1"/>
  <c r="D129" i="8" s="1"/>
  <c r="E132" i="8"/>
  <c r="F126" i="8"/>
  <c r="G126" i="8"/>
  <c r="E130" i="8"/>
  <c r="F124" i="8"/>
  <c r="G124" i="8"/>
  <c r="E121" i="8"/>
  <c r="G157" i="8"/>
  <c r="F157" i="8"/>
  <c r="E153" i="8"/>
  <c r="J128" i="8"/>
  <c r="C128" i="8"/>
  <c r="G63" i="8"/>
  <c r="D18" i="8"/>
  <c r="D46" i="8" s="1"/>
  <c r="D19" i="8"/>
  <c r="D40" i="8"/>
  <c r="D137" i="8"/>
  <c r="D156" i="8" s="1"/>
  <c r="D75" i="8"/>
  <c r="E133" i="8"/>
  <c r="F127" i="8"/>
  <c r="G127" i="8"/>
  <c r="E131" i="8"/>
  <c r="F125" i="8"/>
  <c r="G125" i="8"/>
  <c r="G134" i="8"/>
  <c r="F134" i="8"/>
  <c r="AE128" i="8"/>
  <c r="AC128" i="8"/>
  <c r="AA128" i="8"/>
  <c r="Y128" i="8"/>
  <c r="W128" i="8"/>
  <c r="U128" i="8"/>
  <c r="S128" i="8"/>
  <c r="Q128" i="8"/>
  <c r="O128" i="8"/>
  <c r="M128" i="8"/>
  <c r="K128" i="8"/>
  <c r="I128" i="8"/>
  <c r="B67" i="8"/>
  <c r="F53" i="8"/>
  <c r="B49" i="8"/>
  <c r="F49" i="8" s="1"/>
  <c r="D12" i="8"/>
  <c r="G40" i="8"/>
  <c r="F40" i="8"/>
  <c r="B63" i="8" l="1"/>
  <c r="F63" i="8" s="1"/>
  <c r="F67" i="8"/>
  <c r="B131" i="8"/>
  <c r="B128" i="8" s="1"/>
  <c r="G131" i="8"/>
  <c r="D124" i="8"/>
  <c r="D72" i="8"/>
  <c r="F121" i="8"/>
  <c r="G121" i="8"/>
  <c r="F132" i="8"/>
  <c r="G132" i="8"/>
  <c r="D133" i="8"/>
  <c r="F133" i="8"/>
  <c r="G133" i="8"/>
  <c r="G153" i="8"/>
  <c r="F153" i="8"/>
  <c r="F130" i="8"/>
  <c r="G130" i="8"/>
  <c r="E128" i="8"/>
  <c r="D155" i="8"/>
  <c r="D153" i="8" s="1"/>
  <c r="D134" i="8"/>
  <c r="D130" i="8" l="1"/>
  <c r="D128" i="8" s="1"/>
  <c r="D121" i="8"/>
  <c r="F131" i="8"/>
  <c r="G128" i="8"/>
  <c r="F128" i="8"/>
</calcChain>
</file>

<file path=xl/sharedStrings.xml><?xml version="1.0" encoding="utf-8"?>
<sst xmlns="http://schemas.openxmlformats.org/spreadsheetml/2006/main" count="211" uniqueCount="76">
  <si>
    <t>Подпрограмма 1. «Содействие проведению капитального ремонта многоквартирных домов»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</si>
  <si>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</si>
  <si>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</si>
  <si>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</si>
  <si>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</si>
  <si>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</si>
  <si>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</si>
  <si>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</si>
  <si>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Подпрограмма 3.«Создание условий для обеспечения качественными коммунальными услугами».</t>
  </si>
  <si>
    <t>Всего по муниципальной программе:</t>
  </si>
  <si>
    <t>В том числе:</t>
  </si>
  <si>
    <t>1.1. Обеспечение мероприятий по проведению капитального ремонта многоквартирных домов (3,4), всего</t>
  </si>
  <si>
    <t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(3,4),  всего</t>
  </si>
  <si>
    <t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, всего</t>
  </si>
  <si>
    <t>Итого по подпрограмме 1, всего</t>
  </si>
  <si>
    <t>2.1. Предоставление субсидий на реализацию полномочий в сфере жилищно-коммунального комплекса (5),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</si>
  <si>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</si>
  <si>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t>3.1. Строительство, реконструкция и капитальный ремонт объектов коммунального комплекса (1,2,6), всего</t>
  </si>
  <si>
    <t>3.1.1. Реконструкция участка сооружения «Газопровод от котельной Восточной промзоны до котельной коммунальной зоны города Когалыма» (от ПК 25+50 до ПК 26+75) (6), всего</t>
  </si>
  <si>
    <t>3.1.2. Выполнение работ по реконструкции, расширению, модернизации, строительства и капитального ремонта объектов коммунального комплекса (1,2), всего</t>
  </si>
  <si>
    <t>Итого по подпрограмме 3, всего</t>
  </si>
  <si>
    <t>Итого по подпрограмме 2, всего</t>
  </si>
  <si>
    <t>инвестиции в объекты муниципальной собственности, всего</t>
  </si>
  <si>
    <t>Проекты, портфели проектов города Когалыма, всего</t>
  </si>
  <si>
    <t>в том числе инвестиции в объекты муниципальной собственности, всего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</si>
  <si>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</si>
  <si>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</si>
  <si>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</si>
  <si>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</si>
  <si>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</si>
  <si>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</si>
  <si>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</si>
  <si>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</si>
  <si>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</si>
  <si>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</si>
  <si>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</si>
  <si>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</si>
  <si>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</si>
  <si>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</si>
  <si>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</si>
  <si>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</si>
  <si>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Ответственный исполнитель муниципальной программы</t>
  </si>
  <si>
    <t>Соисполнители</t>
  </si>
  <si>
    <t>в том числе</t>
  </si>
  <si>
    <t>в т.ч. МБ в части софинансирования</t>
  </si>
  <si>
    <t>Основные мероприятия  программы</t>
  </si>
  <si>
    <t>План на
 2019 год, тыс.руб.</t>
  </si>
  <si>
    <t>Директор МКУ "УЖКХ г.Когалыма"</t>
  </si>
  <si>
    <t>Исполнитель</t>
  </si>
  <si>
    <t>МКУ "УЖКХ г.Когалыма"</t>
  </si>
  <si>
    <t>Задача - Проведение капитального ремонта многоквартирных домов.</t>
  </si>
  <si>
    <t>Задача - Привлечение долгосрочных частных инвестиций.</t>
  </si>
  <si>
    <t>Задача - Повышение эффективности управления и содержания общего имущества многоквартирных домов.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</si>
  <si>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</si>
  <si>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</si>
  <si>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</si>
  <si>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</si>
  <si>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1.1.3. Покраска, отделка фасадов зданий муниципального жилищного фонда, находящегося на территории города Когалыма, всего</t>
  </si>
  <si>
    <t>3.1.5.  Выполнение работ по актуализации схем теплоснабжения, водоснабжения и водоотведения города Когалыма, всего</t>
  </si>
  <si>
    <t>3.1.3. Реконструкция сетей тепловодоснабжения по улице Широкая в городе Когалыме, всего</t>
  </si>
  <si>
    <t>3.1.4. Строительство объекта "Блочная котельная по улице Комсомольской" (в том числе ПИР), всего</t>
  </si>
  <si>
    <t>3.1.6.  Строительство, реконструкция инженерной инфраструктуры на территории города Когалыма (в том числе ПИР), всего</t>
  </si>
  <si>
    <t>тыс.рублей</t>
  </si>
  <si>
    <t xml:space="preserve">На отчетную дату по данному объекту ведется исполнение следующих контрактов:
1. МК №0187300013718000062 от 23.04.2018 на сумму 2 385,14 тыс.руб. Срок окончания работ 28.09.2018. Работы выполнены, оплата проведена в полном объеме. </t>
  </si>
  <si>
    <t xml:space="preserve">На отчетную дату по данному объекту ведется исполнение следующих контрактов:
1. Контракт №88Д от 22.11.2018 на сумму 30 000,00  тыс.руб. на реконструкцию объекта "Главный канализационный коллектор Восточной промзоны КНС-7-КНСЗ-КГ (К-49)"  (в т.ч. ПИР) (кассовые расходы на 01.01.2019 - 15 000,00 т.р.) Срок окончания работ 30.09.2019 .
2. Исполнение контракта от 15.03.2019 №42Д стоимостью 18 000,00 т.р. на реконструкцию объекта "Главный канализационный коллектор Восточной промзоны КНС-7-КНСЗ-КГ (К-49)" 2 этап.
Срок завершения работ 30.10.2019
3. Исполнение контракта 19С от 21.06.2019 на выполнение проектно-изыскательских работ по объекту "Реконструкция участка ВЛ AF128КВ ПП-35КВ "Аэропорт" ПС №35". Стоимость работ по контракту 4307,39 тыс.руб., срок выполнения 28.02.2020. </t>
  </si>
  <si>
    <t>Отчет о ходе реализации муниципальной программы (сетевой график)
«Развитие жилищно-коммунального комплекса в городе Когалыме» за июль 2019 года
(постановление Администрации города Когалыма от 29.10.2018 №2438)</t>
  </si>
  <si>
    <t xml:space="preserve">
Ранее заключенный МК №0187300013718000310 от 17.12.2018 на сумму 440,27 тыс.руб. рассторгнут по соглашению сторон.
Вновь заключенный контракт от 01.03.2019 №06/2019 на выполнение работ по инженерным изысканиям стоимостью 100,00 т.р. исполнен в полном объеме. Экономию планируется переаспределить на иные потребности муниципалитета.</t>
  </si>
  <si>
    <t>Заключен муниципальный контракт с ООО "ЯНЭНЕРГО"от 23.07.2019 №0187300013719000172 на выполнение работ по актуализации схем теплоснабжения, водоснабжения и водоотведения города Когалыма на сумму 1888,0т.р. Дата завершения исполнения контракта 30.11.2019.</t>
  </si>
  <si>
    <t>Выполнены работы по ремонту и покраске фасада жилого дома  №21, расположенного на ул.Мира на сумму 3985,01т.р. Оплата в сумме 1992,51т.р. (с учетом ранее перечисленного аванса по контракту в размере 50%) перечислена 14.08.2019.                                                                                              На основании приказа Комитета финансов Администрации г.Когалыма от 05.07.2019 №36-О выделены дополнительные плановые ассигнования в сумме 36152,61т.р. Благотворительное пожертвование Фонда региональных социальных программ "Наше будущее" перечислено в Администрацию г.Когалыма в полном объеме. С ООО ПКФ "ЕвроСтрой" заключен контракт от 04.07.2019 №02-06/19  на выполнение работ по покраске, отделке фасадов жилых домов и других зданий, находящихя на территории города Когалыма. Подрядчику перечислен аванс в размере 50% 18076,3т.р.</t>
  </si>
  <si>
    <t>План на 30.08.2019</t>
  </si>
  <si>
    <t>Профинансировано на 30.08.2019</t>
  </si>
  <si>
    <t>Кассовый расход на  30.08.2019</t>
  </si>
  <si>
    <t>На отчетную дату по данному объекту ведется исполнение следующих контрактов:
1. Контракт №КОГ-8/18 от 16.11.2018 на сумму 34 666,88 тыс.руб. Срок окончания работ 31.07.2019 (кассовые расходы на 01.01.2019 17 940,97 тыс.руб.).Работы ведутся с нарушением срока.</t>
  </si>
  <si>
    <t xml:space="preserve">инженер 2 категории </t>
  </si>
  <si>
    <t>Цыганкова И.А.</t>
  </si>
  <si>
    <t>т.8(34667)93-790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</si>
</sst>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2" borderId="0" xfId="0" applyFont="1" applyFill="1"/>
    <xf numFmtId="0" fontId="1" fillId="0" borderId="0" xfId="0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Border="1"/>
    <xf numFmtId="0" fontId="9" fillId="0" borderId="1" xfId="0" applyFont="1" applyBorder="1"/>
    <xf numFmtId="0" fontId="1" fillId="0" borderId="1" xfId="0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" fontId="4" fillId="0" borderId="0" xfId="0" applyNumberFormat="1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4" borderId="0" xfId="0" applyFont="1" applyFill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2" borderId="0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97"/>
  <sheetViews>
    <sheetView tabSelected="1" view="pageBreakPreview" topLeftCell="A7" zoomScale="75" zoomScaleNormal="75" zoomScaleSheetLayoutView="75" workbookViewId="0">
      <pane xSplit="5" ySplit="5" topLeftCell="F148" activePane="bottomRight" state="frozen"/>
      <selection activeCell="A7" sqref="A7"/>
      <selection pane="topRight" activeCell="F7" sqref="F7"/>
      <selection pane="bottomLeft" activeCell="A12" sqref="A12"/>
      <selection pane="bottomRight" activeCell="E156" sqref="E156"/>
    </sheetView>
  </sheetViews>
  <sheetFormatPr defaultColWidth="9.109375" defaultRowHeight="16.8" x14ac:dyDescent="0.3"/>
  <cols>
    <col min="1" max="1" width="43.33203125" style="1" customWidth="1"/>
    <col min="2" max="7" width="15.88671875" style="1" customWidth="1"/>
    <col min="8" max="8" width="13.6640625" style="20" customWidth="1"/>
    <col min="9" max="9" width="11" style="52" customWidth="1"/>
    <col min="10" max="10" width="11.33203125" style="20" customWidth="1"/>
    <col min="11" max="11" width="12.6640625" style="20" customWidth="1"/>
    <col min="12" max="12" width="11.33203125" style="20" customWidth="1"/>
    <col min="13" max="13" width="9.109375" style="20" customWidth="1"/>
    <col min="14" max="14" width="11.88671875" style="20" customWidth="1"/>
    <col min="15" max="15" width="10.88671875" style="20" customWidth="1"/>
    <col min="16" max="16" width="13.5546875" style="20" customWidth="1"/>
    <col min="17" max="17" width="9.109375" style="20" customWidth="1"/>
    <col min="18" max="18" width="12.33203125" style="20" customWidth="1"/>
    <col min="19" max="19" width="9.109375" style="20" customWidth="1"/>
    <col min="20" max="20" width="13.33203125" style="20" customWidth="1"/>
    <col min="21" max="21" width="11.88671875" style="20" customWidth="1"/>
    <col min="22" max="22" width="13" style="20" customWidth="1"/>
    <col min="23" max="23" width="11.44140625" style="20" customWidth="1"/>
    <col min="24" max="24" width="14" style="20" customWidth="1"/>
    <col min="25" max="25" width="9.109375" style="20" customWidth="1"/>
    <col min="26" max="26" width="13.33203125" style="20" customWidth="1"/>
    <col min="27" max="27" width="9.109375" style="20" customWidth="1"/>
    <col min="28" max="28" width="13.88671875" style="20" customWidth="1"/>
    <col min="29" max="29" width="9.109375" style="20" customWidth="1"/>
    <col min="30" max="30" width="12.109375" style="20" customWidth="1"/>
    <col min="31" max="31" width="9.109375" style="1"/>
    <col min="32" max="32" width="34.33203125" style="1" customWidth="1"/>
    <col min="33" max="16384" width="9.109375" style="1"/>
  </cols>
  <sheetData>
    <row r="1" spans="1:32" ht="41.4" customHeight="1" x14ac:dyDescent="0.3">
      <c r="A1" s="6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32" x14ac:dyDescent="0.3">
      <c r="H2" s="1"/>
      <c r="I2" s="8"/>
    </row>
    <row r="3" spans="1:32" ht="50.4" customHeight="1" x14ac:dyDescent="0.3">
      <c r="A3" s="26" t="s">
        <v>42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32" ht="22.5" customHeight="1" x14ac:dyDescent="0.3">
      <c r="H4" s="21"/>
    </row>
    <row r="5" spans="1:32" ht="22.5" customHeight="1" x14ac:dyDescent="0.3">
      <c r="H5" s="21"/>
    </row>
    <row r="6" spans="1:32" ht="53.4" customHeight="1" x14ac:dyDescent="0.3">
      <c r="A6" s="75" t="s">
        <v>65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2" ht="22.5" customHeight="1" x14ac:dyDescent="0.3">
      <c r="H7" s="62"/>
      <c r="AF7" s="61" t="s">
        <v>62</v>
      </c>
    </row>
    <row r="8" spans="1:32" ht="55.95" customHeight="1" x14ac:dyDescent="0.3">
      <c r="A8" s="72" t="s">
        <v>45</v>
      </c>
      <c r="B8" s="72" t="s">
        <v>46</v>
      </c>
      <c r="C8" s="73" t="s">
        <v>69</v>
      </c>
      <c r="D8" s="73" t="s">
        <v>70</v>
      </c>
      <c r="E8" s="73" t="s">
        <v>71</v>
      </c>
      <c r="F8" s="73" t="s">
        <v>53</v>
      </c>
      <c r="G8" s="73"/>
      <c r="H8" s="77" t="s">
        <v>26</v>
      </c>
      <c r="I8" s="77"/>
      <c r="J8" s="77" t="s">
        <v>27</v>
      </c>
      <c r="K8" s="77"/>
      <c r="L8" s="77" t="s">
        <v>28</v>
      </c>
      <c r="M8" s="77"/>
      <c r="N8" s="77" t="s">
        <v>29</v>
      </c>
      <c r="O8" s="77"/>
      <c r="P8" s="77" t="s">
        <v>30</v>
      </c>
      <c r="Q8" s="77"/>
      <c r="R8" s="77" t="s">
        <v>31</v>
      </c>
      <c r="S8" s="77"/>
      <c r="T8" s="77" t="s">
        <v>32</v>
      </c>
      <c r="U8" s="77"/>
      <c r="V8" s="77" t="s">
        <v>33</v>
      </c>
      <c r="W8" s="77"/>
      <c r="X8" s="77" t="s">
        <v>34</v>
      </c>
      <c r="Y8" s="77"/>
      <c r="Z8" s="77" t="s">
        <v>35</v>
      </c>
      <c r="AA8" s="77"/>
      <c r="AB8" s="77" t="s">
        <v>36</v>
      </c>
      <c r="AC8" s="77"/>
      <c r="AD8" s="77" t="s">
        <v>37</v>
      </c>
      <c r="AE8" s="77"/>
      <c r="AF8" s="73" t="s">
        <v>56</v>
      </c>
    </row>
    <row r="9" spans="1:32" s="47" customFormat="1" ht="37.200000000000003" customHeight="1" x14ac:dyDescent="0.25">
      <c r="A9" s="72"/>
      <c r="B9" s="72"/>
      <c r="C9" s="73"/>
      <c r="D9" s="78"/>
      <c r="E9" s="73"/>
      <c r="F9" s="63" t="s">
        <v>54</v>
      </c>
      <c r="G9" s="63" t="s">
        <v>55</v>
      </c>
      <c r="H9" s="46" t="s">
        <v>38</v>
      </c>
      <c r="I9" s="46" t="s">
        <v>39</v>
      </c>
      <c r="J9" s="46" t="s">
        <v>38</v>
      </c>
      <c r="K9" s="46" t="s">
        <v>39</v>
      </c>
      <c r="L9" s="46" t="s">
        <v>38</v>
      </c>
      <c r="M9" s="46" t="s">
        <v>39</v>
      </c>
      <c r="N9" s="46" t="s">
        <v>38</v>
      </c>
      <c r="O9" s="46" t="s">
        <v>39</v>
      </c>
      <c r="P9" s="46" t="s">
        <v>38</v>
      </c>
      <c r="Q9" s="46" t="s">
        <v>39</v>
      </c>
      <c r="R9" s="46" t="s">
        <v>38</v>
      </c>
      <c r="S9" s="46" t="s">
        <v>39</v>
      </c>
      <c r="T9" s="46" t="s">
        <v>38</v>
      </c>
      <c r="U9" s="46" t="s">
        <v>39</v>
      </c>
      <c r="V9" s="46" t="s">
        <v>38</v>
      </c>
      <c r="W9" s="46" t="s">
        <v>39</v>
      </c>
      <c r="X9" s="46" t="s">
        <v>38</v>
      </c>
      <c r="Y9" s="46" t="s">
        <v>39</v>
      </c>
      <c r="Z9" s="46" t="s">
        <v>38</v>
      </c>
      <c r="AA9" s="46" t="s">
        <v>39</v>
      </c>
      <c r="AB9" s="46" t="s">
        <v>38</v>
      </c>
      <c r="AC9" s="46" t="s">
        <v>39</v>
      </c>
      <c r="AD9" s="46" t="s">
        <v>38</v>
      </c>
      <c r="AE9" s="46" t="s">
        <v>39</v>
      </c>
      <c r="AF9" s="73"/>
    </row>
    <row r="10" spans="1:32" ht="18.75" customHeight="1" x14ac:dyDescent="0.3">
      <c r="A10" s="72" t="s">
        <v>50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2" ht="26.25" customHeight="1" x14ac:dyDescent="0.3">
      <c r="A11" s="35" t="s">
        <v>0</v>
      </c>
      <c r="B11" s="2"/>
      <c r="C11" s="2"/>
      <c r="D11" s="2"/>
      <c r="E11" s="2"/>
      <c r="F11" s="2"/>
      <c r="G11" s="2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27"/>
      <c r="AE11" s="48"/>
      <c r="AF11" s="48"/>
    </row>
    <row r="12" spans="1:32" s="34" customFormat="1" ht="50.4" x14ac:dyDescent="0.3">
      <c r="A12" s="32" t="s">
        <v>11</v>
      </c>
      <c r="B12" s="33">
        <f t="shared" ref="B12:AE12" si="0">B15+B16+B14+B18</f>
        <v>53991.400000000009</v>
      </c>
      <c r="C12" s="33">
        <f t="shared" si="0"/>
        <v>50530.5</v>
      </c>
      <c r="D12" s="33">
        <f t="shared" si="0"/>
        <v>31556.609999999997</v>
      </c>
      <c r="E12" s="33">
        <f t="shared" si="0"/>
        <v>31556.609999999997</v>
      </c>
      <c r="F12" s="33">
        <f>E12/B12%</f>
        <v>58.447474968235667</v>
      </c>
      <c r="G12" s="33">
        <f>E12/C12%</f>
        <v>62.450618933119593</v>
      </c>
      <c r="H12" s="33">
        <f t="shared" si="0"/>
        <v>0</v>
      </c>
      <c r="I12" s="36">
        <f t="shared" si="0"/>
        <v>0</v>
      </c>
      <c r="J12" s="33">
        <f t="shared" si="0"/>
        <v>0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33">
        <f t="shared" si="0"/>
        <v>24454.2</v>
      </c>
      <c r="O12" s="33">
        <f t="shared" si="0"/>
        <v>7500</v>
      </c>
      <c r="P12" s="33">
        <f t="shared" si="0"/>
        <v>1750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21326.3</v>
      </c>
      <c r="U12" s="33">
        <f t="shared" si="0"/>
        <v>22064.1</v>
      </c>
      <c r="V12" s="33">
        <f t="shared" si="0"/>
        <v>3000</v>
      </c>
      <c r="W12" s="33">
        <f t="shared" si="0"/>
        <v>1992.51</v>
      </c>
      <c r="X12" s="33">
        <f t="shared" si="0"/>
        <v>3000</v>
      </c>
      <c r="Y12" s="33">
        <f t="shared" si="0"/>
        <v>0</v>
      </c>
      <c r="Z12" s="33">
        <f t="shared" si="0"/>
        <v>0</v>
      </c>
      <c r="AA12" s="33">
        <f t="shared" si="0"/>
        <v>0</v>
      </c>
      <c r="AB12" s="33">
        <f t="shared" si="0"/>
        <v>0</v>
      </c>
      <c r="AC12" s="33">
        <f t="shared" si="0"/>
        <v>0</v>
      </c>
      <c r="AD12" s="33">
        <f t="shared" si="0"/>
        <v>460.9</v>
      </c>
      <c r="AE12" s="33">
        <f t="shared" si="0"/>
        <v>0</v>
      </c>
      <c r="AF12" s="66"/>
    </row>
    <row r="13" spans="1:32" x14ac:dyDescent="0.3">
      <c r="A13" s="2" t="s">
        <v>43</v>
      </c>
      <c r="B13" s="3"/>
      <c r="C13" s="3"/>
      <c r="D13" s="3"/>
      <c r="E13" s="3"/>
      <c r="F13" s="3"/>
      <c r="G13" s="3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48"/>
      <c r="AF13" s="66"/>
    </row>
    <row r="14" spans="1:32" x14ac:dyDescent="0.3">
      <c r="A14" s="2" t="s">
        <v>1</v>
      </c>
      <c r="B14" s="3">
        <f>H14+J14+L14+N14+P14+R14+T14+V14+X14+Z14+AB14+AD14</f>
        <v>0</v>
      </c>
      <c r="C14" s="3">
        <f>C21+C28+C35</f>
        <v>0</v>
      </c>
      <c r="D14" s="3">
        <f t="shared" ref="D14:E14" si="1">D21+D28+D35</f>
        <v>0</v>
      </c>
      <c r="E14" s="3">
        <f t="shared" si="1"/>
        <v>0</v>
      </c>
      <c r="F14" s="3"/>
      <c r="G14" s="3"/>
      <c r="H14" s="3">
        <f t="shared" ref="H14:AE18" si="2">H21+H28+H35</f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3">
        <f t="shared" si="2"/>
        <v>0</v>
      </c>
      <c r="U14" s="3">
        <f t="shared" si="2"/>
        <v>0</v>
      </c>
      <c r="V14" s="3">
        <f t="shared" si="2"/>
        <v>0</v>
      </c>
      <c r="W14" s="3">
        <f t="shared" si="2"/>
        <v>0</v>
      </c>
      <c r="X14" s="3">
        <f t="shared" si="2"/>
        <v>0</v>
      </c>
      <c r="Y14" s="3">
        <f t="shared" si="2"/>
        <v>0</v>
      </c>
      <c r="Z14" s="3">
        <f t="shared" si="2"/>
        <v>0</v>
      </c>
      <c r="AA14" s="3">
        <f t="shared" si="2"/>
        <v>0</v>
      </c>
      <c r="AB14" s="3">
        <f t="shared" si="2"/>
        <v>0</v>
      </c>
      <c r="AC14" s="3">
        <f t="shared" si="2"/>
        <v>0</v>
      </c>
      <c r="AD14" s="3">
        <f t="shared" si="2"/>
        <v>0</v>
      </c>
      <c r="AE14" s="3">
        <f t="shared" si="2"/>
        <v>0</v>
      </c>
      <c r="AF14" s="66"/>
    </row>
    <row r="15" spans="1:32" ht="50.4" x14ac:dyDescent="0.3">
      <c r="A15" s="4" t="s">
        <v>2</v>
      </c>
      <c r="B15" s="3">
        <f t="shared" ref="B15:B82" si="3">H15+J15+L15+N15+P15+R15+T15+V15+X15+Z15+AB15+AD15</f>
        <v>0</v>
      </c>
      <c r="C15" s="3">
        <f t="shared" ref="C15:E18" si="4">C22+C29+C36</f>
        <v>0</v>
      </c>
      <c r="D15" s="3">
        <f t="shared" si="4"/>
        <v>0</v>
      </c>
      <c r="E15" s="3">
        <f t="shared" si="4"/>
        <v>0</v>
      </c>
      <c r="F15" s="3"/>
      <c r="G15" s="3"/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3">
        <f t="shared" si="2"/>
        <v>0</v>
      </c>
      <c r="Q15" s="3">
        <f t="shared" si="2"/>
        <v>0</v>
      </c>
      <c r="R15" s="3">
        <f t="shared" si="2"/>
        <v>0</v>
      </c>
      <c r="S15" s="3">
        <f t="shared" si="2"/>
        <v>0</v>
      </c>
      <c r="T15" s="3">
        <f t="shared" si="2"/>
        <v>0</v>
      </c>
      <c r="U15" s="3">
        <f t="shared" si="2"/>
        <v>0</v>
      </c>
      <c r="V15" s="3">
        <f t="shared" si="2"/>
        <v>0</v>
      </c>
      <c r="W15" s="3">
        <f t="shared" si="2"/>
        <v>0</v>
      </c>
      <c r="X15" s="3">
        <f t="shared" si="2"/>
        <v>0</v>
      </c>
      <c r="Y15" s="3">
        <f t="shared" si="2"/>
        <v>0</v>
      </c>
      <c r="Z15" s="3">
        <f t="shared" si="2"/>
        <v>0</v>
      </c>
      <c r="AA15" s="3">
        <f t="shared" si="2"/>
        <v>0</v>
      </c>
      <c r="AB15" s="3">
        <f t="shared" si="2"/>
        <v>0</v>
      </c>
      <c r="AC15" s="3">
        <f t="shared" si="2"/>
        <v>0</v>
      </c>
      <c r="AD15" s="3">
        <f t="shared" si="2"/>
        <v>0</v>
      </c>
      <c r="AE15" s="3">
        <f t="shared" si="2"/>
        <v>0</v>
      </c>
      <c r="AF15" s="66"/>
    </row>
    <row r="16" spans="1:32" x14ac:dyDescent="0.3">
      <c r="A16" s="4" t="s">
        <v>3</v>
      </c>
      <c r="B16" s="3">
        <f t="shared" si="3"/>
        <v>17415.100000000002</v>
      </c>
      <c r="C16" s="3">
        <f t="shared" si="4"/>
        <v>16954.2</v>
      </c>
      <c r="D16" s="3">
        <f t="shared" si="4"/>
        <v>0</v>
      </c>
      <c r="E16" s="3">
        <f t="shared" si="4"/>
        <v>0</v>
      </c>
      <c r="F16" s="3">
        <f>E16/B16%</f>
        <v>0</v>
      </c>
      <c r="G16" s="3">
        <f>E16/C16%</f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3">
        <f t="shared" si="2"/>
        <v>16954.2</v>
      </c>
      <c r="O16" s="3">
        <f t="shared" si="2"/>
        <v>0</v>
      </c>
      <c r="P16" s="3">
        <f t="shared" si="2"/>
        <v>0</v>
      </c>
      <c r="Q16" s="3">
        <f t="shared" si="2"/>
        <v>0</v>
      </c>
      <c r="R16" s="3">
        <f t="shared" si="2"/>
        <v>0</v>
      </c>
      <c r="S16" s="3">
        <f t="shared" si="2"/>
        <v>0</v>
      </c>
      <c r="T16" s="3">
        <f t="shared" si="2"/>
        <v>0</v>
      </c>
      <c r="U16" s="3">
        <f t="shared" si="2"/>
        <v>0</v>
      </c>
      <c r="V16" s="3">
        <f t="shared" si="2"/>
        <v>0</v>
      </c>
      <c r="W16" s="3">
        <f t="shared" si="2"/>
        <v>0</v>
      </c>
      <c r="X16" s="3">
        <f t="shared" si="2"/>
        <v>0</v>
      </c>
      <c r="Y16" s="3">
        <f t="shared" si="2"/>
        <v>0</v>
      </c>
      <c r="Z16" s="3">
        <f t="shared" si="2"/>
        <v>0</v>
      </c>
      <c r="AA16" s="3">
        <f t="shared" si="2"/>
        <v>0</v>
      </c>
      <c r="AB16" s="3">
        <f t="shared" si="2"/>
        <v>0</v>
      </c>
      <c r="AC16" s="3">
        <f t="shared" si="2"/>
        <v>0</v>
      </c>
      <c r="AD16" s="3">
        <f t="shared" si="2"/>
        <v>460.9</v>
      </c>
      <c r="AE16" s="3">
        <f t="shared" si="2"/>
        <v>0</v>
      </c>
      <c r="AF16" s="66"/>
    </row>
    <row r="17" spans="1:32" s="45" customFormat="1" ht="13.8" x14ac:dyDescent="0.25">
      <c r="A17" s="44" t="s">
        <v>44</v>
      </c>
      <c r="B17" s="42">
        <f t="shared" si="3"/>
        <v>0</v>
      </c>
      <c r="C17" s="42">
        <f t="shared" si="4"/>
        <v>0</v>
      </c>
      <c r="D17" s="42">
        <f t="shared" si="4"/>
        <v>0</v>
      </c>
      <c r="E17" s="42">
        <f t="shared" si="4"/>
        <v>0</v>
      </c>
      <c r="F17" s="42"/>
      <c r="G17" s="42"/>
      <c r="H17" s="42">
        <f t="shared" si="2"/>
        <v>0</v>
      </c>
      <c r="I17" s="42">
        <f t="shared" si="2"/>
        <v>0</v>
      </c>
      <c r="J17" s="42">
        <f t="shared" si="2"/>
        <v>0</v>
      </c>
      <c r="K17" s="42">
        <f t="shared" si="2"/>
        <v>0</v>
      </c>
      <c r="L17" s="42">
        <f t="shared" si="2"/>
        <v>0</v>
      </c>
      <c r="M17" s="42">
        <f t="shared" si="2"/>
        <v>0</v>
      </c>
      <c r="N17" s="42">
        <f t="shared" si="2"/>
        <v>0</v>
      </c>
      <c r="O17" s="42">
        <f t="shared" si="2"/>
        <v>0</v>
      </c>
      <c r="P17" s="42">
        <f t="shared" si="2"/>
        <v>0</v>
      </c>
      <c r="Q17" s="42">
        <f t="shared" si="2"/>
        <v>0</v>
      </c>
      <c r="R17" s="42">
        <f t="shared" si="2"/>
        <v>0</v>
      </c>
      <c r="S17" s="42">
        <f t="shared" si="2"/>
        <v>0</v>
      </c>
      <c r="T17" s="42">
        <f t="shared" si="2"/>
        <v>0</v>
      </c>
      <c r="U17" s="42">
        <f t="shared" si="2"/>
        <v>0</v>
      </c>
      <c r="V17" s="42">
        <f t="shared" si="2"/>
        <v>0</v>
      </c>
      <c r="W17" s="42">
        <f t="shared" si="2"/>
        <v>0</v>
      </c>
      <c r="X17" s="42">
        <f t="shared" si="2"/>
        <v>0</v>
      </c>
      <c r="Y17" s="42">
        <f t="shared" si="2"/>
        <v>0</v>
      </c>
      <c r="Z17" s="42">
        <f t="shared" si="2"/>
        <v>0</v>
      </c>
      <c r="AA17" s="42">
        <f t="shared" si="2"/>
        <v>0</v>
      </c>
      <c r="AB17" s="42">
        <f t="shared" si="2"/>
        <v>0</v>
      </c>
      <c r="AC17" s="42">
        <f t="shared" si="2"/>
        <v>0</v>
      </c>
      <c r="AD17" s="42">
        <f t="shared" si="2"/>
        <v>0</v>
      </c>
      <c r="AE17" s="42">
        <f t="shared" si="2"/>
        <v>0</v>
      </c>
      <c r="AF17" s="66"/>
    </row>
    <row r="18" spans="1:32" x14ac:dyDescent="0.3">
      <c r="A18" s="4" t="s">
        <v>4</v>
      </c>
      <c r="B18" s="3">
        <f t="shared" si="3"/>
        <v>36576.300000000003</v>
      </c>
      <c r="C18" s="3">
        <f t="shared" si="4"/>
        <v>33576.300000000003</v>
      </c>
      <c r="D18" s="3">
        <f t="shared" si="4"/>
        <v>31556.609999999997</v>
      </c>
      <c r="E18" s="3">
        <f t="shared" si="4"/>
        <v>31556.609999999997</v>
      </c>
      <c r="F18" s="3">
        <f>E18/B18%</f>
        <v>86.276113220856118</v>
      </c>
      <c r="G18" s="3">
        <f>E18/C18%</f>
        <v>93.98477497520571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7500</v>
      </c>
      <c r="O18" s="3">
        <f t="shared" si="2"/>
        <v>7500</v>
      </c>
      <c r="P18" s="3">
        <f t="shared" si="2"/>
        <v>1750</v>
      </c>
      <c r="Q18" s="3">
        <f t="shared" si="2"/>
        <v>0</v>
      </c>
      <c r="R18" s="3">
        <f t="shared" si="2"/>
        <v>0</v>
      </c>
      <c r="S18" s="3">
        <f t="shared" si="2"/>
        <v>0</v>
      </c>
      <c r="T18" s="3">
        <f t="shared" si="2"/>
        <v>21326.3</v>
      </c>
      <c r="U18" s="3">
        <f t="shared" si="2"/>
        <v>22064.1</v>
      </c>
      <c r="V18" s="3">
        <f t="shared" si="2"/>
        <v>3000</v>
      </c>
      <c r="W18" s="3">
        <f t="shared" si="2"/>
        <v>1992.51</v>
      </c>
      <c r="X18" s="3">
        <f t="shared" si="2"/>
        <v>3000</v>
      </c>
      <c r="Y18" s="3">
        <f t="shared" si="2"/>
        <v>0</v>
      </c>
      <c r="Z18" s="3">
        <f t="shared" si="2"/>
        <v>0</v>
      </c>
      <c r="AA18" s="3">
        <f t="shared" si="2"/>
        <v>0</v>
      </c>
      <c r="AB18" s="3">
        <f t="shared" si="2"/>
        <v>0</v>
      </c>
      <c r="AC18" s="3">
        <f t="shared" si="2"/>
        <v>0</v>
      </c>
      <c r="AD18" s="3">
        <f t="shared" si="2"/>
        <v>0</v>
      </c>
      <c r="AE18" s="3">
        <f t="shared" si="2"/>
        <v>0</v>
      </c>
      <c r="AF18" s="66"/>
    </row>
    <row r="19" spans="1:32" ht="100.8" x14ac:dyDescent="0.3">
      <c r="A19" s="4" t="s">
        <v>12</v>
      </c>
      <c r="B19" s="3">
        <f t="shared" ref="B19:AE19" si="5">B21+B22+B23+B25</f>
        <v>16954.2</v>
      </c>
      <c r="C19" s="3">
        <f t="shared" si="5"/>
        <v>16954.2</v>
      </c>
      <c r="D19" s="3">
        <f t="shared" si="5"/>
        <v>0</v>
      </c>
      <c r="E19" s="3">
        <f t="shared" si="5"/>
        <v>0</v>
      </c>
      <c r="F19" s="3"/>
      <c r="G19" s="3"/>
      <c r="H19" s="3">
        <f t="shared" si="5"/>
        <v>0</v>
      </c>
      <c r="I19" s="7">
        <f t="shared" si="5"/>
        <v>0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  <c r="N19" s="3">
        <f t="shared" si="5"/>
        <v>16954.2</v>
      </c>
      <c r="O19" s="3">
        <f t="shared" si="5"/>
        <v>0</v>
      </c>
      <c r="P19" s="3">
        <f t="shared" si="5"/>
        <v>0</v>
      </c>
      <c r="Q19" s="3">
        <f t="shared" si="5"/>
        <v>0</v>
      </c>
      <c r="R19" s="3">
        <f t="shared" si="5"/>
        <v>0</v>
      </c>
      <c r="S19" s="3">
        <f t="shared" si="5"/>
        <v>0</v>
      </c>
      <c r="T19" s="3">
        <f t="shared" si="5"/>
        <v>0</v>
      </c>
      <c r="U19" s="3">
        <f t="shared" si="5"/>
        <v>0</v>
      </c>
      <c r="V19" s="3">
        <f t="shared" si="5"/>
        <v>0</v>
      </c>
      <c r="W19" s="3">
        <f t="shared" si="5"/>
        <v>0</v>
      </c>
      <c r="X19" s="3">
        <f t="shared" si="5"/>
        <v>0</v>
      </c>
      <c r="Y19" s="3">
        <f t="shared" si="5"/>
        <v>0</v>
      </c>
      <c r="Z19" s="3">
        <f t="shared" si="5"/>
        <v>0</v>
      </c>
      <c r="AA19" s="3">
        <f t="shared" si="5"/>
        <v>0</v>
      </c>
      <c r="AB19" s="3">
        <f t="shared" si="5"/>
        <v>0</v>
      </c>
      <c r="AC19" s="3">
        <f t="shared" si="5"/>
        <v>0</v>
      </c>
      <c r="AD19" s="3">
        <f t="shared" si="5"/>
        <v>0</v>
      </c>
      <c r="AE19" s="3">
        <f t="shared" si="5"/>
        <v>0</v>
      </c>
      <c r="AF19" s="65"/>
    </row>
    <row r="20" spans="1:32" x14ac:dyDescent="0.3">
      <c r="A20" s="2" t="s">
        <v>43</v>
      </c>
      <c r="B20" s="3"/>
      <c r="C20" s="3"/>
      <c r="D20" s="3"/>
      <c r="E20" s="3"/>
      <c r="F20" s="3"/>
      <c r="G20" s="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48"/>
      <c r="AF20" s="65"/>
    </row>
    <row r="21" spans="1:32" x14ac:dyDescent="0.3">
      <c r="A21" s="2" t="s">
        <v>1</v>
      </c>
      <c r="B21" s="3">
        <f t="shared" si="3"/>
        <v>0</v>
      </c>
      <c r="C21" s="3">
        <f>H21+J21+L21+N21+P21+R21+T21+V21</f>
        <v>0</v>
      </c>
      <c r="D21" s="3">
        <f>E21</f>
        <v>0</v>
      </c>
      <c r="E21" s="3">
        <f>I21+K21+M21+O21+Q21+S21+U21+W21+Y21+AA21+AC21+AE21</f>
        <v>0</v>
      </c>
      <c r="F21" s="3"/>
      <c r="G21" s="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48"/>
      <c r="AF21" s="65"/>
    </row>
    <row r="22" spans="1:32" x14ac:dyDescent="0.3">
      <c r="A22" s="4" t="s">
        <v>5</v>
      </c>
      <c r="B22" s="3">
        <f t="shared" si="3"/>
        <v>0</v>
      </c>
      <c r="C22" s="3">
        <f t="shared" ref="C22:C25" si="6">H22+J22+L22+N22+P22+R22+T22+V22</f>
        <v>0</v>
      </c>
      <c r="D22" s="3">
        <f t="shared" ref="D22:D25" si="7">E22</f>
        <v>0</v>
      </c>
      <c r="E22" s="3">
        <f t="shared" ref="E22:E25" si="8">I22+K22+M22+O22+Q22+S22+U22+W22+Y22+AA22+AC22+AE22</f>
        <v>0</v>
      </c>
      <c r="F22" s="3"/>
      <c r="G22" s="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48"/>
      <c r="AF22" s="65"/>
    </row>
    <row r="23" spans="1:32" x14ac:dyDescent="0.3">
      <c r="A23" s="4" t="s">
        <v>3</v>
      </c>
      <c r="B23" s="3">
        <f t="shared" si="3"/>
        <v>16954.2</v>
      </c>
      <c r="C23" s="3">
        <f t="shared" si="6"/>
        <v>16954.2</v>
      </c>
      <c r="D23" s="3">
        <f t="shared" si="7"/>
        <v>0</v>
      </c>
      <c r="E23" s="3">
        <f t="shared" si="8"/>
        <v>0</v>
      </c>
      <c r="F23" s="3">
        <f>E23/B23%</f>
        <v>0</v>
      </c>
      <c r="G23" s="3">
        <f>E23/C23%</f>
        <v>0</v>
      </c>
      <c r="H23" s="25"/>
      <c r="I23" s="25"/>
      <c r="J23" s="25"/>
      <c r="K23" s="25"/>
      <c r="L23" s="25"/>
      <c r="M23" s="25"/>
      <c r="N23" s="25">
        <v>16954.2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48"/>
      <c r="AF23" s="65"/>
    </row>
    <row r="24" spans="1:32" s="45" customFormat="1" x14ac:dyDescent="0.25">
      <c r="A24" s="44" t="s">
        <v>44</v>
      </c>
      <c r="B24" s="42">
        <f t="shared" si="3"/>
        <v>0</v>
      </c>
      <c r="C24" s="3">
        <f t="shared" si="6"/>
        <v>0</v>
      </c>
      <c r="D24" s="42">
        <f t="shared" si="7"/>
        <v>0</v>
      </c>
      <c r="E24" s="42">
        <f t="shared" si="8"/>
        <v>0</v>
      </c>
      <c r="F24" s="42"/>
      <c r="G24" s="4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9"/>
      <c r="AF24" s="65"/>
    </row>
    <row r="25" spans="1:32" x14ac:dyDescent="0.3">
      <c r="A25" s="4" t="s">
        <v>4</v>
      </c>
      <c r="B25" s="3">
        <f t="shared" si="3"/>
        <v>0</v>
      </c>
      <c r="C25" s="3">
        <f t="shared" si="6"/>
        <v>0</v>
      </c>
      <c r="D25" s="3">
        <f t="shared" si="7"/>
        <v>0</v>
      </c>
      <c r="E25" s="3">
        <f t="shared" si="8"/>
        <v>0</v>
      </c>
      <c r="F25" s="3"/>
      <c r="G25" s="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48"/>
      <c r="AF25" s="65"/>
    </row>
    <row r="26" spans="1:32" ht="117.6" x14ac:dyDescent="0.3">
      <c r="A26" s="4" t="s">
        <v>13</v>
      </c>
      <c r="B26" s="3">
        <f t="shared" ref="B26:AE26" si="9">B30</f>
        <v>460.9</v>
      </c>
      <c r="C26" s="3">
        <f t="shared" si="9"/>
        <v>0</v>
      </c>
      <c r="D26" s="3">
        <f t="shared" si="9"/>
        <v>0</v>
      </c>
      <c r="E26" s="3">
        <f t="shared" si="9"/>
        <v>0</v>
      </c>
      <c r="F26" s="3">
        <f>E26/B26%</f>
        <v>0</v>
      </c>
      <c r="G26" s="3" t="e">
        <f>E26/C26%</f>
        <v>#DIV/0!</v>
      </c>
      <c r="H26" s="3">
        <f t="shared" si="9"/>
        <v>0</v>
      </c>
      <c r="I26" s="7">
        <f t="shared" si="9"/>
        <v>0</v>
      </c>
      <c r="J26" s="3">
        <f t="shared" si="9"/>
        <v>0</v>
      </c>
      <c r="K26" s="3">
        <f t="shared" si="9"/>
        <v>0</v>
      </c>
      <c r="L26" s="3">
        <f t="shared" si="9"/>
        <v>0</v>
      </c>
      <c r="M26" s="3">
        <f t="shared" si="9"/>
        <v>0</v>
      </c>
      <c r="N26" s="3">
        <f t="shared" si="9"/>
        <v>0</v>
      </c>
      <c r="O26" s="3">
        <f t="shared" si="9"/>
        <v>0</v>
      </c>
      <c r="P26" s="3">
        <f t="shared" si="9"/>
        <v>0</v>
      </c>
      <c r="Q26" s="3">
        <f t="shared" si="9"/>
        <v>0</v>
      </c>
      <c r="R26" s="3">
        <f t="shared" si="9"/>
        <v>0</v>
      </c>
      <c r="S26" s="3">
        <f t="shared" si="9"/>
        <v>0</v>
      </c>
      <c r="T26" s="3">
        <f t="shared" si="9"/>
        <v>0</v>
      </c>
      <c r="U26" s="3">
        <f t="shared" si="9"/>
        <v>0</v>
      </c>
      <c r="V26" s="3">
        <f t="shared" si="9"/>
        <v>0</v>
      </c>
      <c r="W26" s="3">
        <f t="shared" si="9"/>
        <v>0</v>
      </c>
      <c r="X26" s="3">
        <f t="shared" si="9"/>
        <v>0</v>
      </c>
      <c r="Y26" s="3">
        <f t="shared" si="9"/>
        <v>0</v>
      </c>
      <c r="Z26" s="3">
        <f t="shared" si="9"/>
        <v>0</v>
      </c>
      <c r="AA26" s="3">
        <f t="shared" si="9"/>
        <v>0</v>
      </c>
      <c r="AB26" s="3">
        <f t="shared" si="9"/>
        <v>0</v>
      </c>
      <c r="AC26" s="3">
        <f t="shared" si="9"/>
        <v>0</v>
      </c>
      <c r="AD26" s="3">
        <f t="shared" si="9"/>
        <v>460.9</v>
      </c>
      <c r="AE26" s="3">
        <f t="shared" si="9"/>
        <v>0</v>
      </c>
      <c r="AF26" s="65"/>
    </row>
    <row r="27" spans="1:32" x14ac:dyDescent="0.3">
      <c r="A27" s="2" t="s">
        <v>43</v>
      </c>
      <c r="B27" s="3"/>
      <c r="C27" s="3"/>
      <c r="D27" s="3"/>
      <c r="E27" s="3"/>
      <c r="F27" s="3"/>
      <c r="G27" s="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48"/>
      <c r="AF27" s="65"/>
    </row>
    <row r="28" spans="1:32" x14ac:dyDescent="0.3">
      <c r="A28" s="2" t="s">
        <v>1</v>
      </c>
      <c r="B28" s="3">
        <f t="shared" si="3"/>
        <v>0</v>
      </c>
      <c r="C28" s="3">
        <f>H28+J28+L28+N28+P28+R28+T28+V28</f>
        <v>0</v>
      </c>
      <c r="D28" s="3">
        <f>E28</f>
        <v>0</v>
      </c>
      <c r="E28" s="3">
        <f>I28+K28+M28+O28+Q28+S28+U28+W28+Y28+AA28+AC28+AE28</f>
        <v>0</v>
      </c>
      <c r="F28" s="3"/>
      <c r="G28" s="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48"/>
      <c r="AF28" s="65"/>
    </row>
    <row r="29" spans="1:32" x14ac:dyDescent="0.3">
      <c r="A29" s="4" t="s">
        <v>5</v>
      </c>
      <c r="B29" s="3">
        <f t="shared" si="3"/>
        <v>0</v>
      </c>
      <c r="C29" s="3">
        <f t="shared" ref="C29:C32" si="10">H29+J29+L29+N29+P29+R29+T29+V29</f>
        <v>0</v>
      </c>
      <c r="D29" s="3">
        <f t="shared" ref="D29:D31" si="11">E29</f>
        <v>0</v>
      </c>
      <c r="E29" s="3">
        <f t="shared" ref="E29:E31" si="12">I29+K29+M29+O29+Q29+S29+U29+W29+Y29+AA29+AC29+AE29</f>
        <v>0</v>
      </c>
      <c r="F29" s="3"/>
      <c r="G29" s="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48"/>
      <c r="AF29" s="65"/>
    </row>
    <row r="30" spans="1:32" x14ac:dyDescent="0.3">
      <c r="A30" s="4" t="s">
        <v>3</v>
      </c>
      <c r="B30" s="3">
        <f t="shared" si="3"/>
        <v>460.9</v>
      </c>
      <c r="C30" s="3">
        <f t="shared" si="10"/>
        <v>0</v>
      </c>
      <c r="D30" s="3">
        <f t="shared" si="11"/>
        <v>0</v>
      </c>
      <c r="E30" s="3">
        <f t="shared" si="12"/>
        <v>0</v>
      </c>
      <c r="F30" s="3">
        <f>E30/B30%</f>
        <v>0</v>
      </c>
      <c r="G30" s="3" t="e">
        <f>E30/C30%</f>
        <v>#DIV/0!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>
        <v>460.9</v>
      </c>
      <c r="AE30" s="48"/>
      <c r="AF30" s="65"/>
    </row>
    <row r="31" spans="1:32" s="45" customFormat="1" x14ac:dyDescent="0.25">
      <c r="A31" s="44" t="s">
        <v>44</v>
      </c>
      <c r="B31" s="42">
        <f t="shared" si="3"/>
        <v>0</v>
      </c>
      <c r="C31" s="3">
        <f t="shared" si="10"/>
        <v>0</v>
      </c>
      <c r="D31" s="42">
        <f t="shared" si="11"/>
        <v>0</v>
      </c>
      <c r="E31" s="42">
        <f t="shared" si="12"/>
        <v>0</v>
      </c>
      <c r="F31" s="42"/>
      <c r="G31" s="42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9"/>
      <c r="AF31" s="65"/>
    </row>
    <row r="32" spans="1:32" x14ac:dyDescent="0.3">
      <c r="A32" s="4" t="s">
        <v>4</v>
      </c>
      <c r="B32" s="3">
        <f t="shared" si="3"/>
        <v>0</v>
      </c>
      <c r="C32" s="3">
        <f t="shared" si="10"/>
        <v>0</v>
      </c>
      <c r="D32" s="3">
        <f>E32</f>
        <v>0</v>
      </c>
      <c r="E32" s="3">
        <f>I32+K32+M32+O32+Q32+S32+U32+W32+Y32+AA32+AC32+AE32</f>
        <v>0</v>
      </c>
      <c r="F32" s="3"/>
      <c r="G32" s="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48"/>
      <c r="AF32" s="65"/>
    </row>
    <row r="33" spans="1:32" ht="78.599999999999994" customHeight="1" x14ac:dyDescent="0.3">
      <c r="A33" s="4" t="s">
        <v>57</v>
      </c>
      <c r="B33" s="3">
        <f>B35+B36+B37+B39</f>
        <v>36576.300000000003</v>
      </c>
      <c r="C33" s="3">
        <f t="shared" ref="C33:E33" si="13">C35+C36+C37+C39</f>
        <v>33576.300000000003</v>
      </c>
      <c r="D33" s="3">
        <f t="shared" si="13"/>
        <v>31556.609999999997</v>
      </c>
      <c r="E33" s="3">
        <f t="shared" si="13"/>
        <v>31556.609999999997</v>
      </c>
      <c r="F33" s="3">
        <f>E33/B33%</f>
        <v>86.276113220856118</v>
      </c>
      <c r="G33" s="3">
        <f>E33/C33%</f>
        <v>93.98477497520571</v>
      </c>
      <c r="H33" s="3">
        <f t="shared" ref="H33:AE33" si="14">H35+H36+H37+H39</f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7500</v>
      </c>
      <c r="O33" s="3">
        <f t="shared" si="14"/>
        <v>7500</v>
      </c>
      <c r="P33" s="3">
        <f t="shared" si="14"/>
        <v>1750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21326.3</v>
      </c>
      <c r="U33" s="3">
        <f t="shared" si="14"/>
        <v>22064.1</v>
      </c>
      <c r="V33" s="3">
        <f t="shared" si="14"/>
        <v>3000</v>
      </c>
      <c r="W33" s="3">
        <f t="shared" si="14"/>
        <v>1992.51</v>
      </c>
      <c r="X33" s="3">
        <f t="shared" si="14"/>
        <v>3000</v>
      </c>
      <c r="Y33" s="3">
        <f t="shared" si="14"/>
        <v>0</v>
      </c>
      <c r="Z33" s="3">
        <f t="shared" si="14"/>
        <v>0</v>
      </c>
      <c r="AA33" s="3">
        <f t="shared" si="14"/>
        <v>0</v>
      </c>
      <c r="AB33" s="3">
        <f t="shared" si="14"/>
        <v>0</v>
      </c>
      <c r="AC33" s="3">
        <f t="shared" si="14"/>
        <v>0</v>
      </c>
      <c r="AD33" s="3">
        <f t="shared" si="14"/>
        <v>0</v>
      </c>
      <c r="AE33" s="3">
        <f t="shared" si="14"/>
        <v>0</v>
      </c>
      <c r="AF33" s="81" t="s">
        <v>68</v>
      </c>
    </row>
    <row r="34" spans="1:32" ht="23.4" customHeight="1" x14ac:dyDescent="0.3">
      <c r="A34" s="2" t="s">
        <v>43</v>
      </c>
      <c r="B34" s="3"/>
      <c r="C34" s="3"/>
      <c r="D34" s="3"/>
      <c r="E34" s="3"/>
      <c r="F34" s="3"/>
      <c r="G34" s="3"/>
      <c r="H34" s="48"/>
      <c r="I34" s="50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82"/>
    </row>
    <row r="35" spans="1:32" ht="19.2" customHeight="1" x14ac:dyDescent="0.3">
      <c r="A35" s="2" t="s">
        <v>6</v>
      </c>
      <c r="B35" s="3">
        <f t="shared" si="3"/>
        <v>0</v>
      </c>
      <c r="C35" s="3">
        <f>H35+J35+L35+N35+P35+R35+T35+V35</f>
        <v>0</v>
      </c>
      <c r="D35" s="3">
        <f t="shared" ref="D35:D39" si="15">E35</f>
        <v>0</v>
      </c>
      <c r="E35" s="3">
        <f t="shared" ref="E35:E39" si="16">I35+K35+M35+O35+Q35+S35+U35+W35+Y35+AA35+AC35+AE35</f>
        <v>0</v>
      </c>
      <c r="F35" s="3"/>
      <c r="G35" s="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48"/>
      <c r="AF35" s="82"/>
    </row>
    <row r="36" spans="1:32" ht="23.4" customHeight="1" x14ac:dyDescent="0.3">
      <c r="A36" s="4" t="s">
        <v>5</v>
      </c>
      <c r="B36" s="3">
        <f t="shared" si="3"/>
        <v>0</v>
      </c>
      <c r="C36" s="3">
        <f t="shared" ref="C36:C38" si="17">H36+J36+L36+N36+P36+R36+T36+V36</f>
        <v>0</v>
      </c>
      <c r="D36" s="3">
        <f t="shared" si="15"/>
        <v>0</v>
      </c>
      <c r="E36" s="3">
        <f t="shared" si="16"/>
        <v>0</v>
      </c>
      <c r="F36" s="3"/>
      <c r="G36" s="3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48"/>
      <c r="AF36" s="82"/>
    </row>
    <row r="37" spans="1:32" ht="24" customHeight="1" x14ac:dyDescent="0.3">
      <c r="A37" s="4" t="s">
        <v>3</v>
      </c>
      <c r="B37" s="3">
        <f t="shared" si="3"/>
        <v>0</v>
      </c>
      <c r="C37" s="3">
        <f t="shared" si="17"/>
        <v>0</v>
      </c>
      <c r="D37" s="3">
        <f t="shared" si="15"/>
        <v>0</v>
      </c>
      <c r="E37" s="3">
        <f t="shared" si="16"/>
        <v>0</v>
      </c>
      <c r="F37" s="3"/>
      <c r="G37" s="3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48"/>
      <c r="AF37" s="82"/>
    </row>
    <row r="38" spans="1:32" s="45" customFormat="1" ht="26.4" customHeight="1" x14ac:dyDescent="0.25">
      <c r="A38" s="44" t="s">
        <v>44</v>
      </c>
      <c r="B38" s="42">
        <f t="shared" si="3"/>
        <v>0</v>
      </c>
      <c r="C38" s="3">
        <f t="shared" si="17"/>
        <v>0</v>
      </c>
      <c r="D38" s="42">
        <f t="shared" si="15"/>
        <v>0</v>
      </c>
      <c r="E38" s="42">
        <f t="shared" si="16"/>
        <v>0</v>
      </c>
      <c r="F38" s="42"/>
      <c r="G38" s="42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49"/>
      <c r="AF38" s="82"/>
    </row>
    <row r="39" spans="1:32" ht="53.4" customHeight="1" x14ac:dyDescent="0.3">
      <c r="A39" s="4" t="s">
        <v>4</v>
      </c>
      <c r="B39" s="3">
        <f t="shared" si="3"/>
        <v>36576.300000000003</v>
      </c>
      <c r="C39" s="3">
        <f>H39+J39+L39+N39+P39+R39+T39+V39</f>
        <v>33576.300000000003</v>
      </c>
      <c r="D39" s="3">
        <f t="shared" si="15"/>
        <v>31556.609999999997</v>
      </c>
      <c r="E39" s="3">
        <f t="shared" si="16"/>
        <v>31556.609999999997</v>
      </c>
      <c r="F39" s="3">
        <f t="shared" ref="F39:F40" si="18">E39/B39%</f>
        <v>86.276113220856118</v>
      </c>
      <c r="G39" s="3">
        <f t="shared" ref="G39:G40" si="19">E39/C39%</f>
        <v>93.98477497520571</v>
      </c>
      <c r="H39" s="25"/>
      <c r="I39" s="25"/>
      <c r="J39" s="25"/>
      <c r="K39" s="25"/>
      <c r="L39" s="25"/>
      <c r="M39" s="25"/>
      <c r="N39" s="25">
        <v>7500</v>
      </c>
      <c r="O39" s="25">
        <v>7500</v>
      </c>
      <c r="P39" s="25">
        <v>1750</v>
      </c>
      <c r="Q39" s="25"/>
      <c r="R39" s="25"/>
      <c r="S39" s="25"/>
      <c r="T39" s="25">
        <v>21326.3</v>
      </c>
      <c r="U39" s="25">
        <v>22064.1</v>
      </c>
      <c r="V39" s="25">
        <v>3000</v>
      </c>
      <c r="W39" s="25">
        <v>1992.51</v>
      </c>
      <c r="X39" s="25">
        <v>3000</v>
      </c>
      <c r="Y39" s="25"/>
      <c r="Z39" s="25"/>
      <c r="AA39" s="25"/>
      <c r="AB39" s="25"/>
      <c r="AC39" s="25"/>
      <c r="AD39" s="25"/>
      <c r="AE39" s="48"/>
      <c r="AF39" s="83"/>
    </row>
    <row r="40" spans="1:32" s="34" customFormat="1" ht="26.4" customHeight="1" x14ac:dyDescent="0.3">
      <c r="A40" s="35" t="s">
        <v>14</v>
      </c>
      <c r="B40" s="33">
        <f t="shared" ref="B40:AE40" si="20">B43+B44+B46+B42</f>
        <v>53991.400000000009</v>
      </c>
      <c r="C40" s="33">
        <f t="shared" si="20"/>
        <v>50530.5</v>
      </c>
      <c r="D40" s="33">
        <f t="shared" si="20"/>
        <v>31556.609999999997</v>
      </c>
      <c r="E40" s="33">
        <f t="shared" si="20"/>
        <v>31556.609999999997</v>
      </c>
      <c r="F40" s="33">
        <f t="shared" si="18"/>
        <v>58.447474968235667</v>
      </c>
      <c r="G40" s="33">
        <f t="shared" si="19"/>
        <v>62.450618933119593</v>
      </c>
      <c r="H40" s="33">
        <f t="shared" si="20"/>
        <v>0</v>
      </c>
      <c r="I40" s="36">
        <f t="shared" si="20"/>
        <v>0</v>
      </c>
      <c r="J40" s="33">
        <f t="shared" si="20"/>
        <v>0</v>
      </c>
      <c r="K40" s="33">
        <f t="shared" si="20"/>
        <v>0</v>
      </c>
      <c r="L40" s="33">
        <f t="shared" si="20"/>
        <v>0</v>
      </c>
      <c r="M40" s="33">
        <f t="shared" si="20"/>
        <v>0</v>
      </c>
      <c r="N40" s="33">
        <f t="shared" si="20"/>
        <v>24454.2</v>
      </c>
      <c r="O40" s="33">
        <f t="shared" si="20"/>
        <v>7500</v>
      </c>
      <c r="P40" s="33">
        <f t="shared" si="20"/>
        <v>1750</v>
      </c>
      <c r="Q40" s="33">
        <f t="shared" si="20"/>
        <v>0</v>
      </c>
      <c r="R40" s="33">
        <f t="shared" si="20"/>
        <v>0</v>
      </c>
      <c r="S40" s="33">
        <f t="shared" si="20"/>
        <v>0</v>
      </c>
      <c r="T40" s="33">
        <f t="shared" si="20"/>
        <v>21326.3</v>
      </c>
      <c r="U40" s="33">
        <f t="shared" si="20"/>
        <v>22064.1</v>
      </c>
      <c r="V40" s="33">
        <f t="shared" si="20"/>
        <v>3000</v>
      </c>
      <c r="W40" s="33">
        <f t="shared" si="20"/>
        <v>1992.51</v>
      </c>
      <c r="X40" s="33">
        <f t="shared" si="20"/>
        <v>3000</v>
      </c>
      <c r="Y40" s="33">
        <f t="shared" si="20"/>
        <v>0</v>
      </c>
      <c r="Z40" s="33">
        <f t="shared" si="20"/>
        <v>0</v>
      </c>
      <c r="AA40" s="33">
        <f t="shared" si="20"/>
        <v>0</v>
      </c>
      <c r="AB40" s="33">
        <f t="shared" si="20"/>
        <v>0</v>
      </c>
      <c r="AC40" s="33">
        <f t="shared" si="20"/>
        <v>0</v>
      </c>
      <c r="AD40" s="33">
        <f t="shared" si="20"/>
        <v>460.9</v>
      </c>
      <c r="AE40" s="33">
        <f t="shared" si="20"/>
        <v>0</v>
      </c>
      <c r="AF40" s="66"/>
    </row>
    <row r="41" spans="1:32" x14ac:dyDescent="0.3">
      <c r="A41" s="2" t="s">
        <v>43</v>
      </c>
      <c r="B41" s="3"/>
      <c r="C41" s="3"/>
      <c r="D41" s="3"/>
      <c r="E41" s="3"/>
      <c r="F41" s="3"/>
      <c r="G41" s="3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48"/>
      <c r="AF41" s="66"/>
    </row>
    <row r="42" spans="1:32" x14ac:dyDescent="0.3">
      <c r="A42" s="2" t="s">
        <v>1</v>
      </c>
      <c r="B42" s="3">
        <f t="shared" si="3"/>
        <v>0</v>
      </c>
      <c r="C42" s="3">
        <f>C14</f>
        <v>0</v>
      </c>
      <c r="D42" s="3">
        <f t="shared" ref="D42:E46" si="21">D14</f>
        <v>0</v>
      </c>
      <c r="E42" s="3">
        <f t="shared" si="21"/>
        <v>0</v>
      </c>
      <c r="F42" s="3"/>
      <c r="G42" s="3"/>
      <c r="H42" s="25">
        <f t="shared" ref="H42:AE46" si="22">H14</f>
        <v>0</v>
      </c>
      <c r="I42" s="25">
        <f t="shared" si="22"/>
        <v>0</v>
      </c>
      <c r="J42" s="25">
        <f t="shared" si="22"/>
        <v>0</v>
      </c>
      <c r="K42" s="25">
        <f t="shared" si="22"/>
        <v>0</v>
      </c>
      <c r="L42" s="25">
        <f t="shared" si="22"/>
        <v>0</v>
      </c>
      <c r="M42" s="25">
        <f t="shared" si="22"/>
        <v>0</v>
      </c>
      <c r="N42" s="25">
        <f t="shared" si="22"/>
        <v>0</v>
      </c>
      <c r="O42" s="25">
        <f t="shared" si="22"/>
        <v>0</v>
      </c>
      <c r="P42" s="25">
        <f t="shared" si="22"/>
        <v>0</v>
      </c>
      <c r="Q42" s="25">
        <f t="shared" si="22"/>
        <v>0</v>
      </c>
      <c r="R42" s="25">
        <f t="shared" si="22"/>
        <v>0</v>
      </c>
      <c r="S42" s="25">
        <f t="shared" si="22"/>
        <v>0</v>
      </c>
      <c r="T42" s="25">
        <f t="shared" si="22"/>
        <v>0</v>
      </c>
      <c r="U42" s="25">
        <f t="shared" si="22"/>
        <v>0</v>
      </c>
      <c r="V42" s="25">
        <f t="shared" si="22"/>
        <v>0</v>
      </c>
      <c r="W42" s="25">
        <f t="shared" si="22"/>
        <v>0</v>
      </c>
      <c r="X42" s="25">
        <f t="shared" si="22"/>
        <v>0</v>
      </c>
      <c r="Y42" s="25">
        <f t="shared" si="22"/>
        <v>0</v>
      </c>
      <c r="Z42" s="25">
        <f t="shared" si="22"/>
        <v>0</v>
      </c>
      <c r="AA42" s="25">
        <f t="shared" si="22"/>
        <v>0</v>
      </c>
      <c r="AB42" s="25">
        <f t="shared" si="22"/>
        <v>0</v>
      </c>
      <c r="AC42" s="25">
        <f t="shared" si="22"/>
        <v>0</v>
      </c>
      <c r="AD42" s="25">
        <f t="shared" si="22"/>
        <v>0</v>
      </c>
      <c r="AE42" s="25">
        <f t="shared" si="22"/>
        <v>0</v>
      </c>
      <c r="AF42" s="66"/>
    </row>
    <row r="43" spans="1:32" x14ac:dyDescent="0.3">
      <c r="A43" s="4" t="s">
        <v>5</v>
      </c>
      <c r="B43" s="3">
        <f t="shared" si="3"/>
        <v>0</v>
      </c>
      <c r="C43" s="3">
        <f>C15</f>
        <v>0</v>
      </c>
      <c r="D43" s="3">
        <f t="shared" si="21"/>
        <v>0</v>
      </c>
      <c r="E43" s="3">
        <f t="shared" si="21"/>
        <v>0</v>
      </c>
      <c r="F43" s="3"/>
      <c r="G43" s="3"/>
      <c r="H43" s="25">
        <f t="shared" si="22"/>
        <v>0</v>
      </c>
      <c r="I43" s="25">
        <f t="shared" si="22"/>
        <v>0</v>
      </c>
      <c r="J43" s="25">
        <f t="shared" si="22"/>
        <v>0</v>
      </c>
      <c r="K43" s="25">
        <f t="shared" si="22"/>
        <v>0</v>
      </c>
      <c r="L43" s="25">
        <f t="shared" si="22"/>
        <v>0</v>
      </c>
      <c r="M43" s="25">
        <f t="shared" si="22"/>
        <v>0</v>
      </c>
      <c r="N43" s="25">
        <f t="shared" si="22"/>
        <v>0</v>
      </c>
      <c r="O43" s="25">
        <f t="shared" si="22"/>
        <v>0</v>
      </c>
      <c r="P43" s="25">
        <f t="shared" si="22"/>
        <v>0</v>
      </c>
      <c r="Q43" s="25">
        <f t="shared" si="22"/>
        <v>0</v>
      </c>
      <c r="R43" s="25">
        <f t="shared" si="22"/>
        <v>0</v>
      </c>
      <c r="S43" s="25">
        <f t="shared" si="22"/>
        <v>0</v>
      </c>
      <c r="T43" s="25">
        <f t="shared" si="22"/>
        <v>0</v>
      </c>
      <c r="U43" s="25">
        <f t="shared" si="22"/>
        <v>0</v>
      </c>
      <c r="V43" s="25">
        <f t="shared" si="22"/>
        <v>0</v>
      </c>
      <c r="W43" s="25">
        <f t="shared" si="22"/>
        <v>0</v>
      </c>
      <c r="X43" s="25">
        <f t="shared" si="22"/>
        <v>0</v>
      </c>
      <c r="Y43" s="25">
        <f t="shared" si="22"/>
        <v>0</v>
      </c>
      <c r="Z43" s="25">
        <f t="shared" si="22"/>
        <v>0</v>
      </c>
      <c r="AA43" s="25">
        <f t="shared" si="22"/>
        <v>0</v>
      </c>
      <c r="AB43" s="25">
        <f t="shared" si="22"/>
        <v>0</v>
      </c>
      <c r="AC43" s="25">
        <f t="shared" si="22"/>
        <v>0</v>
      </c>
      <c r="AD43" s="25">
        <f t="shared" si="22"/>
        <v>0</v>
      </c>
      <c r="AE43" s="25">
        <f t="shared" si="22"/>
        <v>0</v>
      </c>
      <c r="AF43" s="66"/>
    </row>
    <row r="44" spans="1:32" x14ac:dyDescent="0.3">
      <c r="A44" s="4" t="s">
        <v>3</v>
      </c>
      <c r="B44" s="3">
        <f t="shared" si="3"/>
        <v>17415.100000000002</v>
      </c>
      <c r="C44" s="3">
        <f>C16</f>
        <v>16954.2</v>
      </c>
      <c r="D44" s="3">
        <f t="shared" si="21"/>
        <v>0</v>
      </c>
      <c r="E44" s="3">
        <f t="shared" si="21"/>
        <v>0</v>
      </c>
      <c r="F44" s="3">
        <f>E44/B44%</f>
        <v>0</v>
      </c>
      <c r="G44" s="3">
        <f>E44/C44%</f>
        <v>0</v>
      </c>
      <c r="H44" s="25">
        <f t="shared" si="22"/>
        <v>0</v>
      </c>
      <c r="I44" s="25">
        <f t="shared" si="22"/>
        <v>0</v>
      </c>
      <c r="J44" s="25">
        <f t="shared" si="22"/>
        <v>0</v>
      </c>
      <c r="K44" s="25">
        <f t="shared" si="22"/>
        <v>0</v>
      </c>
      <c r="L44" s="25">
        <f t="shared" si="22"/>
        <v>0</v>
      </c>
      <c r="M44" s="25">
        <f t="shared" si="22"/>
        <v>0</v>
      </c>
      <c r="N44" s="25">
        <f t="shared" si="22"/>
        <v>16954.2</v>
      </c>
      <c r="O44" s="25">
        <f t="shared" si="22"/>
        <v>0</v>
      </c>
      <c r="P44" s="25">
        <f t="shared" si="22"/>
        <v>0</v>
      </c>
      <c r="Q44" s="25">
        <f t="shared" si="22"/>
        <v>0</v>
      </c>
      <c r="R44" s="25">
        <f t="shared" si="22"/>
        <v>0</v>
      </c>
      <c r="S44" s="25">
        <f t="shared" si="22"/>
        <v>0</v>
      </c>
      <c r="T44" s="25">
        <f t="shared" si="22"/>
        <v>0</v>
      </c>
      <c r="U44" s="25">
        <f t="shared" si="22"/>
        <v>0</v>
      </c>
      <c r="V44" s="25">
        <f t="shared" si="22"/>
        <v>0</v>
      </c>
      <c r="W44" s="25">
        <f t="shared" si="22"/>
        <v>0</v>
      </c>
      <c r="X44" s="25">
        <f t="shared" si="22"/>
        <v>0</v>
      </c>
      <c r="Y44" s="25">
        <f t="shared" si="22"/>
        <v>0</v>
      </c>
      <c r="Z44" s="25">
        <f t="shared" si="22"/>
        <v>0</v>
      </c>
      <c r="AA44" s="25">
        <f t="shared" si="22"/>
        <v>0</v>
      </c>
      <c r="AB44" s="25">
        <f t="shared" si="22"/>
        <v>0</v>
      </c>
      <c r="AC44" s="25">
        <f t="shared" si="22"/>
        <v>0</v>
      </c>
      <c r="AD44" s="25">
        <f t="shared" si="22"/>
        <v>460.9</v>
      </c>
      <c r="AE44" s="25">
        <f t="shared" si="22"/>
        <v>0</v>
      </c>
      <c r="AF44" s="66"/>
    </row>
    <row r="45" spans="1:32" s="45" customFormat="1" ht="13.8" x14ac:dyDescent="0.25">
      <c r="A45" s="44" t="s">
        <v>44</v>
      </c>
      <c r="B45" s="42">
        <f t="shared" si="3"/>
        <v>0</v>
      </c>
      <c r="C45" s="42">
        <f>C17</f>
        <v>0</v>
      </c>
      <c r="D45" s="42">
        <f t="shared" si="21"/>
        <v>0</v>
      </c>
      <c r="E45" s="42">
        <f t="shared" si="21"/>
        <v>0</v>
      </c>
      <c r="F45" s="42"/>
      <c r="G45" s="42"/>
      <c r="H45" s="41">
        <f t="shared" si="22"/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1">
        <f t="shared" si="22"/>
        <v>0</v>
      </c>
      <c r="N45" s="41">
        <f t="shared" si="22"/>
        <v>0</v>
      </c>
      <c r="O45" s="41">
        <f t="shared" si="22"/>
        <v>0</v>
      </c>
      <c r="P45" s="41">
        <f t="shared" si="22"/>
        <v>0</v>
      </c>
      <c r="Q45" s="41">
        <f t="shared" si="22"/>
        <v>0</v>
      </c>
      <c r="R45" s="41">
        <f t="shared" si="22"/>
        <v>0</v>
      </c>
      <c r="S45" s="41">
        <f t="shared" si="22"/>
        <v>0</v>
      </c>
      <c r="T45" s="41">
        <f t="shared" si="22"/>
        <v>0</v>
      </c>
      <c r="U45" s="41">
        <f t="shared" si="22"/>
        <v>0</v>
      </c>
      <c r="V45" s="41">
        <f t="shared" si="22"/>
        <v>0</v>
      </c>
      <c r="W45" s="41">
        <f t="shared" si="22"/>
        <v>0</v>
      </c>
      <c r="X45" s="41">
        <f t="shared" si="22"/>
        <v>0</v>
      </c>
      <c r="Y45" s="41">
        <f t="shared" si="22"/>
        <v>0</v>
      </c>
      <c r="Z45" s="41">
        <f t="shared" si="22"/>
        <v>0</v>
      </c>
      <c r="AA45" s="41">
        <f t="shared" si="22"/>
        <v>0</v>
      </c>
      <c r="AB45" s="41">
        <f t="shared" si="22"/>
        <v>0</v>
      </c>
      <c r="AC45" s="41">
        <f t="shared" si="22"/>
        <v>0</v>
      </c>
      <c r="AD45" s="41">
        <f t="shared" si="22"/>
        <v>0</v>
      </c>
      <c r="AE45" s="41">
        <f t="shared" si="22"/>
        <v>0</v>
      </c>
      <c r="AF45" s="66"/>
    </row>
    <row r="46" spans="1:32" x14ac:dyDescent="0.3">
      <c r="A46" s="4" t="s">
        <v>4</v>
      </c>
      <c r="B46" s="3">
        <f t="shared" si="3"/>
        <v>36576.300000000003</v>
      </c>
      <c r="C46" s="3">
        <f>C18</f>
        <v>33576.300000000003</v>
      </c>
      <c r="D46" s="3">
        <f t="shared" si="21"/>
        <v>31556.609999999997</v>
      </c>
      <c r="E46" s="3">
        <f t="shared" si="21"/>
        <v>31556.609999999997</v>
      </c>
      <c r="F46" s="3">
        <f>E46/B46%</f>
        <v>86.276113220856118</v>
      </c>
      <c r="G46" s="3">
        <f>E46/C46%</f>
        <v>93.98477497520571</v>
      </c>
      <c r="H46" s="25">
        <f t="shared" si="22"/>
        <v>0</v>
      </c>
      <c r="I46" s="25">
        <f t="shared" si="22"/>
        <v>0</v>
      </c>
      <c r="J46" s="25">
        <f t="shared" si="22"/>
        <v>0</v>
      </c>
      <c r="K46" s="25">
        <f t="shared" si="22"/>
        <v>0</v>
      </c>
      <c r="L46" s="25">
        <f t="shared" si="22"/>
        <v>0</v>
      </c>
      <c r="M46" s="25">
        <f t="shared" si="22"/>
        <v>0</v>
      </c>
      <c r="N46" s="25">
        <f t="shared" si="22"/>
        <v>7500</v>
      </c>
      <c r="O46" s="25">
        <f t="shared" si="22"/>
        <v>7500</v>
      </c>
      <c r="P46" s="25">
        <f t="shared" si="22"/>
        <v>1750</v>
      </c>
      <c r="Q46" s="25">
        <f t="shared" si="22"/>
        <v>0</v>
      </c>
      <c r="R46" s="25">
        <f t="shared" si="22"/>
        <v>0</v>
      </c>
      <c r="S46" s="25">
        <f t="shared" si="22"/>
        <v>0</v>
      </c>
      <c r="T46" s="25">
        <f t="shared" si="22"/>
        <v>21326.3</v>
      </c>
      <c r="U46" s="25">
        <f t="shared" si="22"/>
        <v>22064.1</v>
      </c>
      <c r="V46" s="25">
        <f t="shared" si="22"/>
        <v>3000</v>
      </c>
      <c r="W46" s="25">
        <f t="shared" si="22"/>
        <v>1992.51</v>
      </c>
      <c r="X46" s="25">
        <f t="shared" si="22"/>
        <v>3000</v>
      </c>
      <c r="Y46" s="25">
        <f t="shared" si="22"/>
        <v>0</v>
      </c>
      <c r="Z46" s="25">
        <f t="shared" si="22"/>
        <v>0</v>
      </c>
      <c r="AA46" s="25">
        <f t="shared" si="22"/>
        <v>0</v>
      </c>
      <c r="AB46" s="25">
        <f t="shared" si="22"/>
        <v>0</v>
      </c>
      <c r="AC46" s="25">
        <f t="shared" si="22"/>
        <v>0</v>
      </c>
      <c r="AD46" s="25">
        <f t="shared" si="22"/>
        <v>0</v>
      </c>
      <c r="AE46" s="25">
        <f t="shared" si="22"/>
        <v>0</v>
      </c>
      <c r="AF46" s="66"/>
    </row>
    <row r="47" spans="1:32" ht="16.95" customHeight="1" x14ac:dyDescent="0.3">
      <c r="A47" s="72" t="s">
        <v>51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</row>
    <row r="48" spans="1:32" s="34" customFormat="1" ht="45.6" customHeight="1" x14ac:dyDescent="0.3">
      <c r="A48" s="72" t="s">
        <v>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</row>
    <row r="49" spans="1:32" s="34" customFormat="1" ht="67.2" x14ac:dyDescent="0.3">
      <c r="A49" s="32" t="s">
        <v>15</v>
      </c>
      <c r="B49" s="33">
        <f t="shared" ref="B49:AE49" si="23">B52+B53</f>
        <v>50297.1</v>
      </c>
      <c r="C49" s="33">
        <f t="shared" si="23"/>
        <v>0</v>
      </c>
      <c r="D49" s="33">
        <f t="shared" si="23"/>
        <v>0</v>
      </c>
      <c r="E49" s="33">
        <f t="shared" si="23"/>
        <v>0</v>
      </c>
      <c r="F49" s="33">
        <f>E49/B49%</f>
        <v>0</v>
      </c>
      <c r="G49" s="33" t="e">
        <f>E49/C49%</f>
        <v>#DIV/0!</v>
      </c>
      <c r="H49" s="33">
        <f t="shared" si="23"/>
        <v>0</v>
      </c>
      <c r="I49" s="36">
        <f t="shared" si="23"/>
        <v>0</v>
      </c>
      <c r="J49" s="33">
        <f t="shared" si="23"/>
        <v>0</v>
      </c>
      <c r="K49" s="33">
        <f t="shared" si="23"/>
        <v>0</v>
      </c>
      <c r="L49" s="33">
        <f t="shared" si="23"/>
        <v>0</v>
      </c>
      <c r="M49" s="33">
        <f t="shared" si="23"/>
        <v>0</v>
      </c>
      <c r="N49" s="33">
        <f t="shared" si="23"/>
        <v>0</v>
      </c>
      <c r="O49" s="33">
        <f t="shared" si="23"/>
        <v>0</v>
      </c>
      <c r="P49" s="33">
        <f t="shared" si="23"/>
        <v>0</v>
      </c>
      <c r="Q49" s="33">
        <f t="shared" si="23"/>
        <v>0</v>
      </c>
      <c r="R49" s="33">
        <f t="shared" si="23"/>
        <v>0</v>
      </c>
      <c r="S49" s="33">
        <f t="shared" si="23"/>
        <v>0</v>
      </c>
      <c r="T49" s="33">
        <f t="shared" si="23"/>
        <v>0</v>
      </c>
      <c r="U49" s="33">
        <f t="shared" si="23"/>
        <v>0</v>
      </c>
      <c r="V49" s="33">
        <f t="shared" si="23"/>
        <v>0</v>
      </c>
      <c r="W49" s="33">
        <f t="shared" si="23"/>
        <v>0</v>
      </c>
      <c r="X49" s="33">
        <f t="shared" si="23"/>
        <v>0</v>
      </c>
      <c r="Y49" s="33">
        <f t="shared" si="23"/>
        <v>0</v>
      </c>
      <c r="Z49" s="33">
        <f t="shared" si="23"/>
        <v>0</v>
      </c>
      <c r="AA49" s="33">
        <f t="shared" si="23"/>
        <v>0</v>
      </c>
      <c r="AB49" s="33">
        <f t="shared" si="23"/>
        <v>0</v>
      </c>
      <c r="AC49" s="33">
        <f t="shared" si="23"/>
        <v>0</v>
      </c>
      <c r="AD49" s="33">
        <f t="shared" si="23"/>
        <v>50297.1</v>
      </c>
      <c r="AE49" s="33">
        <f t="shared" si="23"/>
        <v>0</v>
      </c>
      <c r="AF49" s="66"/>
    </row>
    <row r="50" spans="1:32" x14ac:dyDescent="0.3">
      <c r="A50" s="2" t="s">
        <v>43</v>
      </c>
      <c r="B50" s="3"/>
      <c r="C50" s="3"/>
      <c r="D50" s="3"/>
      <c r="E50" s="3"/>
      <c r="F50" s="3"/>
      <c r="G50" s="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8"/>
      <c r="AF50" s="66"/>
    </row>
    <row r="51" spans="1:32" x14ac:dyDescent="0.3">
      <c r="A51" s="2" t="s">
        <v>1</v>
      </c>
      <c r="B51" s="3">
        <f t="shared" si="3"/>
        <v>0</v>
      </c>
      <c r="C51" s="3">
        <f>C58</f>
        <v>0</v>
      </c>
      <c r="D51" s="3">
        <f t="shared" ref="D51:E51" si="24">D58</f>
        <v>0</v>
      </c>
      <c r="E51" s="3">
        <f t="shared" si="24"/>
        <v>0</v>
      </c>
      <c r="F51" s="3"/>
      <c r="G51" s="3"/>
      <c r="H51" s="25">
        <f>H58</f>
        <v>0</v>
      </c>
      <c r="I51" s="25">
        <f t="shared" ref="I51:AE55" si="25">I58</f>
        <v>0</v>
      </c>
      <c r="J51" s="25">
        <f t="shared" si="25"/>
        <v>0</v>
      </c>
      <c r="K51" s="25">
        <f t="shared" si="25"/>
        <v>0</v>
      </c>
      <c r="L51" s="25">
        <f t="shared" si="25"/>
        <v>0</v>
      </c>
      <c r="M51" s="25">
        <f t="shared" si="25"/>
        <v>0</v>
      </c>
      <c r="N51" s="25">
        <f t="shared" si="25"/>
        <v>0</v>
      </c>
      <c r="O51" s="25">
        <f t="shared" si="25"/>
        <v>0</v>
      </c>
      <c r="P51" s="25">
        <f t="shared" si="25"/>
        <v>0</v>
      </c>
      <c r="Q51" s="25">
        <f t="shared" si="25"/>
        <v>0</v>
      </c>
      <c r="R51" s="25">
        <f t="shared" si="25"/>
        <v>0</v>
      </c>
      <c r="S51" s="25">
        <f t="shared" si="25"/>
        <v>0</v>
      </c>
      <c r="T51" s="25">
        <f t="shared" si="25"/>
        <v>0</v>
      </c>
      <c r="U51" s="25">
        <f t="shared" si="25"/>
        <v>0</v>
      </c>
      <c r="V51" s="25">
        <f t="shared" si="25"/>
        <v>0</v>
      </c>
      <c r="W51" s="25">
        <f t="shared" si="25"/>
        <v>0</v>
      </c>
      <c r="X51" s="25">
        <f t="shared" si="25"/>
        <v>0</v>
      </c>
      <c r="Y51" s="25">
        <f t="shared" si="25"/>
        <v>0</v>
      </c>
      <c r="Z51" s="25">
        <f t="shared" si="25"/>
        <v>0</v>
      </c>
      <c r="AA51" s="25">
        <f t="shared" si="25"/>
        <v>0</v>
      </c>
      <c r="AB51" s="25">
        <f t="shared" si="25"/>
        <v>0</v>
      </c>
      <c r="AC51" s="25">
        <f t="shared" si="25"/>
        <v>0</v>
      </c>
      <c r="AD51" s="25">
        <f t="shared" si="25"/>
        <v>0</v>
      </c>
      <c r="AE51" s="25">
        <f t="shared" si="25"/>
        <v>0</v>
      </c>
      <c r="AF51" s="66"/>
    </row>
    <row r="52" spans="1:32" x14ac:dyDescent="0.3">
      <c r="A52" s="4" t="s">
        <v>5</v>
      </c>
      <c r="B52" s="3">
        <f t="shared" si="3"/>
        <v>11238.6</v>
      </c>
      <c r="C52" s="3">
        <f t="shared" ref="C52:E55" si="26">C59</f>
        <v>0</v>
      </c>
      <c r="D52" s="3">
        <f t="shared" si="26"/>
        <v>0</v>
      </c>
      <c r="E52" s="3">
        <f t="shared" si="26"/>
        <v>0</v>
      </c>
      <c r="F52" s="3"/>
      <c r="G52" s="3"/>
      <c r="H52" s="25">
        <f t="shared" ref="H52:W55" si="27">H59</f>
        <v>0</v>
      </c>
      <c r="I52" s="25">
        <f t="shared" si="27"/>
        <v>0</v>
      </c>
      <c r="J52" s="25">
        <f t="shared" si="27"/>
        <v>0</v>
      </c>
      <c r="K52" s="25">
        <f t="shared" si="27"/>
        <v>0</v>
      </c>
      <c r="L52" s="25">
        <f t="shared" si="27"/>
        <v>0</v>
      </c>
      <c r="M52" s="25">
        <f t="shared" si="27"/>
        <v>0</v>
      </c>
      <c r="N52" s="25">
        <f t="shared" si="27"/>
        <v>0</v>
      </c>
      <c r="O52" s="25">
        <f t="shared" si="27"/>
        <v>0</v>
      </c>
      <c r="P52" s="25">
        <f t="shared" si="27"/>
        <v>0</v>
      </c>
      <c r="Q52" s="25">
        <f t="shared" si="27"/>
        <v>0</v>
      </c>
      <c r="R52" s="25">
        <f t="shared" si="27"/>
        <v>0</v>
      </c>
      <c r="S52" s="25">
        <f t="shared" si="27"/>
        <v>0</v>
      </c>
      <c r="T52" s="25">
        <f t="shared" si="27"/>
        <v>0</v>
      </c>
      <c r="U52" s="25">
        <f t="shared" si="27"/>
        <v>0</v>
      </c>
      <c r="V52" s="25">
        <f t="shared" si="27"/>
        <v>0</v>
      </c>
      <c r="W52" s="25">
        <f t="shared" si="27"/>
        <v>0</v>
      </c>
      <c r="X52" s="25">
        <f t="shared" si="25"/>
        <v>0</v>
      </c>
      <c r="Y52" s="25">
        <f t="shared" si="25"/>
        <v>0</v>
      </c>
      <c r="Z52" s="25">
        <f t="shared" si="25"/>
        <v>0</v>
      </c>
      <c r="AA52" s="25">
        <f t="shared" si="25"/>
        <v>0</v>
      </c>
      <c r="AB52" s="25">
        <f t="shared" si="25"/>
        <v>0</v>
      </c>
      <c r="AC52" s="25">
        <f t="shared" si="25"/>
        <v>0</v>
      </c>
      <c r="AD52" s="25">
        <f t="shared" si="25"/>
        <v>11238.6</v>
      </c>
      <c r="AE52" s="25">
        <f t="shared" si="25"/>
        <v>0</v>
      </c>
      <c r="AF52" s="66"/>
    </row>
    <row r="53" spans="1:32" x14ac:dyDescent="0.3">
      <c r="A53" s="4" t="s">
        <v>3</v>
      </c>
      <c r="B53" s="3">
        <f t="shared" si="3"/>
        <v>39058.5</v>
      </c>
      <c r="C53" s="3">
        <f t="shared" si="26"/>
        <v>0</v>
      </c>
      <c r="D53" s="3">
        <f t="shared" si="26"/>
        <v>0</v>
      </c>
      <c r="E53" s="3">
        <f t="shared" si="26"/>
        <v>0</v>
      </c>
      <c r="F53" s="3">
        <f>E53/B53%</f>
        <v>0</v>
      </c>
      <c r="G53" s="3" t="e">
        <f>E53/C53%</f>
        <v>#DIV/0!</v>
      </c>
      <c r="H53" s="25">
        <f t="shared" si="27"/>
        <v>0</v>
      </c>
      <c r="I53" s="25">
        <f t="shared" si="25"/>
        <v>0</v>
      </c>
      <c r="J53" s="25">
        <f t="shared" si="25"/>
        <v>0</v>
      </c>
      <c r="K53" s="25">
        <f t="shared" si="25"/>
        <v>0</v>
      </c>
      <c r="L53" s="25">
        <f t="shared" si="25"/>
        <v>0</v>
      </c>
      <c r="M53" s="25">
        <f t="shared" si="25"/>
        <v>0</v>
      </c>
      <c r="N53" s="25">
        <f t="shared" si="25"/>
        <v>0</v>
      </c>
      <c r="O53" s="25">
        <f t="shared" si="25"/>
        <v>0</v>
      </c>
      <c r="P53" s="25">
        <f t="shared" si="25"/>
        <v>0</v>
      </c>
      <c r="Q53" s="25">
        <f t="shared" si="25"/>
        <v>0</v>
      </c>
      <c r="R53" s="25">
        <f t="shared" si="25"/>
        <v>0</v>
      </c>
      <c r="S53" s="25">
        <f t="shared" si="25"/>
        <v>0</v>
      </c>
      <c r="T53" s="25">
        <f t="shared" si="25"/>
        <v>0</v>
      </c>
      <c r="U53" s="25">
        <f t="shared" si="25"/>
        <v>0</v>
      </c>
      <c r="V53" s="25">
        <f t="shared" si="25"/>
        <v>0</v>
      </c>
      <c r="W53" s="25">
        <f t="shared" si="25"/>
        <v>0</v>
      </c>
      <c r="X53" s="25">
        <f t="shared" si="25"/>
        <v>0</v>
      </c>
      <c r="Y53" s="25">
        <f t="shared" si="25"/>
        <v>0</v>
      </c>
      <c r="Z53" s="25">
        <f t="shared" si="25"/>
        <v>0</v>
      </c>
      <c r="AA53" s="25">
        <f t="shared" si="25"/>
        <v>0</v>
      </c>
      <c r="AB53" s="25">
        <f t="shared" si="25"/>
        <v>0</v>
      </c>
      <c r="AC53" s="25">
        <f t="shared" si="25"/>
        <v>0</v>
      </c>
      <c r="AD53" s="25">
        <f t="shared" si="25"/>
        <v>39058.5</v>
      </c>
      <c r="AE53" s="25">
        <f t="shared" si="25"/>
        <v>0</v>
      </c>
      <c r="AF53" s="66"/>
    </row>
    <row r="54" spans="1:32" s="45" customFormat="1" ht="13.8" x14ac:dyDescent="0.25">
      <c r="A54" s="44" t="s">
        <v>44</v>
      </c>
      <c r="B54" s="42">
        <f t="shared" si="3"/>
        <v>2809.7</v>
      </c>
      <c r="C54" s="42">
        <f t="shared" si="26"/>
        <v>0</v>
      </c>
      <c r="D54" s="42">
        <f t="shared" si="26"/>
        <v>0</v>
      </c>
      <c r="E54" s="42">
        <f t="shared" si="26"/>
        <v>0</v>
      </c>
      <c r="F54" s="42"/>
      <c r="G54" s="42"/>
      <c r="H54" s="41">
        <f t="shared" si="27"/>
        <v>0</v>
      </c>
      <c r="I54" s="41">
        <f t="shared" si="25"/>
        <v>0</v>
      </c>
      <c r="J54" s="41">
        <f t="shared" si="25"/>
        <v>0</v>
      </c>
      <c r="K54" s="41">
        <f t="shared" si="25"/>
        <v>0</v>
      </c>
      <c r="L54" s="41">
        <f t="shared" si="25"/>
        <v>0</v>
      </c>
      <c r="M54" s="41">
        <f t="shared" si="25"/>
        <v>0</v>
      </c>
      <c r="N54" s="41">
        <f t="shared" si="25"/>
        <v>0</v>
      </c>
      <c r="O54" s="41">
        <f t="shared" si="25"/>
        <v>0</v>
      </c>
      <c r="P54" s="41">
        <f t="shared" si="25"/>
        <v>0</v>
      </c>
      <c r="Q54" s="41">
        <f t="shared" si="25"/>
        <v>0</v>
      </c>
      <c r="R54" s="41">
        <f t="shared" si="25"/>
        <v>0</v>
      </c>
      <c r="S54" s="41">
        <f t="shared" si="25"/>
        <v>0</v>
      </c>
      <c r="T54" s="41">
        <f t="shared" si="25"/>
        <v>0</v>
      </c>
      <c r="U54" s="41">
        <f t="shared" si="25"/>
        <v>0</v>
      </c>
      <c r="V54" s="41">
        <f t="shared" si="25"/>
        <v>0</v>
      </c>
      <c r="W54" s="41">
        <f t="shared" si="25"/>
        <v>0</v>
      </c>
      <c r="X54" s="41">
        <f t="shared" si="25"/>
        <v>0</v>
      </c>
      <c r="Y54" s="41">
        <f t="shared" si="25"/>
        <v>0</v>
      </c>
      <c r="Z54" s="41">
        <f t="shared" si="25"/>
        <v>0</v>
      </c>
      <c r="AA54" s="41">
        <f t="shared" si="25"/>
        <v>0</v>
      </c>
      <c r="AB54" s="41">
        <f t="shared" si="25"/>
        <v>0</v>
      </c>
      <c r="AC54" s="41">
        <f t="shared" si="25"/>
        <v>0</v>
      </c>
      <c r="AD54" s="41">
        <f t="shared" si="25"/>
        <v>2809.7</v>
      </c>
      <c r="AE54" s="41">
        <f t="shared" si="25"/>
        <v>0</v>
      </c>
      <c r="AF54" s="66"/>
    </row>
    <row r="55" spans="1:32" x14ac:dyDescent="0.3">
      <c r="A55" s="4" t="s">
        <v>4</v>
      </c>
      <c r="B55" s="3">
        <f t="shared" si="3"/>
        <v>0</v>
      </c>
      <c r="C55" s="3">
        <f t="shared" si="26"/>
        <v>0</v>
      </c>
      <c r="D55" s="3">
        <f t="shared" si="26"/>
        <v>0</v>
      </c>
      <c r="E55" s="3">
        <f t="shared" si="26"/>
        <v>0</v>
      </c>
      <c r="F55" s="3"/>
      <c r="G55" s="3"/>
      <c r="H55" s="25">
        <f t="shared" si="27"/>
        <v>0</v>
      </c>
      <c r="I55" s="25">
        <f t="shared" si="25"/>
        <v>0</v>
      </c>
      <c r="J55" s="25">
        <f t="shared" si="25"/>
        <v>0</v>
      </c>
      <c r="K55" s="25">
        <f t="shared" si="25"/>
        <v>0</v>
      </c>
      <c r="L55" s="25">
        <f t="shared" si="25"/>
        <v>0</v>
      </c>
      <c r="M55" s="25">
        <f t="shared" si="25"/>
        <v>0</v>
      </c>
      <c r="N55" s="25">
        <f t="shared" si="25"/>
        <v>0</v>
      </c>
      <c r="O55" s="25">
        <f t="shared" si="25"/>
        <v>0</v>
      </c>
      <c r="P55" s="25">
        <f t="shared" si="25"/>
        <v>0</v>
      </c>
      <c r="Q55" s="25">
        <f t="shared" si="25"/>
        <v>0</v>
      </c>
      <c r="R55" s="25">
        <f t="shared" si="25"/>
        <v>0</v>
      </c>
      <c r="S55" s="25">
        <f t="shared" si="25"/>
        <v>0</v>
      </c>
      <c r="T55" s="25">
        <f t="shared" si="25"/>
        <v>0</v>
      </c>
      <c r="U55" s="25">
        <f t="shared" si="25"/>
        <v>0</v>
      </c>
      <c r="V55" s="25">
        <f t="shared" si="25"/>
        <v>0</v>
      </c>
      <c r="W55" s="25">
        <f t="shared" si="25"/>
        <v>0</v>
      </c>
      <c r="X55" s="25">
        <f t="shared" si="25"/>
        <v>0</v>
      </c>
      <c r="Y55" s="25">
        <f t="shared" si="25"/>
        <v>0</v>
      </c>
      <c r="Z55" s="25">
        <f t="shared" si="25"/>
        <v>0</v>
      </c>
      <c r="AA55" s="25">
        <f t="shared" si="25"/>
        <v>0</v>
      </c>
      <c r="AB55" s="25">
        <f t="shared" si="25"/>
        <v>0</v>
      </c>
      <c r="AC55" s="25">
        <f t="shared" si="25"/>
        <v>0</v>
      </c>
      <c r="AD55" s="25">
        <f t="shared" si="25"/>
        <v>0</v>
      </c>
      <c r="AE55" s="25">
        <f t="shared" si="25"/>
        <v>0</v>
      </c>
      <c r="AF55" s="66"/>
    </row>
    <row r="56" spans="1:32" ht="168" x14ac:dyDescent="0.3">
      <c r="A56" s="4" t="s">
        <v>16</v>
      </c>
      <c r="B56" s="3">
        <f t="shared" ref="B56:AE56" si="28">B59+B60+B58+B62</f>
        <v>50297.1</v>
      </c>
      <c r="C56" s="3">
        <f t="shared" si="28"/>
        <v>0</v>
      </c>
      <c r="D56" s="3">
        <f t="shared" si="28"/>
        <v>0</v>
      </c>
      <c r="E56" s="3">
        <f t="shared" si="28"/>
        <v>0</v>
      </c>
      <c r="F56" s="3">
        <f>E56/B56%</f>
        <v>0</v>
      </c>
      <c r="G56" s="3" t="e">
        <f>E56/C56%</f>
        <v>#DIV/0!</v>
      </c>
      <c r="H56" s="3">
        <f t="shared" si="28"/>
        <v>0</v>
      </c>
      <c r="I56" s="7">
        <f t="shared" si="28"/>
        <v>0</v>
      </c>
      <c r="J56" s="3">
        <f t="shared" si="28"/>
        <v>0</v>
      </c>
      <c r="K56" s="3">
        <f t="shared" si="28"/>
        <v>0</v>
      </c>
      <c r="L56" s="3">
        <f t="shared" si="28"/>
        <v>0</v>
      </c>
      <c r="M56" s="3">
        <f t="shared" si="28"/>
        <v>0</v>
      </c>
      <c r="N56" s="3">
        <f t="shared" si="28"/>
        <v>0</v>
      </c>
      <c r="O56" s="3">
        <f t="shared" si="28"/>
        <v>0</v>
      </c>
      <c r="P56" s="3">
        <f t="shared" si="28"/>
        <v>0</v>
      </c>
      <c r="Q56" s="3">
        <f t="shared" si="28"/>
        <v>0</v>
      </c>
      <c r="R56" s="3">
        <f t="shared" si="28"/>
        <v>0</v>
      </c>
      <c r="S56" s="3">
        <f t="shared" si="28"/>
        <v>0</v>
      </c>
      <c r="T56" s="3">
        <f t="shared" si="28"/>
        <v>0</v>
      </c>
      <c r="U56" s="3">
        <f t="shared" si="28"/>
        <v>0</v>
      </c>
      <c r="V56" s="3">
        <f t="shared" si="28"/>
        <v>0</v>
      </c>
      <c r="W56" s="3">
        <f t="shared" si="28"/>
        <v>0</v>
      </c>
      <c r="X56" s="3">
        <f t="shared" si="28"/>
        <v>0</v>
      </c>
      <c r="Y56" s="3">
        <f t="shared" si="28"/>
        <v>0</v>
      </c>
      <c r="Z56" s="3">
        <f t="shared" si="28"/>
        <v>0</v>
      </c>
      <c r="AA56" s="3">
        <f t="shared" si="28"/>
        <v>0</v>
      </c>
      <c r="AB56" s="3">
        <f t="shared" si="28"/>
        <v>0</v>
      </c>
      <c r="AC56" s="3">
        <f t="shared" si="28"/>
        <v>0</v>
      </c>
      <c r="AD56" s="3">
        <f t="shared" si="28"/>
        <v>50297.1</v>
      </c>
      <c r="AE56" s="3">
        <f t="shared" si="28"/>
        <v>0</v>
      </c>
      <c r="AF56" s="65"/>
    </row>
    <row r="57" spans="1:32" x14ac:dyDescent="0.3">
      <c r="A57" s="2" t="s">
        <v>43</v>
      </c>
      <c r="B57" s="3"/>
      <c r="C57" s="3"/>
      <c r="D57" s="3"/>
      <c r="E57" s="3"/>
      <c r="F57" s="3"/>
      <c r="G57" s="3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48"/>
      <c r="AF57" s="65"/>
    </row>
    <row r="58" spans="1:32" x14ac:dyDescent="0.3">
      <c r="A58" s="2" t="s">
        <v>1</v>
      </c>
      <c r="B58" s="3">
        <f t="shared" si="3"/>
        <v>0</v>
      </c>
      <c r="C58" s="3">
        <f>H58+J58+L58+N58+P58+R58+T58+V58</f>
        <v>0</v>
      </c>
      <c r="D58" s="3">
        <f>E58</f>
        <v>0</v>
      </c>
      <c r="E58" s="3">
        <f>I58+K58+M58+O58+Q58+S58+U58+W58+Y58+AA58+AC58+AE58</f>
        <v>0</v>
      </c>
      <c r="F58" s="3"/>
      <c r="G58" s="3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48"/>
      <c r="AF58" s="65"/>
    </row>
    <row r="59" spans="1:32" x14ac:dyDescent="0.3">
      <c r="A59" s="4" t="s">
        <v>5</v>
      </c>
      <c r="B59" s="3">
        <f t="shared" si="3"/>
        <v>11238.6</v>
      </c>
      <c r="C59" s="3">
        <f t="shared" ref="C59:C62" si="29">H59+J59+L59+N59+P59+R59+T59+V59</f>
        <v>0</v>
      </c>
      <c r="D59" s="3">
        <f t="shared" ref="D59:D62" si="30">E59</f>
        <v>0</v>
      </c>
      <c r="E59" s="3">
        <f t="shared" ref="E59:E62" si="31">I59+K59+M59+O59+Q59+S59+U59+W59+Y59+AA59+AC59+AE59</f>
        <v>0</v>
      </c>
      <c r="F59" s="3"/>
      <c r="G59" s="3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>
        <v>11238.6</v>
      </c>
      <c r="AE59" s="48"/>
      <c r="AF59" s="65"/>
    </row>
    <row r="60" spans="1:32" x14ac:dyDescent="0.3">
      <c r="A60" s="4" t="s">
        <v>3</v>
      </c>
      <c r="B60" s="3">
        <f t="shared" si="3"/>
        <v>39058.5</v>
      </c>
      <c r="C60" s="3">
        <f t="shared" si="29"/>
        <v>0</v>
      </c>
      <c r="D60" s="3">
        <f t="shared" si="30"/>
        <v>0</v>
      </c>
      <c r="E60" s="3">
        <f t="shared" si="31"/>
        <v>0</v>
      </c>
      <c r="F60" s="3">
        <f>E60/B60%</f>
        <v>0</v>
      </c>
      <c r="G60" s="3" t="e">
        <f>E60/C60%</f>
        <v>#DIV/0!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>
        <f>35498.5+750.3+2809.7</f>
        <v>39058.5</v>
      </c>
      <c r="AE60" s="48"/>
      <c r="AF60" s="65"/>
    </row>
    <row r="61" spans="1:32" s="45" customFormat="1" x14ac:dyDescent="0.25">
      <c r="A61" s="44" t="s">
        <v>44</v>
      </c>
      <c r="B61" s="42">
        <f t="shared" si="3"/>
        <v>2809.7</v>
      </c>
      <c r="C61" s="3">
        <f t="shared" si="29"/>
        <v>0</v>
      </c>
      <c r="D61" s="42">
        <f t="shared" si="30"/>
        <v>0</v>
      </c>
      <c r="E61" s="42">
        <f t="shared" si="31"/>
        <v>0</v>
      </c>
      <c r="F61" s="42"/>
      <c r="G61" s="42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>
        <v>2809.7</v>
      </c>
      <c r="AE61" s="49"/>
      <c r="AF61" s="65"/>
    </row>
    <row r="62" spans="1:32" x14ac:dyDescent="0.3">
      <c r="A62" s="4" t="s">
        <v>4</v>
      </c>
      <c r="B62" s="3">
        <f t="shared" si="3"/>
        <v>0</v>
      </c>
      <c r="C62" s="3">
        <f t="shared" si="29"/>
        <v>0</v>
      </c>
      <c r="D62" s="3">
        <f t="shared" si="30"/>
        <v>0</v>
      </c>
      <c r="E62" s="3">
        <f t="shared" si="31"/>
        <v>0</v>
      </c>
      <c r="F62" s="3"/>
      <c r="G62" s="3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48"/>
      <c r="AF62" s="65"/>
    </row>
    <row r="63" spans="1:32" s="34" customFormat="1" x14ac:dyDescent="0.3">
      <c r="A63" s="35" t="s">
        <v>21</v>
      </c>
      <c r="B63" s="33">
        <f>B66+B67+B65+B69</f>
        <v>50297.1</v>
      </c>
      <c r="C63" s="33">
        <f t="shared" ref="C63:E63" si="32">C66+C67+C65+C69</f>
        <v>0</v>
      </c>
      <c r="D63" s="33">
        <f t="shared" si="32"/>
        <v>0</v>
      </c>
      <c r="E63" s="33">
        <f t="shared" si="32"/>
        <v>0</v>
      </c>
      <c r="F63" s="33">
        <f>E63/B63%</f>
        <v>0</v>
      </c>
      <c r="G63" s="33" t="e">
        <f>E63/C63%</f>
        <v>#DIV/0!</v>
      </c>
      <c r="H63" s="33">
        <f t="shared" ref="H63:AE63" si="33">H66+H67</f>
        <v>0</v>
      </c>
      <c r="I63" s="36">
        <f t="shared" si="33"/>
        <v>0</v>
      </c>
      <c r="J63" s="33">
        <f t="shared" si="33"/>
        <v>0</v>
      </c>
      <c r="K63" s="33">
        <f t="shared" si="33"/>
        <v>0</v>
      </c>
      <c r="L63" s="33">
        <f t="shared" si="33"/>
        <v>0</v>
      </c>
      <c r="M63" s="33">
        <f t="shared" si="33"/>
        <v>0</v>
      </c>
      <c r="N63" s="33">
        <f t="shared" si="33"/>
        <v>0</v>
      </c>
      <c r="O63" s="33">
        <f t="shared" si="33"/>
        <v>0</v>
      </c>
      <c r="P63" s="33">
        <f t="shared" si="33"/>
        <v>0</v>
      </c>
      <c r="Q63" s="33">
        <f t="shared" si="33"/>
        <v>0</v>
      </c>
      <c r="R63" s="33">
        <f t="shared" si="33"/>
        <v>0</v>
      </c>
      <c r="S63" s="33">
        <f t="shared" si="33"/>
        <v>0</v>
      </c>
      <c r="T63" s="33">
        <f t="shared" si="33"/>
        <v>0</v>
      </c>
      <c r="U63" s="33">
        <f t="shared" si="33"/>
        <v>0</v>
      </c>
      <c r="V63" s="33">
        <f t="shared" si="33"/>
        <v>0</v>
      </c>
      <c r="W63" s="33">
        <f t="shared" si="33"/>
        <v>0</v>
      </c>
      <c r="X63" s="33">
        <f t="shared" si="33"/>
        <v>0</v>
      </c>
      <c r="Y63" s="33">
        <f t="shared" si="33"/>
        <v>0</v>
      </c>
      <c r="Z63" s="33">
        <f t="shared" si="33"/>
        <v>0</v>
      </c>
      <c r="AA63" s="33">
        <f t="shared" si="33"/>
        <v>0</v>
      </c>
      <c r="AB63" s="33">
        <f t="shared" si="33"/>
        <v>0</v>
      </c>
      <c r="AC63" s="33">
        <f t="shared" si="33"/>
        <v>0</v>
      </c>
      <c r="AD63" s="33">
        <f t="shared" si="33"/>
        <v>50297.1</v>
      </c>
      <c r="AE63" s="33">
        <f t="shared" si="33"/>
        <v>0</v>
      </c>
      <c r="AF63" s="66"/>
    </row>
    <row r="64" spans="1:32" x14ac:dyDescent="0.3">
      <c r="A64" s="2" t="s">
        <v>43</v>
      </c>
      <c r="B64" s="3"/>
      <c r="C64" s="3"/>
      <c r="D64" s="3"/>
      <c r="E64" s="3"/>
      <c r="F64" s="3"/>
      <c r="G64" s="3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48"/>
      <c r="AF64" s="66"/>
    </row>
    <row r="65" spans="1:32" x14ac:dyDescent="0.3">
      <c r="A65" s="2" t="s">
        <v>1</v>
      </c>
      <c r="B65" s="3">
        <f t="shared" ref="B65:AE69" si="34">B51</f>
        <v>0</v>
      </c>
      <c r="C65" s="3">
        <f t="shared" si="34"/>
        <v>0</v>
      </c>
      <c r="D65" s="3">
        <f t="shared" si="34"/>
        <v>0</v>
      </c>
      <c r="E65" s="3">
        <f t="shared" si="34"/>
        <v>0</v>
      </c>
      <c r="F65" s="3"/>
      <c r="G65" s="3"/>
      <c r="H65" s="3">
        <f t="shared" si="34"/>
        <v>0</v>
      </c>
      <c r="I65" s="7">
        <f t="shared" si="34"/>
        <v>0</v>
      </c>
      <c r="J65" s="3">
        <f t="shared" si="34"/>
        <v>0</v>
      </c>
      <c r="K65" s="3">
        <f t="shared" si="34"/>
        <v>0</v>
      </c>
      <c r="L65" s="3">
        <f t="shared" si="34"/>
        <v>0</v>
      </c>
      <c r="M65" s="3">
        <f t="shared" si="34"/>
        <v>0</v>
      </c>
      <c r="N65" s="3">
        <f t="shared" si="34"/>
        <v>0</v>
      </c>
      <c r="O65" s="3">
        <f t="shared" si="34"/>
        <v>0</v>
      </c>
      <c r="P65" s="3">
        <f t="shared" si="34"/>
        <v>0</v>
      </c>
      <c r="Q65" s="3">
        <f t="shared" si="34"/>
        <v>0</v>
      </c>
      <c r="R65" s="3">
        <f t="shared" si="34"/>
        <v>0</v>
      </c>
      <c r="S65" s="3">
        <f t="shared" si="34"/>
        <v>0</v>
      </c>
      <c r="T65" s="3">
        <f t="shared" si="34"/>
        <v>0</v>
      </c>
      <c r="U65" s="3">
        <f t="shared" si="34"/>
        <v>0</v>
      </c>
      <c r="V65" s="3">
        <f t="shared" si="34"/>
        <v>0</v>
      </c>
      <c r="W65" s="3">
        <f t="shared" si="34"/>
        <v>0</v>
      </c>
      <c r="X65" s="3">
        <f t="shared" si="34"/>
        <v>0</v>
      </c>
      <c r="Y65" s="3">
        <f t="shared" si="34"/>
        <v>0</v>
      </c>
      <c r="Z65" s="3">
        <f t="shared" si="34"/>
        <v>0</v>
      </c>
      <c r="AA65" s="3">
        <f t="shared" si="34"/>
        <v>0</v>
      </c>
      <c r="AB65" s="3">
        <f t="shared" si="34"/>
        <v>0</v>
      </c>
      <c r="AC65" s="3">
        <f t="shared" si="34"/>
        <v>0</v>
      </c>
      <c r="AD65" s="3">
        <f t="shared" si="34"/>
        <v>0</v>
      </c>
      <c r="AE65" s="3">
        <f t="shared" si="34"/>
        <v>0</v>
      </c>
      <c r="AF65" s="66"/>
    </row>
    <row r="66" spans="1:32" x14ac:dyDescent="0.3">
      <c r="A66" s="4" t="s">
        <v>5</v>
      </c>
      <c r="B66" s="3">
        <f t="shared" si="34"/>
        <v>11238.6</v>
      </c>
      <c r="C66" s="3">
        <f t="shared" si="34"/>
        <v>0</v>
      </c>
      <c r="D66" s="3">
        <f t="shared" si="34"/>
        <v>0</v>
      </c>
      <c r="E66" s="3">
        <f t="shared" si="34"/>
        <v>0</v>
      </c>
      <c r="F66" s="3"/>
      <c r="G66" s="3"/>
      <c r="H66" s="3">
        <f t="shared" si="34"/>
        <v>0</v>
      </c>
      <c r="I66" s="7">
        <f t="shared" si="34"/>
        <v>0</v>
      </c>
      <c r="J66" s="3">
        <f t="shared" si="34"/>
        <v>0</v>
      </c>
      <c r="K66" s="3">
        <f t="shared" si="34"/>
        <v>0</v>
      </c>
      <c r="L66" s="3">
        <f t="shared" si="34"/>
        <v>0</v>
      </c>
      <c r="M66" s="3">
        <f t="shared" si="34"/>
        <v>0</v>
      </c>
      <c r="N66" s="3">
        <f t="shared" si="34"/>
        <v>0</v>
      </c>
      <c r="O66" s="3">
        <f t="shared" si="34"/>
        <v>0</v>
      </c>
      <c r="P66" s="3">
        <f t="shared" si="34"/>
        <v>0</v>
      </c>
      <c r="Q66" s="3">
        <f t="shared" si="34"/>
        <v>0</v>
      </c>
      <c r="R66" s="3">
        <f t="shared" si="34"/>
        <v>0</v>
      </c>
      <c r="S66" s="3">
        <f t="shared" si="34"/>
        <v>0</v>
      </c>
      <c r="T66" s="3">
        <f t="shared" si="34"/>
        <v>0</v>
      </c>
      <c r="U66" s="3">
        <f t="shared" si="34"/>
        <v>0</v>
      </c>
      <c r="V66" s="3">
        <f t="shared" si="34"/>
        <v>0</v>
      </c>
      <c r="W66" s="3">
        <f t="shared" si="34"/>
        <v>0</v>
      </c>
      <c r="X66" s="3">
        <f t="shared" si="34"/>
        <v>0</v>
      </c>
      <c r="Y66" s="3">
        <f t="shared" si="34"/>
        <v>0</v>
      </c>
      <c r="Z66" s="3">
        <f t="shared" si="34"/>
        <v>0</v>
      </c>
      <c r="AA66" s="3">
        <f t="shared" si="34"/>
        <v>0</v>
      </c>
      <c r="AB66" s="3">
        <f t="shared" si="34"/>
        <v>0</v>
      </c>
      <c r="AC66" s="3">
        <f t="shared" si="34"/>
        <v>0</v>
      </c>
      <c r="AD66" s="3">
        <f t="shared" si="34"/>
        <v>11238.6</v>
      </c>
      <c r="AE66" s="3">
        <f t="shared" si="34"/>
        <v>0</v>
      </c>
      <c r="AF66" s="66"/>
    </row>
    <row r="67" spans="1:32" x14ac:dyDescent="0.3">
      <c r="A67" s="4" t="s">
        <v>3</v>
      </c>
      <c r="B67" s="3">
        <f t="shared" si="34"/>
        <v>39058.5</v>
      </c>
      <c r="C67" s="3">
        <f t="shared" si="34"/>
        <v>0</v>
      </c>
      <c r="D67" s="3">
        <f t="shared" si="34"/>
        <v>0</v>
      </c>
      <c r="E67" s="3">
        <f t="shared" si="34"/>
        <v>0</v>
      </c>
      <c r="F67" s="3">
        <f>E67/B67%</f>
        <v>0</v>
      </c>
      <c r="G67" s="3" t="e">
        <f>E67/C67%</f>
        <v>#DIV/0!</v>
      </c>
      <c r="H67" s="3">
        <f t="shared" si="34"/>
        <v>0</v>
      </c>
      <c r="I67" s="7">
        <f t="shared" si="34"/>
        <v>0</v>
      </c>
      <c r="J67" s="3">
        <f t="shared" si="34"/>
        <v>0</v>
      </c>
      <c r="K67" s="3">
        <f t="shared" si="34"/>
        <v>0</v>
      </c>
      <c r="L67" s="3">
        <f t="shared" si="34"/>
        <v>0</v>
      </c>
      <c r="M67" s="3">
        <f t="shared" si="34"/>
        <v>0</v>
      </c>
      <c r="N67" s="3">
        <f t="shared" si="34"/>
        <v>0</v>
      </c>
      <c r="O67" s="3">
        <f t="shared" si="34"/>
        <v>0</v>
      </c>
      <c r="P67" s="3">
        <f t="shared" si="34"/>
        <v>0</v>
      </c>
      <c r="Q67" s="3">
        <f t="shared" si="34"/>
        <v>0</v>
      </c>
      <c r="R67" s="3">
        <f t="shared" si="34"/>
        <v>0</v>
      </c>
      <c r="S67" s="3">
        <f t="shared" si="34"/>
        <v>0</v>
      </c>
      <c r="T67" s="3">
        <f t="shared" si="34"/>
        <v>0</v>
      </c>
      <c r="U67" s="3">
        <f t="shared" si="34"/>
        <v>0</v>
      </c>
      <c r="V67" s="3">
        <f t="shared" si="34"/>
        <v>0</v>
      </c>
      <c r="W67" s="3">
        <f t="shared" si="34"/>
        <v>0</v>
      </c>
      <c r="X67" s="3">
        <f t="shared" si="34"/>
        <v>0</v>
      </c>
      <c r="Y67" s="3">
        <f t="shared" si="34"/>
        <v>0</v>
      </c>
      <c r="Z67" s="3">
        <f t="shared" si="34"/>
        <v>0</v>
      </c>
      <c r="AA67" s="3">
        <f t="shared" si="34"/>
        <v>0</v>
      </c>
      <c r="AB67" s="3">
        <f t="shared" si="34"/>
        <v>0</v>
      </c>
      <c r="AC67" s="3">
        <f t="shared" si="34"/>
        <v>0</v>
      </c>
      <c r="AD67" s="3">
        <f t="shared" si="34"/>
        <v>39058.5</v>
      </c>
      <c r="AE67" s="3">
        <f t="shared" si="34"/>
        <v>0</v>
      </c>
      <c r="AF67" s="66"/>
    </row>
    <row r="68" spans="1:32" s="45" customFormat="1" ht="13.8" x14ac:dyDescent="0.25">
      <c r="A68" s="44" t="s">
        <v>44</v>
      </c>
      <c r="B68" s="42">
        <f t="shared" si="34"/>
        <v>2809.7</v>
      </c>
      <c r="C68" s="42">
        <f t="shared" si="34"/>
        <v>0</v>
      </c>
      <c r="D68" s="42">
        <f t="shared" si="34"/>
        <v>0</v>
      </c>
      <c r="E68" s="42">
        <f t="shared" si="34"/>
        <v>0</v>
      </c>
      <c r="F68" s="42"/>
      <c r="G68" s="42"/>
      <c r="H68" s="41">
        <f t="shared" si="34"/>
        <v>0</v>
      </c>
      <c r="I68" s="41">
        <f t="shared" si="34"/>
        <v>0</v>
      </c>
      <c r="J68" s="41">
        <f t="shared" si="34"/>
        <v>0</v>
      </c>
      <c r="K68" s="41">
        <f t="shared" si="34"/>
        <v>0</v>
      </c>
      <c r="L68" s="41">
        <f t="shared" si="34"/>
        <v>0</v>
      </c>
      <c r="M68" s="41">
        <f t="shared" si="34"/>
        <v>0</v>
      </c>
      <c r="N68" s="41">
        <f t="shared" si="34"/>
        <v>0</v>
      </c>
      <c r="O68" s="41">
        <f t="shared" si="34"/>
        <v>0</v>
      </c>
      <c r="P68" s="41">
        <f t="shared" si="34"/>
        <v>0</v>
      </c>
      <c r="Q68" s="41">
        <f t="shared" si="34"/>
        <v>0</v>
      </c>
      <c r="R68" s="41">
        <f t="shared" si="34"/>
        <v>0</v>
      </c>
      <c r="S68" s="41">
        <f t="shared" si="34"/>
        <v>0</v>
      </c>
      <c r="T68" s="41">
        <f t="shared" si="34"/>
        <v>0</v>
      </c>
      <c r="U68" s="41">
        <f t="shared" si="34"/>
        <v>0</v>
      </c>
      <c r="V68" s="41">
        <f t="shared" si="34"/>
        <v>0</v>
      </c>
      <c r="W68" s="41">
        <f t="shared" si="34"/>
        <v>0</v>
      </c>
      <c r="X68" s="41">
        <f t="shared" si="34"/>
        <v>0</v>
      </c>
      <c r="Y68" s="41">
        <f t="shared" si="34"/>
        <v>0</v>
      </c>
      <c r="Z68" s="41">
        <f t="shared" si="34"/>
        <v>0</v>
      </c>
      <c r="AA68" s="41">
        <f t="shared" si="34"/>
        <v>0</v>
      </c>
      <c r="AB68" s="41">
        <f t="shared" si="34"/>
        <v>0</v>
      </c>
      <c r="AC68" s="41">
        <f t="shared" si="34"/>
        <v>0</v>
      </c>
      <c r="AD68" s="41">
        <f t="shared" si="34"/>
        <v>2809.7</v>
      </c>
      <c r="AE68" s="41">
        <f t="shared" si="34"/>
        <v>0</v>
      </c>
      <c r="AF68" s="66"/>
    </row>
    <row r="69" spans="1:32" x14ac:dyDescent="0.3">
      <c r="A69" s="4" t="s">
        <v>4</v>
      </c>
      <c r="B69" s="3">
        <f t="shared" si="34"/>
        <v>0</v>
      </c>
      <c r="C69" s="3">
        <f t="shared" si="34"/>
        <v>0</v>
      </c>
      <c r="D69" s="3">
        <f t="shared" si="34"/>
        <v>0</v>
      </c>
      <c r="E69" s="3">
        <f t="shared" si="34"/>
        <v>0</v>
      </c>
      <c r="F69" s="3"/>
      <c r="G69" s="3"/>
      <c r="H69" s="3">
        <f t="shared" si="34"/>
        <v>0</v>
      </c>
      <c r="I69" s="7">
        <f t="shared" si="34"/>
        <v>0</v>
      </c>
      <c r="J69" s="3">
        <f t="shared" si="34"/>
        <v>0</v>
      </c>
      <c r="K69" s="3">
        <f t="shared" si="34"/>
        <v>0</v>
      </c>
      <c r="L69" s="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4"/>
        <v>0</v>
      </c>
      <c r="S69" s="3">
        <f t="shared" si="34"/>
        <v>0</v>
      </c>
      <c r="T69" s="3">
        <f t="shared" si="34"/>
        <v>0</v>
      </c>
      <c r="U69" s="3">
        <f t="shared" si="34"/>
        <v>0</v>
      </c>
      <c r="V69" s="3">
        <f t="shared" si="34"/>
        <v>0</v>
      </c>
      <c r="W69" s="3">
        <f t="shared" si="34"/>
        <v>0</v>
      </c>
      <c r="X69" s="3">
        <f t="shared" si="34"/>
        <v>0</v>
      </c>
      <c r="Y69" s="3">
        <f t="shared" si="34"/>
        <v>0</v>
      </c>
      <c r="Z69" s="3">
        <f t="shared" si="34"/>
        <v>0</v>
      </c>
      <c r="AA69" s="3">
        <f t="shared" si="34"/>
        <v>0</v>
      </c>
      <c r="AB69" s="3">
        <f t="shared" si="34"/>
        <v>0</v>
      </c>
      <c r="AC69" s="3">
        <f t="shared" si="34"/>
        <v>0</v>
      </c>
      <c r="AD69" s="3">
        <f t="shared" si="34"/>
        <v>0</v>
      </c>
      <c r="AE69" s="3">
        <f t="shared" si="34"/>
        <v>0</v>
      </c>
      <c r="AF69" s="66"/>
    </row>
    <row r="70" spans="1:32" ht="16.95" customHeight="1" x14ac:dyDescent="0.3">
      <c r="A70" s="72" t="s">
        <v>52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</row>
    <row r="71" spans="1:32" s="34" customFormat="1" ht="16.95" customHeight="1" x14ac:dyDescent="0.3">
      <c r="A71" s="72" t="s">
        <v>8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</row>
    <row r="72" spans="1:32" s="37" customFormat="1" ht="67.2" x14ac:dyDescent="0.3">
      <c r="A72" s="32" t="s">
        <v>17</v>
      </c>
      <c r="B72" s="36">
        <f t="shared" ref="B72:AE72" si="35">B75+B76</f>
        <v>6878.1990000000005</v>
      </c>
      <c r="C72" s="36">
        <f t="shared" si="35"/>
        <v>2485.1320000000001</v>
      </c>
      <c r="D72" s="36">
        <f t="shared" si="35"/>
        <v>2485.134</v>
      </c>
      <c r="E72" s="36">
        <f t="shared" si="35"/>
        <v>2485.134</v>
      </c>
      <c r="F72" s="36">
        <f>E72/B72%</f>
        <v>36.130591743565425</v>
      </c>
      <c r="G72" s="36">
        <f>E72/C72%</f>
        <v>100.00008047862246</v>
      </c>
      <c r="H72" s="36">
        <f t="shared" si="35"/>
        <v>0</v>
      </c>
      <c r="I72" s="36">
        <f t="shared" si="35"/>
        <v>0</v>
      </c>
      <c r="J72" s="36">
        <f t="shared" si="35"/>
        <v>0</v>
      </c>
      <c r="K72" s="36">
        <f t="shared" si="35"/>
        <v>0</v>
      </c>
      <c r="L72" s="36">
        <f t="shared" si="35"/>
        <v>2485.1320000000001</v>
      </c>
      <c r="M72" s="36">
        <f t="shared" si="35"/>
        <v>2485.134</v>
      </c>
      <c r="N72" s="36">
        <f t="shared" si="35"/>
        <v>0</v>
      </c>
      <c r="O72" s="36">
        <f t="shared" si="35"/>
        <v>0</v>
      </c>
      <c r="P72" s="36">
        <f t="shared" si="35"/>
        <v>0</v>
      </c>
      <c r="Q72" s="36">
        <f t="shared" si="35"/>
        <v>0</v>
      </c>
      <c r="R72" s="36">
        <f t="shared" si="35"/>
        <v>0</v>
      </c>
      <c r="S72" s="36">
        <f t="shared" si="35"/>
        <v>0</v>
      </c>
      <c r="T72" s="36">
        <f t="shared" si="35"/>
        <v>0</v>
      </c>
      <c r="U72" s="36">
        <f t="shared" si="35"/>
        <v>0</v>
      </c>
      <c r="V72" s="36">
        <f t="shared" si="35"/>
        <v>0</v>
      </c>
      <c r="W72" s="36">
        <f t="shared" si="35"/>
        <v>0</v>
      </c>
      <c r="X72" s="36">
        <f t="shared" si="35"/>
        <v>0</v>
      </c>
      <c r="Y72" s="36">
        <f t="shared" si="35"/>
        <v>0</v>
      </c>
      <c r="Z72" s="36">
        <f t="shared" si="35"/>
        <v>3741.8</v>
      </c>
      <c r="AA72" s="36">
        <f t="shared" si="35"/>
        <v>0</v>
      </c>
      <c r="AB72" s="36">
        <f t="shared" si="35"/>
        <v>0</v>
      </c>
      <c r="AC72" s="36">
        <f t="shared" si="35"/>
        <v>0</v>
      </c>
      <c r="AD72" s="36">
        <f t="shared" si="35"/>
        <v>651.26700000000005</v>
      </c>
      <c r="AE72" s="36">
        <f t="shared" si="35"/>
        <v>0</v>
      </c>
      <c r="AF72" s="71"/>
    </row>
    <row r="73" spans="1:32" s="8" customFormat="1" x14ac:dyDescent="0.3">
      <c r="A73" s="2" t="s">
        <v>43</v>
      </c>
      <c r="B73" s="7"/>
      <c r="C73" s="7"/>
      <c r="D73" s="7"/>
      <c r="E73" s="7"/>
      <c r="F73" s="7"/>
      <c r="G73" s="7"/>
      <c r="H73" s="2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50"/>
      <c r="AF73" s="71"/>
    </row>
    <row r="74" spans="1:32" s="8" customFormat="1" x14ac:dyDescent="0.3">
      <c r="A74" s="9" t="s">
        <v>1</v>
      </c>
      <c r="B74" s="7">
        <f t="shared" si="3"/>
        <v>0</v>
      </c>
      <c r="C74" s="7">
        <f>C81+C88+C95+C102+C109+C116</f>
        <v>0</v>
      </c>
      <c r="D74" s="7">
        <f t="shared" ref="D74:E74" si="36">D81+D88+D95+D102+D109+D116</f>
        <v>0</v>
      </c>
      <c r="E74" s="7">
        <f t="shared" si="36"/>
        <v>0</v>
      </c>
      <c r="F74" s="7"/>
      <c r="G74" s="7"/>
      <c r="H74" s="7">
        <f t="shared" ref="H74:AE78" si="37">H81+H88+H95+H102+H109+H116</f>
        <v>0</v>
      </c>
      <c r="I74" s="7">
        <f t="shared" si="37"/>
        <v>0</v>
      </c>
      <c r="J74" s="7">
        <f t="shared" si="37"/>
        <v>0</v>
      </c>
      <c r="K74" s="7">
        <f t="shared" si="37"/>
        <v>0</v>
      </c>
      <c r="L74" s="7">
        <f t="shared" si="37"/>
        <v>0</v>
      </c>
      <c r="M74" s="7">
        <f t="shared" si="37"/>
        <v>0</v>
      </c>
      <c r="N74" s="7">
        <f t="shared" si="37"/>
        <v>0</v>
      </c>
      <c r="O74" s="7">
        <f t="shared" si="37"/>
        <v>0</v>
      </c>
      <c r="P74" s="7">
        <f t="shared" si="37"/>
        <v>0</v>
      </c>
      <c r="Q74" s="7">
        <f t="shared" si="37"/>
        <v>0</v>
      </c>
      <c r="R74" s="7">
        <f t="shared" si="37"/>
        <v>0</v>
      </c>
      <c r="S74" s="7">
        <f t="shared" si="37"/>
        <v>0</v>
      </c>
      <c r="T74" s="7">
        <f t="shared" si="37"/>
        <v>0</v>
      </c>
      <c r="U74" s="7">
        <f t="shared" si="37"/>
        <v>0</v>
      </c>
      <c r="V74" s="7">
        <f t="shared" si="37"/>
        <v>0</v>
      </c>
      <c r="W74" s="7">
        <f t="shared" si="37"/>
        <v>0</v>
      </c>
      <c r="X74" s="7">
        <f t="shared" si="37"/>
        <v>0</v>
      </c>
      <c r="Y74" s="7">
        <f t="shared" si="37"/>
        <v>0</v>
      </c>
      <c r="Z74" s="7">
        <f t="shared" si="37"/>
        <v>0</v>
      </c>
      <c r="AA74" s="7">
        <f t="shared" si="37"/>
        <v>0</v>
      </c>
      <c r="AB74" s="7">
        <f t="shared" si="37"/>
        <v>0</v>
      </c>
      <c r="AC74" s="7">
        <f t="shared" si="37"/>
        <v>0</v>
      </c>
      <c r="AD74" s="7">
        <f t="shared" si="37"/>
        <v>0</v>
      </c>
      <c r="AE74" s="7">
        <f t="shared" si="37"/>
        <v>0</v>
      </c>
      <c r="AF74" s="71"/>
    </row>
    <row r="75" spans="1:32" s="8" customFormat="1" x14ac:dyDescent="0.3">
      <c r="A75" s="6" t="s">
        <v>5</v>
      </c>
      <c r="B75" s="7">
        <f t="shared" si="3"/>
        <v>0</v>
      </c>
      <c r="C75" s="7">
        <f t="shared" ref="C75:E78" si="38">C82+C89+C96+C103+C110+C117</f>
        <v>0</v>
      </c>
      <c r="D75" s="7">
        <f t="shared" si="38"/>
        <v>0</v>
      </c>
      <c r="E75" s="7">
        <f t="shared" si="38"/>
        <v>0</v>
      </c>
      <c r="F75" s="7" t="e">
        <f t="shared" ref="F75:F78" si="39">E75/B75%</f>
        <v>#DIV/0!</v>
      </c>
      <c r="G75" s="7" t="e">
        <f t="shared" ref="G75:G78" si="40">E75/C75%</f>
        <v>#DIV/0!</v>
      </c>
      <c r="H75" s="7">
        <f t="shared" si="37"/>
        <v>0</v>
      </c>
      <c r="I75" s="7">
        <f t="shared" si="37"/>
        <v>0</v>
      </c>
      <c r="J75" s="7">
        <f t="shared" si="37"/>
        <v>0</v>
      </c>
      <c r="K75" s="7">
        <f t="shared" si="37"/>
        <v>0</v>
      </c>
      <c r="L75" s="7">
        <f t="shared" si="37"/>
        <v>0</v>
      </c>
      <c r="M75" s="7">
        <f t="shared" si="37"/>
        <v>0</v>
      </c>
      <c r="N75" s="7">
        <f t="shared" si="37"/>
        <v>0</v>
      </c>
      <c r="O75" s="7">
        <f t="shared" si="37"/>
        <v>0</v>
      </c>
      <c r="P75" s="7">
        <f t="shared" si="37"/>
        <v>0</v>
      </c>
      <c r="Q75" s="7">
        <f t="shared" si="37"/>
        <v>0</v>
      </c>
      <c r="R75" s="7">
        <f t="shared" si="37"/>
        <v>0</v>
      </c>
      <c r="S75" s="7">
        <f t="shared" si="37"/>
        <v>0</v>
      </c>
      <c r="T75" s="7">
        <f t="shared" si="37"/>
        <v>0</v>
      </c>
      <c r="U75" s="7">
        <f t="shared" si="37"/>
        <v>0</v>
      </c>
      <c r="V75" s="7">
        <f t="shared" si="37"/>
        <v>0</v>
      </c>
      <c r="W75" s="7">
        <f t="shared" si="37"/>
        <v>0</v>
      </c>
      <c r="X75" s="7">
        <f t="shared" si="37"/>
        <v>0</v>
      </c>
      <c r="Y75" s="7">
        <f t="shared" si="37"/>
        <v>0</v>
      </c>
      <c r="Z75" s="7">
        <f t="shared" si="37"/>
        <v>0</v>
      </c>
      <c r="AA75" s="7">
        <f t="shared" si="37"/>
        <v>0</v>
      </c>
      <c r="AB75" s="7">
        <f t="shared" si="37"/>
        <v>0</v>
      </c>
      <c r="AC75" s="7">
        <f t="shared" si="37"/>
        <v>0</v>
      </c>
      <c r="AD75" s="7">
        <f t="shared" si="37"/>
        <v>0</v>
      </c>
      <c r="AE75" s="7">
        <f t="shared" si="37"/>
        <v>0</v>
      </c>
      <c r="AF75" s="71"/>
    </row>
    <row r="76" spans="1:32" s="8" customFormat="1" x14ac:dyDescent="0.3">
      <c r="A76" s="6" t="s">
        <v>3</v>
      </c>
      <c r="B76" s="7">
        <f t="shared" si="3"/>
        <v>6878.1990000000005</v>
      </c>
      <c r="C76" s="7">
        <f t="shared" si="38"/>
        <v>2485.1320000000001</v>
      </c>
      <c r="D76" s="7">
        <f t="shared" si="38"/>
        <v>2485.134</v>
      </c>
      <c r="E76" s="7">
        <f t="shared" si="38"/>
        <v>2485.134</v>
      </c>
      <c r="F76" s="7">
        <f t="shared" si="39"/>
        <v>36.130591743565425</v>
      </c>
      <c r="G76" s="7">
        <f t="shared" si="40"/>
        <v>100.00008047862246</v>
      </c>
      <c r="H76" s="7">
        <f t="shared" si="37"/>
        <v>0</v>
      </c>
      <c r="I76" s="7">
        <f t="shared" si="37"/>
        <v>0</v>
      </c>
      <c r="J76" s="7">
        <f t="shared" si="37"/>
        <v>0</v>
      </c>
      <c r="K76" s="7">
        <f t="shared" si="37"/>
        <v>0</v>
      </c>
      <c r="L76" s="7">
        <f t="shared" si="37"/>
        <v>2485.1320000000001</v>
      </c>
      <c r="M76" s="7">
        <f t="shared" si="37"/>
        <v>2485.134</v>
      </c>
      <c r="N76" s="7">
        <f t="shared" si="37"/>
        <v>0</v>
      </c>
      <c r="O76" s="7">
        <f t="shared" si="37"/>
        <v>0</v>
      </c>
      <c r="P76" s="7">
        <f t="shared" si="37"/>
        <v>0</v>
      </c>
      <c r="Q76" s="7">
        <f t="shared" si="37"/>
        <v>0</v>
      </c>
      <c r="R76" s="7">
        <f t="shared" si="37"/>
        <v>0</v>
      </c>
      <c r="S76" s="7">
        <f t="shared" si="37"/>
        <v>0</v>
      </c>
      <c r="T76" s="7">
        <f t="shared" si="37"/>
        <v>0</v>
      </c>
      <c r="U76" s="7">
        <f t="shared" si="37"/>
        <v>0</v>
      </c>
      <c r="V76" s="7">
        <f t="shared" si="37"/>
        <v>0</v>
      </c>
      <c r="W76" s="7">
        <f t="shared" si="37"/>
        <v>0</v>
      </c>
      <c r="X76" s="7">
        <f t="shared" si="37"/>
        <v>0</v>
      </c>
      <c r="Y76" s="7">
        <f t="shared" si="37"/>
        <v>0</v>
      </c>
      <c r="Z76" s="7">
        <f t="shared" si="37"/>
        <v>3741.8</v>
      </c>
      <c r="AA76" s="7">
        <f t="shared" si="37"/>
        <v>0</v>
      </c>
      <c r="AB76" s="7">
        <f t="shared" si="37"/>
        <v>0</v>
      </c>
      <c r="AC76" s="7">
        <f t="shared" si="37"/>
        <v>0</v>
      </c>
      <c r="AD76" s="7">
        <f t="shared" si="37"/>
        <v>651.26700000000005</v>
      </c>
      <c r="AE76" s="7">
        <f t="shared" si="37"/>
        <v>0</v>
      </c>
      <c r="AF76" s="71"/>
    </row>
    <row r="77" spans="1:32" s="45" customFormat="1" ht="13.8" x14ac:dyDescent="0.25">
      <c r="A77" s="44" t="s">
        <v>44</v>
      </c>
      <c r="B77" s="42">
        <f t="shared" si="3"/>
        <v>0</v>
      </c>
      <c r="C77" s="51">
        <f t="shared" si="38"/>
        <v>0</v>
      </c>
      <c r="D77" s="51">
        <f t="shared" si="38"/>
        <v>0</v>
      </c>
      <c r="E77" s="51">
        <f t="shared" si="38"/>
        <v>0</v>
      </c>
      <c r="F77" s="42" t="e">
        <f t="shared" si="39"/>
        <v>#DIV/0!</v>
      </c>
      <c r="G77" s="42" t="e">
        <f t="shared" si="40"/>
        <v>#DIV/0!</v>
      </c>
      <c r="H77" s="51">
        <f t="shared" si="37"/>
        <v>0</v>
      </c>
      <c r="I77" s="51">
        <f t="shared" si="37"/>
        <v>0</v>
      </c>
      <c r="J77" s="51">
        <f t="shared" si="37"/>
        <v>0</v>
      </c>
      <c r="K77" s="51">
        <f t="shared" si="37"/>
        <v>0</v>
      </c>
      <c r="L77" s="51">
        <f t="shared" si="37"/>
        <v>0</v>
      </c>
      <c r="M77" s="51">
        <f t="shared" si="37"/>
        <v>0</v>
      </c>
      <c r="N77" s="51">
        <f t="shared" si="37"/>
        <v>0</v>
      </c>
      <c r="O77" s="51">
        <f t="shared" si="37"/>
        <v>0</v>
      </c>
      <c r="P77" s="51">
        <f t="shared" si="37"/>
        <v>0</v>
      </c>
      <c r="Q77" s="51">
        <f t="shared" si="37"/>
        <v>0</v>
      </c>
      <c r="R77" s="51">
        <f t="shared" si="37"/>
        <v>0</v>
      </c>
      <c r="S77" s="51">
        <f t="shared" si="37"/>
        <v>0</v>
      </c>
      <c r="T77" s="51">
        <f t="shared" si="37"/>
        <v>0</v>
      </c>
      <c r="U77" s="51">
        <f t="shared" si="37"/>
        <v>0</v>
      </c>
      <c r="V77" s="51">
        <f t="shared" si="37"/>
        <v>0</v>
      </c>
      <c r="W77" s="51">
        <f t="shared" si="37"/>
        <v>0</v>
      </c>
      <c r="X77" s="51">
        <f t="shared" si="37"/>
        <v>0</v>
      </c>
      <c r="Y77" s="51">
        <f t="shared" si="37"/>
        <v>0</v>
      </c>
      <c r="Z77" s="51">
        <f t="shared" si="37"/>
        <v>0</v>
      </c>
      <c r="AA77" s="51">
        <f t="shared" si="37"/>
        <v>0</v>
      </c>
      <c r="AB77" s="51">
        <f t="shared" si="37"/>
        <v>0</v>
      </c>
      <c r="AC77" s="51">
        <f t="shared" si="37"/>
        <v>0</v>
      </c>
      <c r="AD77" s="51">
        <f t="shared" si="37"/>
        <v>0</v>
      </c>
      <c r="AE77" s="51">
        <f t="shared" si="37"/>
        <v>0</v>
      </c>
      <c r="AF77" s="71"/>
    </row>
    <row r="78" spans="1:32" s="8" customFormat="1" x14ac:dyDescent="0.3">
      <c r="A78" s="6" t="s">
        <v>4</v>
      </c>
      <c r="B78" s="7">
        <f t="shared" si="3"/>
        <v>65125.91</v>
      </c>
      <c r="C78" s="7">
        <f t="shared" si="38"/>
        <v>5000</v>
      </c>
      <c r="D78" s="7">
        <f t="shared" si="38"/>
        <v>5000</v>
      </c>
      <c r="E78" s="7">
        <f t="shared" si="38"/>
        <v>5000</v>
      </c>
      <c r="F78" s="7">
        <f t="shared" si="39"/>
        <v>7.677435908381165</v>
      </c>
      <c r="G78" s="7">
        <f t="shared" si="40"/>
        <v>100</v>
      </c>
      <c r="H78" s="7">
        <f t="shared" si="37"/>
        <v>5000</v>
      </c>
      <c r="I78" s="7">
        <f t="shared" si="37"/>
        <v>5000</v>
      </c>
      <c r="J78" s="7">
        <f t="shared" si="37"/>
        <v>0</v>
      </c>
      <c r="K78" s="7">
        <f t="shared" si="37"/>
        <v>0</v>
      </c>
      <c r="L78" s="7">
        <f t="shared" si="37"/>
        <v>0</v>
      </c>
      <c r="M78" s="7">
        <f t="shared" si="37"/>
        <v>0</v>
      </c>
      <c r="N78" s="7">
        <f t="shared" si="37"/>
        <v>0</v>
      </c>
      <c r="O78" s="7">
        <f t="shared" si="37"/>
        <v>0</v>
      </c>
      <c r="P78" s="7">
        <f t="shared" si="37"/>
        <v>0</v>
      </c>
      <c r="Q78" s="7">
        <f t="shared" si="37"/>
        <v>0</v>
      </c>
      <c r="R78" s="7">
        <f t="shared" si="37"/>
        <v>0</v>
      </c>
      <c r="S78" s="7">
        <f t="shared" si="37"/>
        <v>0</v>
      </c>
      <c r="T78" s="7">
        <f t="shared" si="37"/>
        <v>0</v>
      </c>
      <c r="U78" s="7">
        <f t="shared" si="37"/>
        <v>0</v>
      </c>
      <c r="V78" s="7">
        <f t="shared" si="37"/>
        <v>0</v>
      </c>
      <c r="W78" s="7">
        <f t="shared" si="37"/>
        <v>0</v>
      </c>
      <c r="X78" s="7">
        <f t="shared" si="37"/>
        <v>0</v>
      </c>
      <c r="Y78" s="7">
        <f t="shared" si="37"/>
        <v>0</v>
      </c>
      <c r="Z78" s="7">
        <f t="shared" si="37"/>
        <v>11725.91</v>
      </c>
      <c r="AA78" s="7">
        <f t="shared" si="37"/>
        <v>0</v>
      </c>
      <c r="AB78" s="7">
        <f t="shared" si="37"/>
        <v>15000</v>
      </c>
      <c r="AC78" s="7">
        <f t="shared" si="37"/>
        <v>0</v>
      </c>
      <c r="AD78" s="7">
        <f t="shared" si="37"/>
        <v>33400</v>
      </c>
      <c r="AE78" s="7">
        <f t="shared" si="37"/>
        <v>0</v>
      </c>
      <c r="AF78" s="71"/>
    </row>
    <row r="79" spans="1:32" s="8" customFormat="1" ht="84" x14ac:dyDescent="0.3">
      <c r="A79" s="4" t="s">
        <v>18</v>
      </c>
      <c r="B79" s="7">
        <f t="shared" ref="B79:AE79" si="41">B81+B82+B83+B85</f>
        <v>440.3</v>
      </c>
      <c r="C79" s="7">
        <f t="shared" si="41"/>
        <v>99.998000000000005</v>
      </c>
      <c r="D79" s="7">
        <f t="shared" si="41"/>
        <v>100</v>
      </c>
      <c r="E79" s="7">
        <f t="shared" si="41"/>
        <v>100</v>
      </c>
      <c r="F79" s="7">
        <f>E79/B79%</f>
        <v>22.711787417669768</v>
      </c>
      <c r="G79" s="7">
        <f>E79/C79%</f>
        <v>100.00200004000079</v>
      </c>
      <c r="H79" s="7">
        <f t="shared" si="41"/>
        <v>0</v>
      </c>
      <c r="I79" s="7">
        <f t="shared" si="41"/>
        <v>0</v>
      </c>
      <c r="J79" s="7">
        <f t="shared" si="41"/>
        <v>0</v>
      </c>
      <c r="K79" s="7">
        <f t="shared" si="41"/>
        <v>0</v>
      </c>
      <c r="L79" s="7">
        <f t="shared" si="41"/>
        <v>99.998000000000005</v>
      </c>
      <c r="M79" s="7">
        <f t="shared" si="41"/>
        <v>100</v>
      </c>
      <c r="N79" s="7">
        <f t="shared" si="41"/>
        <v>0</v>
      </c>
      <c r="O79" s="7">
        <f t="shared" si="41"/>
        <v>0</v>
      </c>
      <c r="P79" s="7">
        <f t="shared" si="41"/>
        <v>0</v>
      </c>
      <c r="Q79" s="7">
        <f t="shared" si="41"/>
        <v>0</v>
      </c>
      <c r="R79" s="7">
        <f t="shared" si="41"/>
        <v>0</v>
      </c>
      <c r="S79" s="7">
        <f t="shared" si="41"/>
        <v>0</v>
      </c>
      <c r="T79" s="7">
        <f t="shared" si="41"/>
        <v>0</v>
      </c>
      <c r="U79" s="7">
        <f t="shared" si="41"/>
        <v>0</v>
      </c>
      <c r="V79" s="7">
        <f t="shared" si="41"/>
        <v>0</v>
      </c>
      <c r="W79" s="7">
        <f t="shared" si="41"/>
        <v>0</v>
      </c>
      <c r="X79" s="7">
        <f t="shared" si="41"/>
        <v>0</v>
      </c>
      <c r="Y79" s="7">
        <f t="shared" si="41"/>
        <v>0</v>
      </c>
      <c r="Z79" s="7">
        <f t="shared" si="41"/>
        <v>0</v>
      </c>
      <c r="AA79" s="7">
        <f t="shared" si="41"/>
        <v>0</v>
      </c>
      <c r="AB79" s="7">
        <f t="shared" si="41"/>
        <v>0</v>
      </c>
      <c r="AC79" s="7">
        <f t="shared" si="41"/>
        <v>0</v>
      </c>
      <c r="AD79" s="7">
        <f t="shared" si="41"/>
        <v>340.30200000000002</v>
      </c>
      <c r="AE79" s="7">
        <f t="shared" si="41"/>
        <v>0</v>
      </c>
      <c r="AF79" s="67" t="s">
        <v>66</v>
      </c>
    </row>
    <row r="80" spans="1:32" s="8" customFormat="1" x14ac:dyDescent="0.3">
      <c r="A80" s="2" t="s">
        <v>43</v>
      </c>
      <c r="B80" s="7"/>
      <c r="C80" s="7"/>
      <c r="D80" s="7"/>
      <c r="E80" s="7"/>
      <c r="F80" s="7"/>
      <c r="G80" s="7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50"/>
      <c r="AF80" s="68"/>
    </row>
    <row r="81" spans="1:32" s="8" customFormat="1" x14ac:dyDescent="0.3">
      <c r="A81" s="9" t="s">
        <v>1</v>
      </c>
      <c r="B81" s="7">
        <f t="shared" si="3"/>
        <v>0</v>
      </c>
      <c r="C81" s="7">
        <f>H81+J81+L81+N81+P81+R81+T81+V81</f>
        <v>0</v>
      </c>
      <c r="D81" s="7">
        <f t="shared" ref="D81:D85" si="42">E81</f>
        <v>0</v>
      </c>
      <c r="E81" s="7">
        <f t="shared" ref="E81:E85" si="43">I81+K81+M81+O81+Q81+S81+U81+W81+Y81+AA81+AC81+AE81</f>
        <v>0</v>
      </c>
      <c r="F81" s="7"/>
      <c r="G81" s="7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50"/>
      <c r="AF81" s="68"/>
    </row>
    <row r="82" spans="1:32" s="8" customFormat="1" x14ac:dyDescent="0.3">
      <c r="A82" s="6" t="s">
        <v>5</v>
      </c>
      <c r="B82" s="7">
        <f t="shared" si="3"/>
        <v>0</v>
      </c>
      <c r="C82" s="7">
        <f t="shared" ref="C82:C85" si="44">H82+J82+L82+N82+P82+R82+T82+V82</f>
        <v>0</v>
      </c>
      <c r="D82" s="7">
        <f t="shared" si="42"/>
        <v>0</v>
      </c>
      <c r="E82" s="7">
        <f t="shared" si="43"/>
        <v>0</v>
      </c>
      <c r="F82" s="7"/>
      <c r="G82" s="7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50"/>
      <c r="AF82" s="68"/>
    </row>
    <row r="83" spans="1:32" s="8" customFormat="1" x14ac:dyDescent="0.3">
      <c r="A83" s="6" t="s">
        <v>3</v>
      </c>
      <c r="B83" s="7">
        <f t="shared" ref="B83:B158" si="45">H83+J83+L83+N83+P83+R83+T83+V83+X83+Z83+AB83+AD83</f>
        <v>440.3</v>
      </c>
      <c r="C83" s="7">
        <f t="shared" si="44"/>
        <v>99.998000000000005</v>
      </c>
      <c r="D83" s="7">
        <f t="shared" si="42"/>
        <v>100</v>
      </c>
      <c r="E83" s="7">
        <f t="shared" si="43"/>
        <v>100</v>
      </c>
      <c r="F83" s="7">
        <f>E83/B83%</f>
        <v>22.711787417669768</v>
      </c>
      <c r="G83" s="7">
        <f>E83/C83%</f>
        <v>100.00200004000079</v>
      </c>
      <c r="H83" s="22"/>
      <c r="I83" s="22"/>
      <c r="J83" s="22"/>
      <c r="K83" s="22"/>
      <c r="L83" s="22">
        <v>99.998000000000005</v>
      </c>
      <c r="M83" s="22">
        <v>100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>
        <v>340.30200000000002</v>
      </c>
      <c r="AE83" s="50"/>
      <c r="AF83" s="68"/>
    </row>
    <row r="84" spans="1:32" s="45" customFormat="1" ht="13.95" customHeight="1" x14ac:dyDescent="0.25">
      <c r="A84" s="44" t="s">
        <v>44</v>
      </c>
      <c r="B84" s="42">
        <f t="shared" si="45"/>
        <v>0</v>
      </c>
      <c r="C84" s="7">
        <f t="shared" si="44"/>
        <v>0</v>
      </c>
      <c r="D84" s="42">
        <f t="shared" si="42"/>
        <v>0</v>
      </c>
      <c r="E84" s="42">
        <f t="shared" si="43"/>
        <v>0</v>
      </c>
      <c r="F84" s="42"/>
      <c r="G84" s="4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9"/>
      <c r="AF84" s="68"/>
    </row>
    <row r="85" spans="1:32" s="8" customFormat="1" x14ac:dyDescent="0.3">
      <c r="A85" s="6" t="s">
        <v>4</v>
      </c>
      <c r="B85" s="7">
        <f t="shared" si="45"/>
        <v>0</v>
      </c>
      <c r="C85" s="7">
        <f t="shared" si="44"/>
        <v>0</v>
      </c>
      <c r="D85" s="7">
        <f t="shared" si="42"/>
        <v>0</v>
      </c>
      <c r="E85" s="7">
        <f t="shared" si="43"/>
        <v>0</v>
      </c>
      <c r="F85" s="7"/>
      <c r="G85" s="7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50"/>
      <c r="AF85" s="69"/>
    </row>
    <row r="86" spans="1:32" s="8" customFormat="1" ht="84" x14ac:dyDescent="0.3">
      <c r="A86" s="4" t="s">
        <v>19</v>
      </c>
      <c r="B86" s="3">
        <f t="shared" ref="B86:AE86" si="46">B89+B90+B88+B92</f>
        <v>0</v>
      </c>
      <c r="C86" s="3">
        <f t="shared" si="46"/>
        <v>0</v>
      </c>
      <c r="D86" s="3">
        <f t="shared" si="46"/>
        <v>0</v>
      </c>
      <c r="E86" s="3">
        <f t="shared" si="46"/>
        <v>0</v>
      </c>
      <c r="F86" s="3" t="e">
        <f>E86/B86%</f>
        <v>#DIV/0!</v>
      </c>
      <c r="G86" s="3" t="e">
        <f>E86/C86%</f>
        <v>#DIV/0!</v>
      </c>
      <c r="H86" s="3">
        <f t="shared" si="46"/>
        <v>0</v>
      </c>
      <c r="I86" s="7">
        <f t="shared" si="46"/>
        <v>0</v>
      </c>
      <c r="J86" s="3">
        <f t="shared" si="46"/>
        <v>0</v>
      </c>
      <c r="K86" s="3">
        <f t="shared" si="46"/>
        <v>0</v>
      </c>
      <c r="L86" s="3">
        <f t="shared" si="46"/>
        <v>0</v>
      </c>
      <c r="M86" s="3">
        <f t="shared" si="46"/>
        <v>0</v>
      </c>
      <c r="N86" s="3">
        <f t="shared" si="46"/>
        <v>0</v>
      </c>
      <c r="O86" s="3">
        <f t="shared" si="46"/>
        <v>0</v>
      </c>
      <c r="P86" s="3">
        <f t="shared" si="46"/>
        <v>0</v>
      </c>
      <c r="Q86" s="3">
        <f t="shared" si="46"/>
        <v>0</v>
      </c>
      <c r="R86" s="3">
        <f t="shared" si="46"/>
        <v>0</v>
      </c>
      <c r="S86" s="3">
        <f t="shared" si="46"/>
        <v>0</v>
      </c>
      <c r="T86" s="3">
        <f t="shared" si="46"/>
        <v>0</v>
      </c>
      <c r="U86" s="3">
        <f t="shared" si="46"/>
        <v>0</v>
      </c>
      <c r="V86" s="3">
        <f t="shared" si="46"/>
        <v>0</v>
      </c>
      <c r="W86" s="3">
        <f t="shared" si="46"/>
        <v>0</v>
      </c>
      <c r="X86" s="3">
        <f t="shared" si="46"/>
        <v>0</v>
      </c>
      <c r="Y86" s="3">
        <f t="shared" si="46"/>
        <v>0</v>
      </c>
      <c r="Z86" s="3">
        <f t="shared" si="46"/>
        <v>0</v>
      </c>
      <c r="AA86" s="3">
        <f t="shared" si="46"/>
        <v>0</v>
      </c>
      <c r="AB86" s="3">
        <f t="shared" si="46"/>
        <v>0</v>
      </c>
      <c r="AC86" s="3">
        <f t="shared" si="46"/>
        <v>0</v>
      </c>
      <c r="AD86" s="3">
        <f t="shared" si="46"/>
        <v>0</v>
      </c>
      <c r="AE86" s="3">
        <f t="shared" si="46"/>
        <v>0</v>
      </c>
      <c r="AF86" s="70"/>
    </row>
    <row r="87" spans="1:32" s="8" customFormat="1" x14ac:dyDescent="0.3">
      <c r="A87" s="2" t="s">
        <v>43</v>
      </c>
      <c r="B87" s="3"/>
      <c r="C87" s="3"/>
      <c r="D87" s="3"/>
      <c r="E87" s="3"/>
      <c r="F87" s="3"/>
      <c r="G87" s="3"/>
      <c r="H87" s="22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50"/>
      <c r="AF87" s="70"/>
    </row>
    <row r="88" spans="1:32" s="8" customFormat="1" x14ac:dyDescent="0.3">
      <c r="A88" s="2" t="s">
        <v>1</v>
      </c>
      <c r="B88" s="3">
        <f t="shared" si="45"/>
        <v>0</v>
      </c>
      <c r="C88" s="3">
        <f>H88+J88+L88+N88+P88+R88+T88+V88</f>
        <v>0</v>
      </c>
      <c r="D88" s="3">
        <f t="shared" ref="D88:D92" si="47">E88</f>
        <v>0</v>
      </c>
      <c r="E88" s="3">
        <f t="shared" ref="E88:E92" si="48">I88+K88+M88+O88+Q88+S88+U88+W88+Y88+AA88+AC88+AE88</f>
        <v>0</v>
      </c>
      <c r="F88" s="3"/>
      <c r="G88" s="3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50"/>
      <c r="AF88" s="70"/>
    </row>
    <row r="89" spans="1:32" s="8" customFormat="1" x14ac:dyDescent="0.3">
      <c r="A89" s="4" t="s">
        <v>5</v>
      </c>
      <c r="B89" s="3">
        <f t="shared" si="45"/>
        <v>0</v>
      </c>
      <c r="C89" s="3">
        <f t="shared" ref="C89:C92" si="49">H89+J89+L89+N89+P89+R89+T89+V89</f>
        <v>0</v>
      </c>
      <c r="D89" s="3">
        <f t="shared" si="47"/>
        <v>0</v>
      </c>
      <c r="E89" s="3">
        <f t="shared" si="48"/>
        <v>0</v>
      </c>
      <c r="F89" s="3" t="e">
        <f t="shared" ref="F89:F91" si="50">E89/B89%</f>
        <v>#DIV/0!</v>
      </c>
      <c r="G89" s="3" t="e">
        <f t="shared" ref="G89:G91" si="51">E89/C89%</f>
        <v>#DIV/0!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50"/>
      <c r="AF89" s="70"/>
    </row>
    <row r="90" spans="1:32" s="8" customFormat="1" x14ac:dyDescent="0.3">
      <c r="A90" s="4" t="s">
        <v>3</v>
      </c>
      <c r="B90" s="5">
        <f t="shared" si="45"/>
        <v>0</v>
      </c>
      <c r="C90" s="3">
        <f t="shared" si="49"/>
        <v>0</v>
      </c>
      <c r="D90" s="5">
        <f t="shared" si="47"/>
        <v>0</v>
      </c>
      <c r="E90" s="5">
        <f t="shared" si="48"/>
        <v>0</v>
      </c>
      <c r="F90" s="5" t="e">
        <f t="shared" si="50"/>
        <v>#DIV/0!</v>
      </c>
      <c r="G90" s="5" t="e">
        <f t="shared" si="51"/>
        <v>#DIV/0!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50"/>
      <c r="AF90" s="70"/>
    </row>
    <row r="91" spans="1:32" s="60" customFormat="1" x14ac:dyDescent="0.25">
      <c r="A91" s="56" t="s">
        <v>44</v>
      </c>
      <c r="B91" s="57">
        <f t="shared" si="45"/>
        <v>0</v>
      </c>
      <c r="C91" s="3">
        <f t="shared" si="49"/>
        <v>0</v>
      </c>
      <c r="D91" s="57">
        <f t="shared" si="47"/>
        <v>0</v>
      </c>
      <c r="E91" s="57">
        <f t="shared" si="48"/>
        <v>0</v>
      </c>
      <c r="F91" s="57" t="e">
        <f t="shared" si="50"/>
        <v>#DIV/0!</v>
      </c>
      <c r="G91" s="57" t="e">
        <f t="shared" si="51"/>
        <v>#DIV/0!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9"/>
      <c r="AF91" s="70"/>
    </row>
    <row r="92" spans="1:32" s="8" customFormat="1" x14ac:dyDescent="0.3">
      <c r="A92" s="4" t="s">
        <v>4</v>
      </c>
      <c r="B92" s="3">
        <f t="shared" si="45"/>
        <v>0</v>
      </c>
      <c r="C92" s="3">
        <f t="shared" si="49"/>
        <v>0</v>
      </c>
      <c r="D92" s="3">
        <f t="shared" si="47"/>
        <v>0</v>
      </c>
      <c r="E92" s="3">
        <f t="shared" si="48"/>
        <v>0</v>
      </c>
      <c r="F92" s="3"/>
      <c r="G92" s="3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50"/>
      <c r="AF92" s="70"/>
    </row>
    <row r="93" spans="1:32" s="8" customFormat="1" ht="50.4" x14ac:dyDescent="0.3">
      <c r="A93" s="4" t="s">
        <v>59</v>
      </c>
      <c r="B93" s="3">
        <f t="shared" ref="B93:E93" si="52">B96+B97+B95+B99</f>
        <v>2385.1990000000001</v>
      </c>
      <c r="C93" s="3">
        <f t="shared" si="52"/>
        <v>2385.134</v>
      </c>
      <c r="D93" s="3">
        <f t="shared" si="52"/>
        <v>2385.134</v>
      </c>
      <c r="E93" s="3">
        <f t="shared" si="52"/>
        <v>2385.134</v>
      </c>
      <c r="F93" s="3">
        <f>E93/B93%</f>
        <v>99.997274860504305</v>
      </c>
      <c r="G93" s="3">
        <f>E93/C93%</f>
        <v>100</v>
      </c>
      <c r="H93" s="3">
        <f t="shared" ref="H93:AE93" si="53">H96+H97+H95+H99</f>
        <v>0</v>
      </c>
      <c r="I93" s="7">
        <f t="shared" si="53"/>
        <v>0</v>
      </c>
      <c r="J93" s="3">
        <f t="shared" si="53"/>
        <v>0</v>
      </c>
      <c r="K93" s="3">
        <f t="shared" si="53"/>
        <v>0</v>
      </c>
      <c r="L93" s="3">
        <f t="shared" si="53"/>
        <v>2385.134</v>
      </c>
      <c r="M93" s="3">
        <f t="shared" si="53"/>
        <v>2385.134</v>
      </c>
      <c r="N93" s="3">
        <f t="shared" si="53"/>
        <v>0</v>
      </c>
      <c r="O93" s="3">
        <f t="shared" si="53"/>
        <v>0</v>
      </c>
      <c r="P93" s="3">
        <f t="shared" si="53"/>
        <v>0</v>
      </c>
      <c r="Q93" s="3">
        <f t="shared" si="53"/>
        <v>0</v>
      </c>
      <c r="R93" s="3">
        <f t="shared" si="53"/>
        <v>0</v>
      </c>
      <c r="S93" s="3">
        <f t="shared" si="53"/>
        <v>0</v>
      </c>
      <c r="T93" s="3">
        <f t="shared" si="53"/>
        <v>0</v>
      </c>
      <c r="U93" s="3">
        <f t="shared" si="53"/>
        <v>0</v>
      </c>
      <c r="V93" s="3">
        <f t="shared" si="53"/>
        <v>0</v>
      </c>
      <c r="W93" s="3">
        <f t="shared" si="53"/>
        <v>0</v>
      </c>
      <c r="X93" s="3">
        <f t="shared" si="53"/>
        <v>0</v>
      </c>
      <c r="Y93" s="3">
        <f t="shared" si="53"/>
        <v>0</v>
      </c>
      <c r="Z93" s="3">
        <f t="shared" si="53"/>
        <v>0</v>
      </c>
      <c r="AA93" s="3">
        <f t="shared" si="53"/>
        <v>0</v>
      </c>
      <c r="AB93" s="3">
        <f t="shared" si="53"/>
        <v>0</v>
      </c>
      <c r="AC93" s="3">
        <f t="shared" si="53"/>
        <v>0</v>
      </c>
      <c r="AD93" s="3">
        <f t="shared" si="53"/>
        <v>6.5000000000000002E-2</v>
      </c>
      <c r="AE93" s="3">
        <f t="shared" si="53"/>
        <v>0</v>
      </c>
      <c r="AF93" s="67" t="s">
        <v>63</v>
      </c>
    </row>
    <row r="94" spans="1:32" s="8" customFormat="1" x14ac:dyDescent="0.3">
      <c r="A94" s="2" t="s">
        <v>43</v>
      </c>
      <c r="B94" s="3"/>
      <c r="C94" s="3"/>
      <c r="D94" s="3"/>
      <c r="E94" s="3"/>
      <c r="F94" s="3"/>
      <c r="G94" s="3"/>
      <c r="H94" s="22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50"/>
      <c r="AF94" s="68"/>
    </row>
    <row r="95" spans="1:32" s="8" customFormat="1" x14ac:dyDescent="0.3">
      <c r="A95" s="2" t="s">
        <v>1</v>
      </c>
      <c r="B95" s="3">
        <f t="shared" ref="B95:B99" si="54">H95+J95+L95+N95+P95+R95+T95+V95+X95+Z95+AB95+AD95</f>
        <v>0</v>
      </c>
      <c r="C95" s="3">
        <f>H95+J95+L95+N95+P95+R95+T95+V95</f>
        <v>0</v>
      </c>
      <c r="D95" s="3">
        <f t="shared" ref="D95:D99" si="55">E95</f>
        <v>0</v>
      </c>
      <c r="E95" s="3">
        <f t="shared" ref="E95:E99" si="56">I95+K95+M95+O95+Q95+S95+U95+W95+Y95+AA95+AC95+AE95</f>
        <v>0</v>
      </c>
      <c r="F95" s="3"/>
      <c r="G95" s="3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50"/>
      <c r="AF95" s="68"/>
    </row>
    <row r="96" spans="1:32" s="8" customFormat="1" x14ac:dyDescent="0.3">
      <c r="A96" s="4" t="s">
        <v>5</v>
      </c>
      <c r="B96" s="3">
        <f t="shared" si="54"/>
        <v>0</v>
      </c>
      <c r="C96" s="3">
        <f t="shared" ref="C96:C99" si="57">H96+J96+L96+N96+P96+R96+T96+V96</f>
        <v>0</v>
      </c>
      <c r="D96" s="3">
        <f t="shared" si="55"/>
        <v>0</v>
      </c>
      <c r="E96" s="3">
        <f t="shared" si="56"/>
        <v>0</v>
      </c>
      <c r="F96" s="3"/>
      <c r="G96" s="3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50"/>
      <c r="AF96" s="68"/>
    </row>
    <row r="97" spans="1:32" s="8" customFormat="1" x14ac:dyDescent="0.3">
      <c r="A97" s="4" t="s">
        <v>3</v>
      </c>
      <c r="B97" s="5">
        <f t="shared" si="54"/>
        <v>2385.1990000000001</v>
      </c>
      <c r="C97" s="3">
        <f t="shared" si="57"/>
        <v>2385.134</v>
      </c>
      <c r="D97" s="5">
        <f t="shared" si="55"/>
        <v>2385.134</v>
      </c>
      <c r="E97" s="5">
        <f t="shared" si="56"/>
        <v>2385.134</v>
      </c>
      <c r="F97" s="5">
        <f>E97/B97%</f>
        <v>99.997274860504305</v>
      </c>
      <c r="G97" s="5">
        <f>E97/C97%</f>
        <v>100</v>
      </c>
      <c r="H97" s="22"/>
      <c r="I97" s="22"/>
      <c r="J97" s="22"/>
      <c r="K97" s="22"/>
      <c r="L97" s="22">
        <v>2385.134</v>
      </c>
      <c r="M97" s="22">
        <v>2385.134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>
        <v>6.5000000000000002E-2</v>
      </c>
      <c r="AE97" s="50"/>
      <c r="AF97" s="68"/>
    </row>
    <row r="98" spans="1:32" s="45" customFormat="1" ht="13.95" customHeight="1" x14ac:dyDescent="0.25">
      <c r="A98" s="44" t="s">
        <v>44</v>
      </c>
      <c r="B98" s="42">
        <f t="shared" si="54"/>
        <v>0</v>
      </c>
      <c r="C98" s="3">
        <f t="shared" si="57"/>
        <v>0</v>
      </c>
      <c r="D98" s="42">
        <f t="shared" si="55"/>
        <v>0</v>
      </c>
      <c r="E98" s="42">
        <f t="shared" si="56"/>
        <v>0</v>
      </c>
      <c r="F98" s="42"/>
      <c r="G98" s="42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9"/>
      <c r="AF98" s="68"/>
    </row>
    <row r="99" spans="1:32" s="8" customFormat="1" x14ac:dyDescent="0.3">
      <c r="A99" s="4" t="s">
        <v>4</v>
      </c>
      <c r="B99" s="3">
        <f t="shared" si="54"/>
        <v>0</v>
      </c>
      <c r="C99" s="3">
        <f t="shared" si="57"/>
        <v>0</v>
      </c>
      <c r="D99" s="3">
        <f t="shared" si="55"/>
        <v>0</v>
      </c>
      <c r="E99" s="3">
        <f t="shared" si="56"/>
        <v>0</v>
      </c>
      <c r="F99" s="3"/>
      <c r="G99" s="3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50"/>
      <c r="AF99" s="69"/>
    </row>
    <row r="100" spans="1:32" s="8" customFormat="1" ht="50.4" x14ac:dyDescent="0.3">
      <c r="A100" s="4" t="s">
        <v>60</v>
      </c>
      <c r="B100" s="3">
        <f t="shared" ref="B100:E100" si="58">B103+B104+B102+B106</f>
        <v>16847.91</v>
      </c>
      <c r="C100" s="3">
        <f t="shared" si="58"/>
        <v>5000</v>
      </c>
      <c r="D100" s="3">
        <f t="shared" si="58"/>
        <v>5000</v>
      </c>
      <c r="E100" s="3">
        <f t="shared" si="58"/>
        <v>5000</v>
      </c>
      <c r="F100" s="3">
        <f>E100/B100%</f>
        <v>29.677271542879801</v>
      </c>
      <c r="G100" s="3">
        <f>E100/C100%</f>
        <v>100</v>
      </c>
      <c r="H100" s="3">
        <f t="shared" ref="H100:AE100" si="59">H103+H104+H102+H106</f>
        <v>5000</v>
      </c>
      <c r="I100" s="7">
        <f t="shared" si="59"/>
        <v>5000</v>
      </c>
      <c r="J100" s="3">
        <f t="shared" si="59"/>
        <v>0</v>
      </c>
      <c r="K100" s="3">
        <f t="shared" si="59"/>
        <v>0</v>
      </c>
      <c r="L100" s="3">
        <f t="shared" si="59"/>
        <v>0</v>
      </c>
      <c r="M100" s="3">
        <f t="shared" si="59"/>
        <v>0</v>
      </c>
      <c r="N100" s="3">
        <f t="shared" si="59"/>
        <v>0</v>
      </c>
      <c r="O100" s="3">
        <f t="shared" si="59"/>
        <v>0</v>
      </c>
      <c r="P100" s="3">
        <f t="shared" si="59"/>
        <v>0</v>
      </c>
      <c r="Q100" s="3">
        <f t="shared" si="59"/>
        <v>0</v>
      </c>
      <c r="R100" s="3">
        <f t="shared" si="59"/>
        <v>0</v>
      </c>
      <c r="S100" s="3">
        <f t="shared" si="59"/>
        <v>0</v>
      </c>
      <c r="T100" s="3">
        <f t="shared" si="59"/>
        <v>0</v>
      </c>
      <c r="U100" s="3">
        <f t="shared" si="59"/>
        <v>0</v>
      </c>
      <c r="V100" s="3">
        <f t="shared" si="59"/>
        <v>0</v>
      </c>
      <c r="W100" s="3">
        <f t="shared" si="59"/>
        <v>0</v>
      </c>
      <c r="X100" s="3">
        <f t="shared" si="59"/>
        <v>0</v>
      </c>
      <c r="Y100" s="3">
        <f t="shared" si="59"/>
        <v>0</v>
      </c>
      <c r="Z100" s="3">
        <f t="shared" si="59"/>
        <v>11725.91</v>
      </c>
      <c r="AA100" s="3">
        <f t="shared" si="59"/>
        <v>0</v>
      </c>
      <c r="AB100" s="3">
        <f t="shared" si="59"/>
        <v>0</v>
      </c>
      <c r="AC100" s="3">
        <f t="shared" si="59"/>
        <v>0</v>
      </c>
      <c r="AD100" s="3">
        <f t="shared" si="59"/>
        <v>122</v>
      </c>
      <c r="AE100" s="3">
        <f t="shared" si="59"/>
        <v>0</v>
      </c>
      <c r="AF100" s="67" t="s">
        <v>72</v>
      </c>
    </row>
    <row r="101" spans="1:32" s="8" customFormat="1" x14ac:dyDescent="0.3">
      <c r="A101" s="2" t="s">
        <v>43</v>
      </c>
      <c r="B101" s="3"/>
      <c r="C101" s="3"/>
      <c r="D101" s="3"/>
      <c r="E101" s="3"/>
      <c r="F101" s="3"/>
      <c r="G101" s="3"/>
      <c r="H101" s="22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50"/>
      <c r="AF101" s="68"/>
    </row>
    <row r="102" spans="1:32" s="8" customFormat="1" x14ac:dyDescent="0.3">
      <c r="A102" s="2" t="s">
        <v>1</v>
      </c>
      <c r="B102" s="3">
        <f t="shared" ref="B102:B106" si="60">H102+J102+L102+N102+P102+R102+T102+V102+X102+Z102+AB102+AD102</f>
        <v>0</v>
      </c>
      <c r="C102" s="3">
        <f>H102+J102+L102+N102+P102+R102+T102+V102</f>
        <v>0</v>
      </c>
      <c r="D102" s="3">
        <f t="shared" ref="D102:D106" si="61">E102</f>
        <v>0</v>
      </c>
      <c r="E102" s="3">
        <f t="shared" ref="E102:E106" si="62">I102+K102+M102+O102+Q102+S102+U102+W102+Y102+AA102+AC102+AE102</f>
        <v>0</v>
      </c>
      <c r="F102" s="3"/>
      <c r="G102" s="3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50"/>
      <c r="AF102" s="68"/>
    </row>
    <row r="103" spans="1:32" s="8" customFormat="1" x14ac:dyDescent="0.3">
      <c r="A103" s="4" t="s">
        <v>5</v>
      </c>
      <c r="B103" s="3">
        <f t="shared" si="60"/>
        <v>0</v>
      </c>
      <c r="C103" s="3">
        <f t="shared" ref="C103:C106" si="63">H103+J103+L103+N103+P103+R103+T103+V103</f>
        <v>0</v>
      </c>
      <c r="D103" s="3">
        <f t="shared" si="61"/>
        <v>0</v>
      </c>
      <c r="E103" s="3">
        <f t="shared" si="62"/>
        <v>0</v>
      </c>
      <c r="F103" s="3"/>
      <c r="G103" s="3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50"/>
      <c r="AF103" s="68"/>
    </row>
    <row r="104" spans="1:32" s="8" customFormat="1" x14ac:dyDescent="0.3">
      <c r="A104" s="4" t="s">
        <v>3</v>
      </c>
      <c r="B104" s="5">
        <f t="shared" si="60"/>
        <v>122</v>
      </c>
      <c r="C104" s="3">
        <f t="shared" si="63"/>
        <v>0</v>
      </c>
      <c r="D104" s="5">
        <f t="shared" si="61"/>
        <v>0</v>
      </c>
      <c r="E104" s="5">
        <f t="shared" si="62"/>
        <v>0</v>
      </c>
      <c r="F104" s="5"/>
      <c r="G104" s="5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>
        <v>122</v>
      </c>
      <c r="AE104" s="50"/>
      <c r="AF104" s="68"/>
    </row>
    <row r="105" spans="1:32" s="45" customFormat="1" x14ac:dyDescent="0.25">
      <c r="A105" s="44" t="s">
        <v>44</v>
      </c>
      <c r="B105" s="42">
        <f t="shared" si="60"/>
        <v>0</v>
      </c>
      <c r="C105" s="3">
        <f t="shared" si="63"/>
        <v>0</v>
      </c>
      <c r="D105" s="42">
        <f t="shared" si="61"/>
        <v>0</v>
      </c>
      <c r="E105" s="42">
        <f t="shared" si="62"/>
        <v>0</v>
      </c>
      <c r="F105" s="42"/>
      <c r="G105" s="42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9"/>
      <c r="AF105" s="68"/>
    </row>
    <row r="106" spans="1:32" s="8" customFormat="1" x14ac:dyDescent="0.3">
      <c r="A106" s="4" t="s">
        <v>4</v>
      </c>
      <c r="B106" s="3">
        <f t="shared" si="60"/>
        <v>16725.91</v>
      </c>
      <c r="C106" s="3">
        <f t="shared" si="63"/>
        <v>5000</v>
      </c>
      <c r="D106" s="3">
        <f t="shared" si="61"/>
        <v>5000</v>
      </c>
      <c r="E106" s="3">
        <f t="shared" si="62"/>
        <v>5000</v>
      </c>
      <c r="F106" s="3">
        <f>E106/B106%</f>
        <v>29.893739712816824</v>
      </c>
      <c r="G106" s="3">
        <f>E106/C106%</f>
        <v>100</v>
      </c>
      <c r="H106" s="22">
        <v>5000</v>
      </c>
      <c r="I106" s="22">
        <v>5000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>
        <v>11725.91</v>
      </c>
      <c r="AA106" s="22"/>
      <c r="AB106" s="22"/>
      <c r="AC106" s="22"/>
      <c r="AD106" s="22"/>
      <c r="AE106" s="50"/>
      <c r="AF106" s="69"/>
    </row>
    <row r="107" spans="1:32" s="8" customFormat="1" ht="67.2" x14ac:dyDescent="0.3">
      <c r="A107" s="4" t="s">
        <v>58</v>
      </c>
      <c r="B107" s="3">
        <f t="shared" ref="B107:E107" si="64">B110+B111+B109+B113</f>
        <v>3741.8</v>
      </c>
      <c r="C107" s="3">
        <f t="shared" si="64"/>
        <v>0</v>
      </c>
      <c r="D107" s="3">
        <f t="shared" si="64"/>
        <v>0</v>
      </c>
      <c r="E107" s="3">
        <f t="shared" si="64"/>
        <v>0</v>
      </c>
      <c r="F107" s="3">
        <f>E107/B107%</f>
        <v>0</v>
      </c>
      <c r="G107" s="3" t="e">
        <f>E107/C107%</f>
        <v>#DIV/0!</v>
      </c>
      <c r="H107" s="3">
        <f t="shared" ref="H107:AE107" si="65">H110+H111+H109+H113</f>
        <v>0</v>
      </c>
      <c r="I107" s="7">
        <f t="shared" si="65"/>
        <v>0</v>
      </c>
      <c r="J107" s="3">
        <f t="shared" si="65"/>
        <v>0</v>
      </c>
      <c r="K107" s="3">
        <f t="shared" si="65"/>
        <v>0</v>
      </c>
      <c r="L107" s="3">
        <f t="shared" si="65"/>
        <v>0</v>
      </c>
      <c r="M107" s="3">
        <f t="shared" si="65"/>
        <v>0</v>
      </c>
      <c r="N107" s="3">
        <f t="shared" si="65"/>
        <v>0</v>
      </c>
      <c r="O107" s="3">
        <f t="shared" si="65"/>
        <v>0</v>
      </c>
      <c r="P107" s="3">
        <f t="shared" si="65"/>
        <v>0</v>
      </c>
      <c r="Q107" s="3">
        <f t="shared" si="65"/>
        <v>0</v>
      </c>
      <c r="R107" s="3">
        <f t="shared" si="65"/>
        <v>0</v>
      </c>
      <c r="S107" s="3">
        <f t="shared" si="65"/>
        <v>0</v>
      </c>
      <c r="T107" s="3">
        <f t="shared" si="65"/>
        <v>0</v>
      </c>
      <c r="U107" s="3">
        <f t="shared" si="65"/>
        <v>0</v>
      </c>
      <c r="V107" s="3">
        <f t="shared" si="65"/>
        <v>0</v>
      </c>
      <c r="W107" s="3">
        <f t="shared" si="65"/>
        <v>0</v>
      </c>
      <c r="X107" s="3">
        <f t="shared" si="65"/>
        <v>0</v>
      </c>
      <c r="Y107" s="3">
        <f t="shared" si="65"/>
        <v>0</v>
      </c>
      <c r="Z107" s="3">
        <f t="shared" si="65"/>
        <v>3741.8</v>
      </c>
      <c r="AA107" s="3">
        <f t="shared" si="65"/>
        <v>0</v>
      </c>
      <c r="AB107" s="3">
        <f t="shared" si="65"/>
        <v>0</v>
      </c>
      <c r="AC107" s="3">
        <f t="shared" si="65"/>
        <v>0</v>
      </c>
      <c r="AD107" s="3">
        <f t="shared" si="65"/>
        <v>0</v>
      </c>
      <c r="AE107" s="3">
        <f t="shared" si="65"/>
        <v>0</v>
      </c>
      <c r="AF107" s="67" t="s">
        <v>67</v>
      </c>
    </row>
    <row r="108" spans="1:32" s="8" customFormat="1" x14ac:dyDescent="0.3">
      <c r="A108" s="2" t="s">
        <v>43</v>
      </c>
      <c r="B108" s="3"/>
      <c r="C108" s="3"/>
      <c r="D108" s="3"/>
      <c r="E108" s="3"/>
      <c r="F108" s="3"/>
      <c r="G108" s="3"/>
      <c r="H108" s="22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50"/>
      <c r="AF108" s="68"/>
    </row>
    <row r="109" spans="1:32" s="8" customFormat="1" x14ac:dyDescent="0.3">
      <c r="A109" s="2" t="s">
        <v>1</v>
      </c>
      <c r="B109" s="3">
        <f t="shared" ref="B109:B113" si="66">H109+J109+L109+N109+P109+R109+T109+V109+X109+Z109+AB109+AD109</f>
        <v>0</v>
      </c>
      <c r="C109" s="3">
        <f>H109+J109+L109+N109+P109+R109+T109+V109</f>
        <v>0</v>
      </c>
      <c r="D109" s="3">
        <f t="shared" ref="D109:D113" si="67">E109</f>
        <v>0</v>
      </c>
      <c r="E109" s="3">
        <f t="shared" ref="E109:E113" si="68">I109+K109+M109+O109+Q109+S109+U109+W109+Y109+AA109+AC109+AE109</f>
        <v>0</v>
      </c>
      <c r="F109" s="3"/>
      <c r="G109" s="3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50"/>
      <c r="AF109" s="68"/>
    </row>
    <row r="110" spans="1:32" s="8" customFormat="1" x14ac:dyDescent="0.3">
      <c r="A110" s="4" t="s">
        <v>5</v>
      </c>
      <c r="B110" s="3">
        <f t="shared" si="66"/>
        <v>0</v>
      </c>
      <c r="C110" s="3">
        <f t="shared" ref="C110:C113" si="69">H110+J110+L110+N110+P110+R110+T110+V110</f>
        <v>0</v>
      </c>
      <c r="D110" s="3">
        <f t="shared" si="67"/>
        <v>0</v>
      </c>
      <c r="E110" s="3">
        <f t="shared" si="68"/>
        <v>0</v>
      </c>
      <c r="F110" s="3"/>
      <c r="G110" s="3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50"/>
      <c r="AF110" s="68"/>
    </row>
    <row r="111" spans="1:32" s="8" customFormat="1" x14ac:dyDescent="0.3">
      <c r="A111" s="4" t="s">
        <v>3</v>
      </c>
      <c r="B111" s="5">
        <f t="shared" si="66"/>
        <v>3741.8</v>
      </c>
      <c r="C111" s="3">
        <f t="shared" si="69"/>
        <v>0</v>
      </c>
      <c r="D111" s="5">
        <f t="shared" si="67"/>
        <v>0</v>
      </c>
      <c r="E111" s="5">
        <f t="shared" si="68"/>
        <v>0</v>
      </c>
      <c r="F111" s="5">
        <f>E111/B111%</f>
        <v>0</v>
      </c>
      <c r="G111" s="5" t="e">
        <f>E111/C111%</f>
        <v>#DIV/0!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>
        <v>3741.8</v>
      </c>
      <c r="AA111" s="22"/>
      <c r="AB111" s="22"/>
      <c r="AC111" s="22"/>
      <c r="AD111" s="22"/>
      <c r="AE111" s="50"/>
      <c r="AF111" s="68"/>
    </row>
    <row r="112" spans="1:32" s="45" customFormat="1" ht="13.95" customHeight="1" x14ac:dyDescent="0.25">
      <c r="A112" s="44" t="s">
        <v>44</v>
      </c>
      <c r="B112" s="42">
        <f t="shared" si="66"/>
        <v>0</v>
      </c>
      <c r="C112" s="3">
        <f t="shared" si="69"/>
        <v>0</v>
      </c>
      <c r="D112" s="42">
        <f t="shared" si="67"/>
        <v>0</v>
      </c>
      <c r="E112" s="42">
        <f t="shared" si="68"/>
        <v>0</v>
      </c>
      <c r="F112" s="42"/>
      <c r="G112" s="42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9"/>
      <c r="AF112" s="68"/>
    </row>
    <row r="113" spans="1:32" s="8" customFormat="1" x14ac:dyDescent="0.3">
      <c r="A113" s="4" t="s">
        <v>4</v>
      </c>
      <c r="B113" s="3">
        <f t="shared" si="66"/>
        <v>0</v>
      </c>
      <c r="C113" s="3">
        <f t="shared" si="69"/>
        <v>0</v>
      </c>
      <c r="D113" s="3">
        <f t="shared" si="67"/>
        <v>0</v>
      </c>
      <c r="E113" s="3">
        <f t="shared" si="68"/>
        <v>0</v>
      </c>
      <c r="F113" s="3"/>
      <c r="G113" s="3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50"/>
      <c r="AF113" s="69"/>
    </row>
    <row r="114" spans="1:32" s="8" customFormat="1" ht="83.4" customHeight="1" x14ac:dyDescent="0.3">
      <c r="A114" s="4" t="s">
        <v>61</v>
      </c>
      <c r="B114" s="3">
        <f t="shared" ref="B114:E114" si="70">B117+B118+B116+B120</f>
        <v>48588.9</v>
      </c>
      <c r="C114" s="3">
        <f t="shared" si="70"/>
        <v>0</v>
      </c>
      <c r="D114" s="3">
        <f t="shared" si="70"/>
        <v>0</v>
      </c>
      <c r="E114" s="3">
        <f t="shared" si="70"/>
        <v>0</v>
      </c>
      <c r="F114" s="3">
        <f>E114/B114%</f>
        <v>0</v>
      </c>
      <c r="G114" s="3" t="e">
        <f>E114/C114%</f>
        <v>#DIV/0!</v>
      </c>
      <c r="H114" s="3">
        <f t="shared" ref="H114:AE114" si="71">H117+H118+H116+H120</f>
        <v>0</v>
      </c>
      <c r="I114" s="7">
        <f t="shared" si="71"/>
        <v>0</v>
      </c>
      <c r="J114" s="3">
        <f t="shared" si="71"/>
        <v>0</v>
      </c>
      <c r="K114" s="3">
        <f t="shared" si="71"/>
        <v>0</v>
      </c>
      <c r="L114" s="3">
        <f t="shared" si="71"/>
        <v>0</v>
      </c>
      <c r="M114" s="3">
        <f t="shared" si="71"/>
        <v>0</v>
      </c>
      <c r="N114" s="3">
        <f t="shared" si="71"/>
        <v>0</v>
      </c>
      <c r="O114" s="3">
        <f t="shared" si="71"/>
        <v>0</v>
      </c>
      <c r="P114" s="3">
        <f t="shared" si="71"/>
        <v>0</v>
      </c>
      <c r="Q114" s="3">
        <f t="shared" si="71"/>
        <v>0</v>
      </c>
      <c r="R114" s="3">
        <f t="shared" si="71"/>
        <v>0</v>
      </c>
      <c r="S114" s="3">
        <f t="shared" si="71"/>
        <v>0</v>
      </c>
      <c r="T114" s="3">
        <f t="shared" si="71"/>
        <v>0</v>
      </c>
      <c r="U114" s="3">
        <f t="shared" si="71"/>
        <v>0</v>
      </c>
      <c r="V114" s="3">
        <f t="shared" si="71"/>
        <v>0</v>
      </c>
      <c r="W114" s="3">
        <f t="shared" si="71"/>
        <v>0</v>
      </c>
      <c r="X114" s="3">
        <f t="shared" si="71"/>
        <v>0</v>
      </c>
      <c r="Y114" s="3">
        <f t="shared" si="71"/>
        <v>0</v>
      </c>
      <c r="Z114" s="3">
        <f t="shared" si="71"/>
        <v>0</v>
      </c>
      <c r="AA114" s="3">
        <f t="shared" si="71"/>
        <v>0</v>
      </c>
      <c r="AB114" s="3">
        <f t="shared" si="71"/>
        <v>15000</v>
      </c>
      <c r="AC114" s="3">
        <f t="shared" si="71"/>
        <v>0</v>
      </c>
      <c r="AD114" s="3">
        <f t="shared" si="71"/>
        <v>33588.9</v>
      </c>
      <c r="AE114" s="3">
        <f t="shared" si="71"/>
        <v>0</v>
      </c>
      <c r="AF114" s="67" t="s">
        <v>64</v>
      </c>
    </row>
    <row r="115" spans="1:32" s="8" customFormat="1" ht="37.200000000000003" customHeight="1" x14ac:dyDescent="0.3">
      <c r="A115" s="2" t="s">
        <v>43</v>
      </c>
      <c r="B115" s="3"/>
      <c r="C115" s="3"/>
      <c r="D115" s="3"/>
      <c r="E115" s="3"/>
      <c r="F115" s="3"/>
      <c r="G115" s="3"/>
      <c r="H115" s="22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50"/>
      <c r="AF115" s="68"/>
    </row>
    <row r="116" spans="1:32" s="8" customFormat="1" ht="57.6" customHeight="1" x14ac:dyDescent="0.3">
      <c r="A116" s="2" t="s">
        <v>1</v>
      </c>
      <c r="B116" s="3">
        <f t="shared" ref="B116:B120" si="72">H116+J116+L116+N116+P116+R116+T116+V116+X116+Z116+AB116+AD116</f>
        <v>0</v>
      </c>
      <c r="C116" s="3">
        <f>H116+J116+L116+N116+P116+R116+T116+V116</f>
        <v>0</v>
      </c>
      <c r="D116" s="3">
        <f t="shared" ref="D116:D120" si="73">E116</f>
        <v>0</v>
      </c>
      <c r="E116" s="3">
        <f t="shared" ref="E116:E120" si="74">I116+K116+M116+O116+Q116+S116+U116+W116+Y116+AA116+AC116+AE116</f>
        <v>0</v>
      </c>
      <c r="F116" s="3"/>
      <c r="G116" s="3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50"/>
      <c r="AF116" s="68"/>
    </row>
    <row r="117" spans="1:32" s="8" customFormat="1" ht="40.950000000000003" customHeight="1" x14ac:dyDescent="0.3">
      <c r="A117" s="4" t="s">
        <v>5</v>
      </c>
      <c r="B117" s="3">
        <f t="shared" si="72"/>
        <v>0</v>
      </c>
      <c r="C117" s="3">
        <f t="shared" ref="C117:C120" si="75">H117+J117+L117+N117+P117+R117+T117+V117</f>
        <v>0</v>
      </c>
      <c r="D117" s="3">
        <f t="shared" si="73"/>
        <v>0</v>
      </c>
      <c r="E117" s="3">
        <f t="shared" si="74"/>
        <v>0</v>
      </c>
      <c r="F117" s="3"/>
      <c r="G117" s="3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50"/>
      <c r="AF117" s="68"/>
    </row>
    <row r="118" spans="1:32" s="8" customFormat="1" ht="70.95" customHeight="1" x14ac:dyDescent="0.3">
      <c r="A118" s="4" t="s">
        <v>3</v>
      </c>
      <c r="B118" s="5">
        <f t="shared" si="72"/>
        <v>188.9</v>
      </c>
      <c r="C118" s="3">
        <f t="shared" si="75"/>
        <v>0</v>
      </c>
      <c r="D118" s="5">
        <f t="shared" si="73"/>
        <v>0</v>
      </c>
      <c r="E118" s="5">
        <f t="shared" si="74"/>
        <v>0</v>
      </c>
      <c r="F118" s="5"/>
      <c r="G118" s="5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>
        <v>188.9</v>
      </c>
      <c r="AE118" s="50"/>
      <c r="AF118" s="68"/>
    </row>
    <row r="119" spans="1:32" s="45" customFormat="1" ht="31.95" customHeight="1" x14ac:dyDescent="0.25">
      <c r="A119" s="44" t="s">
        <v>44</v>
      </c>
      <c r="B119" s="42">
        <f t="shared" si="72"/>
        <v>0</v>
      </c>
      <c r="C119" s="3">
        <f t="shared" si="75"/>
        <v>0</v>
      </c>
      <c r="D119" s="42">
        <f t="shared" si="73"/>
        <v>0</v>
      </c>
      <c r="E119" s="42">
        <f t="shared" si="74"/>
        <v>0</v>
      </c>
      <c r="F119" s="42"/>
      <c r="G119" s="42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9"/>
      <c r="AF119" s="68"/>
    </row>
    <row r="120" spans="1:32" s="8" customFormat="1" ht="44.4" customHeight="1" x14ac:dyDescent="0.3">
      <c r="A120" s="4" t="s">
        <v>4</v>
      </c>
      <c r="B120" s="3">
        <f t="shared" si="72"/>
        <v>48400</v>
      </c>
      <c r="C120" s="3">
        <f t="shared" si="75"/>
        <v>0</v>
      </c>
      <c r="D120" s="3">
        <f t="shared" si="73"/>
        <v>0</v>
      </c>
      <c r="E120" s="3">
        <f t="shared" si="74"/>
        <v>0</v>
      </c>
      <c r="F120" s="3">
        <f t="shared" ref="F120:F121" si="76">E120/B120%</f>
        <v>0</v>
      </c>
      <c r="G120" s="3" t="e">
        <f t="shared" ref="G120:G121" si="77">E120/C120%</f>
        <v>#DIV/0!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>
        <v>15000</v>
      </c>
      <c r="AC120" s="22"/>
      <c r="AD120" s="22">
        <v>33400</v>
      </c>
      <c r="AE120" s="50"/>
      <c r="AF120" s="69"/>
    </row>
    <row r="121" spans="1:32" s="37" customFormat="1" x14ac:dyDescent="0.3">
      <c r="A121" s="38" t="s">
        <v>20</v>
      </c>
      <c r="B121" s="36">
        <f t="shared" ref="B121:AE121" si="78">B124+B125</f>
        <v>6878.1990000000005</v>
      </c>
      <c r="C121" s="36">
        <f t="shared" si="78"/>
        <v>2485.1320000000001</v>
      </c>
      <c r="D121" s="36">
        <f t="shared" si="78"/>
        <v>2485.134</v>
      </c>
      <c r="E121" s="36">
        <f t="shared" si="78"/>
        <v>2485.134</v>
      </c>
      <c r="F121" s="36">
        <f t="shared" si="76"/>
        <v>36.130591743565425</v>
      </c>
      <c r="G121" s="36">
        <f t="shared" si="77"/>
        <v>100.00008047862246</v>
      </c>
      <c r="H121" s="36">
        <f t="shared" si="78"/>
        <v>0</v>
      </c>
      <c r="I121" s="36">
        <f t="shared" si="78"/>
        <v>0</v>
      </c>
      <c r="J121" s="36">
        <f t="shared" si="78"/>
        <v>0</v>
      </c>
      <c r="K121" s="36">
        <f t="shared" si="78"/>
        <v>0</v>
      </c>
      <c r="L121" s="36">
        <f t="shared" si="78"/>
        <v>2485.1320000000001</v>
      </c>
      <c r="M121" s="36">
        <f t="shared" si="78"/>
        <v>2485.134</v>
      </c>
      <c r="N121" s="36">
        <f t="shared" si="78"/>
        <v>0</v>
      </c>
      <c r="O121" s="36">
        <f t="shared" si="78"/>
        <v>0</v>
      </c>
      <c r="P121" s="36">
        <f t="shared" si="78"/>
        <v>0</v>
      </c>
      <c r="Q121" s="36">
        <f t="shared" si="78"/>
        <v>0</v>
      </c>
      <c r="R121" s="36">
        <f t="shared" si="78"/>
        <v>0</v>
      </c>
      <c r="S121" s="36">
        <f t="shared" si="78"/>
        <v>0</v>
      </c>
      <c r="T121" s="36">
        <f t="shared" si="78"/>
        <v>0</v>
      </c>
      <c r="U121" s="36">
        <f t="shared" si="78"/>
        <v>0</v>
      </c>
      <c r="V121" s="36">
        <f t="shared" si="78"/>
        <v>0</v>
      </c>
      <c r="W121" s="36">
        <f t="shared" si="78"/>
        <v>0</v>
      </c>
      <c r="X121" s="36">
        <f t="shared" si="78"/>
        <v>0</v>
      </c>
      <c r="Y121" s="36">
        <f t="shared" si="78"/>
        <v>0</v>
      </c>
      <c r="Z121" s="36">
        <f t="shared" si="78"/>
        <v>3741.8</v>
      </c>
      <c r="AA121" s="36">
        <f t="shared" si="78"/>
        <v>0</v>
      </c>
      <c r="AB121" s="36">
        <f t="shared" si="78"/>
        <v>0</v>
      </c>
      <c r="AC121" s="36">
        <f t="shared" si="78"/>
        <v>0</v>
      </c>
      <c r="AD121" s="36">
        <f t="shared" si="78"/>
        <v>651.26700000000005</v>
      </c>
      <c r="AE121" s="36">
        <f t="shared" si="78"/>
        <v>0</v>
      </c>
      <c r="AF121" s="71"/>
    </row>
    <row r="122" spans="1:32" s="8" customFormat="1" x14ac:dyDescent="0.3">
      <c r="A122" s="2" t="s">
        <v>43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50"/>
      <c r="AF122" s="71"/>
    </row>
    <row r="123" spans="1:32" s="8" customFormat="1" x14ac:dyDescent="0.3">
      <c r="A123" s="9" t="s">
        <v>1</v>
      </c>
      <c r="B123" s="7">
        <f t="shared" ref="B123:AE127" si="79">B74</f>
        <v>0</v>
      </c>
      <c r="C123" s="7">
        <f t="shared" si="79"/>
        <v>0</v>
      </c>
      <c r="D123" s="7">
        <f t="shared" si="79"/>
        <v>0</v>
      </c>
      <c r="E123" s="7">
        <f t="shared" si="79"/>
        <v>0</v>
      </c>
      <c r="F123" s="7"/>
      <c r="G123" s="7"/>
      <c r="H123" s="7">
        <f t="shared" si="79"/>
        <v>0</v>
      </c>
      <c r="I123" s="7">
        <f t="shared" si="79"/>
        <v>0</v>
      </c>
      <c r="J123" s="7">
        <f t="shared" si="79"/>
        <v>0</v>
      </c>
      <c r="K123" s="7">
        <f t="shared" si="79"/>
        <v>0</v>
      </c>
      <c r="L123" s="7">
        <f t="shared" si="79"/>
        <v>0</v>
      </c>
      <c r="M123" s="7">
        <f t="shared" si="79"/>
        <v>0</v>
      </c>
      <c r="N123" s="7">
        <f t="shared" si="79"/>
        <v>0</v>
      </c>
      <c r="O123" s="7">
        <f t="shared" si="79"/>
        <v>0</v>
      </c>
      <c r="P123" s="7">
        <f t="shared" si="79"/>
        <v>0</v>
      </c>
      <c r="Q123" s="7">
        <f t="shared" si="79"/>
        <v>0</v>
      </c>
      <c r="R123" s="7">
        <f t="shared" si="79"/>
        <v>0</v>
      </c>
      <c r="S123" s="7">
        <f t="shared" si="79"/>
        <v>0</v>
      </c>
      <c r="T123" s="7">
        <f t="shared" si="79"/>
        <v>0</v>
      </c>
      <c r="U123" s="7">
        <f t="shared" si="79"/>
        <v>0</v>
      </c>
      <c r="V123" s="7">
        <f t="shared" si="79"/>
        <v>0</v>
      </c>
      <c r="W123" s="7">
        <f t="shared" si="79"/>
        <v>0</v>
      </c>
      <c r="X123" s="7">
        <f t="shared" si="79"/>
        <v>0</v>
      </c>
      <c r="Y123" s="7">
        <f t="shared" si="79"/>
        <v>0</v>
      </c>
      <c r="Z123" s="7">
        <f t="shared" si="79"/>
        <v>0</v>
      </c>
      <c r="AA123" s="7">
        <f t="shared" si="79"/>
        <v>0</v>
      </c>
      <c r="AB123" s="7">
        <f t="shared" si="79"/>
        <v>0</v>
      </c>
      <c r="AC123" s="7">
        <f t="shared" si="79"/>
        <v>0</v>
      </c>
      <c r="AD123" s="7">
        <f t="shared" si="79"/>
        <v>0</v>
      </c>
      <c r="AE123" s="7">
        <f t="shared" si="79"/>
        <v>0</v>
      </c>
      <c r="AF123" s="71"/>
    </row>
    <row r="124" spans="1:32" s="8" customFormat="1" x14ac:dyDescent="0.3">
      <c r="A124" s="6" t="s">
        <v>5</v>
      </c>
      <c r="B124" s="7">
        <f t="shared" si="79"/>
        <v>0</v>
      </c>
      <c r="C124" s="7">
        <f t="shared" si="79"/>
        <v>0</v>
      </c>
      <c r="D124" s="7">
        <f t="shared" si="79"/>
        <v>0</v>
      </c>
      <c r="E124" s="7">
        <f t="shared" si="79"/>
        <v>0</v>
      </c>
      <c r="F124" s="7" t="e">
        <f t="shared" ref="F124:F128" si="80">E124/B124%</f>
        <v>#DIV/0!</v>
      </c>
      <c r="G124" s="7" t="e">
        <f t="shared" ref="G124:G128" si="81">E124/C124%</f>
        <v>#DIV/0!</v>
      </c>
      <c r="H124" s="7">
        <f t="shared" si="79"/>
        <v>0</v>
      </c>
      <c r="I124" s="7">
        <f t="shared" si="79"/>
        <v>0</v>
      </c>
      <c r="J124" s="7">
        <f t="shared" si="79"/>
        <v>0</v>
      </c>
      <c r="K124" s="7">
        <f t="shared" si="79"/>
        <v>0</v>
      </c>
      <c r="L124" s="7">
        <f t="shared" si="79"/>
        <v>0</v>
      </c>
      <c r="M124" s="7">
        <f t="shared" si="79"/>
        <v>0</v>
      </c>
      <c r="N124" s="7">
        <f t="shared" si="79"/>
        <v>0</v>
      </c>
      <c r="O124" s="7">
        <f t="shared" si="79"/>
        <v>0</v>
      </c>
      <c r="P124" s="7">
        <f t="shared" si="79"/>
        <v>0</v>
      </c>
      <c r="Q124" s="7">
        <f t="shared" si="79"/>
        <v>0</v>
      </c>
      <c r="R124" s="7">
        <f t="shared" si="79"/>
        <v>0</v>
      </c>
      <c r="S124" s="7">
        <f t="shared" si="79"/>
        <v>0</v>
      </c>
      <c r="T124" s="7">
        <f t="shared" si="79"/>
        <v>0</v>
      </c>
      <c r="U124" s="7">
        <f t="shared" si="79"/>
        <v>0</v>
      </c>
      <c r="V124" s="7">
        <f t="shared" si="79"/>
        <v>0</v>
      </c>
      <c r="W124" s="7">
        <f t="shared" si="79"/>
        <v>0</v>
      </c>
      <c r="X124" s="7">
        <f t="shared" si="79"/>
        <v>0</v>
      </c>
      <c r="Y124" s="7">
        <f t="shared" si="79"/>
        <v>0</v>
      </c>
      <c r="Z124" s="7">
        <f t="shared" si="79"/>
        <v>0</v>
      </c>
      <c r="AA124" s="7">
        <f t="shared" si="79"/>
        <v>0</v>
      </c>
      <c r="AB124" s="7">
        <f t="shared" si="79"/>
        <v>0</v>
      </c>
      <c r="AC124" s="7">
        <f t="shared" si="79"/>
        <v>0</v>
      </c>
      <c r="AD124" s="7">
        <f t="shared" si="79"/>
        <v>0</v>
      </c>
      <c r="AE124" s="7">
        <f t="shared" si="79"/>
        <v>0</v>
      </c>
      <c r="AF124" s="71"/>
    </row>
    <row r="125" spans="1:32" s="8" customFormat="1" x14ac:dyDescent="0.3">
      <c r="A125" s="6" t="s">
        <v>3</v>
      </c>
      <c r="B125" s="7">
        <f>B76</f>
        <v>6878.1990000000005</v>
      </c>
      <c r="C125" s="7">
        <f t="shared" si="79"/>
        <v>2485.1320000000001</v>
      </c>
      <c r="D125" s="7">
        <f t="shared" si="79"/>
        <v>2485.134</v>
      </c>
      <c r="E125" s="7">
        <f t="shared" si="79"/>
        <v>2485.134</v>
      </c>
      <c r="F125" s="7">
        <f t="shared" si="80"/>
        <v>36.130591743565425</v>
      </c>
      <c r="G125" s="7">
        <f t="shared" si="81"/>
        <v>100.00008047862246</v>
      </c>
      <c r="H125" s="7">
        <f t="shared" si="79"/>
        <v>0</v>
      </c>
      <c r="I125" s="7">
        <f t="shared" si="79"/>
        <v>0</v>
      </c>
      <c r="J125" s="7">
        <f t="shared" si="79"/>
        <v>0</v>
      </c>
      <c r="K125" s="7">
        <f t="shared" si="79"/>
        <v>0</v>
      </c>
      <c r="L125" s="7">
        <f t="shared" si="79"/>
        <v>2485.1320000000001</v>
      </c>
      <c r="M125" s="7">
        <f t="shared" si="79"/>
        <v>2485.134</v>
      </c>
      <c r="N125" s="7">
        <f t="shared" si="79"/>
        <v>0</v>
      </c>
      <c r="O125" s="7">
        <f t="shared" si="79"/>
        <v>0</v>
      </c>
      <c r="P125" s="7">
        <f t="shared" si="79"/>
        <v>0</v>
      </c>
      <c r="Q125" s="7">
        <f t="shared" si="79"/>
        <v>0</v>
      </c>
      <c r="R125" s="7">
        <f t="shared" si="79"/>
        <v>0</v>
      </c>
      <c r="S125" s="7">
        <f t="shared" si="79"/>
        <v>0</v>
      </c>
      <c r="T125" s="7">
        <f t="shared" si="79"/>
        <v>0</v>
      </c>
      <c r="U125" s="7">
        <f t="shared" si="79"/>
        <v>0</v>
      </c>
      <c r="V125" s="7">
        <f t="shared" si="79"/>
        <v>0</v>
      </c>
      <c r="W125" s="7">
        <f t="shared" si="79"/>
        <v>0</v>
      </c>
      <c r="X125" s="7">
        <f t="shared" si="79"/>
        <v>0</v>
      </c>
      <c r="Y125" s="7">
        <f t="shared" si="79"/>
        <v>0</v>
      </c>
      <c r="Z125" s="7">
        <f t="shared" si="79"/>
        <v>3741.8</v>
      </c>
      <c r="AA125" s="7">
        <f t="shared" si="79"/>
        <v>0</v>
      </c>
      <c r="AB125" s="7">
        <f t="shared" si="79"/>
        <v>0</v>
      </c>
      <c r="AC125" s="7">
        <f t="shared" si="79"/>
        <v>0</v>
      </c>
      <c r="AD125" s="7">
        <f t="shared" si="79"/>
        <v>651.26700000000005</v>
      </c>
      <c r="AE125" s="7">
        <f t="shared" si="79"/>
        <v>0</v>
      </c>
      <c r="AF125" s="71"/>
    </row>
    <row r="126" spans="1:32" s="45" customFormat="1" ht="13.8" x14ac:dyDescent="0.25">
      <c r="A126" s="44" t="s">
        <v>44</v>
      </c>
      <c r="B126" s="42">
        <f>B77</f>
        <v>0</v>
      </c>
      <c r="C126" s="42">
        <f t="shared" si="79"/>
        <v>0</v>
      </c>
      <c r="D126" s="42">
        <f t="shared" si="79"/>
        <v>0</v>
      </c>
      <c r="E126" s="42">
        <f t="shared" si="79"/>
        <v>0</v>
      </c>
      <c r="F126" s="42" t="e">
        <f t="shared" si="80"/>
        <v>#DIV/0!</v>
      </c>
      <c r="G126" s="42" t="e">
        <f t="shared" si="81"/>
        <v>#DIV/0!</v>
      </c>
      <c r="H126" s="41">
        <f t="shared" si="79"/>
        <v>0</v>
      </c>
      <c r="I126" s="41">
        <f t="shared" si="79"/>
        <v>0</v>
      </c>
      <c r="J126" s="41">
        <f t="shared" si="79"/>
        <v>0</v>
      </c>
      <c r="K126" s="41">
        <f t="shared" si="79"/>
        <v>0</v>
      </c>
      <c r="L126" s="41">
        <f t="shared" si="79"/>
        <v>0</v>
      </c>
      <c r="M126" s="41">
        <f t="shared" si="79"/>
        <v>0</v>
      </c>
      <c r="N126" s="41">
        <f t="shared" si="79"/>
        <v>0</v>
      </c>
      <c r="O126" s="41">
        <f t="shared" si="79"/>
        <v>0</v>
      </c>
      <c r="P126" s="41">
        <f t="shared" si="79"/>
        <v>0</v>
      </c>
      <c r="Q126" s="41">
        <f t="shared" si="79"/>
        <v>0</v>
      </c>
      <c r="R126" s="41">
        <f t="shared" si="79"/>
        <v>0</v>
      </c>
      <c r="S126" s="41">
        <f t="shared" si="79"/>
        <v>0</v>
      </c>
      <c r="T126" s="41">
        <f t="shared" si="79"/>
        <v>0</v>
      </c>
      <c r="U126" s="41">
        <f t="shared" si="79"/>
        <v>0</v>
      </c>
      <c r="V126" s="41">
        <f t="shared" si="79"/>
        <v>0</v>
      </c>
      <c r="W126" s="41">
        <f t="shared" si="79"/>
        <v>0</v>
      </c>
      <c r="X126" s="41">
        <f t="shared" si="79"/>
        <v>0</v>
      </c>
      <c r="Y126" s="41">
        <f t="shared" si="79"/>
        <v>0</v>
      </c>
      <c r="Z126" s="41">
        <f t="shared" si="79"/>
        <v>0</v>
      </c>
      <c r="AA126" s="41">
        <f t="shared" si="79"/>
        <v>0</v>
      </c>
      <c r="AB126" s="41">
        <f t="shared" si="79"/>
        <v>0</v>
      </c>
      <c r="AC126" s="41">
        <f t="shared" si="79"/>
        <v>0</v>
      </c>
      <c r="AD126" s="41">
        <f t="shared" si="79"/>
        <v>0</v>
      </c>
      <c r="AE126" s="41">
        <f t="shared" si="79"/>
        <v>0</v>
      </c>
      <c r="AF126" s="71"/>
    </row>
    <row r="127" spans="1:32" s="8" customFormat="1" x14ac:dyDescent="0.3">
      <c r="A127" s="6" t="s">
        <v>4</v>
      </c>
      <c r="B127" s="7">
        <f t="shared" ref="B127:AD127" si="82">B78</f>
        <v>65125.91</v>
      </c>
      <c r="C127" s="7">
        <f t="shared" si="79"/>
        <v>5000</v>
      </c>
      <c r="D127" s="7">
        <f t="shared" si="79"/>
        <v>5000</v>
      </c>
      <c r="E127" s="7">
        <f t="shared" si="79"/>
        <v>5000</v>
      </c>
      <c r="F127" s="7">
        <f t="shared" si="80"/>
        <v>7.677435908381165</v>
      </c>
      <c r="G127" s="7">
        <f t="shared" si="81"/>
        <v>100</v>
      </c>
      <c r="H127" s="7">
        <f t="shared" si="82"/>
        <v>5000</v>
      </c>
      <c r="I127" s="7">
        <f t="shared" si="82"/>
        <v>5000</v>
      </c>
      <c r="J127" s="7">
        <f t="shared" si="82"/>
        <v>0</v>
      </c>
      <c r="K127" s="7">
        <f t="shared" si="82"/>
        <v>0</v>
      </c>
      <c r="L127" s="7">
        <f t="shared" si="82"/>
        <v>0</v>
      </c>
      <c r="M127" s="7">
        <f t="shared" si="82"/>
        <v>0</v>
      </c>
      <c r="N127" s="7">
        <f t="shared" si="82"/>
        <v>0</v>
      </c>
      <c r="O127" s="7">
        <f t="shared" si="82"/>
        <v>0</v>
      </c>
      <c r="P127" s="7">
        <f t="shared" si="82"/>
        <v>0</v>
      </c>
      <c r="Q127" s="7">
        <f t="shared" si="82"/>
        <v>0</v>
      </c>
      <c r="R127" s="7">
        <f t="shared" si="82"/>
        <v>0</v>
      </c>
      <c r="S127" s="7">
        <f t="shared" si="82"/>
        <v>0</v>
      </c>
      <c r="T127" s="7">
        <f t="shared" si="82"/>
        <v>0</v>
      </c>
      <c r="U127" s="7">
        <f t="shared" si="82"/>
        <v>0</v>
      </c>
      <c r="V127" s="7">
        <f t="shared" si="82"/>
        <v>0</v>
      </c>
      <c r="W127" s="7">
        <f t="shared" si="82"/>
        <v>0</v>
      </c>
      <c r="X127" s="7">
        <f t="shared" si="82"/>
        <v>0</v>
      </c>
      <c r="Y127" s="7">
        <f t="shared" si="82"/>
        <v>0</v>
      </c>
      <c r="Z127" s="7">
        <f t="shared" si="82"/>
        <v>11725.91</v>
      </c>
      <c r="AA127" s="7">
        <f t="shared" si="82"/>
        <v>0</v>
      </c>
      <c r="AB127" s="7">
        <f t="shared" si="82"/>
        <v>15000</v>
      </c>
      <c r="AC127" s="7">
        <f t="shared" si="82"/>
        <v>0</v>
      </c>
      <c r="AD127" s="7">
        <f t="shared" si="82"/>
        <v>33400</v>
      </c>
      <c r="AE127" s="7">
        <f t="shared" si="79"/>
        <v>0</v>
      </c>
      <c r="AF127" s="71"/>
    </row>
    <row r="128" spans="1:32" s="34" customFormat="1" x14ac:dyDescent="0.3">
      <c r="A128" s="39" t="s">
        <v>9</v>
      </c>
      <c r="B128" s="33">
        <f t="shared" ref="B128:AE128" si="83">B130+B131+B129+B133</f>
        <v>176292.609</v>
      </c>
      <c r="C128" s="33">
        <f t="shared" si="83"/>
        <v>58015.632000000005</v>
      </c>
      <c r="D128" s="33">
        <f t="shared" si="83"/>
        <v>39041.743999999999</v>
      </c>
      <c r="E128" s="33">
        <f t="shared" si="83"/>
        <v>39041.743999999999</v>
      </c>
      <c r="F128" s="33">
        <f t="shared" si="80"/>
        <v>22.145990249653632</v>
      </c>
      <c r="G128" s="33">
        <f t="shared" si="81"/>
        <v>67.295214503566896</v>
      </c>
      <c r="H128" s="33">
        <f t="shared" si="83"/>
        <v>5000</v>
      </c>
      <c r="I128" s="36">
        <f t="shared" si="83"/>
        <v>5000</v>
      </c>
      <c r="J128" s="33">
        <f t="shared" si="83"/>
        <v>0</v>
      </c>
      <c r="K128" s="33">
        <f t="shared" si="83"/>
        <v>0</v>
      </c>
      <c r="L128" s="33">
        <f t="shared" si="83"/>
        <v>2485.1320000000001</v>
      </c>
      <c r="M128" s="33">
        <f t="shared" si="83"/>
        <v>2485.134</v>
      </c>
      <c r="N128" s="33">
        <f t="shared" si="83"/>
        <v>24454.2</v>
      </c>
      <c r="O128" s="33">
        <f t="shared" si="83"/>
        <v>7500</v>
      </c>
      <c r="P128" s="33">
        <f t="shared" si="83"/>
        <v>1750</v>
      </c>
      <c r="Q128" s="33">
        <f t="shared" si="83"/>
        <v>0</v>
      </c>
      <c r="R128" s="33">
        <f t="shared" si="83"/>
        <v>0</v>
      </c>
      <c r="S128" s="33">
        <f t="shared" si="83"/>
        <v>0</v>
      </c>
      <c r="T128" s="33">
        <f t="shared" si="83"/>
        <v>21326.3</v>
      </c>
      <c r="U128" s="33">
        <f t="shared" si="83"/>
        <v>22064.1</v>
      </c>
      <c r="V128" s="33">
        <f t="shared" si="83"/>
        <v>3000</v>
      </c>
      <c r="W128" s="33">
        <f t="shared" si="83"/>
        <v>1992.51</v>
      </c>
      <c r="X128" s="33">
        <f t="shared" si="83"/>
        <v>3000</v>
      </c>
      <c r="Y128" s="33">
        <f t="shared" si="83"/>
        <v>0</v>
      </c>
      <c r="Z128" s="33">
        <f t="shared" si="83"/>
        <v>15467.71</v>
      </c>
      <c r="AA128" s="33">
        <f t="shared" si="83"/>
        <v>0</v>
      </c>
      <c r="AB128" s="33">
        <f t="shared" si="83"/>
        <v>15000</v>
      </c>
      <c r="AC128" s="33">
        <f t="shared" si="83"/>
        <v>0</v>
      </c>
      <c r="AD128" s="33">
        <f t="shared" si="83"/>
        <v>84809.266999999993</v>
      </c>
      <c r="AE128" s="33">
        <f t="shared" si="83"/>
        <v>0</v>
      </c>
      <c r="AF128" s="66"/>
    </row>
    <row r="129" spans="1:32" s="34" customFormat="1" x14ac:dyDescent="0.3">
      <c r="A129" s="35" t="s">
        <v>1</v>
      </c>
      <c r="B129" s="33">
        <f t="shared" ref="B129:AE133" si="84">B123+B65+B42</f>
        <v>0</v>
      </c>
      <c r="C129" s="33">
        <f t="shared" si="84"/>
        <v>0</v>
      </c>
      <c r="D129" s="33">
        <f t="shared" si="84"/>
        <v>0</v>
      </c>
      <c r="E129" s="33">
        <f t="shared" si="84"/>
        <v>0</v>
      </c>
      <c r="F129" s="33"/>
      <c r="G129" s="33"/>
      <c r="H129" s="33">
        <f t="shared" si="84"/>
        <v>0</v>
      </c>
      <c r="I129" s="36">
        <f t="shared" si="84"/>
        <v>0</v>
      </c>
      <c r="J129" s="33">
        <f t="shared" si="84"/>
        <v>0</v>
      </c>
      <c r="K129" s="33">
        <f t="shared" si="84"/>
        <v>0</v>
      </c>
      <c r="L129" s="33">
        <f t="shared" si="84"/>
        <v>0</v>
      </c>
      <c r="M129" s="33">
        <f t="shared" si="84"/>
        <v>0</v>
      </c>
      <c r="N129" s="33">
        <f t="shared" si="84"/>
        <v>0</v>
      </c>
      <c r="O129" s="33">
        <f t="shared" si="84"/>
        <v>0</v>
      </c>
      <c r="P129" s="33">
        <f t="shared" si="84"/>
        <v>0</v>
      </c>
      <c r="Q129" s="33">
        <f t="shared" si="84"/>
        <v>0</v>
      </c>
      <c r="R129" s="33">
        <f t="shared" si="84"/>
        <v>0</v>
      </c>
      <c r="S129" s="33">
        <f t="shared" si="84"/>
        <v>0</v>
      </c>
      <c r="T129" s="33">
        <f t="shared" si="84"/>
        <v>0</v>
      </c>
      <c r="U129" s="33">
        <f t="shared" si="84"/>
        <v>0</v>
      </c>
      <c r="V129" s="33">
        <f t="shared" si="84"/>
        <v>0</v>
      </c>
      <c r="W129" s="33">
        <f t="shared" si="84"/>
        <v>0</v>
      </c>
      <c r="X129" s="33">
        <f t="shared" si="84"/>
        <v>0</v>
      </c>
      <c r="Y129" s="33">
        <f t="shared" si="84"/>
        <v>0</v>
      </c>
      <c r="Z129" s="33">
        <f t="shared" si="84"/>
        <v>0</v>
      </c>
      <c r="AA129" s="33">
        <f t="shared" si="84"/>
        <v>0</v>
      </c>
      <c r="AB129" s="33">
        <f t="shared" si="84"/>
        <v>0</v>
      </c>
      <c r="AC129" s="33">
        <f t="shared" si="84"/>
        <v>0</v>
      </c>
      <c r="AD129" s="33">
        <f t="shared" si="84"/>
        <v>0</v>
      </c>
      <c r="AE129" s="33">
        <f t="shared" si="84"/>
        <v>0</v>
      </c>
      <c r="AF129" s="66"/>
    </row>
    <row r="130" spans="1:32" s="34" customFormat="1" x14ac:dyDescent="0.3">
      <c r="A130" s="40" t="s">
        <v>5</v>
      </c>
      <c r="B130" s="33">
        <f t="shared" si="84"/>
        <v>11238.6</v>
      </c>
      <c r="C130" s="33">
        <f t="shared" si="84"/>
        <v>0</v>
      </c>
      <c r="D130" s="33">
        <f t="shared" si="84"/>
        <v>0</v>
      </c>
      <c r="E130" s="33">
        <f t="shared" si="84"/>
        <v>0</v>
      </c>
      <c r="F130" s="33">
        <f t="shared" ref="F130:F134" si="85">E130/B130%</f>
        <v>0</v>
      </c>
      <c r="G130" s="33" t="e">
        <f t="shared" ref="G130:G134" si="86">E130/C130%</f>
        <v>#DIV/0!</v>
      </c>
      <c r="H130" s="33">
        <f t="shared" si="84"/>
        <v>0</v>
      </c>
      <c r="I130" s="36">
        <f t="shared" si="84"/>
        <v>0</v>
      </c>
      <c r="J130" s="33">
        <f t="shared" si="84"/>
        <v>0</v>
      </c>
      <c r="K130" s="33">
        <f t="shared" si="84"/>
        <v>0</v>
      </c>
      <c r="L130" s="33">
        <f t="shared" si="84"/>
        <v>0</v>
      </c>
      <c r="M130" s="33">
        <f t="shared" si="84"/>
        <v>0</v>
      </c>
      <c r="N130" s="33">
        <f t="shared" si="84"/>
        <v>0</v>
      </c>
      <c r="O130" s="33">
        <f t="shared" si="84"/>
        <v>0</v>
      </c>
      <c r="P130" s="33">
        <f t="shared" si="84"/>
        <v>0</v>
      </c>
      <c r="Q130" s="33">
        <f t="shared" si="84"/>
        <v>0</v>
      </c>
      <c r="R130" s="33">
        <f t="shared" si="84"/>
        <v>0</v>
      </c>
      <c r="S130" s="33">
        <f t="shared" si="84"/>
        <v>0</v>
      </c>
      <c r="T130" s="33">
        <f t="shared" si="84"/>
        <v>0</v>
      </c>
      <c r="U130" s="33">
        <f t="shared" si="84"/>
        <v>0</v>
      </c>
      <c r="V130" s="33">
        <f t="shared" si="84"/>
        <v>0</v>
      </c>
      <c r="W130" s="33">
        <f t="shared" si="84"/>
        <v>0</v>
      </c>
      <c r="X130" s="33">
        <f t="shared" si="84"/>
        <v>0</v>
      </c>
      <c r="Y130" s="33">
        <f t="shared" si="84"/>
        <v>0</v>
      </c>
      <c r="Z130" s="33">
        <f t="shared" si="84"/>
        <v>0</v>
      </c>
      <c r="AA130" s="33">
        <f t="shared" si="84"/>
        <v>0</v>
      </c>
      <c r="AB130" s="33">
        <f t="shared" si="84"/>
        <v>0</v>
      </c>
      <c r="AC130" s="33">
        <f t="shared" si="84"/>
        <v>0</v>
      </c>
      <c r="AD130" s="33">
        <f t="shared" si="84"/>
        <v>11238.6</v>
      </c>
      <c r="AE130" s="33">
        <f t="shared" si="84"/>
        <v>0</v>
      </c>
      <c r="AF130" s="66"/>
    </row>
    <row r="131" spans="1:32" s="34" customFormat="1" x14ac:dyDescent="0.3">
      <c r="A131" s="40" t="s">
        <v>3</v>
      </c>
      <c r="B131" s="33">
        <f t="shared" si="84"/>
        <v>63351.798999999999</v>
      </c>
      <c r="C131" s="33">
        <f t="shared" si="84"/>
        <v>19439.332000000002</v>
      </c>
      <c r="D131" s="33">
        <f t="shared" si="84"/>
        <v>2485.134</v>
      </c>
      <c r="E131" s="33">
        <f t="shared" si="84"/>
        <v>2485.134</v>
      </c>
      <c r="F131" s="33">
        <f t="shared" si="85"/>
        <v>3.92275205949558</v>
      </c>
      <c r="G131" s="33">
        <f t="shared" si="86"/>
        <v>12.784050398439616</v>
      </c>
      <c r="H131" s="33">
        <f t="shared" si="84"/>
        <v>0</v>
      </c>
      <c r="I131" s="36">
        <f t="shared" si="84"/>
        <v>0</v>
      </c>
      <c r="J131" s="33">
        <f t="shared" si="84"/>
        <v>0</v>
      </c>
      <c r="K131" s="33">
        <f t="shared" si="84"/>
        <v>0</v>
      </c>
      <c r="L131" s="33">
        <f t="shared" si="84"/>
        <v>2485.1320000000001</v>
      </c>
      <c r="M131" s="33">
        <f t="shared" si="84"/>
        <v>2485.134</v>
      </c>
      <c r="N131" s="33">
        <f t="shared" si="84"/>
        <v>16954.2</v>
      </c>
      <c r="O131" s="33">
        <f t="shared" si="84"/>
        <v>0</v>
      </c>
      <c r="P131" s="33">
        <f t="shared" si="84"/>
        <v>0</v>
      </c>
      <c r="Q131" s="33">
        <f t="shared" si="84"/>
        <v>0</v>
      </c>
      <c r="R131" s="33">
        <f t="shared" si="84"/>
        <v>0</v>
      </c>
      <c r="S131" s="33">
        <f t="shared" si="84"/>
        <v>0</v>
      </c>
      <c r="T131" s="33">
        <f t="shared" si="84"/>
        <v>0</v>
      </c>
      <c r="U131" s="33">
        <f t="shared" si="84"/>
        <v>0</v>
      </c>
      <c r="V131" s="33">
        <f t="shared" si="84"/>
        <v>0</v>
      </c>
      <c r="W131" s="33">
        <f t="shared" si="84"/>
        <v>0</v>
      </c>
      <c r="X131" s="33">
        <f t="shared" si="84"/>
        <v>0</v>
      </c>
      <c r="Y131" s="33">
        <f t="shared" si="84"/>
        <v>0</v>
      </c>
      <c r="Z131" s="33">
        <f t="shared" si="84"/>
        <v>3741.8</v>
      </c>
      <c r="AA131" s="33">
        <f t="shared" si="84"/>
        <v>0</v>
      </c>
      <c r="AB131" s="33">
        <f t="shared" si="84"/>
        <v>0</v>
      </c>
      <c r="AC131" s="33">
        <f t="shared" si="84"/>
        <v>0</v>
      </c>
      <c r="AD131" s="33">
        <f t="shared" si="84"/>
        <v>40170.667000000001</v>
      </c>
      <c r="AE131" s="33">
        <f t="shared" si="84"/>
        <v>0</v>
      </c>
      <c r="AF131" s="66"/>
    </row>
    <row r="132" spans="1:32" s="45" customFormat="1" ht="13.8" x14ac:dyDescent="0.25">
      <c r="A132" s="44" t="s">
        <v>44</v>
      </c>
      <c r="B132" s="42">
        <f t="shared" si="84"/>
        <v>2809.7</v>
      </c>
      <c r="C132" s="42">
        <f t="shared" si="84"/>
        <v>0</v>
      </c>
      <c r="D132" s="42">
        <f t="shared" si="84"/>
        <v>0</v>
      </c>
      <c r="E132" s="42">
        <f t="shared" si="84"/>
        <v>0</v>
      </c>
      <c r="F132" s="42">
        <f t="shared" si="85"/>
        <v>0</v>
      </c>
      <c r="G132" s="42" t="e">
        <f t="shared" si="86"/>
        <v>#DIV/0!</v>
      </c>
      <c r="H132" s="41">
        <f t="shared" si="84"/>
        <v>0</v>
      </c>
      <c r="I132" s="41">
        <f t="shared" si="84"/>
        <v>0</v>
      </c>
      <c r="J132" s="41">
        <f t="shared" si="84"/>
        <v>0</v>
      </c>
      <c r="K132" s="41">
        <f t="shared" si="84"/>
        <v>0</v>
      </c>
      <c r="L132" s="41">
        <f t="shared" si="84"/>
        <v>0</v>
      </c>
      <c r="M132" s="41">
        <f t="shared" si="84"/>
        <v>0</v>
      </c>
      <c r="N132" s="41">
        <f t="shared" si="84"/>
        <v>0</v>
      </c>
      <c r="O132" s="41">
        <f t="shared" si="84"/>
        <v>0</v>
      </c>
      <c r="P132" s="41">
        <f t="shared" si="84"/>
        <v>0</v>
      </c>
      <c r="Q132" s="41">
        <f t="shared" si="84"/>
        <v>0</v>
      </c>
      <c r="R132" s="41">
        <f t="shared" si="84"/>
        <v>0</v>
      </c>
      <c r="S132" s="41">
        <f t="shared" si="84"/>
        <v>0</v>
      </c>
      <c r="T132" s="41">
        <f t="shared" si="84"/>
        <v>0</v>
      </c>
      <c r="U132" s="41">
        <f t="shared" si="84"/>
        <v>0</v>
      </c>
      <c r="V132" s="41">
        <f t="shared" si="84"/>
        <v>0</v>
      </c>
      <c r="W132" s="41">
        <f t="shared" si="84"/>
        <v>0</v>
      </c>
      <c r="X132" s="41">
        <f t="shared" si="84"/>
        <v>0</v>
      </c>
      <c r="Y132" s="41">
        <f t="shared" si="84"/>
        <v>0</v>
      </c>
      <c r="Z132" s="41">
        <f t="shared" si="84"/>
        <v>0</v>
      </c>
      <c r="AA132" s="41">
        <f t="shared" si="84"/>
        <v>0</v>
      </c>
      <c r="AB132" s="41">
        <f t="shared" si="84"/>
        <v>0</v>
      </c>
      <c r="AC132" s="41">
        <f t="shared" si="84"/>
        <v>0</v>
      </c>
      <c r="AD132" s="41">
        <f t="shared" si="84"/>
        <v>2809.7</v>
      </c>
      <c r="AE132" s="41">
        <f t="shared" si="84"/>
        <v>0</v>
      </c>
      <c r="AF132" s="66"/>
    </row>
    <row r="133" spans="1:32" s="34" customFormat="1" x14ac:dyDescent="0.3">
      <c r="A133" s="32" t="s">
        <v>4</v>
      </c>
      <c r="B133" s="33">
        <f t="shared" si="84"/>
        <v>101702.21</v>
      </c>
      <c r="C133" s="33">
        <f t="shared" si="84"/>
        <v>38576.300000000003</v>
      </c>
      <c r="D133" s="33">
        <f t="shared" si="84"/>
        <v>36556.61</v>
      </c>
      <c r="E133" s="33">
        <f t="shared" si="84"/>
        <v>36556.61</v>
      </c>
      <c r="F133" s="33">
        <f t="shared" si="85"/>
        <v>35.944754789497694</v>
      </c>
      <c r="G133" s="33">
        <f t="shared" si="86"/>
        <v>94.764427900031876</v>
      </c>
      <c r="H133" s="33">
        <f t="shared" si="84"/>
        <v>5000</v>
      </c>
      <c r="I133" s="36">
        <f t="shared" si="84"/>
        <v>5000</v>
      </c>
      <c r="J133" s="33">
        <f t="shared" si="84"/>
        <v>0</v>
      </c>
      <c r="K133" s="33">
        <f t="shared" si="84"/>
        <v>0</v>
      </c>
      <c r="L133" s="33">
        <f t="shared" si="84"/>
        <v>0</v>
      </c>
      <c r="M133" s="33">
        <f t="shared" si="84"/>
        <v>0</v>
      </c>
      <c r="N133" s="33">
        <f t="shared" si="84"/>
        <v>7500</v>
      </c>
      <c r="O133" s="33">
        <f t="shared" si="84"/>
        <v>7500</v>
      </c>
      <c r="P133" s="33">
        <f t="shared" si="84"/>
        <v>1750</v>
      </c>
      <c r="Q133" s="33">
        <f t="shared" si="84"/>
        <v>0</v>
      </c>
      <c r="R133" s="33">
        <f t="shared" si="84"/>
        <v>0</v>
      </c>
      <c r="S133" s="33">
        <f t="shared" si="84"/>
        <v>0</v>
      </c>
      <c r="T133" s="33">
        <f t="shared" si="84"/>
        <v>21326.3</v>
      </c>
      <c r="U133" s="33">
        <f t="shared" si="84"/>
        <v>22064.1</v>
      </c>
      <c r="V133" s="33">
        <f t="shared" si="84"/>
        <v>3000</v>
      </c>
      <c r="W133" s="33">
        <f t="shared" si="84"/>
        <v>1992.51</v>
      </c>
      <c r="X133" s="33">
        <f t="shared" si="84"/>
        <v>3000</v>
      </c>
      <c r="Y133" s="33">
        <f t="shared" si="84"/>
        <v>0</v>
      </c>
      <c r="Z133" s="33">
        <f t="shared" si="84"/>
        <v>11725.91</v>
      </c>
      <c r="AA133" s="33">
        <f t="shared" si="84"/>
        <v>0</v>
      </c>
      <c r="AB133" s="33">
        <f t="shared" si="84"/>
        <v>15000</v>
      </c>
      <c r="AC133" s="33">
        <f t="shared" si="84"/>
        <v>0</v>
      </c>
      <c r="AD133" s="33">
        <f t="shared" si="84"/>
        <v>33400</v>
      </c>
      <c r="AE133" s="33">
        <f t="shared" si="84"/>
        <v>0</v>
      </c>
      <c r="AF133" s="66"/>
    </row>
    <row r="134" spans="1:32" ht="50.4" x14ac:dyDescent="0.3">
      <c r="A134" s="32" t="s">
        <v>22</v>
      </c>
      <c r="B134" s="33">
        <f t="shared" ref="B134:AE134" si="87">B136+B137+B138+B139</f>
        <v>65877.11</v>
      </c>
      <c r="C134" s="33">
        <f t="shared" si="87"/>
        <v>5099.9979999999996</v>
      </c>
      <c r="D134" s="33">
        <f t="shared" si="87"/>
        <v>5100</v>
      </c>
      <c r="E134" s="33">
        <f t="shared" si="87"/>
        <v>5100</v>
      </c>
      <c r="F134" s="33">
        <f t="shared" si="85"/>
        <v>7.7416875148287465</v>
      </c>
      <c r="G134" s="33">
        <f t="shared" si="86"/>
        <v>100.00003921570166</v>
      </c>
      <c r="H134" s="33">
        <f t="shared" si="87"/>
        <v>5000</v>
      </c>
      <c r="I134" s="36">
        <f t="shared" si="87"/>
        <v>5000</v>
      </c>
      <c r="J134" s="33">
        <f t="shared" si="87"/>
        <v>0</v>
      </c>
      <c r="K134" s="33">
        <f t="shared" si="87"/>
        <v>0</v>
      </c>
      <c r="L134" s="33">
        <f t="shared" si="87"/>
        <v>99.998000000000005</v>
      </c>
      <c r="M134" s="33">
        <f t="shared" si="87"/>
        <v>100</v>
      </c>
      <c r="N134" s="33">
        <f t="shared" si="87"/>
        <v>0</v>
      </c>
      <c r="O134" s="33">
        <f t="shared" si="87"/>
        <v>0</v>
      </c>
      <c r="P134" s="33">
        <f t="shared" si="87"/>
        <v>0</v>
      </c>
      <c r="Q134" s="33">
        <f t="shared" si="87"/>
        <v>0</v>
      </c>
      <c r="R134" s="33">
        <f t="shared" si="87"/>
        <v>0</v>
      </c>
      <c r="S134" s="33">
        <f t="shared" si="87"/>
        <v>0</v>
      </c>
      <c r="T134" s="33">
        <f t="shared" si="87"/>
        <v>0</v>
      </c>
      <c r="U134" s="33">
        <f t="shared" si="87"/>
        <v>0</v>
      </c>
      <c r="V134" s="33">
        <f t="shared" si="87"/>
        <v>0</v>
      </c>
      <c r="W134" s="33">
        <f t="shared" si="87"/>
        <v>0</v>
      </c>
      <c r="X134" s="33">
        <f t="shared" si="87"/>
        <v>0</v>
      </c>
      <c r="Y134" s="33">
        <f t="shared" si="87"/>
        <v>0</v>
      </c>
      <c r="Z134" s="33">
        <f t="shared" si="87"/>
        <v>11725.91</v>
      </c>
      <c r="AA134" s="33">
        <f t="shared" si="87"/>
        <v>0</v>
      </c>
      <c r="AB134" s="33">
        <f t="shared" si="87"/>
        <v>15000</v>
      </c>
      <c r="AC134" s="33">
        <f t="shared" si="87"/>
        <v>0</v>
      </c>
      <c r="AD134" s="33">
        <f t="shared" si="87"/>
        <v>34051.201999999997</v>
      </c>
      <c r="AE134" s="33">
        <f t="shared" si="87"/>
        <v>0</v>
      </c>
      <c r="AF134" s="65"/>
    </row>
    <row r="135" spans="1:32" x14ac:dyDescent="0.3">
      <c r="A135" s="2" t="s">
        <v>43</v>
      </c>
      <c r="B135" s="3"/>
      <c r="C135" s="3"/>
      <c r="D135" s="3"/>
      <c r="E135" s="3"/>
      <c r="F135" s="3"/>
      <c r="G135" s="3"/>
      <c r="H135" s="22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2"/>
      <c r="AE135" s="48"/>
      <c r="AF135" s="65"/>
    </row>
    <row r="136" spans="1:32" x14ac:dyDescent="0.3">
      <c r="A136" s="2" t="s">
        <v>1</v>
      </c>
      <c r="B136" s="3">
        <f t="shared" si="45"/>
        <v>0</v>
      </c>
      <c r="C136" s="3">
        <f>C81+C102+C116</f>
        <v>0</v>
      </c>
      <c r="D136" s="3">
        <f t="shared" ref="D136:E136" si="88">D81+D102+D116</f>
        <v>0</v>
      </c>
      <c r="E136" s="3">
        <f t="shared" si="88"/>
        <v>0</v>
      </c>
      <c r="F136" s="3"/>
      <c r="G136" s="3"/>
      <c r="H136" s="3">
        <f t="shared" ref="H136:AE138" si="89">H81+H102+H116</f>
        <v>0</v>
      </c>
      <c r="I136" s="3">
        <f t="shared" si="89"/>
        <v>0</v>
      </c>
      <c r="J136" s="3">
        <f t="shared" si="89"/>
        <v>0</v>
      </c>
      <c r="K136" s="3">
        <f t="shared" si="89"/>
        <v>0</v>
      </c>
      <c r="L136" s="3">
        <f t="shared" si="89"/>
        <v>0</v>
      </c>
      <c r="M136" s="3">
        <f t="shared" si="89"/>
        <v>0</v>
      </c>
      <c r="N136" s="3">
        <f t="shared" si="89"/>
        <v>0</v>
      </c>
      <c r="O136" s="3">
        <f t="shared" si="89"/>
        <v>0</v>
      </c>
      <c r="P136" s="3">
        <f t="shared" si="89"/>
        <v>0</v>
      </c>
      <c r="Q136" s="3">
        <f t="shared" si="89"/>
        <v>0</v>
      </c>
      <c r="R136" s="3">
        <f t="shared" si="89"/>
        <v>0</v>
      </c>
      <c r="S136" s="3">
        <f t="shared" si="89"/>
        <v>0</v>
      </c>
      <c r="T136" s="3">
        <f t="shared" si="89"/>
        <v>0</v>
      </c>
      <c r="U136" s="3">
        <f t="shared" si="89"/>
        <v>0</v>
      </c>
      <c r="V136" s="3">
        <f t="shared" si="89"/>
        <v>0</v>
      </c>
      <c r="W136" s="3">
        <f t="shared" si="89"/>
        <v>0</v>
      </c>
      <c r="X136" s="3">
        <f t="shared" si="89"/>
        <v>0</v>
      </c>
      <c r="Y136" s="3">
        <f t="shared" si="89"/>
        <v>0</v>
      </c>
      <c r="Z136" s="3">
        <f t="shared" si="89"/>
        <v>0</v>
      </c>
      <c r="AA136" s="3">
        <f t="shared" si="89"/>
        <v>0</v>
      </c>
      <c r="AB136" s="3">
        <f t="shared" si="89"/>
        <v>0</v>
      </c>
      <c r="AC136" s="3">
        <f t="shared" si="89"/>
        <v>0</v>
      </c>
      <c r="AD136" s="3">
        <f t="shared" si="89"/>
        <v>0</v>
      </c>
      <c r="AE136" s="3">
        <f t="shared" si="89"/>
        <v>0</v>
      </c>
      <c r="AF136" s="65"/>
    </row>
    <row r="137" spans="1:32" x14ac:dyDescent="0.3">
      <c r="A137" s="10" t="s">
        <v>5</v>
      </c>
      <c r="B137" s="3">
        <f t="shared" si="45"/>
        <v>0</v>
      </c>
      <c r="C137" s="3">
        <f t="shared" ref="C137:E138" si="90">C82+C103+C117</f>
        <v>0</v>
      </c>
      <c r="D137" s="3">
        <f t="shared" si="90"/>
        <v>0</v>
      </c>
      <c r="E137" s="3">
        <f t="shared" si="90"/>
        <v>0</v>
      </c>
      <c r="F137" s="3"/>
      <c r="G137" s="3"/>
      <c r="H137" s="3">
        <f t="shared" si="89"/>
        <v>0</v>
      </c>
      <c r="I137" s="3">
        <f t="shared" si="89"/>
        <v>0</v>
      </c>
      <c r="J137" s="3">
        <f t="shared" si="89"/>
        <v>0</v>
      </c>
      <c r="K137" s="3">
        <f t="shared" si="89"/>
        <v>0</v>
      </c>
      <c r="L137" s="3">
        <f t="shared" si="89"/>
        <v>0</v>
      </c>
      <c r="M137" s="3">
        <f t="shared" si="89"/>
        <v>0</v>
      </c>
      <c r="N137" s="3">
        <f t="shared" si="89"/>
        <v>0</v>
      </c>
      <c r="O137" s="3">
        <f t="shared" si="89"/>
        <v>0</v>
      </c>
      <c r="P137" s="3">
        <f t="shared" si="89"/>
        <v>0</v>
      </c>
      <c r="Q137" s="3">
        <f t="shared" si="89"/>
        <v>0</v>
      </c>
      <c r="R137" s="3">
        <f t="shared" si="89"/>
        <v>0</v>
      </c>
      <c r="S137" s="3">
        <f t="shared" si="89"/>
        <v>0</v>
      </c>
      <c r="T137" s="3">
        <f t="shared" si="89"/>
        <v>0</v>
      </c>
      <c r="U137" s="3">
        <f t="shared" si="89"/>
        <v>0</v>
      </c>
      <c r="V137" s="3">
        <f t="shared" si="89"/>
        <v>0</v>
      </c>
      <c r="W137" s="3">
        <f t="shared" si="89"/>
        <v>0</v>
      </c>
      <c r="X137" s="3">
        <f t="shared" si="89"/>
        <v>0</v>
      </c>
      <c r="Y137" s="3">
        <f t="shared" si="89"/>
        <v>0</v>
      </c>
      <c r="Z137" s="3">
        <f t="shared" si="89"/>
        <v>0</v>
      </c>
      <c r="AA137" s="3">
        <f t="shared" si="89"/>
        <v>0</v>
      </c>
      <c r="AB137" s="3">
        <f t="shared" si="89"/>
        <v>0</v>
      </c>
      <c r="AC137" s="3">
        <f t="shared" si="89"/>
        <v>0</v>
      </c>
      <c r="AD137" s="3">
        <f t="shared" si="89"/>
        <v>0</v>
      </c>
      <c r="AE137" s="3">
        <f t="shared" si="89"/>
        <v>0</v>
      </c>
      <c r="AF137" s="65"/>
    </row>
    <row r="138" spans="1:32" x14ac:dyDescent="0.3">
      <c r="A138" s="10" t="s">
        <v>3</v>
      </c>
      <c r="B138" s="3">
        <f t="shared" si="45"/>
        <v>751.2</v>
      </c>
      <c r="C138" s="3">
        <f t="shared" si="90"/>
        <v>99.998000000000005</v>
      </c>
      <c r="D138" s="3">
        <f t="shared" si="90"/>
        <v>100</v>
      </c>
      <c r="E138" s="3">
        <f t="shared" si="90"/>
        <v>100</v>
      </c>
      <c r="F138" s="3">
        <f>E138/B138%</f>
        <v>13.31203407880724</v>
      </c>
      <c r="G138" s="3">
        <f>E138/C138%</f>
        <v>100.00200004000079</v>
      </c>
      <c r="H138" s="3">
        <f t="shared" si="89"/>
        <v>0</v>
      </c>
      <c r="I138" s="3">
        <f t="shared" si="89"/>
        <v>0</v>
      </c>
      <c r="J138" s="3">
        <f t="shared" si="89"/>
        <v>0</v>
      </c>
      <c r="K138" s="3">
        <f t="shared" si="89"/>
        <v>0</v>
      </c>
      <c r="L138" s="3">
        <f t="shared" si="89"/>
        <v>99.998000000000005</v>
      </c>
      <c r="M138" s="3">
        <f t="shared" si="89"/>
        <v>100</v>
      </c>
      <c r="N138" s="3">
        <f t="shared" si="89"/>
        <v>0</v>
      </c>
      <c r="O138" s="3">
        <f t="shared" si="89"/>
        <v>0</v>
      </c>
      <c r="P138" s="3">
        <f t="shared" si="89"/>
        <v>0</v>
      </c>
      <c r="Q138" s="3">
        <f t="shared" si="89"/>
        <v>0</v>
      </c>
      <c r="R138" s="3">
        <f t="shared" si="89"/>
        <v>0</v>
      </c>
      <c r="S138" s="3">
        <f t="shared" si="89"/>
        <v>0</v>
      </c>
      <c r="T138" s="3">
        <f t="shared" si="89"/>
        <v>0</v>
      </c>
      <c r="U138" s="3">
        <f t="shared" si="89"/>
        <v>0</v>
      </c>
      <c r="V138" s="3">
        <f t="shared" si="89"/>
        <v>0</v>
      </c>
      <c r="W138" s="3">
        <f t="shared" si="89"/>
        <v>0</v>
      </c>
      <c r="X138" s="3">
        <f t="shared" si="89"/>
        <v>0</v>
      </c>
      <c r="Y138" s="3">
        <f t="shared" si="89"/>
        <v>0</v>
      </c>
      <c r="Z138" s="3">
        <f t="shared" si="89"/>
        <v>0</v>
      </c>
      <c r="AA138" s="3">
        <f t="shared" si="89"/>
        <v>0</v>
      </c>
      <c r="AB138" s="3">
        <f t="shared" si="89"/>
        <v>0</v>
      </c>
      <c r="AC138" s="3">
        <f t="shared" si="89"/>
        <v>0</v>
      </c>
      <c r="AD138" s="3">
        <f t="shared" si="89"/>
        <v>651.202</v>
      </c>
      <c r="AE138" s="3">
        <f t="shared" si="89"/>
        <v>0</v>
      </c>
      <c r="AF138" s="65"/>
    </row>
    <row r="139" spans="1:32" x14ac:dyDescent="0.3">
      <c r="A139" s="4" t="s">
        <v>4</v>
      </c>
      <c r="B139" s="3">
        <f t="shared" si="45"/>
        <v>65125.91</v>
      </c>
      <c r="C139" s="3">
        <f>C85+C106+C120</f>
        <v>5000</v>
      </c>
      <c r="D139" s="3">
        <f t="shared" ref="D139:E139" si="91">D85+D106+D120</f>
        <v>5000</v>
      </c>
      <c r="E139" s="3">
        <f t="shared" si="91"/>
        <v>5000</v>
      </c>
      <c r="F139" s="3"/>
      <c r="G139" s="3"/>
      <c r="H139" s="3">
        <f t="shared" ref="H139:AE139" si="92">H85+H106+H120</f>
        <v>5000</v>
      </c>
      <c r="I139" s="3">
        <f t="shared" si="92"/>
        <v>5000</v>
      </c>
      <c r="J139" s="3">
        <f t="shared" si="92"/>
        <v>0</v>
      </c>
      <c r="K139" s="3">
        <f t="shared" si="92"/>
        <v>0</v>
      </c>
      <c r="L139" s="3">
        <f t="shared" si="92"/>
        <v>0</v>
      </c>
      <c r="M139" s="3">
        <f t="shared" si="92"/>
        <v>0</v>
      </c>
      <c r="N139" s="3">
        <f t="shared" si="92"/>
        <v>0</v>
      </c>
      <c r="O139" s="3">
        <f t="shared" si="92"/>
        <v>0</v>
      </c>
      <c r="P139" s="3">
        <f t="shared" si="92"/>
        <v>0</v>
      </c>
      <c r="Q139" s="3">
        <f t="shared" si="92"/>
        <v>0</v>
      </c>
      <c r="R139" s="3">
        <f t="shared" si="92"/>
        <v>0</v>
      </c>
      <c r="S139" s="3">
        <f t="shared" si="92"/>
        <v>0</v>
      </c>
      <c r="T139" s="3">
        <f t="shared" si="92"/>
        <v>0</v>
      </c>
      <c r="U139" s="3">
        <f t="shared" si="92"/>
        <v>0</v>
      </c>
      <c r="V139" s="3">
        <f t="shared" si="92"/>
        <v>0</v>
      </c>
      <c r="W139" s="3">
        <f t="shared" si="92"/>
        <v>0</v>
      </c>
      <c r="X139" s="3">
        <f t="shared" si="92"/>
        <v>0</v>
      </c>
      <c r="Y139" s="3">
        <f t="shared" si="92"/>
        <v>0</v>
      </c>
      <c r="Z139" s="3">
        <f t="shared" si="92"/>
        <v>11725.91</v>
      </c>
      <c r="AA139" s="3">
        <f t="shared" si="92"/>
        <v>0</v>
      </c>
      <c r="AB139" s="3">
        <f t="shared" si="92"/>
        <v>15000</v>
      </c>
      <c r="AC139" s="3">
        <f t="shared" si="92"/>
        <v>0</v>
      </c>
      <c r="AD139" s="3">
        <f t="shared" si="92"/>
        <v>33400</v>
      </c>
      <c r="AE139" s="3">
        <f t="shared" si="92"/>
        <v>0</v>
      </c>
      <c r="AF139" s="65"/>
    </row>
    <row r="140" spans="1:32" x14ac:dyDescent="0.3">
      <c r="A140" s="4" t="s">
        <v>10</v>
      </c>
      <c r="B140" s="3"/>
      <c r="C140" s="3"/>
      <c r="D140" s="3"/>
      <c r="E140" s="3"/>
      <c r="F140" s="3"/>
      <c r="G140" s="3"/>
      <c r="H140" s="22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48"/>
      <c r="AF140" s="65"/>
    </row>
    <row r="141" spans="1:32" ht="33.6" x14ac:dyDescent="0.3">
      <c r="A141" s="4" t="s">
        <v>23</v>
      </c>
      <c r="B141" s="3">
        <f t="shared" si="45"/>
        <v>0</v>
      </c>
      <c r="C141" s="3">
        <v>0</v>
      </c>
      <c r="D141" s="3">
        <v>0</v>
      </c>
      <c r="E141" s="3">
        <v>0</v>
      </c>
      <c r="F141" s="3"/>
      <c r="G141" s="3"/>
      <c r="H141" s="3">
        <v>0</v>
      </c>
      <c r="I141" s="7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65"/>
    </row>
    <row r="142" spans="1:32" x14ac:dyDescent="0.3">
      <c r="A142" s="2" t="s">
        <v>43</v>
      </c>
      <c r="B142" s="3">
        <f t="shared" si="45"/>
        <v>0</v>
      </c>
      <c r="C142" s="3">
        <v>0</v>
      </c>
      <c r="D142" s="3">
        <v>0</v>
      </c>
      <c r="E142" s="3">
        <v>0</v>
      </c>
      <c r="F142" s="3"/>
      <c r="G142" s="3"/>
      <c r="H142" s="3">
        <v>0</v>
      </c>
      <c r="I142" s="7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65"/>
    </row>
    <row r="143" spans="1:32" x14ac:dyDescent="0.3">
      <c r="A143" s="2" t="s">
        <v>1</v>
      </c>
      <c r="B143" s="3">
        <f t="shared" si="45"/>
        <v>0</v>
      </c>
      <c r="C143" s="3">
        <v>0</v>
      </c>
      <c r="D143" s="3">
        <v>0</v>
      </c>
      <c r="E143" s="3">
        <v>0</v>
      </c>
      <c r="F143" s="3"/>
      <c r="G143" s="3"/>
      <c r="H143" s="3">
        <v>0</v>
      </c>
      <c r="I143" s="7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65"/>
    </row>
    <row r="144" spans="1:32" x14ac:dyDescent="0.3">
      <c r="A144" s="10" t="s">
        <v>5</v>
      </c>
      <c r="B144" s="3">
        <f t="shared" si="45"/>
        <v>0</v>
      </c>
      <c r="C144" s="3">
        <v>0</v>
      </c>
      <c r="D144" s="3">
        <v>0</v>
      </c>
      <c r="E144" s="3">
        <v>0</v>
      </c>
      <c r="F144" s="3"/>
      <c r="G144" s="3"/>
      <c r="H144" s="3">
        <v>0</v>
      </c>
      <c r="I144" s="7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65"/>
    </row>
    <row r="145" spans="1:155" x14ac:dyDescent="0.3">
      <c r="A145" s="10" t="s">
        <v>3</v>
      </c>
      <c r="B145" s="3">
        <f t="shared" si="45"/>
        <v>0</v>
      </c>
      <c r="C145" s="3">
        <v>0</v>
      </c>
      <c r="D145" s="3">
        <v>0</v>
      </c>
      <c r="E145" s="3">
        <v>0</v>
      </c>
      <c r="F145" s="3"/>
      <c r="G145" s="3"/>
      <c r="H145" s="3">
        <v>0</v>
      </c>
      <c r="I145" s="7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65"/>
    </row>
    <row r="146" spans="1:155" x14ac:dyDescent="0.3">
      <c r="A146" s="4" t="s">
        <v>4</v>
      </c>
      <c r="B146" s="3">
        <f t="shared" si="45"/>
        <v>0</v>
      </c>
      <c r="C146" s="3">
        <v>0</v>
      </c>
      <c r="D146" s="3">
        <v>0</v>
      </c>
      <c r="E146" s="3">
        <v>0</v>
      </c>
      <c r="F146" s="3"/>
      <c r="G146" s="3"/>
      <c r="H146" s="3">
        <v>0</v>
      </c>
      <c r="I146" s="7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65"/>
    </row>
    <row r="147" spans="1:155" ht="33.6" x14ac:dyDescent="0.3">
      <c r="A147" s="4" t="s">
        <v>24</v>
      </c>
      <c r="B147" s="3">
        <f t="shared" si="45"/>
        <v>0</v>
      </c>
      <c r="C147" s="3">
        <v>0</v>
      </c>
      <c r="D147" s="3">
        <v>0</v>
      </c>
      <c r="E147" s="3">
        <v>0</v>
      </c>
      <c r="F147" s="3"/>
      <c r="G147" s="3"/>
      <c r="H147" s="3">
        <v>0</v>
      </c>
      <c r="I147" s="7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65"/>
    </row>
    <row r="148" spans="1:155" x14ac:dyDescent="0.3">
      <c r="A148" s="2" t="s">
        <v>43</v>
      </c>
      <c r="B148" s="3"/>
      <c r="C148" s="3"/>
      <c r="D148" s="3"/>
      <c r="E148" s="3"/>
      <c r="F148" s="3"/>
      <c r="G148" s="3"/>
      <c r="H148" s="3"/>
      <c r="I148" s="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65"/>
    </row>
    <row r="149" spans="1:155" x14ac:dyDescent="0.3">
      <c r="A149" s="2" t="s">
        <v>1</v>
      </c>
      <c r="B149" s="3">
        <f t="shared" si="45"/>
        <v>0</v>
      </c>
      <c r="C149" s="3">
        <v>0</v>
      </c>
      <c r="D149" s="3">
        <v>0</v>
      </c>
      <c r="E149" s="3">
        <v>0</v>
      </c>
      <c r="F149" s="3"/>
      <c r="G149" s="3"/>
      <c r="H149" s="3">
        <v>0</v>
      </c>
      <c r="I149" s="7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65"/>
    </row>
    <row r="150" spans="1:155" x14ac:dyDescent="0.3">
      <c r="A150" s="10" t="s">
        <v>5</v>
      </c>
      <c r="B150" s="3">
        <f t="shared" si="45"/>
        <v>0</v>
      </c>
      <c r="C150" s="3">
        <v>0</v>
      </c>
      <c r="D150" s="3">
        <v>0</v>
      </c>
      <c r="E150" s="3">
        <v>0</v>
      </c>
      <c r="F150" s="3"/>
      <c r="G150" s="3"/>
      <c r="H150" s="3">
        <v>0</v>
      </c>
      <c r="I150" s="7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65"/>
    </row>
    <row r="151" spans="1:155" x14ac:dyDescent="0.3">
      <c r="A151" s="10" t="s">
        <v>3</v>
      </c>
      <c r="B151" s="3">
        <f t="shared" si="45"/>
        <v>0</v>
      </c>
      <c r="C151" s="3">
        <v>0</v>
      </c>
      <c r="D151" s="3">
        <v>0</v>
      </c>
      <c r="E151" s="3">
        <v>0</v>
      </c>
      <c r="F151" s="3"/>
      <c r="G151" s="3"/>
      <c r="H151" s="3">
        <v>0</v>
      </c>
      <c r="I151" s="7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65"/>
    </row>
    <row r="152" spans="1:155" x14ac:dyDescent="0.3">
      <c r="A152" s="4" t="s">
        <v>4</v>
      </c>
      <c r="B152" s="3">
        <f t="shared" si="45"/>
        <v>0</v>
      </c>
      <c r="C152" s="3">
        <v>0</v>
      </c>
      <c r="D152" s="3">
        <v>0</v>
      </c>
      <c r="E152" s="3">
        <v>0</v>
      </c>
      <c r="F152" s="3"/>
      <c r="G152" s="3"/>
      <c r="H152" s="3">
        <v>0</v>
      </c>
      <c r="I152" s="7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65"/>
    </row>
    <row r="153" spans="1:155" s="34" customFormat="1" ht="100.8" x14ac:dyDescent="0.3">
      <c r="A153" s="32" t="s">
        <v>25</v>
      </c>
      <c r="B153" s="33">
        <f t="shared" ref="B153:AE153" si="93">B155+B156+B157+B158</f>
        <v>65877.11</v>
      </c>
      <c r="C153" s="33">
        <f t="shared" si="93"/>
        <v>5099.9979999999996</v>
      </c>
      <c r="D153" s="33">
        <f t="shared" si="93"/>
        <v>5100</v>
      </c>
      <c r="E153" s="33">
        <f t="shared" si="93"/>
        <v>5100</v>
      </c>
      <c r="F153" s="33">
        <f>E153/B153%</f>
        <v>7.7416875148287465</v>
      </c>
      <c r="G153" s="33">
        <f>E153/C153%</f>
        <v>100.00003921570166</v>
      </c>
      <c r="H153" s="33">
        <f t="shared" si="93"/>
        <v>5000</v>
      </c>
      <c r="I153" s="36">
        <f t="shared" si="93"/>
        <v>5000</v>
      </c>
      <c r="J153" s="33">
        <f t="shared" si="93"/>
        <v>0</v>
      </c>
      <c r="K153" s="33">
        <f t="shared" si="93"/>
        <v>0</v>
      </c>
      <c r="L153" s="33">
        <f t="shared" si="93"/>
        <v>99.998000000000005</v>
      </c>
      <c r="M153" s="33">
        <f t="shared" si="93"/>
        <v>100</v>
      </c>
      <c r="N153" s="33">
        <f t="shared" si="93"/>
        <v>0</v>
      </c>
      <c r="O153" s="33">
        <f t="shared" si="93"/>
        <v>0</v>
      </c>
      <c r="P153" s="33">
        <f t="shared" si="93"/>
        <v>0</v>
      </c>
      <c r="Q153" s="33">
        <f t="shared" si="93"/>
        <v>0</v>
      </c>
      <c r="R153" s="33">
        <f t="shared" si="93"/>
        <v>0</v>
      </c>
      <c r="S153" s="33">
        <f t="shared" si="93"/>
        <v>0</v>
      </c>
      <c r="T153" s="33">
        <f t="shared" si="93"/>
        <v>0</v>
      </c>
      <c r="U153" s="33">
        <f t="shared" si="93"/>
        <v>0</v>
      </c>
      <c r="V153" s="33">
        <f t="shared" si="93"/>
        <v>0</v>
      </c>
      <c r="W153" s="33">
        <f t="shared" si="93"/>
        <v>0</v>
      </c>
      <c r="X153" s="33">
        <f t="shared" si="93"/>
        <v>0</v>
      </c>
      <c r="Y153" s="33">
        <f t="shared" si="93"/>
        <v>0</v>
      </c>
      <c r="Z153" s="33">
        <f t="shared" si="93"/>
        <v>11725.91</v>
      </c>
      <c r="AA153" s="33">
        <f t="shared" si="93"/>
        <v>0</v>
      </c>
      <c r="AB153" s="33">
        <f t="shared" si="93"/>
        <v>15000</v>
      </c>
      <c r="AC153" s="33">
        <f t="shared" si="93"/>
        <v>0</v>
      </c>
      <c r="AD153" s="33">
        <f t="shared" si="93"/>
        <v>34051.201999999997</v>
      </c>
      <c r="AE153" s="33">
        <f t="shared" si="93"/>
        <v>0</v>
      </c>
      <c r="AF153" s="66"/>
    </row>
    <row r="154" spans="1:155" x14ac:dyDescent="0.3">
      <c r="A154" s="2" t="s">
        <v>43</v>
      </c>
      <c r="B154" s="3"/>
      <c r="C154" s="3"/>
      <c r="D154" s="3"/>
      <c r="E154" s="3"/>
      <c r="F154" s="3"/>
      <c r="G154" s="3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48"/>
      <c r="AF154" s="66"/>
    </row>
    <row r="155" spans="1:155" x14ac:dyDescent="0.3">
      <c r="A155" s="2" t="s">
        <v>1</v>
      </c>
      <c r="B155" s="3">
        <f t="shared" si="45"/>
        <v>0</v>
      </c>
      <c r="C155" s="3">
        <f>C136</f>
        <v>0</v>
      </c>
      <c r="D155" s="3">
        <f t="shared" ref="D155:E155" si="94">D136</f>
        <v>0</v>
      </c>
      <c r="E155" s="3">
        <f t="shared" si="94"/>
        <v>0</v>
      </c>
      <c r="F155" s="3"/>
      <c r="G155" s="3"/>
      <c r="H155" s="3">
        <f t="shared" ref="H155:AE158" si="95">H136</f>
        <v>0</v>
      </c>
      <c r="I155" s="7">
        <f t="shared" si="95"/>
        <v>0</v>
      </c>
      <c r="J155" s="3">
        <f t="shared" si="95"/>
        <v>0</v>
      </c>
      <c r="K155" s="3">
        <f t="shared" si="95"/>
        <v>0</v>
      </c>
      <c r="L155" s="3">
        <f t="shared" si="95"/>
        <v>0</v>
      </c>
      <c r="M155" s="3">
        <f t="shared" si="95"/>
        <v>0</v>
      </c>
      <c r="N155" s="3">
        <f t="shared" si="95"/>
        <v>0</v>
      </c>
      <c r="O155" s="3">
        <f t="shared" si="95"/>
        <v>0</v>
      </c>
      <c r="P155" s="3">
        <f t="shared" si="95"/>
        <v>0</v>
      </c>
      <c r="Q155" s="3">
        <f t="shared" si="95"/>
        <v>0</v>
      </c>
      <c r="R155" s="3">
        <f t="shared" si="95"/>
        <v>0</v>
      </c>
      <c r="S155" s="3">
        <f t="shared" si="95"/>
        <v>0</v>
      </c>
      <c r="T155" s="3">
        <f t="shared" si="95"/>
        <v>0</v>
      </c>
      <c r="U155" s="3">
        <f t="shared" si="95"/>
        <v>0</v>
      </c>
      <c r="V155" s="3">
        <f t="shared" si="95"/>
        <v>0</v>
      </c>
      <c r="W155" s="3">
        <f t="shared" si="95"/>
        <v>0</v>
      </c>
      <c r="X155" s="3">
        <f t="shared" si="95"/>
        <v>0</v>
      </c>
      <c r="Y155" s="3">
        <f t="shared" si="95"/>
        <v>0</v>
      </c>
      <c r="Z155" s="3">
        <f t="shared" si="95"/>
        <v>0</v>
      </c>
      <c r="AA155" s="3">
        <f t="shared" si="95"/>
        <v>0</v>
      </c>
      <c r="AB155" s="3">
        <f t="shared" si="95"/>
        <v>0</v>
      </c>
      <c r="AC155" s="3">
        <f t="shared" si="95"/>
        <v>0</v>
      </c>
      <c r="AD155" s="3">
        <f t="shared" si="95"/>
        <v>0</v>
      </c>
      <c r="AE155" s="3">
        <f t="shared" si="95"/>
        <v>0</v>
      </c>
      <c r="AF155" s="66"/>
    </row>
    <row r="156" spans="1:155" x14ac:dyDescent="0.3">
      <c r="A156" s="10" t="s">
        <v>5</v>
      </c>
      <c r="B156" s="3">
        <f t="shared" si="45"/>
        <v>0</v>
      </c>
      <c r="C156" s="3">
        <f t="shared" ref="C156:E158" si="96">C137</f>
        <v>0</v>
      </c>
      <c r="D156" s="3">
        <f t="shared" si="96"/>
        <v>0</v>
      </c>
      <c r="E156" s="3">
        <f t="shared" si="96"/>
        <v>0</v>
      </c>
      <c r="F156" s="3"/>
      <c r="G156" s="3"/>
      <c r="H156" s="3">
        <f t="shared" si="95"/>
        <v>0</v>
      </c>
      <c r="I156" s="7">
        <f t="shared" si="95"/>
        <v>0</v>
      </c>
      <c r="J156" s="3">
        <f t="shared" si="95"/>
        <v>0</v>
      </c>
      <c r="K156" s="3">
        <f t="shared" si="95"/>
        <v>0</v>
      </c>
      <c r="L156" s="3">
        <f t="shared" si="95"/>
        <v>0</v>
      </c>
      <c r="M156" s="3">
        <f t="shared" si="95"/>
        <v>0</v>
      </c>
      <c r="N156" s="3">
        <f t="shared" si="95"/>
        <v>0</v>
      </c>
      <c r="O156" s="3">
        <f t="shared" si="95"/>
        <v>0</v>
      </c>
      <c r="P156" s="3">
        <f t="shared" si="95"/>
        <v>0</v>
      </c>
      <c r="Q156" s="3">
        <f t="shared" si="95"/>
        <v>0</v>
      </c>
      <c r="R156" s="3">
        <f t="shared" si="95"/>
        <v>0</v>
      </c>
      <c r="S156" s="3">
        <f t="shared" si="95"/>
        <v>0</v>
      </c>
      <c r="T156" s="3">
        <f t="shared" si="95"/>
        <v>0</v>
      </c>
      <c r="U156" s="3">
        <f t="shared" si="95"/>
        <v>0</v>
      </c>
      <c r="V156" s="3">
        <f t="shared" si="95"/>
        <v>0</v>
      </c>
      <c r="W156" s="3">
        <f t="shared" si="95"/>
        <v>0</v>
      </c>
      <c r="X156" s="3">
        <f t="shared" si="95"/>
        <v>0</v>
      </c>
      <c r="Y156" s="3">
        <f t="shared" si="95"/>
        <v>0</v>
      </c>
      <c r="Z156" s="3">
        <f t="shared" si="95"/>
        <v>0</v>
      </c>
      <c r="AA156" s="3">
        <f t="shared" si="95"/>
        <v>0</v>
      </c>
      <c r="AB156" s="3">
        <f t="shared" si="95"/>
        <v>0</v>
      </c>
      <c r="AC156" s="3">
        <f t="shared" si="95"/>
        <v>0</v>
      </c>
      <c r="AD156" s="3">
        <f t="shared" si="95"/>
        <v>0</v>
      </c>
      <c r="AE156" s="3">
        <f t="shared" si="95"/>
        <v>0</v>
      </c>
      <c r="AF156" s="66"/>
    </row>
    <row r="157" spans="1:155" x14ac:dyDescent="0.3">
      <c r="A157" s="4" t="s">
        <v>3</v>
      </c>
      <c r="B157" s="3">
        <f t="shared" si="45"/>
        <v>751.2</v>
      </c>
      <c r="C157" s="3">
        <f t="shared" si="96"/>
        <v>99.998000000000005</v>
      </c>
      <c r="D157" s="3">
        <f t="shared" si="96"/>
        <v>100</v>
      </c>
      <c r="E157" s="3">
        <f t="shared" si="96"/>
        <v>100</v>
      </c>
      <c r="F157" s="3">
        <f>E157/B157%</f>
        <v>13.31203407880724</v>
      </c>
      <c r="G157" s="3">
        <f>E157/C157%</f>
        <v>100.00200004000079</v>
      </c>
      <c r="H157" s="3">
        <f t="shared" si="95"/>
        <v>0</v>
      </c>
      <c r="I157" s="7">
        <f t="shared" si="95"/>
        <v>0</v>
      </c>
      <c r="J157" s="3">
        <f t="shared" si="95"/>
        <v>0</v>
      </c>
      <c r="K157" s="3">
        <f t="shared" si="95"/>
        <v>0</v>
      </c>
      <c r="L157" s="3">
        <f t="shared" si="95"/>
        <v>99.998000000000005</v>
      </c>
      <c r="M157" s="3">
        <f t="shared" si="95"/>
        <v>100</v>
      </c>
      <c r="N157" s="3">
        <f t="shared" si="95"/>
        <v>0</v>
      </c>
      <c r="O157" s="3">
        <f t="shared" si="95"/>
        <v>0</v>
      </c>
      <c r="P157" s="3">
        <f t="shared" si="95"/>
        <v>0</v>
      </c>
      <c r="Q157" s="3">
        <f t="shared" si="95"/>
        <v>0</v>
      </c>
      <c r="R157" s="3">
        <f t="shared" si="95"/>
        <v>0</v>
      </c>
      <c r="S157" s="3">
        <f t="shared" si="95"/>
        <v>0</v>
      </c>
      <c r="T157" s="3">
        <f t="shared" si="95"/>
        <v>0</v>
      </c>
      <c r="U157" s="3">
        <f t="shared" si="95"/>
        <v>0</v>
      </c>
      <c r="V157" s="3">
        <f t="shared" si="95"/>
        <v>0</v>
      </c>
      <c r="W157" s="3">
        <f t="shared" si="95"/>
        <v>0</v>
      </c>
      <c r="X157" s="3">
        <f t="shared" si="95"/>
        <v>0</v>
      </c>
      <c r="Y157" s="3">
        <f t="shared" si="95"/>
        <v>0</v>
      </c>
      <c r="Z157" s="3">
        <f t="shared" si="95"/>
        <v>0</v>
      </c>
      <c r="AA157" s="3">
        <f t="shared" si="95"/>
        <v>0</v>
      </c>
      <c r="AB157" s="3">
        <f t="shared" si="95"/>
        <v>0</v>
      </c>
      <c r="AC157" s="3">
        <f t="shared" si="95"/>
        <v>0</v>
      </c>
      <c r="AD157" s="3">
        <f t="shared" si="95"/>
        <v>651.202</v>
      </c>
      <c r="AE157" s="3">
        <f t="shared" si="95"/>
        <v>0</v>
      </c>
      <c r="AF157" s="66"/>
    </row>
    <row r="158" spans="1:155" x14ac:dyDescent="0.3">
      <c r="A158" s="4" t="s">
        <v>4</v>
      </c>
      <c r="B158" s="3">
        <f t="shared" si="45"/>
        <v>65125.91</v>
      </c>
      <c r="C158" s="3">
        <f t="shared" si="96"/>
        <v>5000</v>
      </c>
      <c r="D158" s="3">
        <f t="shared" si="96"/>
        <v>5000</v>
      </c>
      <c r="E158" s="3">
        <f t="shared" si="96"/>
        <v>5000</v>
      </c>
      <c r="F158" s="3"/>
      <c r="G158" s="3"/>
      <c r="H158" s="3">
        <f t="shared" si="95"/>
        <v>5000</v>
      </c>
      <c r="I158" s="7">
        <f t="shared" si="95"/>
        <v>5000</v>
      </c>
      <c r="J158" s="3">
        <f t="shared" si="95"/>
        <v>0</v>
      </c>
      <c r="K158" s="3">
        <f t="shared" si="95"/>
        <v>0</v>
      </c>
      <c r="L158" s="3">
        <f t="shared" si="95"/>
        <v>0</v>
      </c>
      <c r="M158" s="3">
        <f t="shared" si="95"/>
        <v>0</v>
      </c>
      <c r="N158" s="3">
        <f t="shared" si="95"/>
        <v>0</v>
      </c>
      <c r="O158" s="3">
        <f t="shared" si="95"/>
        <v>0</v>
      </c>
      <c r="P158" s="3">
        <f t="shared" si="95"/>
        <v>0</v>
      </c>
      <c r="Q158" s="3">
        <f t="shared" si="95"/>
        <v>0</v>
      </c>
      <c r="R158" s="3">
        <f t="shared" si="95"/>
        <v>0</v>
      </c>
      <c r="S158" s="3">
        <f t="shared" si="95"/>
        <v>0</v>
      </c>
      <c r="T158" s="3">
        <f t="shared" si="95"/>
        <v>0</v>
      </c>
      <c r="U158" s="3">
        <f t="shared" si="95"/>
        <v>0</v>
      </c>
      <c r="V158" s="3">
        <f t="shared" si="95"/>
        <v>0</v>
      </c>
      <c r="W158" s="3">
        <f t="shared" si="95"/>
        <v>0</v>
      </c>
      <c r="X158" s="3">
        <f t="shared" si="95"/>
        <v>0</v>
      </c>
      <c r="Y158" s="3">
        <f t="shared" si="95"/>
        <v>0</v>
      </c>
      <c r="Z158" s="3">
        <f t="shared" si="95"/>
        <v>11725.91</v>
      </c>
      <c r="AA158" s="3">
        <f t="shared" si="95"/>
        <v>0</v>
      </c>
      <c r="AB158" s="3">
        <f t="shared" si="95"/>
        <v>15000</v>
      </c>
      <c r="AC158" s="3">
        <f t="shared" si="95"/>
        <v>0</v>
      </c>
      <c r="AD158" s="3">
        <f t="shared" si="95"/>
        <v>33400</v>
      </c>
      <c r="AE158" s="3">
        <f t="shared" si="95"/>
        <v>0</v>
      </c>
      <c r="AF158" s="66"/>
    </row>
    <row r="159" spans="1:155" s="14" customFormat="1" ht="21" customHeight="1" x14ac:dyDescent="0.3">
      <c r="A159" s="12"/>
      <c r="B159" s="13"/>
      <c r="C159" s="13"/>
      <c r="D159" s="13"/>
      <c r="E159" s="13"/>
      <c r="F159" s="13"/>
      <c r="G159" s="13"/>
      <c r="H159" s="29"/>
      <c r="I159" s="53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</row>
    <row r="160" spans="1:155" s="14" customFormat="1" ht="21" customHeight="1" x14ac:dyDescent="0.3">
      <c r="A160" s="12"/>
      <c r="B160" s="80" t="s">
        <v>47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29"/>
      <c r="P160" s="29"/>
      <c r="Q160" s="29"/>
      <c r="R160" s="29"/>
      <c r="S160" s="29"/>
      <c r="T160" s="29"/>
      <c r="U160" s="29"/>
      <c r="V160" s="29" t="s">
        <v>40</v>
      </c>
      <c r="W160" s="29"/>
      <c r="X160" s="29"/>
      <c r="Y160" s="29"/>
      <c r="Z160" s="29"/>
      <c r="AA160" s="29"/>
      <c r="AB160" s="29"/>
      <c r="AC160" s="29"/>
      <c r="AD160" s="29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</row>
    <row r="161" spans="1:155" s="14" customFormat="1" ht="14.4" customHeight="1" x14ac:dyDescent="0.3">
      <c r="A161" s="12"/>
      <c r="B161" s="15"/>
      <c r="C161" s="15"/>
      <c r="D161" s="15"/>
      <c r="E161" s="15"/>
      <c r="F161" s="15"/>
      <c r="G161" s="15"/>
      <c r="H161" s="29"/>
      <c r="I161" s="53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</row>
    <row r="162" spans="1:155" s="14" customFormat="1" ht="28.5" customHeight="1" x14ac:dyDescent="0.3">
      <c r="A162" s="20" t="s">
        <v>48</v>
      </c>
      <c r="B162" s="15"/>
      <c r="C162" s="15"/>
      <c r="D162" s="15"/>
      <c r="E162" s="15"/>
      <c r="F162" s="15"/>
      <c r="G162" s="15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</row>
    <row r="163" spans="1:155" s="14" customFormat="1" ht="16.95" customHeight="1" x14ac:dyDescent="0.3">
      <c r="A163" s="20" t="s">
        <v>73</v>
      </c>
      <c r="B163" s="15"/>
      <c r="C163" s="15"/>
      <c r="D163" s="15"/>
      <c r="E163" s="15"/>
      <c r="F163" s="15"/>
      <c r="G163" s="15"/>
      <c r="H163" s="31"/>
      <c r="I163" s="54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</row>
    <row r="164" spans="1:155" s="14" customFormat="1" ht="18" customHeight="1" x14ac:dyDescent="0.3">
      <c r="A164" s="20" t="s">
        <v>49</v>
      </c>
      <c r="B164" s="15"/>
      <c r="C164" s="15"/>
      <c r="D164" s="15"/>
      <c r="E164" s="15"/>
      <c r="F164" s="15"/>
      <c r="G164" s="15"/>
      <c r="H164" s="31"/>
      <c r="I164" s="54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</row>
    <row r="165" spans="1:155" s="14" customFormat="1" ht="18.600000000000001" customHeight="1" x14ac:dyDescent="0.3">
      <c r="A165" s="20" t="s">
        <v>74</v>
      </c>
      <c r="B165" s="15"/>
      <c r="C165" s="15"/>
      <c r="D165" s="15"/>
      <c r="E165" s="15"/>
      <c r="F165" s="15"/>
      <c r="G165" s="15"/>
      <c r="H165" s="31"/>
      <c r="I165" s="54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</row>
    <row r="166" spans="1:155" s="14" customFormat="1" ht="20.399999999999999" customHeight="1" x14ac:dyDescent="0.3">
      <c r="A166" s="20" t="s">
        <v>75</v>
      </c>
      <c r="B166" s="15"/>
      <c r="C166" s="15"/>
      <c r="D166" s="15"/>
      <c r="E166" s="15"/>
      <c r="F166" s="15"/>
      <c r="G166" s="15"/>
      <c r="H166" s="31"/>
      <c r="I166" s="54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</row>
    <row r="167" spans="1:155" s="14" customFormat="1" ht="28.2" customHeight="1" x14ac:dyDescent="0.3">
      <c r="A167" s="12"/>
      <c r="B167" s="15"/>
      <c r="C167" s="15"/>
      <c r="D167" s="15"/>
      <c r="E167" s="15"/>
      <c r="F167" s="15"/>
      <c r="G167" s="15"/>
      <c r="H167" s="31"/>
      <c r="I167" s="54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</row>
    <row r="168" spans="1:155" s="14" customFormat="1" ht="22.2" customHeight="1" x14ac:dyDescent="0.3">
      <c r="A168" s="12"/>
      <c r="B168" s="15"/>
      <c r="C168" s="15"/>
      <c r="D168" s="15"/>
      <c r="E168" s="15"/>
      <c r="F168" s="15"/>
      <c r="G168" s="15"/>
      <c r="H168" s="20"/>
      <c r="I168" s="52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</row>
    <row r="169" spans="1:155" s="14" customFormat="1" ht="25.95" customHeight="1" x14ac:dyDescent="0.3">
      <c r="A169" s="12"/>
      <c r="B169" s="15"/>
      <c r="C169" s="15"/>
      <c r="D169" s="15"/>
      <c r="E169" s="15"/>
      <c r="F169" s="15"/>
      <c r="G169" s="15"/>
      <c r="H169" s="20"/>
      <c r="I169" s="52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</row>
    <row r="170" spans="1:155" s="14" customFormat="1" ht="39.75" customHeight="1" x14ac:dyDescent="0.3">
      <c r="A170" s="12"/>
      <c r="B170" s="15"/>
      <c r="C170" s="15"/>
      <c r="D170" s="15"/>
      <c r="E170" s="15"/>
      <c r="F170" s="15"/>
      <c r="G170" s="15"/>
      <c r="H170" s="20"/>
      <c r="I170" s="52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</row>
    <row r="171" spans="1:155" s="14" customFormat="1" ht="25.2" customHeight="1" x14ac:dyDescent="0.3">
      <c r="A171" s="12"/>
      <c r="B171" s="15"/>
      <c r="C171" s="15"/>
      <c r="D171" s="15"/>
      <c r="E171" s="15"/>
      <c r="F171" s="15"/>
      <c r="G171" s="15"/>
      <c r="H171" s="20"/>
      <c r="I171" s="52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</row>
    <row r="172" spans="1:155" s="14" customFormat="1" ht="25.2" customHeight="1" x14ac:dyDescent="0.3">
      <c r="A172" s="12"/>
      <c r="B172" s="15"/>
      <c r="C172" s="15"/>
      <c r="D172" s="15"/>
      <c r="E172" s="15"/>
      <c r="F172" s="15"/>
      <c r="G172" s="15"/>
      <c r="H172" s="20"/>
      <c r="I172" s="52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</row>
    <row r="173" spans="1:155" s="14" customFormat="1" ht="24" customHeight="1" x14ac:dyDescent="0.3">
      <c r="A173" s="16"/>
      <c r="B173" s="15"/>
      <c r="C173" s="15"/>
      <c r="D173" s="15"/>
      <c r="E173" s="15"/>
      <c r="F173" s="15"/>
      <c r="G173" s="15"/>
      <c r="H173" s="20"/>
      <c r="I173" s="52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</row>
    <row r="174" spans="1:155" s="14" customFormat="1" x14ac:dyDescent="0.3">
      <c r="A174" s="16"/>
      <c r="B174" s="15"/>
      <c r="C174" s="15"/>
      <c r="D174" s="15"/>
      <c r="E174" s="15"/>
      <c r="F174" s="15"/>
      <c r="G174" s="15"/>
      <c r="H174" s="20"/>
      <c r="I174" s="52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</row>
    <row r="175" spans="1:155" s="14" customFormat="1" ht="36" customHeight="1" x14ac:dyDescent="0.3">
      <c r="A175" s="17"/>
      <c r="B175" s="15"/>
      <c r="C175" s="15"/>
      <c r="D175" s="15"/>
      <c r="E175" s="15"/>
      <c r="F175" s="15"/>
      <c r="G175" s="15"/>
      <c r="H175" s="11"/>
      <c r="I175" s="8"/>
      <c r="J175" s="11"/>
      <c r="K175" s="11"/>
      <c r="L175" s="11"/>
      <c r="M175" s="20"/>
      <c r="N175" s="20"/>
      <c r="O175" s="20"/>
      <c r="P175" s="20"/>
      <c r="Q175" s="20"/>
      <c r="R175" s="79"/>
      <c r="S175" s="79"/>
      <c r="T175" s="79"/>
      <c r="U175" s="79"/>
      <c r="V175" s="79"/>
      <c r="W175" s="79"/>
      <c r="X175" s="79"/>
      <c r="Y175" s="79"/>
      <c r="Z175" s="79"/>
      <c r="AA175" s="20"/>
      <c r="AB175" s="20"/>
      <c r="AC175" s="20"/>
      <c r="AD175" s="20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</row>
    <row r="176" spans="1:155" x14ac:dyDescent="0.3">
      <c r="A176" s="18"/>
      <c r="B176" s="15"/>
      <c r="C176" s="15"/>
      <c r="D176" s="15"/>
      <c r="E176" s="15"/>
      <c r="F176" s="15"/>
      <c r="G176" s="15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</row>
    <row r="177" spans="1:155" x14ac:dyDescent="0.3">
      <c r="A177" s="19"/>
      <c r="B177" s="15"/>
      <c r="C177" s="15"/>
      <c r="D177" s="15"/>
      <c r="E177" s="15"/>
      <c r="F177" s="15"/>
      <c r="G177" s="15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</row>
    <row r="178" spans="1:155" hidden="1" x14ac:dyDescent="0.3">
      <c r="A178" s="19"/>
      <c r="B178" s="15"/>
      <c r="C178" s="15"/>
      <c r="D178" s="15"/>
      <c r="E178" s="15"/>
      <c r="F178" s="15"/>
      <c r="G178" s="15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</row>
    <row r="179" spans="1:155" x14ac:dyDescent="0.3">
      <c r="A179" s="16"/>
      <c r="B179" s="15"/>
      <c r="C179" s="15"/>
      <c r="D179" s="15"/>
      <c r="E179" s="15"/>
      <c r="F179" s="15"/>
      <c r="G179" s="15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</row>
    <row r="180" spans="1:155" x14ac:dyDescent="0.3">
      <c r="A180" s="16"/>
      <c r="B180" s="15"/>
      <c r="C180" s="15"/>
      <c r="D180" s="15"/>
      <c r="E180" s="15"/>
      <c r="F180" s="15"/>
      <c r="G180" s="15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</row>
    <row r="181" spans="1:155" x14ac:dyDescent="0.3">
      <c r="A181" s="18"/>
      <c r="B181" s="15"/>
      <c r="C181" s="15"/>
      <c r="D181" s="15"/>
      <c r="E181" s="15"/>
      <c r="F181" s="15"/>
      <c r="G181" s="15"/>
    </row>
    <row r="182" spans="1:155" x14ac:dyDescent="0.3">
      <c r="A182" s="19"/>
      <c r="B182" s="15"/>
      <c r="C182" s="15"/>
      <c r="D182" s="15"/>
      <c r="E182" s="15"/>
      <c r="F182" s="15"/>
      <c r="G182" s="15"/>
    </row>
    <row r="183" spans="1:155" x14ac:dyDescent="0.3">
      <c r="A183" s="19"/>
      <c r="B183" s="15"/>
      <c r="C183" s="15"/>
      <c r="D183" s="15"/>
      <c r="E183" s="15"/>
      <c r="F183" s="15"/>
      <c r="G183" s="15"/>
    </row>
    <row r="184" spans="1:155" x14ac:dyDescent="0.3">
      <c r="A184" s="16"/>
      <c r="B184" s="15"/>
      <c r="C184" s="15"/>
      <c r="D184" s="15"/>
      <c r="E184" s="15"/>
      <c r="F184" s="15"/>
      <c r="G184" s="15"/>
    </row>
    <row r="185" spans="1:155" x14ac:dyDescent="0.3">
      <c r="A185" s="16"/>
      <c r="B185" s="15"/>
      <c r="C185" s="15"/>
      <c r="D185" s="15"/>
      <c r="E185" s="15"/>
      <c r="F185" s="15"/>
      <c r="G185" s="15"/>
    </row>
    <row r="186" spans="1:155" x14ac:dyDescent="0.3">
      <c r="A186" s="18"/>
      <c r="B186" s="15"/>
      <c r="C186" s="15"/>
      <c r="D186" s="15"/>
      <c r="E186" s="15"/>
      <c r="F186" s="15"/>
      <c r="G186" s="15"/>
    </row>
    <row r="187" spans="1:155" x14ac:dyDescent="0.3">
      <c r="A187" s="19"/>
      <c r="B187" s="15"/>
      <c r="C187" s="15"/>
      <c r="D187" s="15"/>
      <c r="E187" s="15"/>
      <c r="F187" s="15"/>
      <c r="G187" s="15"/>
    </row>
    <row r="188" spans="1:155" x14ac:dyDescent="0.3">
      <c r="A188" s="19"/>
      <c r="B188" s="15"/>
      <c r="C188" s="15"/>
      <c r="D188" s="15"/>
      <c r="E188" s="15"/>
      <c r="F188" s="15"/>
      <c r="G188" s="15"/>
    </row>
    <row r="189" spans="1:155" x14ac:dyDescent="0.3">
      <c r="A189" s="16"/>
      <c r="B189" s="15"/>
      <c r="C189" s="15"/>
      <c r="D189" s="15"/>
      <c r="E189" s="15"/>
      <c r="F189" s="15"/>
      <c r="G189" s="15"/>
    </row>
    <row r="190" spans="1:155" x14ac:dyDescent="0.3">
      <c r="A190" s="16"/>
      <c r="B190" s="15"/>
      <c r="C190" s="15"/>
      <c r="D190" s="15"/>
      <c r="E190" s="15"/>
      <c r="F190" s="15"/>
      <c r="G190" s="15"/>
    </row>
    <row r="191" spans="1:155" x14ac:dyDescent="0.3">
      <c r="A191" s="18"/>
      <c r="B191" s="15"/>
      <c r="C191" s="15"/>
      <c r="D191" s="15"/>
      <c r="E191" s="15"/>
      <c r="F191" s="15"/>
      <c r="G191" s="15"/>
    </row>
    <row r="192" spans="1:155" x14ac:dyDescent="0.3">
      <c r="A192" s="16"/>
      <c r="B192" s="15"/>
      <c r="C192" s="15"/>
      <c r="D192" s="15"/>
      <c r="E192" s="15"/>
      <c r="F192" s="15"/>
      <c r="G192" s="15"/>
    </row>
    <row r="193" spans="1:7" x14ac:dyDescent="0.3">
      <c r="A193" s="16"/>
      <c r="B193" s="15"/>
      <c r="C193" s="15"/>
      <c r="D193" s="15"/>
      <c r="E193" s="15"/>
      <c r="F193" s="15"/>
      <c r="G193" s="15"/>
    </row>
    <row r="194" spans="1:7" x14ac:dyDescent="0.3">
      <c r="A194" s="16"/>
      <c r="B194" s="15"/>
      <c r="C194" s="15"/>
      <c r="D194" s="15"/>
      <c r="E194" s="15"/>
      <c r="F194" s="15"/>
      <c r="G194" s="15"/>
    </row>
    <row r="195" spans="1:7" x14ac:dyDescent="0.3">
      <c r="A195" s="16"/>
    </row>
    <row r="196" spans="1:7" x14ac:dyDescent="0.3">
      <c r="A196" s="11"/>
    </row>
    <row r="197" spans="1:7" x14ac:dyDescent="0.3">
      <c r="A197" s="11"/>
    </row>
  </sheetData>
  <mergeCells count="50">
    <mergeCell ref="AF147:AF152"/>
    <mergeCell ref="AF153:AF158"/>
    <mergeCell ref="B160:N160"/>
    <mergeCell ref="R175:Z175"/>
    <mergeCell ref="AF107:AF113"/>
    <mergeCell ref="AF114:AF120"/>
    <mergeCell ref="AF121:AF127"/>
    <mergeCell ref="AF128:AF133"/>
    <mergeCell ref="AF134:AF139"/>
    <mergeCell ref="AF140:AF146"/>
    <mergeCell ref="AF100:AF106"/>
    <mergeCell ref="A47:AF47"/>
    <mergeCell ref="A48:AF48"/>
    <mergeCell ref="AF49:AF55"/>
    <mergeCell ref="AF56:AF62"/>
    <mergeCell ref="AF63:AF69"/>
    <mergeCell ref="A70:AF70"/>
    <mergeCell ref="A71:AF71"/>
    <mergeCell ref="AF72:AF78"/>
    <mergeCell ref="AF79:AF85"/>
    <mergeCell ref="AF86:AF92"/>
    <mergeCell ref="AF93:AF99"/>
    <mergeCell ref="AF40:AF46"/>
    <mergeCell ref="V8:W8"/>
    <mergeCell ref="X8:Y8"/>
    <mergeCell ref="Z8:AA8"/>
    <mergeCell ref="AB8:AC8"/>
    <mergeCell ref="AD8:AE8"/>
    <mergeCell ref="AF8:AF9"/>
    <mergeCell ref="A10:AF10"/>
    <mergeCell ref="AF12:AF18"/>
    <mergeCell ref="AF19:AF25"/>
    <mergeCell ref="AF26:AF32"/>
    <mergeCell ref="AF33:AF39"/>
    <mergeCell ref="T8:U8"/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</mergeCells>
  <pageMargins left="0.39370078740157483" right="0.39370078740157483" top="0.39370078740157483" bottom="0.39370078740157483" header="0.31496062992125984" footer="0.31496062992125984"/>
  <pageSetup paperSize="9" scale="3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август</vt:lpstr>
      <vt:lpstr>август!Заголовки_для_печати</vt:lpstr>
      <vt:lpstr>август!Область_печати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2018-12-27T10:00:07Z</cp:lastPrinted>
  <dcterms:created xsi:type="dcterms:W3CDTF">2018-12-21T05:07:17Z</dcterms:created>
  <dcterms:modified xsi:type="dcterms:W3CDTF">2019-09-12T10:59:29Z</dcterms:modified>
</cp:coreProperties>
</file>